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os iniciales "/>
  </sheets>
  <calcPr fullCalcOnLoad="1"/>
</workbook>
</file>

<file path=xl/sharedStrings.xml><?xml version="1.0" encoding="utf-8"?>
<sst xmlns="http://schemas.openxmlformats.org/spreadsheetml/2006/main" count="188" uniqueCount="184">
  <si>
    <t xml:space="preserve">Codigo </t>
  </si>
  <si>
    <t>Codigos</t>
  </si>
  <si>
    <t>Codigo actual</t>
  </si>
  <si>
    <t>Código 
interno</t>
  </si>
  <si>
    <t>Edad Dx</t>
  </si>
  <si>
    <t>IMC</t>
  </si>
  <si>
    <t>Comorbilidades</t>
  </si>
  <si>
    <t>HTA</t>
  </si>
  <si>
    <t>DM2</t>
  </si>
  <si>
    <t>RAN</t>
  </si>
  <si>
    <t>RAL</t>
  </si>
  <si>
    <t>RAN/RAL</t>
  </si>
  <si>
    <t>Subtipo RH+/HER2- =1; RH+/HER2+ =2; RH-/HER2+ =3; RH-/HER2-=4</t>
  </si>
  <si>
    <t>GrupoRH+1 RH-0</t>
  </si>
  <si>
    <t>subtipo TN con RE&lt;10</t>
  </si>
  <si>
    <t>GH core</t>
  </si>
  <si>
    <t>GH bp</t>
  </si>
  <si>
    <t>KI67 core (%)</t>
  </si>
  <si>
    <t>KI67 biopsia (%)</t>
  </si>
  <si>
    <t>LN (Si=1; No=0)</t>
  </si>
  <si>
    <t>Etapa</t>
  </si>
  <si>
    <t>RCB cat</t>
  </si>
  <si>
    <t>Score RCB</t>
  </si>
  <si>
    <t>RPC (1=Sí; 0=No)</t>
  </si>
  <si>
    <t>Abs Muestra</t>
  </si>
  <si>
    <t>Abs Control</t>
  </si>
  <si>
    <t>Abs. Corregida</t>
  </si>
  <si>
    <t>Prot. Carbonilada 
(nmol/ml)</t>
  </si>
  <si>
    <t>Proteínas totales
(mg/ml)</t>
  </si>
  <si>
    <t>Contenido de Carbonilos (nmol/mg)</t>
  </si>
  <si>
    <t>*La corrección por proteínas es opcional
(Destacada en amarillo)</t>
  </si>
  <si>
    <t>TBARS Abs</t>
  </si>
  <si>
    <t>TBARS MDA (µM)</t>
  </si>
  <si>
    <t>isoprostanos F8 pg/mL</t>
  </si>
  <si>
    <t>C14:0 (myristic)</t>
  </si>
  <si>
    <t>C16:0 (palmitic)</t>
  </si>
  <si>
    <t>C16:1 (palmitoleic)</t>
  </si>
  <si>
    <t>C17:0 (heptadecanoic)</t>
  </si>
  <si>
    <t>C18:0 (stearic)</t>
  </si>
  <si>
    <t>C18:1n9c (oleic)</t>
  </si>
  <si>
    <t>C18:2n6c (linoleic)</t>
  </si>
  <si>
    <t>C18:3n3 (a-linolenic)</t>
  </si>
  <si>
    <t>C20:4n6 (arachidonic)</t>
  </si>
  <si>
    <t>C20:5n3 (EPA)</t>
  </si>
  <si>
    <t>C22:6n3 (DHA)</t>
  </si>
  <si>
    <t>AGS</t>
  </si>
  <si>
    <t>AGM</t>
  </si>
  <si>
    <t>AGPI</t>
  </si>
  <si>
    <t>n-6 (LA-ARA)</t>
  </si>
  <si>
    <t xml:space="preserve">n-3 (ALA, EPA, DHA) </t>
  </si>
  <si>
    <t>n-3 (EPA + DHA)</t>
  </si>
  <si>
    <t xml:space="preserve">RELACIÓN
n-6/n-3 </t>
  </si>
  <si>
    <t>RELACIÓN
 ARA/EPA+DHA</t>
  </si>
  <si>
    <t>P-CS-1</t>
  </si>
  <si>
    <t>SC-CS-1</t>
  </si>
  <si>
    <t>NA-03</t>
  </si>
  <si>
    <t>P-CS-2</t>
  </si>
  <si>
    <t>SC-CS-2</t>
  </si>
  <si>
    <t>NA-04</t>
  </si>
  <si>
    <t>P-CS-3</t>
  </si>
  <si>
    <t>SC-CS-3</t>
  </si>
  <si>
    <t>NA-05</t>
  </si>
  <si>
    <t>P-CS-5</t>
  </si>
  <si>
    <t>SC-CS-5</t>
  </si>
  <si>
    <t>NA-08</t>
  </si>
  <si>
    <t>P-CS-7</t>
  </si>
  <si>
    <t>SC-CS-7</t>
  </si>
  <si>
    <t>NA-09</t>
  </si>
  <si>
    <t>P-CS-9</t>
  </si>
  <si>
    <t>SC-CS-9</t>
  </si>
  <si>
    <t>NA-10</t>
  </si>
  <si>
    <t>P-CS-10</t>
  </si>
  <si>
    <t>SC-CS-10</t>
  </si>
  <si>
    <t>NA-11</t>
  </si>
  <si>
    <t>P-CS-12</t>
  </si>
  <si>
    <t>SC-CS-12</t>
  </si>
  <si>
    <t>NA-12</t>
  </si>
  <si>
    <t>P-CS-13</t>
  </si>
  <si>
    <t>SC-CS-13</t>
  </si>
  <si>
    <t>NA-13</t>
  </si>
  <si>
    <t>P-CS-15</t>
  </si>
  <si>
    <t>SC-CS-15</t>
  </si>
  <si>
    <t>NA-14</t>
  </si>
  <si>
    <t>P-CS-14</t>
  </si>
  <si>
    <t>SC-CS-14</t>
  </si>
  <si>
    <t>NA-15</t>
  </si>
  <si>
    <t>P-CS-18</t>
  </si>
  <si>
    <t>SC-CS-18</t>
  </si>
  <si>
    <t>NA-16</t>
  </si>
  <si>
    <t>P-CS-20</t>
  </si>
  <si>
    <t>SC-CS-20</t>
  </si>
  <si>
    <t>NA-18</t>
  </si>
  <si>
    <t>P-CS-23</t>
  </si>
  <si>
    <t>SC-CS-23</t>
  </si>
  <si>
    <t>NA-17</t>
  </si>
  <si>
    <t>P-CS-24</t>
  </si>
  <si>
    <t>SC-CS-24</t>
  </si>
  <si>
    <t>NA-19</t>
  </si>
  <si>
    <t>P-CS-4</t>
  </si>
  <si>
    <t>SC-CS-4</t>
  </si>
  <si>
    <t>NA-06</t>
  </si>
  <si>
    <t>P-CS-25</t>
  </si>
  <si>
    <t>SC-CS-25</t>
  </si>
  <si>
    <t>NA-20</t>
  </si>
  <si>
    <t>P-CS-27</t>
  </si>
  <si>
    <t>SC-CS-27</t>
  </si>
  <si>
    <t>NA-23</t>
  </si>
  <si>
    <t>P-CS-28</t>
  </si>
  <si>
    <t>SC-CS-28</t>
  </si>
  <si>
    <t>NA-22</t>
  </si>
  <si>
    <t>NA-51</t>
  </si>
  <si>
    <t>NA-52</t>
  </si>
  <si>
    <t>NA-53</t>
  </si>
  <si>
    <t>NA-54</t>
  </si>
  <si>
    <t>NA-55</t>
  </si>
  <si>
    <t>NA-56</t>
  </si>
  <si>
    <t>NA-57</t>
  </si>
  <si>
    <t>NA-58</t>
  </si>
  <si>
    <t>NA-59</t>
  </si>
  <si>
    <t>baja expresion E2 3%, IMC</t>
  </si>
  <si>
    <t>NA-60</t>
  </si>
  <si>
    <t>NA-61</t>
  </si>
  <si>
    <t>no talla, 2 primario axilar</t>
  </si>
  <si>
    <t>NA-62</t>
  </si>
  <si>
    <t>NA-63</t>
  </si>
  <si>
    <t>TN en core, RE + post NA</t>
  </si>
  <si>
    <t>NA-64</t>
  </si>
  <si>
    <t>NA-66</t>
  </si>
  <si>
    <t>NA-67</t>
  </si>
  <si>
    <t>talla</t>
  </si>
  <si>
    <t>NA-68</t>
  </si>
  <si>
    <t>RE bajo 2%, talla, no operada aun</t>
  </si>
  <si>
    <t>NA-69</t>
  </si>
  <si>
    <t>PEND Biopsia cirugia</t>
  </si>
  <si>
    <t>NA-70</t>
  </si>
  <si>
    <t>NA-71</t>
  </si>
  <si>
    <t>NA-72</t>
  </si>
  <si>
    <t>NA-73</t>
  </si>
  <si>
    <t>NA-74</t>
  </si>
  <si>
    <t xml:space="preserve">talla, RE bajo 4%, pend en cirugia </t>
  </si>
  <si>
    <t>NA-75</t>
  </si>
  <si>
    <t>pend cirugia</t>
  </si>
  <si>
    <t>NA-76</t>
  </si>
  <si>
    <t>NA-78</t>
  </si>
  <si>
    <t>pen cirugia. Talla</t>
  </si>
  <si>
    <t>NA-79</t>
  </si>
  <si>
    <t>NA-80</t>
  </si>
  <si>
    <t>NA-81</t>
  </si>
  <si>
    <t>Operada en hosp san Juan parece, llamar.</t>
  </si>
  <si>
    <t>NA-01</t>
  </si>
  <si>
    <t>NA-02</t>
  </si>
  <si>
    <t>CS-22</t>
  </si>
  <si>
    <t>NA-07</t>
  </si>
  <si>
    <t>NA-024</t>
  </si>
  <si>
    <t>NA-025</t>
  </si>
  <si>
    <t>NA-026</t>
  </si>
  <si>
    <t>NA-28</t>
  </si>
  <si>
    <t>NA-27</t>
  </si>
  <si>
    <t>NA-38</t>
  </si>
  <si>
    <t>Falta talla?</t>
  </si>
  <si>
    <t>NA-40</t>
  </si>
  <si>
    <t>Operada en HPH</t>
  </si>
  <si>
    <t>NA-41</t>
  </si>
  <si>
    <t>NA-29</t>
  </si>
  <si>
    <t>NA-30</t>
  </si>
  <si>
    <t>NA-31</t>
  </si>
  <si>
    <t>NA-32</t>
  </si>
  <si>
    <t>NA-33</t>
  </si>
  <si>
    <t>RE BAJO/Sin control despues de 14 junio /</t>
  </si>
  <si>
    <t>NA-34</t>
  </si>
  <si>
    <t>NA-35</t>
  </si>
  <si>
    <t>NA-39</t>
  </si>
  <si>
    <t>NA-36</t>
  </si>
  <si>
    <t>NA-42</t>
  </si>
  <si>
    <t>NA-43</t>
  </si>
  <si>
    <t>NA-44</t>
  </si>
  <si>
    <t>Hospital pino, operada</t>
  </si>
  <si>
    <t>NA-45</t>
  </si>
  <si>
    <t>NA-46</t>
  </si>
  <si>
    <t>RE bajo</t>
  </si>
  <si>
    <t>NA-47</t>
  </si>
  <si>
    <t>NA-48</t>
  </si>
  <si>
    <t>NA-49</t>
  </si>
  <si>
    <t>NA-50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</si>
</sst>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12"/>
      <color rgb="FF000000"/>
      <name val="Calibri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5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70ad47"/>
      </patternFill>
    </fill>
    <fill>
      <patternFill patternType="solid">
        <fgColor rgb="FFffc000"/>
      </patternFill>
    </fill>
    <fill>
      <patternFill patternType="solid">
        <fgColor rgb="FFf2e0fc"/>
      </patternFill>
    </fill>
    <fill>
      <patternFill patternType="solid">
        <fgColor rgb="FFc8c8c8"/>
      </patternFill>
    </fill>
    <fill>
      <patternFill patternType="solid">
        <fgColor rgb="FFffff00"/>
      </patternFill>
    </fill>
    <fill>
      <patternFill patternType="solid">
        <fgColor rgb="FFfbe4d5"/>
      </patternFill>
    </fill>
    <fill>
      <patternFill patternType="solid">
        <fgColor rgb="FFdae3f3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" applyNumberFormat="1" borderId="1" applyBorder="1" fontId="2" applyFont="1" fillId="0" applyAlignment="1">
      <alignment horizontal="center" wrapText="1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2" applyFont="1" fillId="2" applyFill="1" applyAlignment="1">
      <alignment horizontal="center" wrapText="1"/>
    </xf>
    <xf xfId="0" numFmtId="4" applyNumberFormat="1" borderId="1" applyBorder="1" fontId="2" applyFont="1" fillId="3" applyFill="1" applyAlignment="1">
      <alignment horizontal="center" wrapText="1"/>
    </xf>
    <xf xfId="0" numFmtId="4" applyNumberFormat="1" borderId="1" applyBorder="1" fontId="2" applyFont="1" fillId="3" applyFill="1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 wrapText="1"/>
    </xf>
    <xf xfId="0" numFmtId="4" applyNumberFormat="1" borderId="1" applyBorder="1" fontId="4" applyFont="1" fillId="4" applyFill="1" applyAlignment="1">
      <alignment horizontal="center"/>
    </xf>
    <xf xfId="0" numFmtId="4" applyNumberFormat="1" borderId="1" applyBorder="1" fontId="4" applyFont="1" fillId="4" applyFill="1" applyAlignment="1">
      <alignment horizontal="center" wrapText="1"/>
    </xf>
    <xf xfId="0" numFmtId="4" applyNumberFormat="1" borderId="1" applyBorder="1" fontId="4" applyFont="1" fillId="5" applyFill="1" applyAlignment="1">
      <alignment horizontal="center" wrapText="1"/>
    </xf>
    <xf xfId="0" numFmtId="4" applyNumberFormat="1" borderId="1" applyBorder="1" fontId="4" applyFont="1" fillId="6" applyFill="1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4" applyNumberFormat="1" borderId="1" applyBorder="1" fontId="4" applyFont="1" fillId="7" applyFill="1" applyAlignment="1">
      <alignment horizontal="center"/>
    </xf>
    <xf xfId="0" numFmtId="4" applyNumberFormat="1" borderId="1" applyBorder="1" fontId="4" applyFont="1" fillId="8" applyFill="1" applyAlignment="1">
      <alignment horizontal="left"/>
    </xf>
    <xf xfId="0" numFmtId="4" applyNumberFormat="1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 wrapText="1"/>
    </xf>
    <xf xfId="0" numFmtId="4" applyNumberFormat="1" borderId="1" applyBorder="1" fontId="5" applyFont="1" fillId="9" applyFill="1" applyAlignment="1">
      <alignment horizontal="center" wrapText="1"/>
    </xf>
    <xf xfId="0" numFmtId="4" applyNumberFormat="1" borderId="2" applyBorder="1" fontId="6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1" applyNumberFormat="1" borderId="1" applyBorder="1" fontId="5" applyFont="1" fillId="0" applyAlignment="1">
      <alignment horizontal="center"/>
    </xf>
    <xf xfId="0" numFmtId="4" applyNumberFormat="1" borderId="1" applyBorder="1" fontId="5" applyFont="1" fillId="0" applyAlignment="1">
      <alignment horizontal="center"/>
    </xf>
    <xf xfId="0" numFmtId="4" applyNumberFormat="1" borderId="1" applyBorder="1" fontId="4" applyFont="1" fillId="9" applyFill="1" applyAlignment="1">
      <alignment horizontal="center"/>
    </xf>
    <xf xfId="0" numFmtId="4" applyNumberFormat="1" borderId="1" applyBorder="1" fontId="5" applyFont="1" fillId="0" applyAlignment="1">
      <alignment horizontal="right"/>
    </xf>
    <xf xfId="0" numFmtId="4" applyNumberFormat="1" borderId="1" applyBorder="1" fontId="5" applyFont="1" fillId="9" applyFill="1" applyAlignment="1">
      <alignment horizontal="right"/>
    </xf>
    <xf xfId="0" numFmtId="4" applyNumberFormat="1" borderId="1" applyBorder="1" fontId="4" applyFont="1" fillId="9" applyFill="1" applyAlignment="1">
      <alignment horizontal="right"/>
    </xf>
    <xf xfId="0" numFmtId="0" borderId="1" applyBorder="1" fontId="8" applyFont="1" fillId="0" applyAlignment="1">
      <alignment horizontal="center"/>
    </xf>
    <xf xfId="0" numFmtId="4" applyNumberFormat="1" borderId="1" applyBorder="1" fontId="7" applyFont="1" fillId="9" applyFill="1" applyAlignment="1">
      <alignment horizontal="center"/>
    </xf>
    <xf xfId="0" numFmtId="0" borderId="1" applyBorder="1" fontId="5" applyFont="1" fillId="9" applyFill="1" applyAlignment="1">
      <alignment horizontal="center"/>
    </xf>
    <xf xfId="0" numFmtId="1" applyNumberFormat="1" borderId="1" applyBorder="1" fontId="5" applyFont="1" fillId="9" applyFill="1" applyAlignment="1">
      <alignment horizontal="center"/>
    </xf>
    <xf xfId="0" numFmtId="4" applyNumberFormat="1" borderId="1" applyBorder="1" fontId="5" applyFont="1" fillId="9" applyFill="1" applyAlignment="1">
      <alignment horizontal="center"/>
    </xf>
    <xf xfId="0" numFmtId="4" applyNumberFormat="1" borderId="3" applyBorder="1" fontId="9" applyFont="1" fillId="9" applyFill="1" applyAlignment="1">
      <alignment horizontal="center"/>
    </xf>
    <xf xfId="0" numFmtId="4" applyNumberFormat="1" borderId="1" applyBorder="1" fontId="7" applyFont="1" fillId="0" applyAlignment="1">
      <alignment horizontal="center"/>
    </xf>
    <xf xfId="0" numFmtId="1" applyNumberFormat="1" borderId="4" applyBorder="1" fontId="5" applyFont="1" fillId="0" applyAlignment="1">
      <alignment horizontal="center"/>
    </xf>
    <xf xfId="0" numFmtId="4" applyNumberFormat="1" borderId="2" applyBorder="1" fontId="9" applyFont="1" fillId="0" applyAlignment="1">
      <alignment horizontal="center"/>
    </xf>
    <xf xfId="0" numFmtId="2" applyNumberFormat="1" borderId="1" applyBorder="1" fontId="4" applyFont="1" fillId="0" applyAlignment="1">
      <alignment horizontal="center"/>
    </xf>
    <xf xfId="0" numFmtId="0" borderId="1" applyBorder="1" fontId="7" applyFont="1" fillId="6" applyFill="1" applyAlignment="1">
      <alignment horizontal="center"/>
    </xf>
    <xf xfId="0" numFmtId="0" borderId="5" applyBorder="1" fontId="5" applyFont="1" fillId="0" applyAlignment="1">
      <alignment horizontal="center"/>
    </xf>
    <xf xfId="0" numFmtId="1" applyNumberFormat="1" borderId="6" applyBorder="1" fontId="5" applyFont="1" fillId="0" applyAlignment="1">
      <alignment horizontal="center"/>
    </xf>
    <xf xfId="0" numFmtId="4" applyNumberFormat="1" borderId="5" applyBorder="1" fontId="7" applyFont="1" fillId="0" applyAlignment="1">
      <alignment horizontal="center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 tabSelected="1"/>
  </sheetViews>
  <sheetFormatPr defaultRowHeight="15" x14ac:dyDescent="0.25"/>
  <cols>
    <col min="1" max="1" style="43" width="6.433571428571429" customWidth="1" bestFit="1"/>
    <col min="2" max="2" style="43" width="28.862142857142857" customWidth="1" bestFit="1"/>
    <col min="3" max="3" style="43" width="9.576428571428572" customWidth="1" bestFit="1"/>
    <col min="4" max="4" style="44" width="5.147857142857143" customWidth="1" bestFit="1"/>
    <col min="5" max="5" style="45" width="6.005" customWidth="1" bestFit="1"/>
    <col min="6" max="6" style="45" width="3.862142857142857" customWidth="1" bestFit="1"/>
    <col min="7" max="7" style="45" width="10.719285714285713" customWidth="1" bestFit="1"/>
    <col min="8" max="8" style="45" width="3.2907142857142855" customWidth="1" bestFit="1"/>
    <col min="9" max="9" style="45" width="3.4335714285714283" customWidth="1" bestFit="1"/>
    <col min="10" max="10" style="45" width="6.005" customWidth="1" bestFit="1"/>
    <col min="11" max="11" style="45" width="5.2907142857142855" customWidth="1" bestFit="1"/>
    <col min="12" max="12" style="45" width="6.433571428571429" customWidth="1" bestFit="1"/>
    <col min="13" max="13" style="45" width="12.290714285714287" customWidth="1" bestFit="1"/>
    <col min="14" max="14" style="45" width="7.862142857142857" customWidth="1" bestFit="1"/>
    <col min="15" max="15" style="45" width="7.433571428571429" customWidth="1" bestFit="1"/>
    <col min="16" max="16" style="45" width="5.862142857142857" customWidth="1" bestFit="1"/>
    <col min="17" max="17" style="45" width="4.576428571428571" customWidth="1" bestFit="1"/>
    <col min="18" max="18" style="45" width="8.862142857142858" customWidth="1" bestFit="1"/>
    <col min="19" max="19" style="45" width="10.576428571428572" customWidth="1" bestFit="1"/>
    <col min="20" max="20" style="45" width="6.433571428571429" customWidth="1" bestFit="1"/>
    <col min="21" max="21" style="45" width="4.2907142857142855" customWidth="1" bestFit="1"/>
    <col min="22" max="22" style="45" width="4.719285714285714" customWidth="1" bestFit="1"/>
    <col min="23" max="23" style="45" width="6.147857142857143" customWidth="1" bestFit="1"/>
    <col min="24" max="24" style="45" width="9.719285714285713" customWidth="1" bestFit="1"/>
    <col min="25" max="25" style="45" width="7.576428571428571" customWidth="1" bestFit="1"/>
    <col min="26" max="26" style="45" width="7.147857142857143" customWidth="1" bestFit="1"/>
    <col min="27" max="27" style="45" width="8.719285714285713" customWidth="1" bestFit="1"/>
    <col min="28" max="28" style="45" width="10.576428571428572" customWidth="1" bestFit="1"/>
    <col min="29" max="29" style="45" width="10.005" customWidth="1" bestFit="1"/>
    <col min="30" max="30" style="45" width="14.290714285714287" customWidth="1" bestFit="1"/>
    <col min="31" max="31" style="43" width="16.576428571428572" customWidth="1" bestFit="1"/>
    <col min="32" max="32" style="45" width="6.2907142857142855" customWidth="1" bestFit="1"/>
    <col min="33" max="33" style="45" width="9.862142857142858" customWidth="1" bestFit="1"/>
    <col min="34" max="34" style="45" width="13.147857142857141" customWidth="1" bestFit="1"/>
    <col min="35" max="35" style="46" width="9.43357142857143" customWidth="1" bestFit="1"/>
    <col min="36" max="36" style="46" width="9.576428571428572" customWidth="1" bestFit="1"/>
    <col min="37" max="37" style="46" width="11.147857142857141" customWidth="1" bestFit="1"/>
    <col min="38" max="38" style="46" width="13.005" customWidth="1" bestFit="1"/>
    <col min="39" max="39" style="46" width="8.719285714285713" customWidth="1" bestFit="1"/>
    <col min="40" max="40" style="46" width="9.576428571428572" customWidth="1" bestFit="1"/>
    <col min="41" max="41" style="46" width="11.147857142857141" customWidth="1" bestFit="1"/>
    <col min="42" max="42" style="46" width="12.290714285714287" customWidth="1" bestFit="1"/>
    <col min="43" max="43" style="46" width="13.005" customWidth="1" bestFit="1"/>
    <col min="44" max="44" style="46" width="8.290714285714287" customWidth="1" bestFit="1"/>
    <col min="45" max="45" style="46" width="8.576428571428572" customWidth="1" bestFit="1"/>
    <col min="46" max="46" style="46" width="3.862142857142857" customWidth="1" bestFit="1"/>
    <col min="47" max="47" style="46" width="3.862142857142857" customWidth="1" bestFit="1"/>
    <col min="48" max="48" style="46" width="3.862142857142857" customWidth="1" bestFit="1"/>
    <col min="49" max="49" style="46" width="7.2907142857142855" customWidth="1" bestFit="1"/>
    <col min="50" max="50" style="46" width="11.290714285714287" customWidth="1" bestFit="1"/>
    <col min="51" max="51" style="46" width="9.147857142857141" customWidth="1" bestFit="1"/>
    <col min="52" max="52" style="46" width="6.005" customWidth="1" bestFit="1"/>
    <col min="53" max="53" style="46" width="10.43357142857143" customWidth="1" bestFit="1"/>
    <col min="54" max="54" style="45" width="12.43357142857143" customWidth="1" bestFit="1"/>
    <col min="55" max="55" style="45" width="12.43357142857143" customWidth="1" bestFit="1"/>
    <col min="56" max="56" style="45" width="12.43357142857143" customWidth="1" bestFit="1"/>
  </cols>
  <sheetData>
    <row x14ac:dyDescent="0.25" r="1" customHeight="1" ht="60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6" t="s">
        <v>19</v>
      </c>
      <c r="U1" s="7" t="s">
        <v>20</v>
      </c>
      <c r="V1" s="8" t="s">
        <v>21</v>
      </c>
      <c r="W1" s="8" t="s">
        <v>22</v>
      </c>
      <c r="X1" s="9" t="s">
        <v>23</v>
      </c>
      <c r="Y1" s="10" t="s">
        <v>24</v>
      </c>
      <c r="Z1" s="10" t="s">
        <v>25</v>
      </c>
      <c r="AA1" s="11" t="s">
        <v>26</v>
      </c>
      <c r="AB1" s="12" t="s">
        <v>27</v>
      </c>
      <c r="AC1" s="12" t="s">
        <v>28</v>
      </c>
      <c r="AD1" s="13" t="s">
        <v>29</v>
      </c>
      <c r="AE1" s="14" t="s">
        <v>30</v>
      </c>
      <c r="AF1" s="11" t="s">
        <v>31</v>
      </c>
      <c r="AG1" s="12" t="s">
        <v>32</v>
      </c>
      <c r="AH1" s="15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8" t="s">
        <v>51</v>
      </c>
      <c r="BA1" s="19" t="s">
        <v>52</v>
      </c>
      <c r="BB1" s="20"/>
      <c r="BC1" s="20"/>
      <c r="BD1" s="20"/>
    </row>
    <row x14ac:dyDescent="0.25" r="2" customHeight="1" ht="20.25">
      <c r="A2" s="21" t="s">
        <v>53</v>
      </c>
      <c r="B2" s="21" t="s">
        <v>54</v>
      </c>
      <c r="C2" s="22" t="s">
        <v>55</v>
      </c>
      <c r="D2" s="23">
        <v>1</v>
      </c>
      <c r="E2" s="24">
        <v>40</v>
      </c>
      <c r="F2" s="24">
        <v>35.99</v>
      </c>
      <c r="G2" s="24">
        <v>0</v>
      </c>
      <c r="H2" s="24">
        <v>0</v>
      </c>
      <c r="I2" s="24">
        <v>0</v>
      </c>
      <c r="J2" s="24">
        <v>5240</v>
      </c>
      <c r="K2" s="24">
        <v>2120</v>
      </c>
      <c r="L2" s="24">
        <f>J2/K2</f>
      </c>
      <c r="M2" s="24">
        <v>2</v>
      </c>
      <c r="N2" s="24">
        <v>1</v>
      </c>
      <c r="O2" s="24">
        <v>2</v>
      </c>
      <c r="P2" s="24"/>
      <c r="Q2" s="24"/>
      <c r="R2" s="24">
        <v>60</v>
      </c>
      <c r="S2" s="24"/>
      <c r="T2" s="24">
        <v>1</v>
      </c>
      <c r="U2" s="24">
        <v>3</v>
      </c>
      <c r="V2" s="17">
        <v>0</v>
      </c>
      <c r="W2" s="17">
        <v>0</v>
      </c>
      <c r="X2" s="17">
        <v>1</v>
      </c>
      <c r="Y2" s="17">
        <v>0.13819999992847443</v>
      </c>
      <c r="Z2" s="17">
        <v>0.09520000219345093</v>
      </c>
      <c r="AA2" s="17">
        <f>Y2-Z2</f>
      </c>
      <c r="AB2" s="17">
        <f>((AA2/0.011))*(250/100)</f>
      </c>
      <c r="AC2" s="17">
        <v>728.0058864365849</v>
      </c>
      <c r="AD2" s="17">
        <f>AB2/AC2</f>
      </c>
      <c r="AE2" s="17"/>
      <c r="AF2" s="17">
        <v>0.0718000029921532</v>
      </c>
      <c r="AG2" s="25">
        <f>(AF2-0.041)/0.0012</f>
      </c>
      <c r="AH2" s="17">
        <v>37.139994148210334</v>
      </c>
      <c r="AI2" s="26">
        <v>7.932196738998473</v>
      </c>
      <c r="AJ2" s="26">
        <v>33.96365005331179</v>
      </c>
      <c r="AK2" s="26">
        <v>3.5270870111359947</v>
      </c>
      <c r="AL2" s="26">
        <v>0</v>
      </c>
      <c r="AM2" s="26">
        <v>17.719843857168723</v>
      </c>
      <c r="AN2" s="26">
        <v>19.38759923819231</v>
      </c>
      <c r="AO2" s="26">
        <v>6.929780651376101</v>
      </c>
      <c r="AP2" s="27">
        <v>2.227563523095053</v>
      </c>
      <c r="AQ2" s="27">
        <v>5.0433724800362105</v>
      </c>
      <c r="AR2" s="27">
        <v>2.1696410213740043</v>
      </c>
      <c r="AS2" s="26">
        <v>1.099265425311351</v>
      </c>
      <c r="AT2" s="26">
        <v>59.61569064947898</v>
      </c>
      <c r="AU2" s="26">
        <v>22.9146862493283</v>
      </c>
      <c r="AV2" s="26">
        <v>17.46962310119272</v>
      </c>
      <c r="AW2" s="26">
        <v>11.97315313141231</v>
      </c>
      <c r="AX2" s="26">
        <v>5.496469969780408</v>
      </c>
      <c r="AY2" s="26">
        <f>SUM(AR2+AS2)</f>
      </c>
      <c r="AZ2" s="26">
        <v>2.178335039987611</v>
      </c>
      <c r="BA2" s="26">
        <f>AQ2/AY2</f>
      </c>
      <c r="BB2" s="20"/>
      <c r="BC2" s="20"/>
      <c r="BD2" s="20"/>
    </row>
    <row x14ac:dyDescent="0.25" r="3" customHeight="1" ht="20.25">
      <c r="A3" s="21" t="s">
        <v>56</v>
      </c>
      <c r="B3" s="21" t="s">
        <v>57</v>
      </c>
      <c r="C3" s="22" t="s">
        <v>58</v>
      </c>
      <c r="D3" s="23">
        <v>2</v>
      </c>
      <c r="E3" s="24">
        <v>41</v>
      </c>
      <c r="F3" s="24">
        <v>24.4</v>
      </c>
      <c r="G3" s="24">
        <v>0</v>
      </c>
      <c r="H3" s="24">
        <v>0</v>
      </c>
      <c r="I3" s="24">
        <v>0</v>
      </c>
      <c r="J3" s="24"/>
      <c r="K3" s="24"/>
      <c r="L3" s="24"/>
      <c r="M3" s="24">
        <v>1</v>
      </c>
      <c r="N3" s="24">
        <v>1</v>
      </c>
      <c r="O3" s="24">
        <v>1</v>
      </c>
      <c r="P3" s="24"/>
      <c r="Q3" s="24">
        <v>3</v>
      </c>
      <c r="R3" s="24">
        <v>88</v>
      </c>
      <c r="S3" s="24">
        <v>70</v>
      </c>
      <c r="T3" s="24">
        <v>1</v>
      </c>
      <c r="U3" s="24">
        <v>3</v>
      </c>
      <c r="V3" s="17">
        <v>3</v>
      </c>
      <c r="W3" s="17">
        <v>3.678</v>
      </c>
      <c r="X3" s="17">
        <v>0</v>
      </c>
      <c r="Y3" s="17">
        <v>0.14499999582767487</v>
      </c>
      <c r="Z3" s="17">
        <v>0.09880000352859497</v>
      </c>
      <c r="AA3" s="17">
        <f>Y3-Z3</f>
      </c>
      <c r="AB3" s="17">
        <f>((AA3/0.011))*(250/100)</f>
      </c>
      <c r="AC3" s="17">
        <v>674.0690709475648</v>
      </c>
      <c r="AD3" s="17">
        <f>AB3/AC3</f>
      </c>
      <c r="AE3" s="17"/>
      <c r="AF3" s="17">
        <v>0.061799999326467514</v>
      </c>
      <c r="AG3" s="25">
        <f>(AF3-0.041)/0.0012</f>
      </c>
      <c r="AH3" s="17">
        <v>51.40079744780264</v>
      </c>
      <c r="AI3" s="27">
        <v>3.4836584267532458</v>
      </c>
      <c r="AJ3" s="27">
        <v>39.122514367176834</v>
      </c>
      <c r="AK3" s="27">
        <v>10.835877754699686</v>
      </c>
      <c r="AL3" s="27">
        <v>1.4580239140982552</v>
      </c>
      <c r="AM3" s="27">
        <v>8.24374854492956</v>
      </c>
      <c r="AN3" s="27">
        <v>11.816851151496218</v>
      </c>
      <c r="AO3" s="27">
        <v>11.81574697670903</v>
      </c>
      <c r="AP3" s="27">
        <v>2.2858544694684877</v>
      </c>
      <c r="AQ3" s="27">
        <v>6.373311356852396</v>
      </c>
      <c r="AR3" s="27">
        <v>2.984917032963927</v>
      </c>
      <c r="AS3" s="27">
        <v>1.5794960048523483</v>
      </c>
      <c r="AT3" s="27">
        <v>52.30794525295789</v>
      </c>
      <c r="AU3" s="27">
        <v>22.652728906195904</v>
      </c>
      <c r="AV3" s="27">
        <v>25.039325840846193</v>
      </c>
      <c r="AW3" s="27">
        <v>18.189058333561427</v>
      </c>
      <c r="AX3" s="27">
        <v>6.850267507284763</v>
      </c>
      <c r="AY3" s="26">
        <f>SUM(AR3+AS3)</f>
      </c>
      <c r="AZ3" s="27">
        <v>2.655233290410729</v>
      </c>
      <c r="BA3" s="26">
        <f>AQ3/AY3</f>
      </c>
      <c r="BB3" s="20"/>
      <c r="BC3" s="20"/>
      <c r="BD3" s="20"/>
    </row>
    <row x14ac:dyDescent="0.25" r="4" customHeight="1" ht="20.25">
      <c r="A4" s="21" t="s">
        <v>59</v>
      </c>
      <c r="B4" s="21" t="s">
        <v>60</v>
      </c>
      <c r="C4" s="22" t="s">
        <v>61</v>
      </c>
      <c r="D4" s="23">
        <v>3</v>
      </c>
      <c r="E4" s="24">
        <v>66</v>
      </c>
      <c r="F4" s="24">
        <v>29.76</v>
      </c>
      <c r="G4" s="24">
        <v>1</v>
      </c>
      <c r="H4" s="24">
        <v>1</v>
      </c>
      <c r="I4" s="24">
        <v>0</v>
      </c>
      <c r="J4" s="24">
        <v>4090</v>
      </c>
      <c r="K4" s="24">
        <v>2020</v>
      </c>
      <c r="L4" s="24">
        <f>J4/K4</f>
      </c>
      <c r="M4" s="24">
        <v>2</v>
      </c>
      <c r="N4" s="24">
        <v>1</v>
      </c>
      <c r="O4" s="24">
        <v>2</v>
      </c>
      <c r="P4" s="24"/>
      <c r="Q4" s="24"/>
      <c r="R4" s="24">
        <v>22</v>
      </c>
      <c r="S4" s="24"/>
      <c r="T4" s="24">
        <v>1</v>
      </c>
      <c r="U4" s="24">
        <v>1</v>
      </c>
      <c r="V4" s="17"/>
      <c r="W4" s="17">
        <v>0</v>
      </c>
      <c r="X4" s="17">
        <v>1</v>
      </c>
      <c r="Y4" s="17">
        <v>0.17679999768733978</v>
      </c>
      <c r="Z4" s="17">
        <v>0.1005999967455864</v>
      </c>
      <c r="AA4" s="17">
        <f>Y4-Z4</f>
      </c>
      <c r="AB4" s="17">
        <f>((AA4/0.011))*(250/100)</f>
      </c>
      <c r="AC4" s="17">
        <v>667.2423513028903</v>
      </c>
      <c r="AD4" s="17">
        <f>AB4/AC4</f>
      </c>
      <c r="AE4" s="17"/>
      <c r="AF4" s="17">
        <v>0.15700000524520874</v>
      </c>
      <c r="AG4" s="25">
        <f>(AF4-0.041)/0.0012</f>
      </c>
      <c r="AH4" s="17">
        <v>57.90162130178892</v>
      </c>
      <c r="AI4" s="28">
        <v>0</v>
      </c>
      <c r="AJ4" s="28">
        <v>39.591604499039576</v>
      </c>
      <c r="AK4" s="28">
        <v>4.744693332705599</v>
      </c>
      <c r="AL4" s="28">
        <v>1.7843195606715545</v>
      </c>
      <c r="AM4" s="28">
        <v>10.926155629883768</v>
      </c>
      <c r="AN4" s="28">
        <v>8.819323433821847</v>
      </c>
      <c r="AO4" s="28">
        <v>15.009267823627582</v>
      </c>
      <c r="AP4" s="28">
        <v>0.31874569282103343</v>
      </c>
      <c r="AQ4" s="28">
        <v>9.930976680344925</v>
      </c>
      <c r="AR4" s="28">
        <v>4.731567617369707</v>
      </c>
      <c r="AS4" s="28">
        <v>4.143345729714411</v>
      </c>
      <c r="AT4" s="28">
        <v>52.3020796895949</v>
      </c>
      <c r="AU4" s="28">
        <v>13.564016766527445</v>
      </c>
      <c r="AV4" s="28">
        <v>34.13390354387766</v>
      </c>
      <c r="AW4" s="28">
        <v>24.940244503972508</v>
      </c>
      <c r="AX4" s="28">
        <v>9.193659039905151</v>
      </c>
      <c r="AY4" s="26">
        <f>SUM(AR4+AS4)</f>
      </c>
      <c r="AZ4" s="28">
        <v>2.7127658743617937</v>
      </c>
      <c r="BA4" s="26">
        <f>AQ4/AY4</f>
      </c>
      <c r="BB4" s="20"/>
      <c r="BC4" s="20"/>
      <c r="BD4" s="20"/>
    </row>
    <row x14ac:dyDescent="0.25" r="5" customHeight="1" ht="20.25">
      <c r="A5" s="29" t="s">
        <v>62</v>
      </c>
      <c r="B5" s="21" t="s">
        <v>63</v>
      </c>
      <c r="C5" s="22" t="s">
        <v>64</v>
      </c>
      <c r="D5" s="23">
        <v>4</v>
      </c>
      <c r="E5" s="24">
        <v>60</v>
      </c>
      <c r="F5" s="24">
        <v>24.78</v>
      </c>
      <c r="G5" s="24">
        <v>1</v>
      </c>
      <c r="H5" s="24">
        <v>1</v>
      </c>
      <c r="I5" s="24">
        <v>0</v>
      </c>
      <c r="J5" s="24">
        <v>3980</v>
      </c>
      <c r="K5" s="24">
        <v>1850</v>
      </c>
      <c r="L5" s="24">
        <f>J5/K5</f>
      </c>
      <c r="M5" s="24">
        <v>3</v>
      </c>
      <c r="N5" s="24">
        <v>0</v>
      </c>
      <c r="O5" s="24">
        <v>3</v>
      </c>
      <c r="P5" s="24">
        <v>3</v>
      </c>
      <c r="Q5" s="24"/>
      <c r="R5" s="24">
        <v>40</v>
      </c>
      <c r="S5" s="24"/>
      <c r="T5" s="24">
        <v>1</v>
      </c>
      <c r="U5" s="24">
        <v>2</v>
      </c>
      <c r="V5" s="17">
        <v>0</v>
      </c>
      <c r="W5" s="17">
        <v>0</v>
      </c>
      <c r="X5" s="17">
        <v>1</v>
      </c>
      <c r="Y5" s="17">
        <v>0.15620000660419464</v>
      </c>
      <c r="Z5" s="17">
        <v>0.11060000211000443</v>
      </c>
      <c r="AA5" s="17">
        <f>Y5-Z5</f>
      </c>
      <c r="AB5" s="17">
        <f>((AA5/0.011))*(250/100)</f>
      </c>
      <c r="AC5" s="17">
        <v>657.5664235213576</v>
      </c>
      <c r="AD5" s="17">
        <f>AB5/AC5</f>
      </c>
      <c r="AE5" s="17"/>
      <c r="AF5" s="17">
        <v>0.06120000034570694</v>
      </c>
      <c r="AG5" s="25">
        <f>(AF5-0.041)/0.0012</f>
      </c>
      <c r="AH5" s="17">
        <v>54.36777786247296</v>
      </c>
      <c r="AI5" s="27">
        <v>16.42403200254517</v>
      </c>
      <c r="AJ5" s="27">
        <v>39.62690420775956</v>
      </c>
      <c r="AK5" s="27">
        <v>12.019364377583665</v>
      </c>
      <c r="AL5" s="27">
        <v>0</v>
      </c>
      <c r="AM5" s="27">
        <v>5.5380501110566165</v>
      </c>
      <c r="AN5" s="27">
        <v>5.057415085240212</v>
      </c>
      <c r="AO5" s="27">
        <v>6.385917319705491</v>
      </c>
      <c r="AP5" s="27">
        <v>2.308199536820491</v>
      </c>
      <c r="AQ5" s="27">
        <v>7.104313467519696</v>
      </c>
      <c r="AR5" s="27">
        <v>0.8094779896334935</v>
      </c>
      <c r="AS5" s="27">
        <v>1.7887588766175182</v>
      </c>
      <c r="AT5" s="27">
        <v>61.58898632136135</v>
      </c>
      <c r="AU5" s="27">
        <v>17.07677946282388</v>
      </c>
      <c r="AV5" s="27">
        <v>18.39666719029669</v>
      </c>
      <c r="AW5" s="27">
        <v>13.490230787225187</v>
      </c>
      <c r="AX5" s="27">
        <v>4.906436403071503</v>
      </c>
      <c r="AY5" s="26">
        <f>SUM(AR5+AS5)</f>
      </c>
      <c r="AZ5" s="27">
        <v>2.749496717980508</v>
      </c>
      <c r="BA5" s="26">
        <f>AQ5/AY5</f>
      </c>
      <c r="BB5" s="20"/>
      <c r="BC5" s="20"/>
      <c r="BD5" s="20"/>
    </row>
    <row x14ac:dyDescent="0.25" r="6" customHeight="1" ht="20.25">
      <c r="A6" s="29" t="s">
        <v>65</v>
      </c>
      <c r="B6" s="21" t="s">
        <v>66</v>
      </c>
      <c r="C6" s="22" t="s">
        <v>67</v>
      </c>
      <c r="D6" s="23">
        <v>5</v>
      </c>
      <c r="E6" s="24">
        <v>53</v>
      </c>
      <c r="F6" s="24">
        <v>26.81</v>
      </c>
      <c r="G6" s="24">
        <v>1</v>
      </c>
      <c r="H6" s="24">
        <v>0</v>
      </c>
      <c r="I6" s="24">
        <v>0</v>
      </c>
      <c r="J6" s="24"/>
      <c r="K6" s="24"/>
      <c r="L6" s="24"/>
      <c r="M6" s="24">
        <v>2</v>
      </c>
      <c r="N6" s="24">
        <v>1</v>
      </c>
      <c r="O6" s="24">
        <v>2</v>
      </c>
      <c r="P6" s="24">
        <v>2</v>
      </c>
      <c r="Q6" s="24"/>
      <c r="R6" s="24">
        <v>15</v>
      </c>
      <c r="S6" s="24"/>
      <c r="T6" s="24">
        <v>1</v>
      </c>
      <c r="U6" s="24">
        <v>2</v>
      </c>
      <c r="V6" s="17">
        <v>2</v>
      </c>
      <c r="W6" s="17"/>
      <c r="X6" s="17">
        <v>0</v>
      </c>
      <c r="Y6" s="17">
        <v>0.1216999962925911</v>
      </c>
      <c r="Z6" s="17">
        <v>0.0997999981045723</v>
      </c>
      <c r="AA6" s="17">
        <f>Y6-Z6</f>
      </c>
      <c r="AB6" s="17">
        <f>((AA6/0.011))*(250/100)</f>
      </c>
      <c r="AC6" s="17">
        <v>650.9935990379471</v>
      </c>
      <c r="AD6" s="17">
        <f>AB6/AC6</f>
      </c>
      <c r="AE6" s="17"/>
      <c r="AF6" s="17">
        <v>0.07840000092983246</v>
      </c>
      <c r="AG6" s="25">
        <f>(AF6-0.041)/0.0012</f>
      </c>
      <c r="AH6" s="17">
        <v>70.63922353407112</v>
      </c>
      <c r="AI6" s="28">
        <v>0</v>
      </c>
      <c r="AJ6" s="28">
        <v>30.66811855369695</v>
      </c>
      <c r="AK6" s="28">
        <v>3.3835395893906433</v>
      </c>
      <c r="AL6" s="28">
        <v>1.612829664530311</v>
      </c>
      <c r="AM6" s="28">
        <v>28.323043752992316</v>
      </c>
      <c r="AN6" s="28">
        <v>17.7609200864265</v>
      </c>
      <c r="AO6" s="28">
        <v>0.9410647603873794</v>
      </c>
      <c r="AP6" s="28">
        <v>0</v>
      </c>
      <c r="AQ6" s="28">
        <v>12.57825989013801</v>
      </c>
      <c r="AR6" s="28">
        <v>1.663650076140843</v>
      </c>
      <c r="AS6" s="28">
        <v>3.0685736262970487</v>
      </c>
      <c r="AT6" s="28">
        <v>60.60399197121957</v>
      </c>
      <c r="AU6" s="28">
        <v>21.144459675817142</v>
      </c>
      <c r="AV6" s="28">
        <v>18.251548352963283</v>
      </c>
      <c r="AW6" s="28">
        <v>13.51932465052539</v>
      </c>
      <c r="AX6" s="28">
        <v>4.732223702437892</v>
      </c>
      <c r="AY6" s="26">
        <f>SUM(AR6+AS6)</f>
      </c>
      <c r="AZ6" s="28">
        <v>2.8568650809049156</v>
      </c>
      <c r="BA6" s="26">
        <f>AQ6/AY6</f>
      </c>
      <c r="BB6" s="20"/>
      <c r="BC6" s="20"/>
      <c r="BD6" s="20"/>
    </row>
    <row x14ac:dyDescent="0.25" r="7" customHeight="1" ht="20.25">
      <c r="A7" s="29" t="s">
        <v>68</v>
      </c>
      <c r="B7" s="21" t="s">
        <v>69</v>
      </c>
      <c r="C7" s="22" t="s">
        <v>70</v>
      </c>
      <c r="D7" s="23">
        <v>6</v>
      </c>
      <c r="E7" s="24">
        <v>58</v>
      </c>
      <c r="F7" s="24">
        <v>32.89</v>
      </c>
      <c r="G7" s="24">
        <v>1</v>
      </c>
      <c r="H7" s="24">
        <v>1</v>
      </c>
      <c r="I7" s="24">
        <v>0</v>
      </c>
      <c r="J7" s="24">
        <v>3220</v>
      </c>
      <c r="K7" s="24">
        <v>2460</v>
      </c>
      <c r="L7" s="24">
        <f>J7/K7</f>
      </c>
      <c r="M7" s="24">
        <v>1</v>
      </c>
      <c r="N7" s="24">
        <v>1</v>
      </c>
      <c r="O7" s="24">
        <v>1</v>
      </c>
      <c r="P7" s="24">
        <v>2</v>
      </c>
      <c r="Q7" s="24"/>
      <c r="R7" s="24">
        <v>30</v>
      </c>
      <c r="S7" s="24"/>
      <c r="T7" s="24">
        <v>1</v>
      </c>
      <c r="U7" s="24">
        <v>2</v>
      </c>
      <c r="V7" s="17"/>
      <c r="W7" s="17"/>
      <c r="X7" s="17"/>
      <c r="Y7" s="17">
        <v>0.17409999668598175</v>
      </c>
      <c r="Z7" s="17">
        <v>0.09939999878406525</v>
      </c>
      <c r="AA7" s="17">
        <f>Y7-Z7</f>
      </c>
      <c r="AB7" s="17">
        <f>((AA7/0.011))*(250/100)</f>
      </c>
      <c r="AC7" s="17">
        <v>688.3431577993372</v>
      </c>
      <c r="AD7" s="17">
        <f>AB7/AC7</f>
      </c>
      <c r="AE7" s="17"/>
      <c r="AF7" s="17">
        <v>0.0828000009059906</v>
      </c>
      <c r="AG7" s="25">
        <f>(AF7-0.041)/0.0012</f>
      </c>
      <c r="AH7" s="17">
        <v>33.42177393172817</v>
      </c>
      <c r="AI7" s="26">
        <v>0.7363538212249956</v>
      </c>
      <c r="AJ7" s="26">
        <v>12.299244139159946</v>
      </c>
      <c r="AK7" s="26">
        <v>0.6653867045919322</v>
      </c>
      <c r="AL7" s="26">
        <v>0</v>
      </c>
      <c r="AM7" s="26">
        <v>28.05480221425838</v>
      </c>
      <c r="AN7" s="26">
        <v>31.176210805165756</v>
      </c>
      <c r="AO7" s="26">
        <v>14.354000608006706</v>
      </c>
      <c r="AP7" s="26">
        <v>3.8156847616367915</v>
      </c>
      <c r="AQ7" s="27">
        <v>5.896197975209895</v>
      </c>
      <c r="AR7" s="26">
        <v>1.5729673606357009</v>
      </c>
      <c r="AS7" s="26">
        <v>1.4291516101099304</v>
      </c>
      <c r="AT7" s="26">
        <v>41.09040017464332</v>
      </c>
      <c r="AU7" s="26">
        <v>31.841597509757687</v>
      </c>
      <c r="AV7" s="26">
        <v>27.06800231559902</v>
      </c>
      <c r="AW7" s="26">
        <v>20.2501985832166</v>
      </c>
      <c r="AX7" s="26">
        <v>6.817803732382423</v>
      </c>
      <c r="AY7" s="26">
        <f>SUM(AR7+AS7)</f>
      </c>
      <c r="AZ7" s="26">
        <v>2.9701938304610516</v>
      </c>
      <c r="BA7" s="26">
        <f>AQ7/AY7</f>
      </c>
      <c r="BB7" s="20"/>
      <c r="BC7" s="20"/>
      <c r="BD7" s="20"/>
    </row>
    <row x14ac:dyDescent="0.25" r="8" customHeight="1" ht="20.25">
      <c r="A8" s="21" t="s">
        <v>71</v>
      </c>
      <c r="B8" s="21" t="s">
        <v>72</v>
      </c>
      <c r="C8" s="22" t="s">
        <v>73</v>
      </c>
      <c r="D8" s="23">
        <v>7</v>
      </c>
      <c r="E8" s="24">
        <v>51</v>
      </c>
      <c r="F8" s="24">
        <v>22.38</v>
      </c>
      <c r="G8" s="24">
        <v>0</v>
      </c>
      <c r="H8" s="24">
        <v>0</v>
      </c>
      <c r="I8" s="24">
        <v>0</v>
      </c>
      <c r="J8" s="24">
        <v>2720</v>
      </c>
      <c r="K8" s="24">
        <v>1000</v>
      </c>
      <c r="L8" s="24">
        <f>J8/K8</f>
      </c>
      <c r="M8" s="24">
        <v>3</v>
      </c>
      <c r="N8" s="24">
        <v>0</v>
      </c>
      <c r="O8" s="24">
        <v>3</v>
      </c>
      <c r="P8" s="24">
        <v>2</v>
      </c>
      <c r="Q8" s="24"/>
      <c r="R8" s="24">
        <v>12</v>
      </c>
      <c r="S8" s="24"/>
      <c r="T8" s="24">
        <v>0</v>
      </c>
      <c r="U8" s="24">
        <v>2</v>
      </c>
      <c r="V8" s="17">
        <v>0</v>
      </c>
      <c r="W8" s="17">
        <v>0</v>
      </c>
      <c r="X8" s="17">
        <v>1</v>
      </c>
      <c r="Y8" s="17">
        <v>0.1550000011920929</v>
      </c>
      <c r="Z8" s="17">
        <v>0.09430000185966492</v>
      </c>
      <c r="AA8" s="17">
        <f>Y8-Z8</f>
      </c>
      <c r="AB8" s="17">
        <f>((AA8/0.011))*(250/100)</f>
      </c>
      <c r="AC8" s="17">
        <v>666.3396278977275</v>
      </c>
      <c r="AD8" s="17">
        <f>AB8/AC8</f>
      </c>
      <c r="AE8" s="17"/>
      <c r="AF8" s="17">
        <v>0.07599999755620956</v>
      </c>
      <c r="AG8" s="25">
        <f>(AF8-0.041)/0.0012</f>
      </c>
      <c r="AH8" s="17">
        <v>57.55281084370135</v>
      </c>
      <c r="AI8" s="26">
        <v>7.313317842637851</v>
      </c>
      <c r="AJ8" s="26">
        <v>29.13436430694721</v>
      </c>
      <c r="AK8" s="26">
        <v>1.0032989769830978</v>
      </c>
      <c r="AL8" s="26">
        <v>0.41754209732941694</v>
      </c>
      <c r="AM8" s="26">
        <v>13.468495776037745</v>
      </c>
      <c r="AN8" s="26">
        <v>20.71216028358337</v>
      </c>
      <c r="AO8" s="26">
        <v>15.806742716975656</v>
      </c>
      <c r="AP8" s="26">
        <v>1.1794512842918812</v>
      </c>
      <c r="AQ8" s="27">
        <v>5.207039858760234</v>
      </c>
      <c r="AR8" s="26">
        <v>2.401129676412674</v>
      </c>
      <c r="AS8" s="26">
        <v>3.3564571800408642</v>
      </c>
      <c r="AT8" s="26">
        <v>50.33372002295222</v>
      </c>
      <c r="AU8" s="26">
        <v>21.715459260566465</v>
      </c>
      <c r="AV8" s="26">
        <v>27.950820716481307</v>
      </c>
      <c r="AW8" s="26">
        <v>21.01378257573589</v>
      </c>
      <c r="AX8" s="26">
        <v>6.93703814074542</v>
      </c>
      <c r="AY8" s="26">
        <f>SUM(AR8+AS8)</f>
      </c>
      <c r="AZ8" s="26">
        <v>3.0292153725246567</v>
      </c>
      <c r="BA8" s="26">
        <f>AQ8/AY8</f>
      </c>
      <c r="BB8" s="20"/>
      <c r="BC8" s="20"/>
      <c r="BD8" s="20"/>
    </row>
    <row x14ac:dyDescent="0.25" r="9" customHeight="1" ht="20.25">
      <c r="A9" s="29" t="s">
        <v>74</v>
      </c>
      <c r="B9" s="21" t="s">
        <v>75</v>
      </c>
      <c r="C9" s="22" t="s">
        <v>76</v>
      </c>
      <c r="D9" s="23">
        <v>8</v>
      </c>
      <c r="E9" s="24">
        <v>40</v>
      </c>
      <c r="F9" s="24">
        <v>39.43</v>
      </c>
      <c r="G9" s="24">
        <v>1</v>
      </c>
      <c r="H9" s="24">
        <v>0</v>
      </c>
      <c r="I9" s="24">
        <v>0</v>
      </c>
      <c r="J9" s="24"/>
      <c r="K9" s="24"/>
      <c r="L9" s="24"/>
      <c r="M9" s="24">
        <v>2</v>
      </c>
      <c r="N9" s="24">
        <v>1</v>
      </c>
      <c r="O9" s="24">
        <v>2</v>
      </c>
      <c r="P9" s="24">
        <v>2</v>
      </c>
      <c r="Q9" s="24">
        <v>2</v>
      </c>
      <c r="R9" s="24">
        <v>35</v>
      </c>
      <c r="S9" s="24"/>
      <c r="T9" s="24">
        <v>1</v>
      </c>
      <c r="U9" s="24">
        <v>2</v>
      </c>
      <c r="V9" s="17">
        <v>1</v>
      </c>
      <c r="W9" s="17">
        <v>1.24</v>
      </c>
      <c r="X9" s="17">
        <v>0</v>
      </c>
      <c r="Y9" s="17">
        <v>0.20469999313354492</v>
      </c>
      <c r="Z9" s="17">
        <v>0.10620000213384628</v>
      </c>
      <c r="AA9" s="17">
        <f>Y9-Z9</f>
      </c>
      <c r="AB9" s="17">
        <f>((AA9/0.011))*(250/100)</f>
      </c>
      <c r="AC9" s="17">
        <v>688.9355574232884</v>
      </c>
      <c r="AD9" s="17">
        <f>AB9/AC9</f>
      </c>
      <c r="AE9" s="17"/>
      <c r="AF9" s="17">
        <v>0.07729999721050262</v>
      </c>
      <c r="AG9" s="25">
        <f>(AF9-0.041)/0.0012</f>
      </c>
      <c r="AH9" s="17">
        <v>38.38152249136621</v>
      </c>
      <c r="AI9" s="27">
        <v>3.45279175490301</v>
      </c>
      <c r="AJ9" s="27">
        <v>41.83652922046565</v>
      </c>
      <c r="AK9" s="27">
        <v>5.785331987678419</v>
      </c>
      <c r="AL9" s="27">
        <v>3.2185632419574284</v>
      </c>
      <c r="AM9" s="27">
        <v>9.916321680391693</v>
      </c>
      <c r="AN9" s="27">
        <v>10.145010946022873</v>
      </c>
      <c r="AO9" s="27">
        <v>11.997713726842402</v>
      </c>
      <c r="AP9" s="27">
        <v>3.362527565540871</v>
      </c>
      <c r="AQ9" s="27">
        <v>7.642312966904037</v>
      </c>
      <c r="AR9" s="27">
        <v>0.8977100870719388</v>
      </c>
      <c r="AS9" s="27">
        <v>1.7451868222216813</v>
      </c>
      <c r="AT9" s="27">
        <v>58.42420589771778</v>
      </c>
      <c r="AU9" s="27">
        <v>15.930342933701294</v>
      </c>
      <c r="AV9" s="27">
        <v>25.645451168580934</v>
      </c>
      <c r="AW9" s="27">
        <v>19.64002669374644</v>
      </c>
      <c r="AX9" s="27">
        <v>6.005424474834491</v>
      </c>
      <c r="AY9" s="26">
        <f>SUM(AR9+AS9)</f>
      </c>
      <c r="AZ9" s="27">
        <v>3.270381098962653</v>
      </c>
      <c r="BA9" s="26">
        <f>AQ9/AY9</f>
      </c>
      <c r="BB9" s="20"/>
      <c r="BC9" s="20"/>
      <c r="BD9" s="20"/>
    </row>
    <row x14ac:dyDescent="0.25" r="10" customHeight="1" ht="20.25">
      <c r="A10" s="29" t="s">
        <v>77</v>
      </c>
      <c r="B10" s="21" t="s">
        <v>78</v>
      </c>
      <c r="C10" s="22" t="s">
        <v>79</v>
      </c>
      <c r="D10" s="23">
        <v>9</v>
      </c>
      <c r="E10" s="24">
        <v>35</v>
      </c>
      <c r="F10" s="24">
        <v>20.2</v>
      </c>
      <c r="G10" s="24">
        <v>1</v>
      </c>
      <c r="H10" s="24">
        <v>0</v>
      </c>
      <c r="I10" s="24">
        <v>0</v>
      </c>
      <c r="J10" s="24"/>
      <c r="K10" s="24"/>
      <c r="L10" s="24"/>
      <c r="M10" s="24">
        <v>2</v>
      </c>
      <c r="N10" s="24">
        <v>1</v>
      </c>
      <c r="O10" s="24">
        <v>2</v>
      </c>
      <c r="P10" s="24"/>
      <c r="Q10" s="24"/>
      <c r="R10" s="24">
        <v>40</v>
      </c>
      <c r="S10" s="24"/>
      <c r="T10" s="24">
        <v>1</v>
      </c>
      <c r="U10" s="24">
        <v>1</v>
      </c>
      <c r="V10" s="17">
        <v>0</v>
      </c>
      <c r="W10" s="17">
        <v>0</v>
      </c>
      <c r="X10" s="17">
        <v>1</v>
      </c>
      <c r="Y10" s="17">
        <v>0.22619999945163727</v>
      </c>
      <c r="Z10" s="17">
        <v>0.09669999778270721</v>
      </c>
      <c r="AA10" s="17">
        <f>Y10-Z10</f>
      </c>
      <c r="AB10" s="17">
        <f>((AA10/0.011))*(250/100)</f>
      </c>
      <c r="AC10" s="17">
        <v>670.4864925223823</v>
      </c>
      <c r="AD10" s="17">
        <f>AB10/AC10</f>
      </c>
      <c r="AE10" s="17"/>
      <c r="AF10" s="17">
        <v>0.08569999784231186</v>
      </c>
      <c r="AG10" s="25">
        <f>(AF10-0.041)/0.0012</f>
      </c>
      <c r="AH10" s="17">
        <v>46.178758104284</v>
      </c>
      <c r="AI10" s="27">
        <v>12.520183972064544</v>
      </c>
      <c r="AJ10" s="27">
        <v>35.530168237890116</v>
      </c>
      <c r="AK10" s="27">
        <v>12.706470373971737</v>
      </c>
      <c r="AL10" s="27">
        <v>5.870303385861293</v>
      </c>
      <c r="AM10" s="27">
        <v>6.90556503513516</v>
      </c>
      <c r="AN10" s="27">
        <v>6.804823567729029</v>
      </c>
      <c r="AO10" s="27">
        <v>10.154832159069695</v>
      </c>
      <c r="AP10" s="27">
        <v>2.2061527560980134</v>
      </c>
      <c r="AQ10" s="27">
        <v>4.906487207583866</v>
      </c>
      <c r="AR10" s="27">
        <v>0.9186087047937769</v>
      </c>
      <c r="AS10" s="27">
        <v>1.4764045998027597</v>
      </c>
      <c r="AT10" s="27">
        <v>60.82622063095111</v>
      </c>
      <c r="AU10" s="27">
        <v>19.511293941700764</v>
      </c>
      <c r="AV10" s="27">
        <v>19.66248542734811</v>
      </c>
      <c r="AW10" s="27">
        <v>15.06131936665356</v>
      </c>
      <c r="AX10" s="27">
        <v>4.60116606069455</v>
      </c>
      <c r="AY10" s="26">
        <f>SUM(AR10+AS10)</f>
      </c>
      <c r="AZ10" s="27">
        <v>3.2733700909677754</v>
      </c>
      <c r="BA10" s="26">
        <f>AQ10/AY10</f>
      </c>
      <c r="BB10" s="20"/>
      <c r="BC10" s="20"/>
      <c r="BD10" s="20"/>
    </row>
    <row x14ac:dyDescent="0.25" r="11" customHeight="1" ht="20.25">
      <c r="A11" s="29" t="s">
        <v>80</v>
      </c>
      <c r="B11" s="21" t="s">
        <v>81</v>
      </c>
      <c r="C11" s="22" t="s">
        <v>82</v>
      </c>
      <c r="D11" s="23">
        <v>10</v>
      </c>
      <c r="E11" s="24">
        <v>47</v>
      </c>
      <c r="F11" s="24">
        <v>32</v>
      </c>
      <c r="G11" s="24">
        <v>0</v>
      </c>
      <c r="H11" s="24">
        <v>0</v>
      </c>
      <c r="I11" s="24">
        <v>0</v>
      </c>
      <c r="J11" s="24">
        <v>4790</v>
      </c>
      <c r="K11" s="24">
        <v>3500</v>
      </c>
      <c r="L11" s="24">
        <f>J11/K11</f>
      </c>
      <c r="M11" s="24">
        <v>2</v>
      </c>
      <c r="N11" s="24">
        <v>1</v>
      </c>
      <c r="O11" s="24">
        <v>2</v>
      </c>
      <c r="P11" s="24">
        <v>2</v>
      </c>
      <c r="Q11" s="24">
        <v>3</v>
      </c>
      <c r="R11" s="24">
        <v>70</v>
      </c>
      <c r="S11" s="24">
        <v>70</v>
      </c>
      <c r="T11" s="24">
        <v>0</v>
      </c>
      <c r="U11" s="24">
        <v>1</v>
      </c>
      <c r="V11" s="17">
        <v>2</v>
      </c>
      <c r="W11" s="17">
        <v>2.276</v>
      </c>
      <c r="X11" s="17">
        <v>0</v>
      </c>
      <c r="Y11" s="17">
        <v>0.1817999929189682</v>
      </c>
      <c r="Z11" s="17">
        <v>0.10209999978542328</v>
      </c>
      <c r="AA11" s="17">
        <f>Y11-Z11</f>
      </c>
      <c r="AB11" s="17">
        <f>((AA11/0.011))*(250/100)</f>
      </c>
      <c r="AC11" s="17">
        <v>666.9602754601505</v>
      </c>
      <c r="AD11" s="17">
        <f>AB11/AC11</f>
      </c>
      <c r="AE11" s="17"/>
      <c r="AF11" s="17">
        <v>0.08980000019073486</v>
      </c>
      <c r="AG11" s="25">
        <f>(AF11-0.041)/0.0012</f>
      </c>
      <c r="AH11" s="17">
        <v>124.92549998255814</v>
      </c>
      <c r="AI11" s="27">
        <v>2.9709099887864685</v>
      </c>
      <c r="AJ11" s="27">
        <v>35.05654661683999</v>
      </c>
      <c r="AK11" s="27">
        <v>12.036579176382268</v>
      </c>
      <c r="AL11" s="27">
        <v>2.227377813275344</v>
      </c>
      <c r="AM11" s="27">
        <v>9.216536448236292</v>
      </c>
      <c r="AN11" s="27">
        <v>11.368735264993022</v>
      </c>
      <c r="AO11" s="27">
        <v>12.18878101432222</v>
      </c>
      <c r="AP11" s="27">
        <v>2.838812734255551</v>
      </c>
      <c r="AQ11" s="27">
        <v>8.591788026102629</v>
      </c>
      <c r="AR11" s="27">
        <v>1.0537925608219925</v>
      </c>
      <c r="AS11" s="27">
        <v>2.4501403559842343</v>
      </c>
      <c r="AT11" s="27">
        <v>49.47137086713809</v>
      </c>
      <c r="AU11" s="27">
        <v>23.40531444137529</v>
      </c>
      <c r="AV11" s="27">
        <v>27.123314691486627</v>
      </c>
      <c r="AW11" s="27">
        <v>20.78056904042485</v>
      </c>
      <c r="AX11" s="27">
        <v>6.342745651061778</v>
      </c>
      <c r="AY11" s="26">
        <f>SUM(AR11+AS11)</f>
      </c>
      <c r="AZ11" s="27">
        <v>3.2762734285184805</v>
      </c>
      <c r="BA11" s="26">
        <f>AQ11/AY11</f>
      </c>
      <c r="BB11" s="20"/>
      <c r="BC11" s="20"/>
      <c r="BD11" s="20"/>
    </row>
    <row x14ac:dyDescent="0.25" r="12" customHeight="1" ht="20.25">
      <c r="A12" s="29" t="s">
        <v>83</v>
      </c>
      <c r="B12" s="21" t="s">
        <v>84</v>
      </c>
      <c r="C12" s="22" t="s">
        <v>85</v>
      </c>
      <c r="D12" s="23">
        <v>11</v>
      </c>
      <c r="E12" s="24">
        <v>45</v>
      </c>
      <c r="F12" s="24">
        <v>24.8</v>
      </c>
      <c r="G12" s="24">
        <v>0</v>
      </c>
      <c r="H12" s="24">
        <v>0</v>
      </c>
      <c r="I12" s="24">
        <v>0</v>
      </c>
      <c r="J12" s="24"/>
      <c r="K12" s="24"/>
      <c r="L12" s="24"/>
      <c r="M12" s="24">
        <v>2</v>
      </c>
      <c r="N12" s="24">
        <v>1</v>
      </c>
      <c r="O12" s="24">
        <v>2</v>
      </c>
      <c r="P12" s="24">
        <v>2</v>
      </c>
      <c r="Q12" s="24"/>
      <c r="R12" s="24">
        <v>65</v>
      </c>
      <c r="S12" s="24"/>
      <c r="T12" s="24">
        <v>0</v>
      </c>
      <c r="U12" s="24">
        <v>1</v>
      </c>
      <c r="V12" s="17"/>
      <c r="W12" s="17"/>
      <c r="X12" s="17">
        <v>0</v>
      </c>
      <c r="Y12" s="17">
        <v>0.15389999747276306</v>
      </c>
      <c r="Z12" s="17">
        <v>0.09539999812841415</v>
      </c>
      <c r="AA12" s="17">
        <f>Y12-Z12</f>
      </c>
      <c r="AB12" s="17">
        <f>((AA12/0.011))*(250/100)</f>
      </c>
      <c r="AC12" s="17">
        <v>669.1041594761664</v>
      </c>
      <c r="AD12" s="17">
        <f>AB12/AC12</f>
      </c>
      <c r="AE12" s="17"/>
      <c r="AF12" s="17">
        <v>0.0877000018954277</v>
      </c>
      <c r="AG12" s="25">
        <f>(AF12-0.041)/0.0012</f>
      </c>
      <c r="AH12" s="17">
        <v>69.96600309709982</v>
      </c>
      <c r="AI12" s="27">
        <v>3.956361437888102</v>
      </c>
      <c r="AJ12" s="27">
        <v>42.49741772742505</v>
      </c>
      <c r="AK12" s="27">
        <v>6.845238573682274</v>
      </c>
      <c r="AL12" s="27">
        <v>0.8174375622655103</v>
      </c>
      <c r="AM12" s="27">
        <v>11.13212282015978</v>
      </c>
      <c r="AN12" s="27">
        <v>16.363244819109237</v>
      </c>
      <c r="AO12" s="27">
        <v>10.03002625623235</v>
      </c>
      <c r="AP12" s="27">
        <v>2.5098382789923894</v>
      </c>
      <c r="AQ12" s="27">
        <v>4.1156069862740345</v>
      </c>
      <c r="AR12" s="27">
        <v>0.7902986043458129</v>
      </c>
      <c r="AS12" s="27">
        <v>0.9424069336254585</v>
      </c>
      <c r="AT12" s="27">
        <v>58.40333954773844</v>
      </c>
      <c r="AU12" s="27">
        <v>23.20848339279151</v>
      </c>
      <c r="AV12" s="27">
        <v>18.38817705947005</v>
      </c>
      <c r="AW12" s="27">
        <v>14.145633242506385</v>
      </c>
      <c r="AX12" s="27">
        <v>4.242543816963661</v>
      </c>
      <c r="AY12" s="26">
        <f>SUM(AR12+AS12)</f>
      </c>
      <c r="AZ12" s="27">
        <v>3.334233858928121</v>
      </c>
      <c r="BA12" s="26">
        <f>AQ12/AY12</f>
      </c>
      <c r="BB12" s="20"/>
      <c r="BC12" s="20"/>
      <c r="BD12" s="20"/>
    </row>
    <row x14ac:dyDescent="0.25" r="13" customHeight="1" ht="20.25">
      <c r="A13" s="29" t="s">
        <v>86</v>
      </c>
      <c r="B13" s="21" t="s">
        <v>87</v>
      </c>
      <c r="C13" s="22" t="s">
        <v>88</v>
      </c>
      <c r="D13" s="23">
        <v>12</v>
      </c>
      <c r="E13" s="24">
        <v>73</v>
      </c>
      <c r="F13" s="24">
        <v>34</v>
      </c>
      <c r="G13" s="24">
        <v>1</v>
      </c>
      <c r="H13" s="24">
        <v>1</v>
      </c>
      <c r="I13" s="24">
        <v>0</v>
      </c>
      <c r="J13" s="24">
        <v>4960</v>
      </c>
      <c r="K13" s="24">
        <v>1390</v>
      </c>
      <c r="L13" s="24">
        <f>J13/K13</f>
      </c>
      <c r="M13" s="24">
        <v>4</v>
      </c>
      <c r="N13" s="24">
        <v>0</v>
      </c>
      <c r="O13" s="24">
        <v>4</v>
      </c>
      <c r="P13" s="24">
        <v>3</v>
      </c>
      <c r="Q13" s="24"/>
      <c r="R13" s="24">
        <v>55</v>
      </c>
      <c r="S13" s="24"/>
      <c r="T13" s="24">
        <v>1</v>
      </c>
      <c r="U13" s="24">
        <v>3</v>
      </c>
      <c r="V13" s="17"/>
      <c r="W13" s="17"/>
      <c r="X13" s="17"/>
      <c r="Y13" s="17">
        <v>0.18619999289512634</v>
      </c>
      <c r="Z13" s="17">
        <v>0.09809999912977219</v>
      </c>
      <c r="AA13" s="17">
        <f>Y13-Z13</f>
      </c>
      <c r="AB13" s="17">
        <f>((AA13/0.011))*(250/100)</f>
      </c>
      <c r="AC13" s="17">
        <v>792.3520672524585</v>
      </c>
      <c r="AD13" s="17">
        <f>AB13/AC13</f>
      </c>
      <c r="AE13" s="17"/>
      <c r="AF13" s="17">
        <v>0.11389999836683273</v>
      </c>
      <c r="AG13" s="25">
        <f>(AF13-0.041)/0.0012</f>
      </c>
      <c r="AH13" s="17">
        <v>64.06448771899126</v>
      </c>
      <c r="AI13" s="27">
        <v>3.766368841892925</v>
      </c>
      <c r="AJ13" s="27">
        <v>39.992851133645466</v>
      </c>
      <c r="AK13" s="27">
        <v>17.079712848730217</v>
      </c>
      <c r="AL13" s="27">
        <v>0.40631517553765767</v>
      </c>
      <c r="AM13" s="27">
        <v>9.057592178045963</v>
      </c>
      <c r="AN13" s="27">
        <v>8.960582492351099</v>
      </c>
      <c r="AO13" s="27">
        <v>10.561976894191298</v>
      </c>
      <c r="AP13" s="27">
        <v>1.7545770319766376</v>
      </c>
      <c r="AQ13" s="27">
        <v>5.546436651915138</v>
      </c>
      <c r="AR13" s="27">
        <v>1.1264079836030214</v>
      </c>
      <c r="AS13" s="27">
        <v>1.747178768110574</v>
      </c>
      <c r="AT13" s="27">
        <v>53.223127329122015</v>
      </c>
      <c r="AU13" s="27">
        <v>26.04029534108132</v>
      </c>
      <c r="AV13" s="27">
        <v>20.736577329796667</v>
      </c>
      <c r="AW13" s="27">
        <v>16.108413546106437</v>
      </c>
      <c r="AX13" s="27">
        <v>4.628163783690233</v>
      </c>
      <c r="AY13" s="26">
        <f>SUM(AR13+AS13)</f>
      </c>
      <c r="AZ13" s="27">
        <v>3.4805193374687593</v>
      </c>
      <c r="BA13" s="26">
        <f>AQ13/AY13</f>
      </c>
      <c r="BB13" s="20"/>
      <c r="BC13" s="20"/>
      <c r="BD13" s="20"/>
    </row>
    <row x14ac:dyDescent="0.25" r="14" customHeight="1" ht="20.25">
      <c r="A14" s="29" t="s">
        <v>89</v>
      </c>
      <c r="B14" s="21" t="s">
        <v>90</v>
      </c>
      <c r="C14" s="22" t="s">
        <v>91</v>
      </c>
      <c r="D14" s="23">
        <v>13</v>
      </c>
      <c r="E14" s="24">
        <v>60</v>
      </c>
      <c r="F14" s="24">
        <v>27.4</v>
      </c>
      <c r="G14" s="24">
        <v>1</v>
      </c>
      <c r="H14" s="24">
        <v>1</v>
      </c>
      <c r="I14" s="24">
        <v>0</v>
      </c>
      <c r="J14" s="24">
        <v>6300</v>
      </c>
      <c r="K14" s="24">
        <v>4570</v>
      </c>
      <c r="L14" s="24">
        <f>J14/K14</f>
      </c>
      <c r="M14" s="24">
        <v>3</v>
      </c>
      <c r="N14" s="24">
        <v>0</v>
      </c>
      <c r="O14" s="24">
        <v>3</v>
      </c>
      <c r="P14" s="24"/>
      <c r="Q14" s="24"/>
      <c r="R14" s="24">
        <v>95</v>
      </c>
      <c r="S14" s="24"/>
      <c r="T14" s="24">
        <v>0</v>
      </c>
      <c r="U14" s="24">
        <v>2</v>
      </c>
      <c r="V14" s="17">
        <v>0</v>
      </c>
      <c r="W14" s="17">
        <v>0</v>
      </c>
      <c r="X14" s="17">
        <v>1</v>
      </c>
      <c r="Y14" s="17">
        <v>0.26089999079704285</v>
      </c>
      <c r="Z14" s="17">
        <v>0.10490000247955322</v>
      </c>
      <c r="AA14" s="17">
        <f>Y14-Z14</f>
      </c>
      <c r="AB14" s="17">
        <f>((AA14/0.011))*(250/100)</f>
      </c>
      <c r="AC14" s="17">
        <v>699.485960671512</v>
      </c>
      <c r="AD14" s="17">
        <f>AB14/AC14</f>
      </c>
      <c r="AE14" s="17"/>
      <c r="AF14" s="17">
        <v>0.07819999754428864</v>
      </c>
      <c r="AG14" s="25">
        <f>(AF14-0.041)/0.0012</f>
      </c>
      <c r="AH14" s="17">
        <v>47.522780107953764</v>
      </c>
      <c r="AI14" s="26">
        <v>1.0986159876709536</v>
      </c>
      <c r="AJ14" s="26">
        <v>34.537743732873345</v>
      </c>
      <c r="AK14" s="26">
        <v>1.2139610380815915</v>
      </c>
      <c r="AL14" s="26">
        <v>1.3864853983679613</v>
      </c>
      <c r="AM14" s="26">
        <v>14.573008851874231</v>
      </c>
      <c r="AN14" s="26">
        <v>23.266808909842148</v>
      </c>
      <c r="AO14" s="26">
        <v>14.763149225626599</v>
      </c>
      <c r="AP14" s="27">
        <v>1.5465246463439</v>
      </c>
      <c r="AQ14" s="27">
        <v>3.8416179587962516</v>
      </c>
      <c r="AR14" s="27">
        <v>2.3676855073134107</v>
      </c>
      <c r="AS14" s="26">
        <v>1.4043987432096066</v>
      </c>
      <c r="AT14" s="26">
        <v>51.59585397078649</v>
      </c>
      <c r="AU14" s="26">
        <v>24.48076994792374</v>
      </c>
      <c r="AV14" s="26">
        <v>23.92337608128977</v>
      </c>
      <c r="AW14" s="26">
        <v>18.60476718442285</v>
      </c>
      <c r="AX14" s="26">
        <v>5.318608896866917</v>
      </c>
      <c r="AY14" s="26">
        <f>SUM(AR14+AS14)</f>
      </c>
      <c r="AZ14" s="26">
        <v>3.4980513786946315</v>
      </c>
      <c r="BA14" s="26">
        <f>AQ14/AY14</f>
      </c>
      <c r="BB14" s="20"/>
      <c r="BC14" s="20"/>
      <c r="BD14" s="20"/>
    </row>
    <row x14ac:dyDescent="0.25" r="15" customHeight="1" ht="20.25">
      <c r="A15" s="29" t="s">
        <v>92</v>
      </c>
      <c r="B15" s="21" t="s">
        <v>93</v>
      </c>
      <c r="C15" s="22" t="s">
        <v>94</v>
      </c>
      <c r="D15" s="23">
        <v>14</v>
      </c>
      <c r="E15" s="24">
        <v>38</v>
      </c>
      <c r="F15" s="24">
        <v>27.1</v>
      </c>
      <c r="G15" s="24">
        <v>0</v>
      </c>
      <c r="H15" s="24">
        <v>0</v>
      </c>
      <c r="I15" s="24">
        <v>0</v>
      </c>
      <c r="J15" s="24"/>
      <c r="K15" s="24"/>
      <c r="L15" s="24"/>
      <c r="M15" s="24">
        <v>1</v>
      </c>
      <c r="N15" s="24">
        <v>1</v>
      </c>
      <c r="O15" s="24">
        <v>1</v>
      </c>
      <c r="P15" s="24"/>
      <c r="Q15" s="24">
        <v>2</v>
      </c>
      <c r="R15" s="24">
        <v>30</v>
      </c>
      <c r="S15" s="24">
        <v>30</v>
      </c>
      <c r="T15" s="24">
        <v>1</v>
      </c>
      <c r="U15" s="24">
        <v>2</v>
      </c>
      <c r="V15" s="17">
        <v>2</v>
      </c>
      <c r="W15" s="17">
        <v>2.73</v>
      </c>
      <c r="X15" s="17">
        <v>0</v>
      </c>
      <c r="Y15" s="17">
        <v>0.18770000338554382</v>
      </c>
      <c r="Z15" s="17">
        <v>0.09679999947547913</v>
      </c>
      <c r="AA15" s="17">
        <f>Y15-Z15</f>
      </c>
      <c r="AB15" s="17">
        <f>((AA15/0.011))*(250/100)</f>
      </c>
      <c r="AC15" s="17">
        <v>601.0625429952157</v>
      </c>
      <c r="AD15" s="17">
        <f>AB15/AC15</f>
      </c>
      <c r="AE15" s="17"/>
      <c r="AF15" s="17">
        <v>0.08009999990463257</v>
      </c>
      <c r="AG15" s="25">
        <f>(AF15-0.041)/0.0012</f>
      </c>
      <c r="AH15" s="17">
        <v>58.253109336979776</v>
      </c>
      <c r="AI15" s="27">
        <v>3.321866391260301</v>
      </c>
      <c r="AJ15" s="27">
        <v>35.92393588722741</v>
      </c>
      <c r="AK15" s="27">
        <v>13.969691996043476</v>
      </c>
      <c r="AL15" s="27">
        <v>1.903701697932044</v>
      </c>
      <c r="AM15" s="27">
        <v>9.290619311464225</v>
      </c>
      <c r="AN15" s="27">
        <v>12.64257879474312</v>
      </c>
      <c r="AO15" s="27">
        <v>11.130187537981072</v>
      </c>
      <c r="AP15" s="27">
        <v>2.232675417148455</v>
      </c>
      <c r="AQ15" s="27">
        <v>6.964039764881871</v>
      </c>
      <c r="AR15" s="27">
        <v>0.8547796705782623</v>
      </c>
      <c r="AS15" s="27">
        <v>1.7659235307397554</v>
      </c>
      <c r="AT15" s="27">
        <v>50.44012328788398</v>
      </c>
      <c r="AU15" s="27">
        <v>26.612270790786596</v>
      </c>
      <c r="AV15" s="27">
        <v>22.947605921329416</v>
      </c>
      <c r="AW15" s="27">
        <v>18.094227302862944</v>
      </c>
      <c r="AX15" s="27">
        <v>4.853378618466473</v>
      </c>
      <c r="AY15" s="26">
        <f>SUM(AR15+AS15)</f>
      </c>
      <c r="AZ15" s="27">
        <v>3.728171388487345</v>
      </c>
      <c r="BA15" s="26">
        <f>AQ15/AY15</f>
      </c>
      <c r="BB15" s="20"/>
      <c r="BC15" s="20"/>
      <c r="BD15" s="20"/>
    </row>
    <row x14ac:dyDescent="0.25" r="16" customHeight="1" ht="20.25">
      <c r="A16" s="29" t="s">
        <v>95</v>
      </c>
      <c r="B16" s="21" t="s">
        <v>96</v>
      </c>
      <c r="C16" s="22" t="s">
        <v>97</v>
      </c>
      <c r="D16" s="23">
        <v>15</v>
      </c>
      <c r="E16" s="24">
        <v>43</v>
      </c>
      <c r="F16" s="24">
        <v>24.7</v>
      </c>
      <c r="G16" s="24">
        <v>1</v>
      </c>
      <c r="H16" s="24">
        <v>0</v>
      </c>
      <c r="I16" s="24">
        <v>0</v>
      </c>
      <c r="J16" s="24">
        <v>3730</v>
      </c>
      <c r="K16" s="24">
        <v>2110</v>
      </c>
      <c r="L16" s="24">
        <f>J16/K16</f>
      </c>
      <c r="M16" s="24">
        <v>4</v>
      </c>
      <c r="N16" s="24">
        <v>0</v>
      </c>
      <c r="O16" s="24">
        <v>4</v>
      </c>
      <c r="P16" s="24">
        <v>2</v>
      </c>
      <c r="Q16" s="24">
        <v>2</v>
      </c>
      <c r="R16" s="24">
        <v>50</v>
      </c>
      <c r="S16" s="24">
        <v>4</v>
      </c>
      <c r="T16" s="24">
        <v>0</v>
      </c>
      <c r="U16" s="24">
        <v>2</v>
      </c>
      <c r="V16" s="17">
        <v>2</v>
      </c>
      <c r="W16" s="17">
        <v>1.954</v>
      </c>
      <c r="X16" s="17">
        <v>0</v>
      </c>
      <c r="Y16" s="17">
        <v>0.19979999959468842</v>
      </c>
      <c r="Z16" s="17">
        <v>0.09189999848604202</v>
      </c>
      <c r="AA16" s="17">
        <f>Y16-Z16</f>
      </c>
      <c r="AB16" s="17">
        <f>((AA16/0.011))*(250/100)</f>
      </c>
      <c r="AC16" s="17">
        <v>664.0264580218699</v>
      </c>
      <c r="AD16" s="17">
        <f>AB16/AC16</f>
      </c>
      <c r="AE16" s="17"/>
      <c r="AF16" s="17">
        <v>0.14380000531673431</v>
      </c>
      <c r="AG16" s="25">
        <f>(AF16-0.041)/0.0012</f>
      </c>
      <c r="AH16" s="17">
        <v>53.09309577237593</v>
      </c>
      <c r="AI16" s="27">
        <v>3.621483737332012</v>
      </c>
      <c r="AJ16" s="27">
        <v>36.5087787390983</v>
      </c>
      <c r="AK16" s="27">
        <v>16.973424563369594</v>
      </c>
      <c r="AL16" s="27">
        <v>2.2351155537432326</v>
      </c>
      <c r="AM16" s="27">
        <v>8.119655674975334</v>
      </c>
      <c r="AN16" s="27">
        <v>8.995715722079852</v>
      </c>
      <c r="AO16" s="27">
        <v>10.765955615607025</v>
      </c>
      <c r="AP16" s="27">
        <v>1.6193106899641656</v>
      </c>
      <c r="AQ16" s="27">
        <v>7.887579015328225</v>
      </c>
      <c r="AR16" s="27">
        <v>0.9852947885431411</v>
      </c>
      <c r="AS16" s="27">
        <v>2.2876858999591443</v>
      </c>
      <c r="AT16" s="27">
        <v>50.48503370514888</v>
      </c>
      <c r="AU16" s="27">
        <v>25.96914028544945</v>
      </c>
      <c r="AV16" s="27">
        <v>23.545826009401697</v>
      </c>
      <c r="AW16" s="27">
        <v>18.653534630935248</v>
      </c>
      <c r="AX16" s="27">
        <v>4.892291378466451</v>
      </c>
      <c r="AY16" s="26">
        <f>SUM(AR16+AS16)</f>
      </c>
      <c r="AZ16" s="27">
        <v>3.812842119960244</v>
      </c>
      <c r="BA16" s="26">
        <f>AQ16/AY16</f>
      </c>
      <c r="BB16" s="20"/>
      <c r="BC16" s="20"/>
      <c r="BD16" s="20"/>
    </row>
    <row x14ac:dyDescent="0.25" r="17" customHeight="1" ht="20.25">
      <c r="A17" s="21" t="s">
        <v>98</v>
      </c>
      <c r="B17" s="21" t="s">
        <v>99</v>
      </c>
      <c r="C17" s="22" t="s">
        <v>100</v>
      </c>
      <c r="D17" s="23">
        <v>16</v>
      </c>
      <c r="E17" s="24">
        <v>41</v>
      </c>
      <c r="F17" s="24">
        <v>27.84</v>
      </c>
      <c r="G17" s="24">
        <v>1</v>
      </c>
      <c r="H17" s="24">
        <v>0</v>
      </c>
      <c r="I17" s="24">
        <v>0</v>
      </c>
      <c r="J17" s="24">
        <v>3650</v>
      </c>
      <c r="K17" s="24">
        <v>2020</v>
      </c>
      <c r="L17" s="24">
        <f>J17/K17</f>
      </c>
      <c r="M17" s="24">
        <v>1</v>
      </c>
      <c r="N17" s="24">
        <v>1</v>
      </c>
      <c r="O17" s="24">
        <v>1</v>
      </c>
      <c r="P17" s="24"/>
      <c r="Q17" s="24">
        <v>1</v>
      </c>
      <c r="R17" s="24">
        <v>40</v>
      </c>
      <c r="S17" s="24"/>
      <c r="T17" s="24">
        <v>1</v>
      </c>
      <c r="U17" s="24">
        <v>2</v>
      </c>
      <c r="V17" s="17">
        <v>2</v>
      </c>
      <c r="W17" s="17">
        <v>3.267</v>
      </c>
      <c r="X17" s="17">
        <v>0</v>
      </c>
      <c r="Y17" s="17">
        <v>0.20229999721050262</v>
      </c>
      <c r="Z17" s="17">
        <v>0.09920000284910202</v>
      </c>
      <c r="AA17" s="17">
        <f>Y17-Z17</f>
      </c>
      <c r="AB17" s="17">
        <f>((AA17/0.011))*(250/100)</f>
      </c>
      <c r="AC17" s="17">
        <v>623.8841197435692</v>
      </c>
      <c r="AD17" s="17">
        <f>AB17/AC17</f>
      </c>
      <c r="AE17" s="17"/>
      <c r="AF17" s="17">
        <v>0.1379999965429306</v>
      </c>
      <c r="AG17" s="25">
        <f>(AF17-0.041)/0.0012</f>
      </c>
      <c r="AH17" s="17">
        <v>60.41977046870406</v>
      </c>
      <c r="AI17" s="27">
        <v>2.646409682421252</v>
      </c>
      <c r="AJ17" s="27">
        <v>34.94648619212871</v>
      </c>
      <c r="AK17" s="27">
        <v>11.32908177283588</v>
      </c>
      <c r="AL17" s="27">
        <v>1.9106472998154111</v>
      </c>
      <c r="AM17" s="27">
        <v>8.875268121143055</v>
      </c>
      <c r="AN17" s="27">
        <v>13.537801628930564</v>
      </c>
      <c r="AO17" s="27">
        <v>12.57775273705007</v>
      </c>
      <c r="AP17" s="27">
        <v>2.2391468236032135</v>
      </c>
      <c r="AQ17" s="27">
        <v>8.63253694671876</v>
      </c>
      <c r="AR17" s="27">
        <v>1.1522237933343682</v>
      </c>
      <c r="AS17" s="27">
        <v>2.1526450020187338</v>
      </c>
      <c r="AT17" s="27">
        <v>48.37881129550843</v>
      </c>
      <c r="AU17" s="27">
        <v>24.866883401766444</v>
      </c>
      <c r="AV17" s="27">
        <v>26.754305302725143</v>
      </c>
      <c r="AW17" s="27">
        <v>21.210289683768828</v>
      </c>
      <c r="AX17" s="27">
        <v>5.5440156189563154</v>
      </c>
      <c r="AY17" s="26">
        <f>SUM(AR17+AS17)</f>
      </c>
      <c r="AZ17" s="27">
        <v>3.825799049202851</v>
      </c>
      <c r="BA17" s="26">
        <f>AQ17/AY17</f>
      </c>
      <c r="BB17" s="20"/>
      <c r="BC17" s="20"/>
      <c r="BD17" s="20"/>
    </row>
    <row x14ac:dyDescent="0.25" r="18" customHeight="1" ht="20.25">
      <c r="A18" s="29" t="s">
        <v>101</v>
      </c>
      <c r="B18" s="21" t="s">
        <v>102</v>
      </c>
      <c r="C18" s="22" t="s">
        <v>103</v>
      </c>
      <c r="D18" s="23">
        <v>17</v>
      </c>
      <c r="E18" s="24">
        <v>34</v>
      </c>
      <c r="F18" s="24">
        <v>37.5</v>
      </c>
      <c r="G18" s="24">
        <v>1</v>
      </c>
      <c r="H18" s="24">
        <v>0</v>
      </c>
      <c r="I18" s="24">
        <v>0</v>
      </c>
      <c r="J18" s="24"/>
      <c r="K18" s="24"/>
      <c r="L18" s="24"/>
      <c r="M18" s="24">
        <v>1</v>
      </c>
      <c r="N18" s="24">
        <v>1</v>
      </c>
      <c r="O18" s="24">
        <v>1</v>
      </c>
      <c r="P18" s="24"/>
      <c r="Q18" s="24">
        <v>2</v>
      </c>
      <c r="R18" s="24">
        <v>75</v>
      </c>
      <c r="S18" s="24">
        <v>10</v>
      </c>
      <c r="T18" s="24">
        <v>1</v>
      </c>
      <c r="U18" s="24">
        <v>2</v>
      </c>
      <c r="V18" s="17">
        <v>3</v>
      </c>
      <c r="W18" s="17">
        <v>3.288</v>
      </c>
      <c r="X18" s="17">
        <v>0</v>
      </c>
      <c r="Y18" s="17">
        <v>0.15639999508857727</v>
      </c>
      <c r="Z18" s="17">
        <v>0.10400000214576721</v>
      </c>
      <c r="AA18" s="17">
        <f>Y18-Z18</f>
      </c>
      <c r="AB18" s="17">
        <f>((AA18/0.011))*(250/100)</f>
      </c>
      <c r="AC18" s="17">
        <v>628.8772791534393</v>
      </c>
      <c r="AD18" s="17">
        <f>AB18/AC18</f>
      </c>
      <c r="AE18" s="17"/>
      <c r="AF18" s="17">
        <v>0.0738999992609024</v>
      </c>
      <c r="AG18" s="25">
        <f>(AF18-0.041)/0.0012</f>
      </c>
      <c r="AH18" s="17">
        <v>57.90162130178892</v>
      </c>
      <c r="AI18" s="27">
        <v>2.475796137159513</v>
      </c>
      <c r="AJ18" s="27">
        <v>35.081752117623616</v>
      </c>
      <c r="AK18" s="27">
        <v>5.387520973027433</v>
      </c>
      <c r="AL18" s="27">
        <v>1.2828563693309287</v>
      </c>
      <c r="AM18" s="27">
        <v>11.217201855355516</v>
      </c>
      <c r="AN18" s="27">
        <v>14.754364625992833</v>
      </c>
      <c r="AO18" s="27">
        <v>13.04327839775141</v>
      </c>
      <c r="AP18" s="27">
        <v>1.9845117954614078</v>
      </c>
      <c r="AQ18" s="27">
        <v>10.698791225455144</v>
      </c>
      <c r="AR18" s="27">
        <v>1.1400420155554118</v>
      </c>
      <c r="AS18" s="27">
        <v>2.933884487286781</v>
      </c>
      <c r="AT18" s="27">
        <v>50.05760647946957</v>
      </c>
      <c r="AU18" s="27">
        <v>20.141885599020267</v>
      </c>
      <c r="AV18" s="27">
        <v>29.800507921510157</v>
      </c>
      <c r="AW18" s="27">
        <v>23.742069623206554</v>
      </c>
      <c r="AX18" s="27">
        <v>6.058438298303601</v>
      </c>
      <c r="AY18" s="26">
        <f>SUM(AR18+AS18)</f>
      </c>
      <c r="AZ18" s="27">
        <v>3.9188431827150034</v>
      </c>
      <c r="BA18" s="26">
        <f>AQ18/AY18</f>
      </c>
      <c r="BB18" s="20"/>
      <c r="BC18" s="20"/>
      <c r="BD18" s="20"/>
    </row>
    <row x14ac:dyDescent="0.25" r="19" customHeight="1" ht="20.25">
      <c r="A19" s="29" t="s">
        <v>104</v>
      </c>
      <c r="B19" s="21" t="s">
        <v>105</v>
      </c>
      <c r="C19" s="22" t="s">
        <v>106</v>
      </c>
      <c r="D19" s="23">
        <v>18</v>
      </c>
      <c r="E19" s="24">
        <v>38</v>
      </c>
      <c r="F19" s="24">
        <v>29.4</v>
      </c>
      <c r="G19" s="24">
        <v>0</v>
      </c>
      <c r="H19" s="24">
        <v>0</v>
      </c>
      <c r="I19" s="24">
        <v>0</v>
      </c>
      <c r="J19" s="24">
        <v>3660</v>
      </c>
      <c r="K19" s="24">
        <v>1560</v>
      </c>
      <c r="L19" s="24">
        <f>J19/K19</f>
      </c>
      <c r="M19" s="24">
        <v>2</v>
      </c>
      <c r="N19" s="24">
        <v>1</v>
      </c>
      <c r="O19" s="24">
        <v>2</v>
      </c>
      <c r="P19" s="24"/>
      <c r="Q19" s="24"/>
      <c r="R19" s="24">
        <v>60</v>
      </c>
      <c r="S19" s="24"/>
      <c r="T19" s="24">
        <v>0</v>
      </c>
      <c r="U19" s="24">
        <v>1</v>
      </c>
      <c r="V19" s="17">
        <v>0</v>
      </c>
      <c r="W19" s="17">
        <v>0</v>
      </c>
      <c r="X19" s="17">
        <v>1</v>
      </c>
      <c r="Y19" s="25">
        <v>0.2815999984741211</v>
      </c>
      <c r="Z19" s="25">
        <v>0.10050000250339508</v>
      </c>
      <c r="AA19" s="25">
        <f>Y19-Z19</f>
      </c>
      <c r="AB19" s="17">
        <f>((AA19/0.011))*(250/100)</f>
      </c>
      <c r="AC19" s="17">
        <v>672.7996623982398</v>
      </c>
      <c r="AD19" s="17">
        <f>AB19/AC19</f>
      </c>
      <c r="AE19" s="17"/>
      <c r="AF19" s="17">
        <v>0.08129999786615372</v>
      </c>
      <c r="AG19" s="25">
        <f>(AF19-0.041)/0.0012</f>
      </c>
      <c r="AH19" s="17">
        <v>47.935361037093294</v>
      </c>
      <c r="AI19" s="27">
        <v>5.5105124228187465</v>
      </c>
      <c r="AJ19" s="27">
        <v>39.594721126363496</v>
      </c>
      <c r="AK19" s="27">
        <v>2.926278990537617</v>
      </c>
      <c r="AL19" s="27">
        <v>0.7898569792450544</v>
      </c>
      <c r="AM19" s="27">
        <v>10.802591336129238</v>
      </c>
      <c r="AN19" s="27">
        <v>15.079995371598748</v>
      </c>
      <c r="AO19" s="27">
        <v>11.123846412963688</v>
      </c>
      <c r="AP19" s="27">
        <v>1.5648231589782575</v>
      </c>
      <c r="AQ19" s="27">
        <v>9.037469846739333</v>
      </c>
      <c r="AR19" s="27">
        <v>0.9300594036130004</v>
      </c>
      <c r="AS19" s="27">
        <v>2.63984495101282</v>
      </c>
      <c r="AT19" s="27">
        <v>56.697681864556536</v>
      </c>
      <c r="AU19" s="27">
        <v>18.006274362136367</v>
      </c>
      <c r="AV19" s="27">
        <v>25.296043773307098</v>
      </c>
      <c r="AW19" s="27">
        <v>20.16131625970302</v>
      </c>
      <c r="AX19" s="27">
        <v>5.134727513604078</v>
      </c>
      <c r="AY19" s="26">
        <f>SUM(AR19+AS19)</f>
      </c>
      <c r="AZ19" s="27">
        <v>3.9264627395099576</v>
      </c>
      <c r="BA19" s="26">
        <f>AQ19/AY19</f>
      </c>
      <c r="BB19" s="20"/>
      <c r="BC19" s="20"/>
      <c r="BD19" s="20"/>
    </row>
    <row x14ac:dyDescent="0.25" r="20" customHeight="1" ht="20.25">
      <c r="A20" s="29" t="s">
        <v>107</v>
      </c>
      <c r="B20" s="21" t="s">
        <v>108</v>
      </c>
      <c r="C20" s="22" t="s">
        <v>109</v>
      </c>
      <c r="D20" s="23">
        <v>19</v>
      </c>
      <c r="E20" s="24">
        <v>56</v>
      </c>
      <c r="F20" s="24">
        <v>24.9</v>
      </c>
      <c r="G20" s="24">
        <v>0</v>
      </c>
      <c r="H20" s="24">
        <v>0</v>
      </c>
      <c r="I20" s="24">
        <v>0</v>
      </c>
      <c r="J20" s="24">
        <v>3860</v>
      </c>
      <c r="K20" s="24">
        <v>2050</v>
      </c>
      <c r="L20" s="24">
        <f>J20/K20</f>
      </c>
      <c r="M20" s="24">
        <v>1</v>
      </c>
      <c r="N20" s="24">
        <v>1</v>
      </c>
      <c r="O20" s="24">
        <v>1</v>
      </c>
      <c r="P20" s="24">
        <v>2</v>
      </c>
      <c r="Q20" s="24"/>
      <c r="R20" s="24">
        <v>50</v>
      </c>
      <c r="S20" s="24"/>
      <c r="T20" s="24">
        <v>1</v>
      </c>
      <c r="U20" s="24">
        <v>3</v>
      </c>
      <c r="V20" s="17"/>
      <c r="W20" s="17"/>
      <c r="X20" s="17"/>
      <c r="Y20" s="17">
        <v>0.15710000693798065</v>
      </c>
      <c r="Z20" s="17">
        <v>0.10019999742507935</v>
      </c>
      <c r="AA20" s="17">
        <f>Y20-Z20</f>
      </c>
      <c r="AB20" s="17">
        <f>((AA20/0.011))*(250/100)</f>
      </c>
      <c r="AC20" s="17">
        <v>618.2140186653214</v>
      </c>
      <c r="AD20" s="17">
        <f>AB20/AC20</f>
      </c>
      <c r="AE20" s="17"/>
      <c r="AF20" s="17">
        <v>0.14419999718666077</v>
      </c>
      <c r="AG20" s="25">
        <f>(AF20-0.041)/0.0012</f>
      </c>
      <c r="AH20" s="17">
        <v>61.35270407390226</v>
      </c>
      <c r="AI20" s="27">
        <v>3.53118080385185</v>
      </c>
      <c r="AJ20" s="27">
        <v>38.82425636527193</v>
      </c>
      <c r="AK20" s="27">
        <v>11.465462777715564</v>
      </c>
      <c r="AL20" s="27">
        <v>1.905639995736091</v>
      </c>
      <c r="AM20" s="27">
        <v>9.93998401686654</v>
      </c>
      <c r="AN20" s="27">
        <v>12.526196783519634</v>
      </c>
      <c r="AO20" s="27">
        <v>11.56567652179969</v>
      </c>
      <c r="AP20" s="27">
        <v>2.1988603508645275</v>
      </c>
      <c r="AQ20" s="27">
        <v>5.864099095563926</v>
      </c>
      <c r="AR20" s="27">
        <v>0.8366037479279917</v>
      </c>
      <c r="AS20" s="27">
        <v>1.3420395408822388</v>
      </c>
      <c r="AT20" s="27">
        <v>54.2010611817264</v>
      </c>
      <c r="AU20" s="27">
        <v>23.991659561235195</v>
      </c>
      <c r="AV20" s="27">
        <v>21.807279257038374</v>
      </c>
      <c r="AW20" s="27">
        <v>17.429775617363617</v>
      </c>
      <c r="AX20" s="27">
        <v>4.377503639674758</v>
      </c>
      <c r="AY20" s="26">
        <f>SUM(AR20+AS20)</f>
      </c>
      <c r="AZ20" s="27">
        <v>3.9816701599952573</v>
      </c>
      <c r="BA20" s="26">
        <f>AQ20/AY20</f>
      </c>
      <c r="BB20" s="20"/>
      <c r="BC20" s="20"/>
      <c r="BD20" s="20"/>
    </row>
    <row x14ac:dyDescent="0.25" r="21" customHeight="1" ht="18.75">
      <c r="A21" s="30"/>
      <c r="B21" s="30"/>
      <c r="C21" s="31" t="s">
        <v>110</v>
      </c>
      <c r="D21" s="32">
        <v>20</v>
      </c>
      <c r="E21" s="33">
        <v>45</v>
      </c>
      <c r="F21" s="33">
        <v>40</v>
      </c>
      <c r="G21" s="33">
        <v>1</v>
      </c>
      <c r="H21" s="33">
        <v>1</v>
      </c>
      <c r="I21" s="33">
        <v>0</v>
      </c>
      <c r="J21" s="33">
        <v>5559</v>
      </c>
      <c r="K21" s="33">
        <v>2000</v>
      </c>
      <c r="L21" s="33">
        <f>J21/K21</f>
      </c>
      <c r="M21" s="33">
        <v>4</v>
      </c>
      <c r="N21" s="33">
        <v>0</v>
      </c>
      <c r="O21" s="33">
        <v>4</v>
      </c>
      <c r="P21" s="33">
        <v>2</v>
      </c>
      <c r="Q21" s="33"/>
      <c r="R21" s="33"/>
      <c r="S21" s="33"/>
      <c r="T21" s="33">
        <v>0</v>
      </c>
      <c r="U21" s="33">
        <v>2</v>
      </c>
      <c r="V21" s="25">
        <v>0</v>
      </c>
      <c r="W21" s="25">
        <v>0</v>
      </c>
      <c r="X21" s="25">
        <v>1</v>
      </c>
      <c r="Y21" s="25">
        <v>0.18979999423027039</v>
      </c>
      <c r="Z21" s="25">
        <v>0.10249999910593033</v>
      </c>
      <c r="AA21" s="25">
        <f>Y21-Z21</f>
      </c>
      <c r="AB21" s="25">
        <f>((AA21/0.011))*(250/100)</f>
      </c>
      <c r="AC21" s="25">
        <v>640.9509861122522</v>
      </c>
      <c r="AD21" s="25">
        <f>AB21/AC21</f>
      </c>
      <c r="AE21" s="25"/>
      <c r="AF21" s="25">
        <v>0.09149999916553497</v>
      </c>
      <c r="AG21" s="25">
        <f>(AF21-0.041)/0.0012</f>
      </c>
      <c r="AH21" s="17">
        <v>65.68312215392078</v>
      </c>
      <c r="AI21" s="27">
        <v>2.7316699478032667</v>
      </c>
      <c r="AJ21" s="27">
        <v>31.340854738667883</v>
      </c>
      <c r="AK21" s="27">
        <v>12.476275229440228</v>
      </c>
      <c r="AL21" s="27">
        <v>2.165898218304251</v>
      </c>
      <c r="AM21" s="27">
        <v>10.778579360626539</v>
      </c>
      <c r="AN21" s="27">
        <v>13.872296100568393</v>
      </c>
      <c r="AO21" s="27">
        <v>11.468942264117105</v>
      </c>
      <c r="AP21" s="27">
        <v>2.0430618455489196</v>
      </c>
      <c r="AQ21" s="27">
        <v>10.077856404396371</v>
      </c>
      <c r="AR21" s="27">
        <v>0.8879611335775264</v>
      </c>
      <c r="AS21" s="27">
        <v>2.156604756949496</v>
      </c>
      <c r="AT21" s="27">
        <v>47.017002265401935</v>
      </c>
      <c r="AU21" s="27">
        <v>26.34857133000862</v>
      </c>
      <c r="AV21" s="27">
        <v>26.634426404589416</v>
      </c>
      <c r="AW21" s="27">
        <v>21.546798668513475</v>
      </c>
      <c r="AX21" s="27">
        <v>5.087627736075943</v>
      </c>
      <c r="AY21" s="26">
        <f>SUM(AR21+AS21)</f>
      </c>
      <c r="AZ21" s="27">
        <v>4.2351366464426885</v>
      </c>
      <c r="BA21" s="26">
        <f>AQ21/AY21</f>
      </c>
      <c r="BB21" s="34"/>
      <c r="BC21" s="34"/>
      <c r="BD21" s="34"/>
    </row>
    <row x14ac:dyDescent="0.25" r="22" customHeight="1" ht="18.75">
      <c r="A22" s="35"/>
      <c r="B22" s="35"/>
      <c r="C22" s="22" t="s">
        <v>111</v>
      </c>
      <c r="D22" s="36">
        <v>21</v>
      </c>
      <c r="E22" s="24">
        <v>33</v>
      </c>
      <c r="F22" s="24">
        <v>36.37</v>
      </c>
      <c r="G22" s="24">
        <v>0</v>
      </c>
      <c r="H22" s="24">
        <v>0</v>
      </c>
      <c r="I22" s="24">
        <v>0</v>
      </c>
      <c r="J22" s="24"/>
      <c r="K22" s="24"/>
      <c r="L22" s="24"/>
      <c r="M22" s="24">
        <v>1</v>
      </c>
      <c r="N22" s="24">
        <v>1</v>
      </c>
      <c r="O22" s="24">
        <v>1</v>
      </c>
      <c r="P22" s="24">
        <v>3</v>
      </c>
      <c r="Q22" s="24">
        <v>2</v>
      </c>
      <c r="R22" s="24">
        <v>70</v>
      </c>
      <c r="S22" s="24">
        <v>45</v>
      </c>
      <c r="T22" s="24">
        <v>1</v>
      </c>
      <c r="U22" s="24">
        <v>3</v>
      </c>
      <c r="V22" s="17">
        <v>2</v>
      </c>
      <c r="W22" s="17">
        <v>2.893</v>
      </c>
      <c r="X22" s="17">
        <v>0</v>
      </c>
      <c r="Y22" s="17">
        <v>0.2020999938249588</v>
      </c>
      <c r="Z22" s="17">
        <v>0.09860000014305115</v>
      </c>
      <c r="AA22" s="17">
        <f>Y22-Z22</f>
      </c>
      <c r="AB22" s="17">
        <f>((AA22/0.011))*(250/100)</f>
      </c>
      <c r="AC22" s="17">
        <v>681.9959805387193</v>
      </c>
      <c r="AD22" s="17">
        <f>AB22/AC22</f>
      </c>
      <c r="AE22" s="17"/>
      <c r="AF22" s="17">
        <v>0.10840000212192535</v>
      </c>
      <c r="AG22" s="25">
        <f>(AF22-0.041)/0.0012</f>
      </c>
      <c r="AH22" s="25">
        <v>64.06448771899126</v>
      </c>
      <c r="AI22" s="27">
        <v>2.7012528164635006</v>
      </c>
      <c r="AJ22" s="27">
        <v>32.876310126129916</v>
      </c>
      <c r="AK22" s="27">
        <v>8.99538032248499</v>
      </c>
      <c r="AL22" s="27">
        <v>2.0643985936537956</v>
      </c>
      <c r="AM22" s="27">
        <v>11.111702821384247</v>
      </c>
      <c r="AN22" s="27">
        <v>14.062585038309381</v>
      </c>
      <c r="AO22" s="27">
        <v>12.957819584887883</v>
      </c>
      <c r="AP22" s="27">
        <v>1.4311848176289286</v>
      </c>
      <c r="AQ22" s="27">
        <v>9.896763328025001</v>
      </c>
      <c r="AR22" s="27">
        <v>1.2831327179636853</v>
      </c>
      <c r="AS22" s="27">
        <v>2.6194698330686856</v>
      </c>
      <c r="AT22" s="27">
        <v>48.753664357631465</v>
      </c>
      <c r="AU22" s="27">
        <v>23.05796536079437</v>
      </c>
      <c r="AV22" s="27">
        <v>28.188370281574183</v>
      </c>
      <c r="AW22" s="27">
        <v>22.854582912912882</v>
      </c>
      <c r="AX22" s="27">
        <v>5.3337873686613</v>
      </c>
      <c r="AY22" s="26">
        <f>SUM(AR22+AS22)</f>
      </c>
      <c r="AZ22" s="27">
        <v>4.284869518270474</v>
      </c>
      <c r="BA22" s="26">
        <f>AQ22/AY22</f>
      </c>
      <c r="BB22" s="37"/>
      <c r="BC22" s="37"/>
      <c r="BD22" s="37"/>
    </row>
    <row x14ac:dyDescent="0.25" r="23" customHeight="1" ht="18.75">
      <c r="A23" s="35"/>
      <c r="B23" s="35"/>
      <c r="C23" s="22" t="s">
        <v>112</v>
      </c>
      <c r="D23" s="36">
        <v>22</v>
      </c>
      <c r="E23" s="24">
        <v>56</v>
      </c>
      <c r="F23" s="24">
        <v>22.76</v>
      </c>
      <c r="G23" s="24">
        <v>0</v>
      </c>
      <c r="H23" s="24">
        <v>0</v>
      </c>
      <c r="I23" s="24">
        <v>0</v>
      </c>
      <c r="J23" s="24">
        <v>2620</v>
      </c>
      <c r="K23" s="24">
        <v>1210</v>
      </c>
      <c r="L23" s="24">
        <f>J23/K23</f>
      </c>
      <c r="M23" s="24">
        <v>2</v>
      </c>
      <c r="N23" s="24">
        <v>1</v>
      </c>
      <c r="O23" s="24">
        <v>2</v>
      </c>
      <c r="P23" s="24">
        <v>3</v>
      </c>
      <c r="Q23" s="24"/>
      <c r="R23" s="24">
        <v>60</v>
      </c>
      <c r="S23" s="24"/>
      <c r="T23" s="24">
        <v>1</v>
      </c>
      <c r="U23" s="24">
        <v>3</v>
      </c>
      <c r="V23" s="17">
        <v>2</v>
      </c>
      <c r="W23" s="38">
        <v>1.68</v>
      </c>
      <c r="X23" s="17">
        <v>0</v>
      </c>
      <c r="Y23" s="17">
        <v>0.18449999392032623</v>
      </c>
      <c r="Z23" s="17">
        <v>0.10090000182390213</v>
      </c>
      <c r="AA23" s="17">
        <f>Y23-Z23</f>
      </c>
      <c r="AB23" s="17">
        <f>((AA23/0.011))*(250/100)</f>
      </c>
      <c r="AC23" s="17">
        <v>629.3850022189715</v>
      </c>
      <c r="AD23" s="17">
        <f>AB23/AC23</f>
      </c>
      <c r="AE23" s="17"/>
      <c r="AF23" s="17">
        <v>0.07930000126361847</v>
      </c>
      <c r="AG23" s="25">
        <f>(AF23-0.041)/0.0012</f>
      </c>
      <c r="AH23" s="17">
        <v>72.01099780651218</v>
      </c>
      <c r="AI23" s="27">
        <v>3.363870543342972</v>
      </c>
      <c r="AJ23" s="27">
        <v>40.09687490995778</v>
      </c>
      <c r="AK23" s="27">
        <v>13.043410653363233</v>
      </c>
      <c r="AL23" s="27">
        <v>0.5634332428623018</v>
      </c>
      <c r="AM23" s="27">
        <v>10.108897128094894</v>
      </c>
      <c r="AN23" s="27">
        <v>10.190940076948664</v>
      </c>
      <c r="AO23" s="27">
        <v>10.549568412602413</v>
      </c>
      <c r="AP23" s="27">
        <v>2.2359727783834282</v>
      </c>
      <c r="AQ23" s="27">
        <v>7.803777256646123</v>
      </c>
      <c r="AR23" s="27">
        <v>0.6609506910797326</v>
      </c>
      <c r="AS23" s="27">
        <v>1.3823043067184555</v>
      </c>
      <c r="AT23" s="27">
        <v>54.13307582425795</v>
      </c>
      <c r="AU23" s="27">
        <v>23.234350730311895</v>
      </c>
      <c r="AV23" s="27">
        <v>22.632573445430157</v>
      </c>
      <c r="AW23" s="27">
        <v>18.353345669248537</v>
      </c>
      <c r="AX23" s="27">
        <v>4.279227776181616</v>
      </c>
      <c r="AY23" s="26">
        <f>SUM(AR23+AS23)</f>
      </c>
      <c r="AZ23" s="27">
        <v>4.2889387125883145</v>
      </c>
      <c r="BA23" s="26">
        <f>AQ23/AY23</f>
      </c>
      <c r="BB23" s="37"/>
      <c r="BC23" s="37"/>
      <c r="BD23" s="37"/>
    </row>
    <row x14ac:dyDescent="0.25" r="24" customHeight="1" ht="18.75">
      <c r="A24" s="35"/>
      <c r="B24" s="35"/>
      <c r="C24" s="22" t="s">
        <v>113</v>
      </c>
      <c r="D24" s="36">
        <v>23</v>
      </c>
      <c r="E24" s="24">
        <v>39</v>
      </c>
      <c r="F24" s="24">
        <v>29.06</v>
      </c>
      <c r="G24" s="24">
        <v>0</v>
      </c>
      <c r="H24" s="24">
        <v>0</v>
      </c>
      <c r="I24" s="24">
        <v>0</v>
      </c>
      <c r="J24" s="24">
        <v>9300</v>
      </c>
      <c r="K24" s="24">
        <v>1870</v>
      </c>
      <c r="L24" s="24">
        <f>J24/K24</f>
      </c>
      <c r="M24" s="24">
        <v>2</v>
      </c>
      <c r="N24" s="24">
        <v>1</v>
      </c>
      <c r="O24" s="24">
        <v>2</v>
      </c>
      <c r="P24" s="24">
        <v>2</v>
      </c>
      <c r="Q24" s="24"/>
      <c r="R24" s="24">
        <v>50</v>
      </c>
      <c r="S24" s="24"/>
      <c r="T24" s="24">
        <v>1</v>
      </c>
      <c r="U24" s="24">
        <v>3</v>
      </c>
      <c r="V24" s="17">
        <v>2</v>
      </c>
      <c r="W24" s="38">
        <v>1.39</v>
      </c>
      <c r="X24" s="17">
        <v>0</v>
      </c>
      <c r="Y24" s="17">
        <v>0.17919999361038208</v>
      </c>
      <c r="Z24" s="17">
        <v>0.09719999879598618</v>
      </c>
      <c r="AA24" s="17">
        <f>Y24-Z24</f>
      </c>
      <c r="AB24" s="17">
        <f>((AA24/0.011))*(250/100)</f>
      </c>
      <c r="AC24" s="17">
        <v>612.1489172474433</v>
      </c>
      <c r="AD24" s="17">
        <f>AB24/AC24</f>
      </c>
      <c r="AE24" s="17"/>
      <c r="AF24" s="17">
        <v>0.08630000054836273</v>
      </c>
      <c r="AG24" s="25">
        <f>(AF24-0.041)/0.0012</f>
      </c>
      <c r="AH24" s="17">
        <v>56.01561888622464</v>
      </c>
      <c r="AI24" s="27">
        <v>4.191864507782076</v>
      </c>
      <c r="AJ24" s="27">
        <v>36.96490763886355</v>
      </c>
      <c r="AK24" s="27">
        <v>7.00634390495001</v>
      </c>
      <c r="AL24" s="27">
        <v>2.9935657633933044</v>
      </c>
      <c r="AM24" s="27">
        <v>11.142875454198572</v>
      </c>
      <c r="AN24" s="27">
        <v>11.222165926329911</v>
      </c>
      <c r="AO24" s="27">
        <v>12.614204253123285</v>
      </c>
      <c r="AP24" s="27">
        <v>1.146975741245234</v>
      </c>
      <c r="AQ24" s="27">
        <v>9.012365936939949</v>
      </c>
      <c r="AR24" s="27">
        <v>1.3038061636263556</v>
      </c>
      <c r="AS24" s="27">
        <v>2.400924709547715</v>
      </c>
      <c r="AT24" s="27">
        <v>55.29321336423751</v>
      </c>
      <c r="AU24" s="27">
        <v>18.228509831279922</v>
      </c>
      <c r="AV24" s="27">
        <v>26.47827680448254</v>
      </c>
      <c r="AW24" s="27">
        <v>21.626570190063234</v>
      </c>
      <c r="AX24" s="27">
        <v>4.851706614419305</v>
      </c>
      <c r="AY24" s="26">
        <f>SUM(AR24+AS24)</f>
      </c>
      <c r="AZ24" s="27">
        <v>4.45751812893816</v>
      </c>
      <c r="BA24" s="26">
        <f>AQ24/AY24</f>
      </c>
      <c r="BB24" s="37"/>
      <c r="BC24" s="37"/>
      <c r="BD24" s="37"/>
    </row>
    <row x14ac:dyDescent="0.25" r="25" customHeight="1" ht="18.75">
      <c r="A25" s="35"/>
      <c r="B25" s="35"/>
      <c r="C25" s="22" t="s">
        <v>114</v>
      </c>
      <c r="D25" s="36">
        <v>24</v>
      </c>
      <c r="E25" s="24">
        <v>33</v>
      </c>
      <c r="F25" s="24">
        <v>23.69</v>
      </c>
      <c r="G25" s="24">
        <v>0</v>
      </c>
      <c r="H25" s="24">
        <v>0</v>
      </c>
      <c r="I25" s="24">
        <v>0</v>
      </c>
      <c r="J25" s="24">
        <v>8024</v>
      </c>
      <c r="K25" s="24">
        <v>2596</v>
      </c>
      <c r="L25" s="24">
        <f>J25/K25</f>
      </c>
      <c r="M25" s="24">
        <v>4</v>
      </c>
      <c r="N25" s="24">
        <v>0</v>
      </c>
      <c r="O25" s="24">
        <v>4</v>
      </c>
      <c r="P25" s="24">
        <v>3</v>
      </c>
      <c r="Q25" s="24"/>
      <c r="R25" s="24">
        <v>80</v>
      </c>
      <c r="S25" s="24"/>
      <c r="T25" s="24">
        <v>0</v>
      </c>
      <c r="U25" s="24">
        <v>1</v>
      </c>
      <c r="V25" s="17">
        <v>0</v>
      </c>
      <c r="W25" s="17">
        <v>0</v>
      </c>
      <c r="X25" s="17">
        <v>1</v>
      </c>
      <c r="Y25" s="17">
        <v>0.20250000059604645</v>
      </c>
      <c r="Z25" s="17">
        <v>0.10140000283718109</v>
      </c>
      <c r="AA25" s="17">
        <f>Y25-Z25</f>
      </c>
      <c r="AB25" s="17">
        <f>((AA25/0.011))*(250/100)</f>
      </c>
      <c r="AC25" s="17">
        <v>653.1375503109595</v>
      </c>
      <c r="AD25" s="17">
        <f>AB25/AC25</f>
      </c>
      <c r="AE25" s="17"/>
      <c r="AF25" s="17">
        <v>0.0794999971985817</v>
      </c>
      <c r="AG25" s="25">
        <f>(AF25-0.041)/0.0012</f>
      </c>
      <c r="AH25" s="17">
        <v>58.60730186327079</v>
      </c>
      <c r="AI25" s="27">
        <v>5.217446387554749</v>
      </c>
      <c r="AJ25" s="27">
        <v>41.43444854218392</v>
      </c>
      <c r="AK25" s="27">
        <v>7.945535011908802</v>
      </c>
      <c r="AL25" s="27">
        <v>4.253731709312651</v>
      </c>
      <c r="AM25" s="27">
        <v>8.748127950106047</v>
      </c>
      <c r="AN25" s="27">
        <v>9.963623095711432</v>
      </c>
      <c r="AO25" s="27">
        <v>13.3360024891752</v>
      </c>
      <c r="AP25" s="27">
        <v>1.9478564730739711</v>
      </c>
      <c r="AQ25" s="27">
        <v>4.991011290426987</v>
      </c>
      <c r="AR25" s="27">
        <v>0.7684952194825218</v>
      </c>
      <c r="AS25" s="27">
        <v>1.393721831063709</v>
      </c>
      <c r="AT25" s="27">
        <v>59.65375458915737</v>
      </c>
      <c r="AU25" s="27">
        <v>17.909158107620236</v>
      </c>
      <c r="AV25" s="27">
        <v>22.437087303222388</v>
      </c>
      <c r="AW25" s="27">
        <v>18.327013779602186</v>
      </c>
      <c r="AX25" s="27">
        <v>4.110073523620202</v>
      </c>
      <c r="AY25" s="26">
        <f>SUM(AR25+AS25)</f>
      </c>
      <c r="AZ25" s="27">
        <v>4.459047672572907</v>
      </c>
      <c r="BA25" s="26">
        <f>AQ25/AY25</f>
      </c>
      <c r="BB25" s="37"/>
      <c r="BC25" s="37"/>
      <c r="BD25" s="37"/>
    </row>
    <row x14ac:dyDescent="0.25" r="26" customHeight="1" ht="18.75">
      <c r="A26" s="35"/>
      <c r="B26" s="35"/>
      <c r="C26" s="22" t="s">
        <v>115</v>
      </c>
      <c r="D26" s="36">
        <v>25</v>
      </c>
      <c r="E26" s="24">
        <v>35</v>
      </c>
      <c r="F26" s="24">
        <v>21.2</v>
      </c>
      <c r="G26" s="24">
        <v>0</v>
      </c>
      <c r="H26" s="24">
        <v>0</v>
      </c>
      <c r="I26" s="24">
        <v>0</v>
      </c>
      <c r="J26" s="24">
        <v>2180</v>
      </c>
      <c r="K26" s="24">
        <v>980</v>
      </c>
      <c r="L26" s="24">
        <f>J26/K26</f>
      </c>
      <c r="M26" s="24">
        <v>1</v>
      </c>
      <c r="N26" s="24">
        <v>1</v>
      </c>
      <c r="O26" s="24">
        <v>1</v>
      </c>
      <c r="P26" s="24">
        <v>1</v>
      </c>
      <c r="Q26" s="24">
        <v>2</v>
      </c>
      <c r="R26" s="24">
        <v>35</v>
      </c>
      <c r="S26" s="24"/>
      <c r="T26" s="24">
        <v>0</v>
      </c>
      <c r="U26" s="24">
        <v>2</v>
      </c>
      <c r="V26" s="17">
        <v>2</v>
      </c>
      <c r="W26" s="17">
        <v>1.875</v>
      </c>
      <c r="X26" s="17">
        <v>0</v>
      </c>
      <c r="Y26" s="17">
        <v>0.2087000012397766</v>
      </c>
      <c r="Z26" s="17">
        <v>0.11219999939203262</v>
      </c>
      <c r="AA26" s="17">
        <f>Y26-Z26</f>
      </c>
      <c r="AB26" s="17">
        <f>((AA26/0.011))*(250/100)</f>
      </c>
      <c r="AC26" s="17">
        <v>640.9509861122522</v>
      </c>
      <c r="AD26" s="17">
        <f>AB26/AC26</f>
      </c>
      <c r="AE26" s="17"/>
      <c r="AF26" s="17">
        <v>0.10279999673366547</v>
      </c>
      <c r="AG26" s="25">
        <f>(AF26-0.041)/0.0012</f>
      </c>
      <c r="AH26" s="17">
        <v>35.366150816284915</v>
      </c>
      <c r="AI26" s="27">
        <v>5.395906893255352</v>
      </c>
      <c r="AJ26" s="27">
        <v>42.355643265028895</v>
      </c>
      <c r="AK26" s="27">
        <v>4.594326654037164</v>
      </c>
      <c r="AL26" s="27">
        <v>2.439489368873379</v>
      </c>
      <c r="AM26" s="27">
        <v>11.684158097005975</v>
      </c>
      <c r="AN26" s="27">
        <v>12.489561337491699</v>
      </c>
      <c r="AO26" s="27">
        <v>11.272436893267875</v>
      </c>
      <c r="AP26" s="27">
        <v>1.7833790301324883</v>
      </c>
      <c r="AQ26" s="27">
        <v>5.9378767667119865</v>
      </c>
      <c r="AR26" s="27">
        <v>0.8987027511350619</v>
      </c>
      <c r="AS26" s="27">
        <v>1.1485189430601137</v>
      </c>
      <c r="AT26" s="27">
        <v>61.875197624163604</v>
      </c>
      <c r="AU26" s="27">
        <v>17.08388799152886</v>
      </c>
      <c r="AV26" s="27">
        <v>21.040914384307527</v>
      </c>
      <c r="AW26" s="27">
        <v>17.21031365997986</v>
      </c>
      <c r="AX26" s="27">
        <v>3.830600724327664</v>
      </c>
      <c r="AY26" s="26">
        <f>SUM(AR26+AS26)</f>
      </c>
      <c r="AZ26" s="27">
        <v>4.492849790028838</v>
      </c>
      <c r="BA26" s="26">
        <f>AQ26/AY26</f>
      </c>
      <c r="BB26" s="37"/>
      <c r="BC26" s="37"/>
      <c r="BD26" s="37"/>
    </row>
    <row x14ac:dyDescent="0.25" r="27" customHeight="1" ht="18.75">
      <c r="A27" s="35"/>
      <c r="B27" s="35"/>
      <c r="C27" s="22" t="s">
        <v>116</v>
      </c>
      <c r="D27" s="36">
        <v>26</v>
      </c>
      <c r="E27" s="24">
        <v>37</v>
      </c>
      <c r="F27" s="24">
        <v>23.05</v>
      </c>
      <c r="G27" s="24">
        <v>0</v>
      </c>
      <c r="H27" s="24">
        <v>0</v>
      </c>
      <c r="I27" s="24">
        <v>0</v>
      </c>
      <c r="J27" s="24">
        <v>3810</v>
      </c>
      <c r="K27" s="24">
        <v>1340</v>
      </c>
      <c r="L27" s="24">
        <f>J27/K27</f>
      </c>
      <c r="M27" s="24">
        <v>4</v>
      </c>
      <c r="N27" s="24">
        <v>0</v>
      </c>
      <c r="O27" s="24">
        <v>4</v>
      </c>
      <c r="P27" s="24"/>
      <c r="Q27" s="24"/>
      <c r="R27" s="24">
        <v>80</v>
      </c>
      <c r="S27" s="24"/>
      <c r="T27" s="24">
        <v>0</v>
      </c>
      <c r="U27" s="24">
        <v>2</v>
      </c>
      <c r="V27" s="17">
        <v>1</v>
      </c>
      <c r="W27" s="17">
        <v>1.215</v>
      </c>
      <c r="X27" s="17">
        <v>0</v>
      </c>
      <c r="Y27" s="17">
        <v>0.17910000681877136</v>
      </c>
      <c r="Z27" s="17">
        <v>0.09839999675750732</v>
      </c>
      <c r="AA27" s="17">
        <f>Y27-Z27</f>
      </c>
      <c r="AB27" s="17">
        <f>((AA27/0.011))*(250/100)</f>
      </c>
      <c r="AC27" s="17">
        <v>702.2787401884227</v>
      </c>
      <c r="AD27" s="17">
        <f>AB27/AC27</f>
      </c>
      <c r="AE27" s="17"/>
      <c r="AF27" s="17">
        <v>0.07259999960660934</v>
      </c>
      <c r="AG27" s="25">
        <f>(AF27-0.041)/0.0012</f>
      </c>
      <c r="AH27" s="17">
        <v>32.281048847589176</v>
      </c>
      <c r="AI27" s="27">
        <v>2.9649992393763456</v>
      </c>
      <c r="AJ27" s="27">
        <v>41.478660768442225</v>
      </c>
      <c r="AK27" s="27">
        <v>12.93293572245227</v>
      </c>
      <c r="AL27" s="27">
        <v>2.049697470951616</v>
      </c>
      <c r="AM27" s="27">
        <v>11.887966735593904</v>
      </c>
      <c r="AN27" s="27">
        <v>11.584424926250653</v>
      </c>
      <c r="AO27" s="27">
        <v>9.533218992443674</v>
      </c>
      <c r="AP27" s="27">
        <v>1.1562267633431096</v>
      </c>
      <c r="AQ27" s="27">
        <v>4.478858591343667</v>
      </c>
      <c r="AR27" s="27">
        <v>0.7942254947352616</v>
      </c>
      <c r="AS27" s="27">
        <v>1.138785295067288</v>
      </c>
      <c r="AT27" s="27">
        <v>58.38132421436409</v>
      </c>
      <c r="AU27" s="27">
        <v>24.517360648702923</v>
      </c>
      <c r="AV27" s="27">
        <v>17.101315136933</v>
      </c>
      <c r="AW27" s="27">
        <v>14.012077583787342</v>
      </c>
      <c r="AX27" s="27">
        <v>3.0892375531456593</v>
      </c>
      <c r="AY27" s="26">
        <f>SUM(AR27+AS27)</f>
      </c>
      <c r="AZ27" s="27">
        <v>4.535772125882436</v>
      </c>
      <c r="BA27" s="26">
        <f>AQ27/AY27</f>
      </c>
      <c r="BB27" s="37"/>
      <c r="BC27" s="37"/>
      <c r="BD27" s="37"/>
    </row>
    <row x14ac:dyDescent="0.25" r="28" customHeight="1" ht="18.75">
      <c r="A28" s="35"/>
      <c r="B28" s="35"/>
      <c r="C28" s="22" t="s">
        <v>117</v>
      </c>
      <c r="D28" s="36">
        <v>27</v>
      </c>
      <c r="E28" s="24">
        <v>34</v>
      </c>
      <c r="F28" s="24">
        <v>22.1</v>
      </c>
      <c r="G28" s="24">
        <v>0</v>
      </c>
      <c r="H28" s="24">
        <v>0</v>
      </c>
      <c r="I28" s="24">
        <v>0</v>
      </c>
      <c r="J28" s="24">
        <v>2420</v>
      </c>
      <c r="K28" s="24">
        <v>1860</v>
      </c>
      <c r="L28" s="24">
        <f>J28/K28</f>
      </c>
      <c r="M28" s="24">
        <v>1</v>
      </c>
      <c r="N28" s="24">
        <v>1</v>
      </c>
      <c r="O28" s="24">
        <v>1</v>
      </c>
      <c r="P28" s="24">
        <v>3</v>
      </c>
      <c r="Q28" s="24">
        <v>2</v>
      </c>
      <c r="R28" s="24">
        <v>80</v>
      </c>
      <c r="S28" s="24">
        <v>1</v>
      </c>
      <c r="T28" s="24">
        <v>0</v>
      </c>
      <c r="U28" s="24">
        <v>1</v>
      </c>
      <c r="V28" s="17">
        <v>2</v>
      </c>
      <c r="W28" s="17">
        <v>1.995</v>
      </c>
      <c r="X28" s="17">
        <v>0</v>
      </c>
      <c r="Y28" s="17">
        <v>0.1761000007390976</v>
      </c>
      <c r="Z28" s="17">
        <v>0.10840000212192535</v>
      </c>
      <c r="AA28" s="17">
        <f>Y28-Z28</f>
      </c>
      <c r="AB28" s="17">
        <f>((AA28/0.011))*(250/100)</f>
      </c>
      <c r="AC28" s="17">
        <v>626.1126803180041</v>
      </c>
      <c r="AD28" s="17">
        <f>AB28/AC28</f>
      </c>
      <c r="AE28" s="17"/>
      <c r="AF28" s="17">
        <v>0.05640000104904175</v>
      </c>
      <c r="AG28" s="25">
        <f>(AF28-0.041)/0.0012</f>
      </c>
      <c r="AH28" s="17">
        <v>51.8555571622974</v>
      </c>
      <c r="AI28" s="27">
        <v>11.639432402365719</v>
      </c>
      <c r="AJ28" s="27">
        <v>38.53810715577005</v>
      </c>
      <c r="AK28" s="27">
        <v>5.049250767689718</v>
      </c>
      <c r="AL28" s="27">
        <v>0.7332001213650446</v>
      </c>
      <c r="AM28" s="27">
        <v>7.428191539734262</v>
      </c>
      <c r="AN28" s="27">
        <v>20.991668692097228</v>
      </c>
      <c r="AO28" s="27">
        <v>7.166959376833873</v>
      </c>
      <c r="AP28" s="27">
        <v>1.5444460649928553</v>
      </c>
      <c r="AQ28" s="27">
        <v>5.652886023553416</v>
      </c>
      <c r="AR28" s="27">
        <v>0.3217939329212494</v>
      </c>
      <c r="AS28" s="27">
        <v>0.9340639226765979</v>
      </c>
      <c r="AT28" s="27">
        <v>58.33893121923508</v>
      </c>
      <c r="AU28" s="27">
        <v>26.040919459786945</v>
      </c>
      <c r="AV28" s="27">
        <v>15.62014932097799</v>
      </c>
      <c r="AW28" s="27">
        <v>12.819845400387289</v>
      </c>
      <c r="AX28" s="27">
        <v>2.8003039205907028</v>
      </c>
      <c r="AY28" s="26">
        <f>SUM(AR28+AS28)</f>
      </c>
      <c r="AZ28" s="27">
        <v>4.578019302163117</v>
      </c>
      <c r="BA28" s="26">
        <f>AQ28/AY28</f>
      </c>
      <c r="BB28" s="37"/>
      <c r="BC28" s="37"/>
      <c r="BD28" s="37"/>
    </row>
    <row x14ac:dyDescent="0.25" r="29" customHeight="1" ht="15.75">
      <c r="A29" s="35"/>
      <c r="B29" s="35"/>
      <c r="C29" s="22" t="s">
        <v>118</v>
      </c>
      <c r="D29" s="36">
        <v>28</v>
      </c>
      <c r="E29" s="24">
        <v>66</v>
      </c>
      <c r="F29" s="24">
        <v>26.25</v>
      </c>
      <c r="G29" s="24">
        <v>1</v>
      </c>
      <c r="H29" s="24">
        <v>1</v>
      </c>
      <c r="I29" s="24">
        <v>1</v>
      </c>
      <c r="J29" s="24"/>
      <c r="K29" s="24"/>
      <c r="L29" s="24"/>
      <c r="M29" s="24">
        <v>4</v>
      </c>
      <c r="N29" s="24">
        <v>0</v>
      </c>
      <c r="O29" s="24">
        <v>4</v>
      </c>
      <c r="P29" s="24"/>
      <c r="Q29" s="24"/>
      <c r="R29" s="24">
        <v>90</v>
      </c>
      <c r="S29" s="24"/>
      <c r="T29" s="24">
        <v>0</v>
      </c>
      <c r="U29" s="24">
        <v>1</v>
      </c>
      <c r="V29" s="17">
        <v>0</v>
      </c>
      <c r="W29" s="17">
        <v>0</v>
      </c>
      <c r="X29" s="17">
        <v>1</v>
      </c>
      <c r="Y29" s="17">
        <v>0.15700000524520874</v>
      </c>
      <c r="Z29" s="17">
        <v>0.10970000177621841</v>
      </c>
      <c r="AA29" s="17">
        <f>Y29-Z29</f>
      </c>
      <c r="AB29" s="17">
        <f>((AA29/0.011))*(250/100)</f>
      </c>
      <c r="AC29" s="17">
        <v>576.0406536108991</v>
      </c>
      <c r="AD29" s="17">
        <f>AB29/AC29</f>
      </c>
      <c r="AE29" s="17"/>
      <c r="AF29" s="17">
        <v>0.1347000002861023</v>
      </c>
      <c r="AG29" s="25">
        <f>(AF29-0.041)/0.0012</f>
      </c>
      <c r="AH29" s="17">
        <v>54.69240775717068</v>
      </c>
      <c r="AI29" s="27">
        <v>2.7725951363019155</v>
      </c>
      <c r="AJ29" s="27">
        <v>35.65388188930921</v>
      </c>
      <c r="AK29" s="27">
        <v>17.836321452185725</v>
      </c>
      <c r="AL29" s="27">
        <v>2.8885043437482136</v>
      </c>
      <c r="AM29" s="27">
        <v>8.96216256780514</v>
      </c>
      <c r="AN29" s="27">
        <v>11.475048501268589</v>
      </c>
      <c r="AO29" s="27">
        <v>9.853496093485793</v>
      </c>
      <c r="AP29" s="27">
        <v>0.6187422462695382</v>
      </c>
      <c r="AQ29" s="27">
        <v>6.904969659016019</v>
      </c>
      <c r="AR29" s="27">
        <v>0.893389894460043</v>
      </c>
      <c r="AS29" s="27">
        <v>2.1408882161498197</v>
      </c>
      <c r="AT29" s="27">
        <v>50.27714393716448</v>
      </c>
      <c r="AU29" s="27">
        <v>29.311369953454314</v>
      </c>
      <c r="AV29" s="27">
        <v>20.41148610938121</v>
      </c>
      <c r="AW29" s="27">
        <v>16.758465752501813</v>
      </c>
      <c r="AX29" s="27">
        <v>3.653020356879401</v>
      </c>
      <c r="AY29" s="26">
        <f>SUM(AR29+AS29)</f>
      </c>
      <c r="AZ29" s="27">
        <v>4.587564293459827</v>
      </c>
      <c r="BA29" s="26">
        <f>AQ29/AY29</f>
      </c>
      <c r="BB29" s="37"/>
      <c r="BC29" s="37"/>
      <c r="BD29" s="37"/>
    </row>
    <row x14ac:dyDescent="0.25" r="30" customHeight="1" ht="15.75">
      <c r="A30" s="35"/>
      <c r="B30" s="39" t="s">
        <v>119</v>
      </c>
      <c r="C30" s="22" t="s">
        <v>120</v>
      </c>
      <c r="D30" s="36">
        <v>29</v>
      </c>
      <c r="E30" s="24">
        <v>50</v>
      </c>
      <c r="F30" s="24"/>
      <c r="G30" s="24">
        <v>1</v>
      </c>
      <c r="H30" s="24">
        <v>0</v>
      </c>
      <c r="I30" s="24">
        <v>0</v>
      </c>
      <c r="J30" s="24">
        <v>5840</v>
      </c>
      <c r="K30" s="24">
        <v>4210</v>
      </c>
      <c r="L30" s="24">
        <f>J30/K30</f>
      </c>
      <c r="M30" s="24">
        <v>1</v>
      </c>
      <c r="N30" s="24">
        <v>1</v>
      </c>
      <c r="O30" s="24">
        <v>4</v>
      </c>
      <c r="P30" s="24">
        <v>3</v>
      </c>
      <c r="Q30" s="24"/>
      <c r="R30" s="24">
        <v>70</v>
      </c>
      <c r="S30" s="24"/>
      <c r="T30" s="24">
        <v>0</v>
      </c>
      <c r="U30" s="24">
        <v>1</v>
      </c>
      <c r="V30" s="17">
        <v>0</v>
      </c>
      <c r="W30" s="17">
        <v>0</v>
      </c>
      <c r="X30" s="17">
        <v>1</v>
      </c>
      <c r="Y30" s="17">
        <v>0.1559000015258789</v>
      </c>
      <c r="Z30" s="17">
        <v>0.09520000219345093</v>
      </c>
      <c r="AA30" s="17">
        <f>Y30-Z30</f>
      </c>
      <c r="AB30" s="17">
        <f>((AA30/0.011))*(250/100)</f>
      </c>
      <c r="AC30" s="17">
        <v>585.2934003713259</v>
      </c>
      <c r="AD30" s="17">
        <f>AB30/AC30</f>
      </c>
      <c r="AE30" s="17"/>
      <c r="AF30" s="17">
        <v>0.09510000050067902</v>
      </c>
      <c r="AG30" s="25">
        <f>(AF30-0.041)/0.0012</f>
      </c>
      <c r="AH30" s="17">
        <v>58.253109336979776</v>
      </c>
      <c r="AI30" s="27">
        <v>2.857950582417371</v>
      </c>
      <c r="AJ30" s="27">
        <v>34.135265341708845</v>
      </c>
      <c r="AK30" s="27">
        <v>10.418810011164027</v>
      </c>
      <c r="AL30" s="27">
        <v>1.997192952761964</v>
      </c>
      <c r="AM30" s="27">
        <v>10.530726615247618</v>
      </c>
      <c r="AN30" s="27">
        <v>12.730334512729183</v>
      </c>
      <c r="AO30" s="27">
        <v>14.07048767523861</v>
      </c>
      <c r="AP30" s="27">
        <v>2.0207833285239</v>
      </c>
      <c r="AQ30" s="27">
        <v>8.418459322245683</v>
      </c>
      <c r="AR30" s="27">
        <v>0.8102598336298975</v>
      </c>
      <c r="AS30" s="27">
        <v>2.0097298243329047</v>
      </c>
      <c r="AT30" s="27">
        <v>49.5211354921358</v>
      </c>
      <c r="AU30" s="27">
        <v>23.14914452389321</v>
      </c>
      <c r="AV30" s="27">
        <v>27.329719983970996</v>
      </c>
      <c r="AW30" s="27">
        <v>22.48894699748429</v>
      </c>
      <c r="AX30" s="27">
        <v>4.8407729864867015</v>
      </c>
      <c r="AY30" s="26">
        <f>SUM(AR30+AS30)</f>
      </c>
      <c r="AZ30" s="27">
        <v>4.6457346916005955</v>
      </c>
      <c r="BA30" s="26">
        <f>AQ30/AY30</f>
      </c>
      <c r="BB30" s="37"/>
      <c r="BC30" s="37"/>
      <c r="BD30" s="37"/>
    </row>
    <row x14ac:dyDescent="0.25" r="31" customHeight="1" ht="15.75">
      <c r="A31" s="35"/>
      <c r="B31" s="35"/>
      <c r="C31" s="22" t="s">
        <v>121</v>
      </c>
      <c r="D31" s="36">
        <v>30</v>
      </c>
      <c r="E31" s="24">
        <v>34</v>
      </c>
      <c r="F31" s="24">
        <v>22.81</v>
      </c>
      <c r="G31" s="24">
        <v>1</v>
      </c>
      <c r="H31" s="24">
        <v>0</v>
      </c>
      <c r="I31" s="24">
        <v>0</v>
      </c>
      <c r="J31" s="24">
        <v>1221</v>
      </c>
      <c r="K31" s="24">
        <v>1870</v>
      </c>
      <c r="L31" s="24">
        <f>J31/K31</f>
      </c>
      <c r="M31" s="24">
        <v>1</v>
      </c>
      <c r="N31" s="24">
        <v>1</v>
      </c>
      <c r="O31" s="24">
        <v>1</v>
      </c>
      <c r="P31" s="24">
        <v>2</v>
      </c>
      <c r="Q31" s="24">
        <v>1</v>
      </c>
      <c r="R31" s="24">
        <v>50</v>
      </c>
      <c r="S31" s="24">
        <v>3</v>
      </c>
      <c r="T31" s="24">
        <v>1</v>
      </c>
      <c r="U31" s="24">
        <v>2</v>
      </c>
      <c r="V31" s="17">
        <v>2</v>
      </c>
      <c r="W31" s="17">
        <v>3.14</v>
      </c>
      <c r="X31" s="17">
        <v>0</v>
      </c>
      <c r="Y31" s="17">
        <v>0.148499995470047</v>
      </c>
      <c r="Z31" s="17">
        <v>0.0997999981045723</v>
      </c>
      <c r="AA31" s="17">
        <f>Y31-Z31</f>
      </c>
      <c r="AB31" s="17">
        <f>((AA31/0.011))*(250/100)</f>
      </c>
      <c r="AC31" s="17">
        <v>554.5166660933461</v>
      </c>
      <c r="AD31" s="17">
        <f>AB31/AC31</f>
      </c>
      <c r="AE31" s="17"/>
      <c r="AF31" s="17">
        <v>0.07959999889135361</v>
      </c>
      <c r="AG31" s="25">
        <f>(AF31-0.041)/0.0012</f>
      </c>
      <c r="AH31" s="17">
        <v>78.63154560059397</v>
      </c>
      <c r="AI31" s="28">
        <v>2.4587728740499024</v>
      </c>
      <c r="AJ31" s="28">
        <v>35.563720094432945</v>
      </c>
      <c r="AK31" s="28">
        <v>18.319604079989187</v>
      </c>
      <c r="AL31" s="28">
        <v>2.3726192807877067</v>
      </c>
      <c r="AM31" s="28">
        <v>8.703766196078671</v>
      </c>
      <c r="AN31" s="28">
        <v>9.904045905076307</v>
      </c>
      <c r="AO31" s="28">
        <v>11.125206571970617</v>
      </c>
      <c r="AP31" s="28">
        <v>0.9065257737458343</v>
      </c>
      <c r="AQ31" s="28">
        <v>7.558445395808855</v>
      </c>
      <c r="AR31" s="28">
        <v>1.020240443034668</v>
      </c>
      <c r="AS31" s="28">
        <v>2.0670533850253223</v>
      </c>
      <c r="AT31" s="28">
        <v>49.09887844534923</v>
      </c>
      <c r="AU31" s="28">
        <v>28.223649985065492</v>
      </c>
      <c r="AV31" s="28">
        <v>22.677471569585297</v>
      </c>
      <c r="AW31" s="28">
        <v>18.683651967779472</v>
      </c>
      <c r="AX31" s="28">
        <v>3.993819601805825</v>
      </c>
      <c r="AY31" s="26">
        <f>SUM(AR31+AS31)</f>
      </c>
      <c r="AZ31" s="28">
        <v>4.678141185779039</v>
      </c>
      <c r="BA31" s="26">
        <f>AQ31/AY31</f>
      </c>
      <c r="BB31" s="37"/>
      <c r="BC31" s="37"/>
      <c r="BD31" s="37"/>
    </row>
    <row x14ac:dyDescent="0.25" r="32" customHeight="1" ht="15.75">
      <c r="A32" s="35"/>
      <c r="B32" s="39" t="s">
        <v>122</v>
      </c>
      <c r="C32" s="22" t="s">
        <v>123</v>
      </c>
      <c r="D32" s="36">
        <v>31</v>
      </c>
      <c r="E32" s="24">
        <v>65</v>
      </c>
      <c r="F32" s="24">
        <v>23.53</v>
      </c>
      <c r="G32" s="24">
        <v>1</v>
      </c>
      <c r="H32" s="24">
        <v>0</v>
      </c>
      <c r="I32" s="24">
        <v>0</v>
      </c>
      <c r="J32" s="24">
        <v>4650</v>
      </c>
      <c r="K32" s="24">
        <v>1480</v>
      </c>
      <c r="L32" s="24">
        <f>J32/K32</f>
      </c>
      <c r="M32" s="24">
        <v>1</v>
      </c>
      <c r="N32" s="24">
        <v>1</v>
      </c>
      <c r="O32" s="24">
        <v>1</v>
      </c>
      <c r="P32" s="24">
        <v>3</v>
      </c>
      <c r="Q32" s="24"/>
      <c r="R32" s="24">
        <v>70</v>
      </c>
      <c r="S32" s="24"/>
      <c r="T32" s="24">
        <v>1</v>
      </c>
      <c r="U32" s="24">
        <v>3</v>
      </c>
      <c r="V32" s="17"/>
      <c r="W32" s="17"/>
      <c r="X32" s="17">
        <v>0</v>
      </c>
      <c r="Y32" s="17">
        <v>0.15850000083446503</v>
      </c>
      <c r="Z32" s="17">
        <v>0.10760000348091125</v>
      </c>
      <c r="AA32" s="17">
        <f>Y32-Z32</f>
      </c>
      <c r="AB32" s="17">
        <f>((AA32/0.011))*(250/100)</f>
      </c>
      <c r="AC32" s="17">
        <v>709.6978594570486</v>
      </c>
      <c r="AD32" s="17">
        <f>AB32/AC32</f>
      </c>
      <c r="AE32" s="17"/>
      <c r="AF32" s="17">
        <v>0.08470000326633453</v>
      </c>
      <c r="AG32" s="25">
        <f>(AF32-0.041)/0.0012</f>
      </c>
      <c r="AH32" s="17">
        <v>30.857165386120588</v>
      </c>
      <c r="AI32" s="27">
        <v>3.4848731965621624</v>
      </c>
      <c r="AJ32" s="27">
        <v>42.53569746552056</v>
      </c>
      <c r="AK32" s="27">
        <v>3.486036850202064</v>
      </c>
      <c r="AL32" s="27">
        <v>3.263168161404399</v>
      </c>
      <c r="AM32" s="27">
        <v>10.57345869025883</v>
      </c>
      <c r="AN32" s="27">
        <v>11.694079939438208</v>
      </c>
      <c r="AO32" s="27">
        <v>12.287461545383692</v>
      </c>
      <c r="AP32" s="27">
        <v>0.17183144389884772</v>
      </c>
      <c r="AQ32" s="27">
        <v>8.413504818732195</v>
      </c>
      <c r="AR32" s="27">
        <v>1.5121067585393015</v>
      </c>
      <c r="AS32" s="27">
        <v>2.577781130059731</v>
      </c>
      <c r="AT32" s="27">
        <v>59.85719751374596</v>
      </c>
      <c r="AU32" s="27">
        <v>15.180116789640271</v>
      </c>
      <c r="AV32" s="27">
        <v>24.962685696613764</v>
      </c>
      <c r="AW32" s="27">
        <v>20.700966364115885</v>
      </c>
      <c r="AX32" s="27">
        <v>4.26171933249788</v>
      </c>
      <c r="AY32" s="26">
        <f>SUM(AR32+AS32)</f>
      </c>
      <c r="AZ32" s="27">
        <v>4.857421324360802</v>
      </c>
      <c r="BA32" s="26">
        <f>AQ32/AY32</f>
      </c>
      <c r="BB32" s="37"/>
      <c r="BC32" s="37"/>
      <c r="BD32" s="37"/>
    </row>
    <row x14ac:dyDescent="0.25" r="33" customHeight="1" ht="15.75">
      <c r="A33" s="35"/>
      <c r="B33" s="35"/>
      <c r="C33" s="22" t="s">
        <v>124</v>
      </c>
      <c r="D33" s="36">
        <v>32</v>
      </c>
      <c r="E33" s="24">
        <v>48</v>
      </c>
      <c r="F33" s="24">
        <v>22.62</v>
      </c>
      <c r="G33" s="24">
        <v>0</v>
      </c>
      <c r="H33" s="24">
        <v>0</v>
      </c>
      <c r="I33" s="24">
        <v>0</v>
      </c>
      <c r="J33" s="24">
        <v>5780</v>
      </c>
      <c r="K33" s="24">
        <v>1880</v>
      </c>
      <c r="L33" s="24">
        <f>J33/K33</f>
      </c>
      <c r="M33" s="24">
        <v>1</v>
      </c>
      <c r="N33" s="24">
        <v>1</v>
      </c>
      <c r="O33" s="24">
        <v>1</v>
      </c>
      <c r="P33" s="24">
        <v>2</v>
      </c>
      <c r="Q33" s="24"/>
      <c r="R33" s="24">
        <v>30</v>
      </c>
      <c r="S33" s="24"/>
      <c r="T33" s="24">
        <v>1</v>
      </c>
      <c r="U33" s="24">
        <v>3</v>
      </c>
      <c r="V33" s="17">
        <v>0</v>
      </c>
      <c r="W33" s="17">
        <v>0</v>
      </c>
      <c r="X33" s="17">
        <v>1</v>
      </c>
      <c r="Y33" s="17">
        <v>0.18960000574588776</v>
      </c>
      <c r="Z33" s="17">
        <v>0.0966000035405159</v>
      </c>
      <c r="AA33" s="17">
        <f>Y33-Z33</f>
      </c>
      <c r="AB33" s="17">
        <f>((AA33/0.011))*(250/100)</f>
      </c>
      <c r="AC33" s="17">
        <v>547.7463750686186</v>
      </c>
      <c r="AD33" s="17">
        <f>AB33/AC33</f>
      </c>
      <c r="AE33" s="17"/>
      <c r="AF33" s="17">
        <v>0.14640000462532043</v>
      </c>
      <c r="AG33" s="25">
        <f>(AF33-0.041)/0.0012</f>
      </c>
      <c r="AH33" s="17">
        <v>40.78950328844324</v>
      </c>
      <c r="AI33" s="27">
        <v>2.4388290819720346</v>
      </c>
      <c r="AJ33" s="27">
        <v>32.24316074565973</v>
      </c>
      <c r="AK33" s="27">
        <v>8.188220037267714</v>
      </c>
      <c r="AL33" s="27">
        <v>1.4070434580516868</v>
      </c>
      <c r="AM33" s="27">
        <v>9.460904940244937</v>
      </c>
      <c r="AN33" s="27">
        <v>17.42169465142038</v>
      </c>
      <c r="AO33" s="27">
        <v>17.218189516192773</v>
      </c>
      <c r="AP33" s="27">
        <v>2.6089183203852184</v>
      </c>
      <c r="AQ33" s="27">
        <v>6.759847338638791</v>
      </c>
      <c r="AR33" s="27">
        <v>0.9454930310160768</v>
      </c>
      <c r="AS33" s="27">
        <v>1.3076988791506516</v>
      </c>
      <c r="AT33" s="27">
        <v>45.54993822592839</v>
      </c>
      <c r="AU33" s="27">
        <v>25.609914688688093</v>
      </c>
      <c r="AV33" s="27">
        <v>28.840147085383514</v>
      </c>
      <c r="AW33" s="27">
        <v>23.978036854831565</v>
      </c>
      <c r="AX33" s="27">
        <v>4.862110230551947</v>
      </c>
      <c r="AY33" s="26">
        <f>SUM(AR33+AS33)</f>
      </c>
      <c r="AZ33" s="27">
        <v>4.931611114894361</v>
      </c>
      <c r="BA33" s="26">
        <f>AQ33/AY33</f>
      </c>
      <c r="BB33" s="37"/>
      <c r="BC33" s="37"/>
      <c r="BD33" s="37"/>
    </row>
    <row x14ac:dyDescent="0.25" r="34" customHeight="1" ht="15.75">
      <c r="A34" s="35"/>
      <c r="B34" s="21" t="s">
        <v>125</v>
      </c>
      <c r="C34" s="22" t="s">
        <v>126</v>
      </c>
      <c r="D34" s="36">
        <v>33</v>
      </c>
      <c r="E34" s="24">
        <v>77</v>
      </c>
      <c r="F34" s="24">
        <v>32.47</v>
      </c>
      <c r="G34" s="24">
        <v>1</v>
      </c>
      <c r="H34" s="24">
        <v>1</v>
      </c>
      <c r="I34" s="24">
        <v>0</v>
      </c>
      <c r="J34" s="24">
        <v>2390</v>
      </c>
      <c r="K34" s="24">
        <v>1700</v>
      </c>
      <c r="L34" s="24">
        <f>J34/K34</f>
      </c>
      <c r="M34" s="24">
        <v>1</v>
      </c>
      <c r="N34" s="24">
        <v>1</v>
      </c>
      <c r="O34" s="24">
        <v>1</v>
      </c>
      <c r="P34" s="24">
        <v>3</v>
      </c>
      <c r="Q34" s="24">
        <v>3</v>
      </c>
      <c r="R34" s="24">
        <v>45</v>
      </c>
      <c r="S34" s="24"/>
      <c r="T34" s="24">
        <v>1</v>
      </c>
      <c r="U34" s="24">
        <v>3</v>
      </c>
      <c r="V34" s="17">
        <v>2</v>
      </c>
      <c r="W34" s="17">
        <v>1.432</v>
      </c>
      <c r="X34" s="17">
        <v>0</v>
      </c>
      <c r="Y34" s="17">
        <v>0.1559000015258789</v>
      </c>
      <c r="Z34" s="17">
        <v>0.11100000143051147</v>
      </c>
      <c r="AA34" s="17">
        <f>Y34-Z34</f>
      </c>
      <c r="AB34" s="17">
        <f>((AA34/0.011))*(250/100)</f>
      </c>
      <c r="AC34" s="17">
        <v>650.4576280339431</v>
      </c>
      <c r="AD34" s="17">
        <f>AB34/AC34</f>
      </c>
      <c r="AE34" s="17"/>
      <c r="AF34" s="17">
        <v>0.07729999721050262</v>
      </c>
      <c r="AG34" s="25">
        <f>(AF34-0.041)/0.0012</f>
      </c>
      <c r="AH34" s="17">
        <v>64.2640005101927</v>
      </c>
      <c r="AI34" s="27">
        <v>3.544648559970598</v>
      </c>
      <c r="AJ34" s="27">
        <v>40.599204496973044</v>
      </c>
      <c r="AK34" s="27">
        <v>5.769330153242113</v>
      </c>
      <c r="AL34" s="27">
        <v>0.20051999425588132</v>
      </c>
      <c r="AM34" s="27">
        <v>10.858047884742954</v>
      </c>
      <c r="AN34" s="27">
        <v>13.121156417072246</v>
      </c>
      <c r="AO34" s="27">
        <v>12.899326481731544</v>
      </c>
      <c r="AP34" s="27">
        <v>0.7287358662897777</v>
      </c>
      <c r="AQ34" s="27">
        <v>8.646824976269821</v>
      </c>
      <c r="AR34" s="27">
        <v>1.1199931494284736</v>
      </c>
      <c r="AS34" s="27">
        <v>2.5122120200235463</v>
      </c>
      <c r="AT34" s="27">
        <v>55.20242093594248</v>
      </c>
      <c r="AU34" s="27">
        <v>18.89048657031436</v>
      </c>
      <c r="AV34" s="27">
        <v>25.907092493743164</v>
      </c>
      <c r="AW34" s="27">
        <v>21.546151458001365</v>
      </c>
      <c r="AX34" s="27">
        <v>4.3609410357417975</v>
      </c>
      <c r="AY34" s="26">
        <f>SUM(AR34+AS34)</f>
      </c>
      <c r="AZ34" s="27">
        <v>4.940711484381801</v>
      </c>
      <c r="BA34" s="26">
        <f>AQ34/AY34</f>
      </c>
      <c r="BB34" s="37"/>
      <c r="BC34" s="37"/>
      <c r="BD34" s="37"/>
    </row>
    <row x14ac:dyDescent="0.25" r="35" customHeight="1" ht="15.75">
      <c r="A35" s="35"/>
      <c r="B35" s="35"/>
      <c r="C35" s="22" t="s">
        <v>127</v>
      </c>
      <c r="D35" s="36">
        <v>34</v>
      </c>
      <c r="E35" s="24">
        <v>50</v>
      </c>
      <c r="F35" s="24">
        <v>31.64</v>
      </c>
      <c r="G35" s="24">
        <v>0</v>
      </c>
      <c r="H35" s="24">
        <v>0</v>
      </c>
      <c r="I35" s="24">
        <v>0</v>
      </c>
      <c r="J35" s="24">
        <v>5050</v>
      </c>
      <c r="K35" s="24">
        <v>1970</v>
      </c>
      <c r="L35" s="24">
        <f>J35/K35</f>
      </c>
      <c r="M35" s="24">
        <v>2</v>
      </c>
      <c r="N35" s="24">
        <v>1</v>
      </c>
      <c r="O35" s="24">
        <v>2</v>
      </c>
      <c r="P35" s="24">
        <v>3</v>
      </c>
      <c r="Q35" s="24">
        <v>2</v>
      </c>
      <c r="R35" s="24">
        <v>90</v>
      </c>
      <c r="S35" s="24">
        <v>1</v>
      </c>
      <c r="T35" s="24">
        <v>1</v>
      </c>
      <c r="U35" s="24">
        <v>3</v>
      </c>
      <c r="V35" s="17">
        <v>2</v>
      </c>
      <c r="W35" s="17">
        <v>2.457</v>
      </c>
      <c r="X35" s="17">
        <v>0</v>
      </c>
      <c r="Y35" s="17">
        <v>0.2071000039577484</v>
      </c>
      <c r="Z35" s="17">
        <v>0.10409999638795853</v>
      </c>
      <c r="AA35" s="17">
        <f>Y35-Z35</f>
      </c>
      <c r="AB35" s="17">
        <f>((AA35/0.011))*(250/100)</f>
      </c>
      <c r="AC35" s="17">
        <v>631.1622683478215</v>
      </c>
      <c r="AD35" s="17">
        <f>AB35/AC35</f>
      </c>
      <c r="AE35" s="17"/>
      <c r="AF35" s="17">
        <v>0.115271699966833</v>
      </c>
      <c r="AG35" s="25">
        <f>(AF35-0.041)/0.0012</f>
      </c>
      <c r="AH35" s="17">
        <v>39.783066045701574</v>
      </c>
      <c r="AI35" s="27">
        <v>3.1548275741282</v>
      </c>
      <c r="AJ35" s="27">
        <v>37.77748697340766</v>
      </c>
      <c r="AK35" s="27">
        <v>8.222276865139154</v>
      </c>
      <c r="AL35" s="27">
        <v>1.8214906129998296</v>
      </c>
      <c r="AM35" s="27">
        <v>9.98910965796182</v>
      </c>
      <c r="AN35" s="27">
        <v>12.24532646749967</v>
      </c>
      <c r="AO35" s="27">
        <v>14.466393976740456</v>
      </c>
      <c r="AP35" s="27">
        <v>0.4390247879023254</v>
      </c>
      <c r="AQ35" s="27">
        <v>8.022090103870996</v>
      </c>
      <c r="AR35" s="27">
        <v>1.5020214319667218</v>
      </c>
      <c r="AS35" s="27">
        <v>2.3599515483831772</v>
      </c>
      <c r="AT35" s="27">
        <v>52.74291481849751</v>
      </c>
      <c r="AU35" s="27">
        <v>20.467603332638824</v>
      </c>
      <c r="AV35" s="27">
        <v>26.789481848863673</v>
      </c>
      <c r="AW35" s="27">
        <v>22.48848408061145</v>
      </c>
      <c r="AX35" s="27">
        <v>4.300997768252224</v>
      </c>
      <c r="AY35" s="26">
        <f>SUM(AR35+AS35)</f>
      </c>
      <c r="AZ35" s="27">
        <v>5.228666763468233</v>
      </c>
      <c r="BA35" s="26">
        <f>AQ35/AY35</f>
      </c>
      <c r="BB35" s="37"/>
      <c r="BC35" s="37"/>
      <c r="BD35" s="37"/>
    </row>
    <row x14ac:dyDescent="0.25" r="36" customHeight="1" ht="15.75">
      <c r="A36" s="35"/>
      <c r="B36" s="35"/>
      <c r="C36" s="22" t="s">
        <v>128</v>
      </c>
      <c r="D36" s="36">
        <v>35</v>
      </c>
      <c r="E36" s="24">
        <v>34</v>
      </c>
      <c r="F36" s="24">
        <v>41.53</v>
      </c>
      <c r="G36" s="24">
        <v>1</v>
      </c>
      <c r="H36" s="24">
        <v>0</v>
      </c>
      <c r="I36" s="24">
        <v>0</v>
      </c>
      <c r="J36" s="24">
        <v>6999</v>
      </c>
      <c r="K36" s="24">
        <v>2280</v>
      </c>
      <c r="L36" s="24">
        <f>J36/K36</f>
      </c>
      <c r="M36" s="24">
        <v>2</v>
      </c>
      <c r="N36" s="24">
        <v>1</v>
      </c>
      <c r="O36" s="24">
        <v>2</v>
      </c>
      <c r="P36" s="24">
        <v>3</v>
      </c>
      <c r="Q36" s="24">
        <v>2</v>
      </c>
      <c r="R36" s="24">
        <v>20</v>
      </c>
      <c r="S36" s="24"/>
      <c r="T36" s="24">
        <v>0</v>
      </c>
      <c r="U36" s="24">
        <v>2</v>
      </c>
      <c r="V36" s="17">
        <v>2</v>
      </c>
      <c r="W36" s="17">
        <v>1.669</v>
      </c>
      <c r="X36" s="17">
        <v>0</v>
      </c>
      <c r="Y36" s="17">
        <v>0.1339000016450882</v>
      </c>
      <c r="Z36" s="17">
        <v>0.09120000153779984</v>
      </c>
      <c r="AA36" s="17">
        <f>Y36-Z36</f>
      </c>
      <c r="AB36" s="17">
        <f>((AA36/0.011))*(250/100)</f>
      </c>
      <c r="AC36" s="17">
        <v>557.6197021344719</v>
      </c>
      <c r="AD36" s="17">
        <f>AB36/AC36</f>
      </c>
      <c r="AE36" s="17"/>
      <c r="AF36" s="17">
        <v>0.09130000323057175</v>
      </c>
      <c r="AG36" s="25">
        <f>(AF36-0.041)/0.0012</f>
      </c>
      <c r="AH36" s="17">
        <v>51.40079744780264</v>
      </c>
      <c r="AI36" s="26">
        <v>5.5946072065493615</v>
      </c>
      <c r="AJ36" s="26">
        <v>34.05533151578598</v>
      </c>
      <c r="AK36" s="26">
        <v>3.3337063258262356</v>
      </c>
      <c r="AL36" s="26">
        <v>1.2205461105963091</v>
      </c>
      <c r="AM36" s="26">
        <v>16.42379862282596</v>
      </c>
      <c r="AN36" s="26">
        <v>15.044176295288128</v>
      </c>
      <c r="AO36" s="26">
        <v>13.195393855724527</v>
      </c>
      <c r="AP36" s="26">
        <v>1.9714729676934624</v>
      </c>
      <c r="AQ36" s="27">
        <v>7.264929850409546</v>
      </c>
      <c r="AR36" s="26">
        <v>1.3662198789433322</v>
      </c>
      <c r="AS36" s="26">
        <v>0.5298173703571537</v>
      </c>
      <c r="AT36" s="26">
        <v>57.29428345575761</v>
      </c>
      <c r="AU36" s="26">
        <v>18.377882621114363</v>
      </c>
      <c r="AV36" s="26">
        <v>24.327833923128022</v>
      </c>
      <c r="AW36" s="26">
        <v>20.460323706134073</v>
      </c>
      <c r="AX36" s="26">
        <v>3.8675102169939484</v>
      </c>
      <c r="AY36" s="26">
        <f>SUM(AR36+AS36)</f>
      </c>
      <c r="AZ36" s="26">
        <v>5.290308895948312</v>
      </c>
      <c r="BA36" s="26">
        <f>AQ36/AY36</f>
      </c>
      <c r="BB36" s="37"/>
      <c r="BC36" s="37"/>
      <c r="BD36" s="37"/>
    </row>
    <row x14ac:dyDescent="0.25" r="37" customHeight="1" ht="15.75">
      <c r="A37" s="35"/>
      <c r="B37" s="39" t="s">
        <v>129</v>
      </c>
      <c r="C37" s="22" t="s">
        <v>130</v>
      </c>
      <c r="D37" s="36">
        <v>36</v>
      </c>
      <c r="E37" s="24">
        <v>74</v>
      </c>
      <c r="F37" s="24">
        <v>31.22</v>
      </c>
      <c r="G37" s="24">
        <v>1</v>
      </c>
      <c r="H37" s="24">
        <v>1</v>
      </c>
      <c r="I37" s="24">
        <v>0</v>
      </c>
      <c r="J37" s="24"/>
      <c r="K37" s="24"/>
      <c r="L37" s="24"/>
      <c r="M37" s="24">
        <v>2</v>
      </c>
      <c r="N37" s="24">
        <v>1</v>
      </c>
      <c r="O37" s="24">
        <v>2</v>
      </c>
      <c r="P37" s="24">
        <v>3</v>
      </c>
      <c r="Q37" s="24">
        <v>3</v>
      </c>
      <c r="R37" s="24">
        <v>50</v>
      </c>
      <c r="S37" s="24">
        <v>15</v>
      </c>
      <c r="T37" s="24">
        <v>0</v>
      </c>
      <c r="U37" s="24">
        <v>2</v>
      </c>
      <c r="V37" s="17">
        <v>2</v>
      </c>
      <c r="W37" s="17">
        <v>2.175</v>
      </c>
      <c r="X37" s="17">
        <v>0</v>
      </c>
      <c r="Y37" s="17">
        <v>0.1315000057220459</v>
      </c>
      <c r="Z37" s="17">
        <v>0.09449999779462814</v>
      </c>
      <c r="AA37" s="17">
        <f>Y37-Z37</f>
      </c>
      <c r="AB37" s="17">
        <f>((AA37/0.011))*(250/100)</f>
      </c>
      <c r="AC37" s="17">
        <v>538.5218089896674</v>
      </c>
      <c r="AD37" s="17">
        <f>AB37/AC37</f>
      </c>
      <c r="AE37" s="17"/>
      <c r="AF37" s="17">
        <v>0.07360000163316727</v>
      </c>
      <c r="AG37" s="25">
        <f>(AF37-0.041)/0.0012</f>
      </c>
      <c r="AH37" s="17">
        <v>49.77517417956241</v>
      </c>
      <c r="AI37" s="27">
        <v>4.0720711013975</v>
      </c>
      <c r="AJ37" s="27">
        <v>35.95796187951849</v>
      </c>
      <c r="AK37" s="27">
        <v>2.8677391151327765</v>
      </c>
      <c r="AL37" s="27">
        <v>1.7312471225201571</v>
      </c>
      <c r="AM37" s="27">
        <v>12.668077180824344</v>
      </c>
      <c r="AN37" s="27">
        <v>14.332393482858988</v>
      </c>
      <c r="AO37" s="27">
        <v>13.693608135650543</v>
      </c>
      <c r="AP37" s="27">
        <v>0.8854532846638029</v>
      </c>
      <c r="AQ37" s="27">
        <v>10.247977990700575</v>
      </c>
      <c r="AR37" s="27">
        <v>1.451163730331216</v>
      </c>
      <c r="AS37" s="27">
        <v>2.092306976401598</v>
      </c>
      <c r="AT37" s="27">
        <v>54.42935728426049</v>
      </c>
      <c r="AU37" s="27">
        <v>17.200132597991765</v>
      </c>
      <c r="AV37" s="27">
        <v>28.370510117747738</v>
      </c>
      <c r="AW37" s="27">
        <v>23.94158612635112</v>
      </c>
      <c r="AX37" s="27">
        <v>4.428923991396617</v>
      </c>
      <c r="AY37" s="26">
        <f>SUM(AR37+AS37)</f>
      </c>
      <c r="AZ37" s="27">
        <v>5.405734253479788</v>
      </c>
      <c r="BA37" s="26">
        <f>AQ37/AY37</f>
      </c>
      <c r="BB37" s="37"/>
      <c r="BC37" s="37"/>
      <c r="BD37" s="37"/>
    </row>
    <row x14ac:dyDescent="0.25" r="38" customHeight="1" ht="15.75">
      <c r="A38" s="35"/>
      <c r="B38" s="39" t="s">
        <v>131</v>
      </c>
      <c r="C38" s="22" t="s">
        <v>132</v>
      </c>
      <c r="D38" s="36">
        <v>37</v>
      </c>
      <c r="E38" s="24">
        <v>52</v>
      </c>
      <c r="F38" s="24">
        <v>28.96</v>
      </c>
      <c r="G38" s="24">
        <v>1</v>
      </c>
      <c r="H38" s="24">
        <v>0</v>
      </c>
      <c r="I38" s="24">
        <v>0</v>
      </c>
      <c r="J38" s="24">
        <v>5290</v>
      </c>
      <c r="K38" s="24">
        <v>1870</v>
      </c>
      <c r="L38" s="24">
        <f>J38/K38</f>
      </c>
      <c r="M38" s="24">
        <v>1</v>
      </c>
      <c r="N38" s="24">
        <v>1</v>
      </c>
      <c r="O38" s="24">
        <v>4</v>
      </c>
      <c r="P38" s="24">
        <v>3</v>
      </c>
      <c r="Q38" s="24"/>
      <c r="R38" s="24">
        <v>80</v>
      </c>
      <c r="S38" s="24"/>
      <c r="T38" s="24">
        <v>0</v>
      </c>
      <c r="U38" s="24">
        <v>2</v>
      </c>
      <c r="V38" s="17">
        <v>0</v>
      </c>
      <c r="W38" s="17">
        <v>0</v>
      </c>
      <c r="X38" s="17">
        <v>1</v>
      </c>
      <c r="Y38" s="17">
        <v>0.17870000004768372</v>
      </c>
      <c r="Z38" s="17">
        <v>0.10170000046491623</v>
      </c>
      <c r="AA38" s="17">
        <f>Y38-Z38</f>
      </c>
      <c r="AB38" s="17">
        <f>((AA38/0.011))*(250/100)</f>
      </c>
      <c r="AC38" s="17">
        <v>530.933437489698</v>
      </c>
      <c r="AD38" s="17">
        <f>AB38/AC38</f>
      </c>
      <c r="AE38" s="17"/>
      <c r="AF38" s="17">
        <v>0.10320000350475311</v>
      </c>
      <c r="AG38" s="25">
        <f>(AF38-0.041)/0.0012</f>
      </c>
      <c r="AH38" s="17">
        <v>52.469769474879605</v>
      </c>
      <c r="AI38" s="27">
        <v>3.655412390259944</v>
      </c>
      <c r="AJ38" s="27">
        <v>36.9839216115005</v>
      </c>
      <c r="AK38" s="27">
        <v>6.458551499161292</v>
      </c>
      <c r="AL38" s="27">
        <v>1.7933652657658505</v>
      </c>
      <c r="AM38" s="27">
        <v>11.571051471979436</v>
      </c>
      <c r="AN38" s="27">
        <v>11.790973041847385</v>
      </c>
      <c r="AO38" s="27">
        <v>14.442458055718896</v>
      </c>
      <c r="AP38" s="27">
        <v>0.7286108430615511</v>
      </c>
      <c r="AQ38" s="27">
        <v>8.98861269857417</v>
      </c>
      <c r="AR38" s="27">
        <v>1.4314339735514188</v>
      </c>
      <c r="AS38" s="27">
        <v>2.1556091485795554</v>
      </c>
      <c r="AT38" s="27">
        <v>54.00375073950573</v>
      </c>
      <c r="AU38" s="27">
        <v>18.249524541008675</v>
      </c>
      <c r="AV38" s="27">
        <v>27.74672471948559</v>
      </c>
      <c r="AW38" s="27">
        <v>23.431070754293067</v>
      </c>
      <c r="AX38" s="27">
        <v>4.315653965192525</v>
      </c>
      <c r="AY38" s="26">
        <f>SUM(AR38+AS38)</f>
      </c>
      <c r="AZ38" s="27">
        <v>5.4293210121279465</v>
      </c>
      <c r="BA38" s="26">
        <f>AQ38/AY38</f>
      </c>
      <c r="BB38" s="37"/>
      <c r="BC38" s="37"/>
      <c r="BD38" s="37"/>
    </row>
    <row x14ac:dyDescent="0.25" r="39" customHeight="1" ht="15.75">
      <c r="A39" s="35"/>
      <c r="B39" s="21" t="s">
        <v>133</v>
      </c>
      <c r="C39" s="22" t="s">
        <v>134</v>
      </c>
      <c r="D39" s="36">
        <v>38</v>
      </c>
      <c r="E39" s="24">
        <v>49</v>
      </c>
      <c r="F39" s="24">
        <v>39.26</v>
      </c>
      <c r="G39" s="24">
        <v>1</v>
      </c>
      <c r="H39" s="24">
        <v>1</v>
      </c>
      <c r="I39" s="24">
        <v>0</v>
      </c>
      <c r="J39" s="24">
        <v>3820</v>
      </c>
      <c r="K39" s="24">
        <v>1390</v>
      </c>
      <c r="L39" s="24">
        <f>J39/K39</f>
      </c>
      <c r="M39" s="24">
        <v>2</v>
      </c>
      <c r="N39" s="24">
        <v>1</v>
      </c>
      <c r="O39" s="24">
        <v>2</v>
      </c>
      <c r="P39" s="24">
        <v>2</v>
      </c>
      <c r="Q39" s="24"/>
      <c r="R39" s="24">
        <v>35</v>
      </c>
      <c r="S39" s="24"/>
      <c r="T39" s="24">
        <v>1</v>
      </c>
      <c r="U39" s="24"/>
      <c r="V39" s="17">
        <v>0</v>
      </c>
      <c r="W39" s="17">
        <v>0</v>
      </c>
      <c r="X39" s="17">
        <v>1</v>
      </c>
      <c r="Y39" s="17">
        <v>0.18700000643730164</v>
      </c>
      <c r="Z39" s="17">
        <v>0.09790000319480896</v>
      </c>
      <c r="AA39" s="17">
        <f>Y39-Z39</f>
      </c>
      <c r="AB39" s="17">
        <f>((AA39/0.011))*(250/100)</f>
      </c>
      <c r="AC39" s="17">
        <v>571.865608304769</v>
      </c>
      <c r="AD39" s="17">
        <f>AB39/AC39</f>
      </c>
      <c r="AE39" s="17"/>
      <c r="AF39" s="17">
        <v>0.0812000036239624</v>
      </c>
      <c r="AG39" s="25">
        <f>(AF39-0.041)/0.0012</f>
      </c>
      <c r="AH39" s="17">
        <v>66.51209784794325</v>
      </c>
      <c r="AI39" s="27">
        <v>3.5437014029284315</v>
      </c>
      <c r="AJ39" s="27">
        <v>38.77114812121818</v>
      </c>
      <c r="AK39" s="27">
        <v>10.87293111922089</v>
      </c>
      <c r="AL39" s="27">
        <v>1.7884674934199196</v>
      </c>
      <c r="AM39" s="27">
        <v>9.0635302478115</v>
      </c>
      <c r="AN39" s="27">
        <v>12.683912428283598</v>
      </c>
      <c r="AO39" s="27">
        <v>13.909845919811723</v>
      </c>
      <c r="AP39" s="27">
        <v>0.5334248213875827</v>
      </c>
      <c r="AQ39" s="27">
        <v>5.798810456133893</v>
      </c>
      <c r="AR39" s="27">
        <v>0.5430499782066727</v>
      </c>
      <c r="AS39" s="27">
        <v>2.491178011577616</v>
      </c>
      <c r="AT39" s="27">
        <v>53.16684726537804</v>
      </c>
      <c r="AU39" s="27">
        <v>23.55684354750449</v>
      </c>
      <c r="AV39" s="27">
        <v>23.276309187117487</v>
      </c>
      <c r="AW39" s="27">
        <v>19.708656375945615</v>
      </c>
      <c r="AX39" s="27">
        <v>3.5676528111718713</v>
      </c>
      <c r="AY39" s="26">
        <f>SUM(AR39+AS39)</f>
      </c>
      <c r="AZ39" s="27">
        <v>5.524264108387802</v>
      </c>
      <c r="BA39" s="26">
        <f>AQ39/AY39</f>
      </c>
      <c r="BB39" s="37"/>
      <c r="BC39" s="37"/>
      <c r="BD39" s="37"/>
    </row>
    <row x14ac:dyDescent="0.25" r="40" customHeight="1" ht="15.75">
      <c r="A40" s="35"/>
      <c r="B40" s="35"/>
      <c r="C40" s="22" t="s">
        <v>135</v>
      </c>
      <c r="D40" s="36">
        <v>39</v>
      </c>
      <c r="E40" s="24">
        <v>34</v>
      </c>
      <c r="F40" s="24">
        <v>27.56</v>
      </c>
      <c r="G40" s="24">
        <v>0</v>
      </c>
      <c r="H40" s="24">
        <v>0</v>
      </c>
      <c r="I40" s="24">
        <v>0</v>
      </c>
      <c r="J40" s="24">
        <v>4520</v>
      </c>
      <c r="K40" s="24">
        <v>1840</v>
      </c>
      <c r="L40" s="24">
        <f>J40/K40</f>
      </c>
      <c r="M40" s="24">
        <v>4</v>
      </c>
      <c r="N40" s="24">
        <v>0</v>
      </c>
      <c r="O40" s="24">
        <v>4</v>
      </c>
      <c r="P40" s="24">
        <v>3</v>
      </c>
      <c r="Q40" s="24"/>
      <c r="R40" s="24">
        <v>95</v>
      </c>
      <c r="S40" s="24"/>
      <c r="T40" s="24">
        <v>1</v>
      </c>
      <c r="U40" s="24">
        <v>3</v>
      </c>
      <c r="V40" s="17"/>
      <c r="W40" s="17"/>
      <c r="X40" s="17"/>
      <c r="Y40" s="17">
        <v>0.1876000016927719</v>
      </c>
      <c r="Z40" s="17">
        <v>0.09769999980926514</v>
      </c>
      <c r="AA40" s="17">
        <f>Y40-Z40</f>
      </c>
      <c r="AB40" s="17">
        <f>((AA40/0.011))*(250/100)</f>
      </c>
      <c r="AC40" s="17">
        <v>591.809796234789</v>
      </c>
      <c r="AD40" s="17">
        <f>AB40/AC40</f>
      </c>
      <c r="AE40" s="17"/>
      <c r="AF40" s="17">
        <v>0.09669999778270721</v>
      </c>
      <c r="AG40" s="25">
        <f>(AF40-0.041)/0.0012</f>
      </c>
      <c r="AH40" s="17">
        <v>54.20635281051568</v>
      </c>
      <c r="AI40" s="27">
        <v>4.215659438988245</v>
      </c>
      <c r="AJ40" s="27">
        <v>51.21348557671182</v>
      </c>
      <c r="AK40" s="27">
        <v>4.32617735171675</v>
      </c>
      <c r="AL40" s="27">
        <v>0.6050816385613572</v>
      </c>
      <c r="AM40" s="27">
        <v>10.117732690369765</v>
      </c>
      <c r="AN40" s="27">
        <v>10.596196299171604</v>
      </c>
      <c r="AO40" s="27">
        <v>10.860853885868169</v>
      </c>
      <c r="AP40" s="27">
        <v>1.2086579916702973</v>
      </c>
      <c r="AQ40" s="27">
        <v>5.184011393201173</v>
      </c>
      <c r="AR40" s="27">
        <v>0.4668829645381732</v>
      </c>
      <c r="AS40" s="27">
        <v>1.2052607692026387</v>
      </c>
      <c r="AT40" s="27">
        <v>66.1519593446312</v>
      </c>
      <c r="AU40" s="27">
        <v>14.922373650888353</v>
      </c>
      <c r="AV40" s="27">
        <v>18.92566700448045</v>
      </c>
      <c r="AW40" s="27">
        <v>16.04486527906934</v>
      </c>
      <c r="AX40" s="27">
        <v>2.880801725411109</v>
      </c>
      <c r="AY40" s="26">
        <f>SUM(AR40+AS40)</f>
      </c>
      <c r="AZ40" s="27">
        <v>5.569583334229514</v>
      </c>
      <c r="BA40" s="26">
        <f>AQ40/AY40</f>
      </c>
      <c r="BB40" s="37"/>
      <c r="BC40" s="37"/>
      <c r="BD40" s="37"/>
    </row>
    <row x14ac:dyDescent="0.25" r="41" customHeight="1" ht="15.75">
      <c r="A41" s="35"/>
      <c r="B41" s="35"/>
      <c r="C41" s="22" t="s">
        <v>136</v>
      </c>
      <c r="D41" s="36">
        <v>40</v>
      </c>
      <c r="E41" s="24">
        <v>75</v>
      </c>
      <c r="F41" s="24">
        <v>26.27</v>
      </c>
      <c r="G41" s="24">
        <v>1</v>
      </c>
      <c r="H41" s="24">
        <v>1</v>
      </c>
      <c r="I41" s="24">
        <v>1</v>
      </c>
      <c r="J41" s="24">
        <v>3820</v>
      </c>
      <c r="K41" s="24">
        <v>1990</v>
      </c>
      <c r="L41" s="24">
        <f>J41/K41</f>
      </c>
      <c r="M41" s="24">
        <v>2</v>
      </c>
      <c r="N41" s="24">
        <v>1</v>
      </c>
      <c r="O41" s="24">
        <v>2</v>
      </c>
      <c r="P41" s="24">
        <v>2</v>
      </c>
      <c r="Q41" s="24">
        <v>3</v>
      </c>
      <c r="R41" s="24">
        <v>40</v>
      </c>
      <c r="S41" s="24">
        <v>60</v>
      </c>
      <c r="T41" s="24">
        <v>1</v>
      </c>
      <c r="U41" s="24">
        <v>3</v>
      </c>
      <c r="V41" s="17">
        <v>2</v>
      </c>
      <c r="W41" s="38">
        <v>2.74</v>
      </c>
      <c r="X41" s="17">
        <v>0</v>
      </c>
      <c r="Y41" s="17">
        <v>0.17069999873638153</v>
      </c>
      <c r="Z41" s="17">
        <v>0.10300000011920929</v>
      </c>
      <c r="AA41" s="17">
        <f>Y41-Z41</f>
      </c>
      <c r="AB41" s="17">
        <f>((AA41/0.011))*(250/100)</f>
      </c>
      <c r="AC41" s="17">
        <v>555.5604274198787</v>
      </c>
      <c r="AD41" s="17">
        <f>AB41/AC41</f>
      </c>
      <c r="AE41" s="17"/>
      <c r="AF41" s="17">
        <v>0.10300000011920929</v>
      </c>
      <c r="AG41" s="25">
        <f>(AF41-0.041)/0.0012</f>
      </c>
      <c r="AH41" s="17">
        <v>66.93164577327599</v>
      </c>
      <c r="AI41" s="27">
        <v>2.835147331101455</v>
      </c>
      <c r="AJ41" s="27">
        <v>44.13522245065052</v>
      </c>
      <c r="AK41" s="27">
        <v>14.864118882059142</v>
      </c>
      <c r="AL41" s="27">
        <v>2.741318883147632</v>
      </c>
      <c r="AM41" s="27">
        <v>7.16234072388319</v>
      </c>
      <c r="AN41" s="27">
        <v>9.35549264194821</v>
      </c>
      <c r="AO41" s="27">
        <v>9.469670565840103</v>
      </c>
      <c r="AP41" s="27">
        <v>0.3263210968800178</v>
      </c>
      <c r="AQ41" s="27">
        <v>6.581200271940123</v>
      </c>
      <c r="AR41" s="27">
        <v>0.864000675267564</v>
      </c>
      <c r="AS41" s="27">
        <v>1.6651664772820345</v>
      </c>
      <c r="AT41" s="27">
        <v>56.874029388782795</v>
      </c>
      <c r="AU41" s="27">
        <v>24.21961152400735</v>
      </c>
      <c r="AV41" s="27">
        <v>18.906359087209843</v>
      </c>
      <c r="AW41" s="27">
        <v>16.050870837780224</v>
      </c>
      <c r="AX41" s="27">
        <v>2.8554882494296163</v>
      </c>
      <c r="AY41" s="26">
        <f>SUM(AR41+AS41)</f>
      </c>
      <c r="AZ41" s="27">
        <v>5.621060020466337</v>
      </c>
      <c r="BA41" s="26">
        <f>AQ41/AY41</f>
      </c>
      <c r="BB41" s="37"/>
      <c r="BC41" s="37"/>
      <c r="BD41" s="37"/>
    </row>
    <row x14ac:dyDescent="0.25" r="42" customHeight="1" ht="15.75">
      <c r="A42" s="35"/>
      <c r="B42" s="35"/>
      <c r="C42" s="22" t="s">
        <v>137</v>
      </c>
      <c r="D42" s="36">
        <v>41</v>
      </c>
      <c r="E42" s="24">
        <v>46</v>
      </c>
      <c r="F42" s="24">
        <v>23.24</v>
      </c>
      <c r="G42" s="24">
        <v>0</v>
      </c>
      <c r="H42" s="24">
        <v>0</v>
      </c>
      <c r="I42" s="24">
        <v>0</v>
      </c>
      <c r="J42" s="24">
        <v>3980</v>
      </c>
      <c r="K42" s="24">
        <v>1540</v>
      </c>
      <c r="L42" s="24">
        <f>J42/K42</f>
      </c>
      <c r="M42" s="24">
        <v>3</v>
      </c>
      <c r="N42" s="24">
        <v>0</v>
      </c>
      <c r="O42" s="24">
        <v>3</v>
      </c>
      <c r="P42" s="24">
        <v>2</v>
      </c>
      <c r="Q42" s="24">
        <v>2</v>
      </c>
      <c r="R42" s="24">
        <v>20</v>
      </c>
      <c r="S42" s="24">
        <v>80</v>
      </c>
      <c r="T42" s="24">
        <v>0</v>
      </c>
      <c r="U42" s="24">
        <v>2</v>
      </c>
      <c r="V42" s="17">
        <v>1</v>
      </c>
      <c r="W42" s="17">
        <v>1.032</v>
      </c>
      <c r="X42" s="17">
        <v>0</v>
      </c>
      <c r="Y42" s="17">
        <v>0.16359999775886536</v>
      </c>
      <c r="Z42" s="17">
        <v>0.0982000008225441</v>
      </c>
      <c r="AA42" s="17">
        <f>Y42-Z42</f>
      </c>
      <c r="AB42" s="17">
        <f>((AA42/0.011))*(250/100)</f>
      </c>
      <c r="AC42" s="17">
        <v>521.0882574768219</v>
      </c>
      <c r="AD42" s="17">
        <f>AB42/AC42</f>
      </c>
      <c r="AE42" s="17"/>
      <c r="AF42" s="17">
        <v>0.1151999980211258</v>
      </c>
      <c r="AG42" s="25">
        <f>(AF42-0.041)/0.0012</f>
      </c>
      <c r="AH42" s="17">
        <v>33.24325084098245</v>
      </c>
      <c r="AI42" s="27">
        <v>3.550962867326881</v>
      </c>
      <c r="AJ42" s="27">
        <v>36.506963384932725</v>
      </c>
      <c r="AK42" s="27">
        <v>4.35135480896711</v>
      </c>
      <c r="AL42" s="27">
        <v>4.023460174276197</v>
      </c>
      <c r="AM42" s="27">
        <v>12.009774589926584</v>
      </c>
      <c r="AN42" s="27">
        <v>13.07980361285343</v>
      </c>
      <c r="AO42" s="27">
        <v>14.89111659164395</v>
      </c>
      <c r="AP42" s="27">
        <v>0.3879052079888918</v>
      </c>
      <c r="AQ42" s="27">
        <v>7.6030325330140025</v>
      </c>
      <c r="AR42" s="27">
        <v>1.4968330096267553</v>
      </c>
      <c r="AS42" s="27">
        <v>2.0987932194434786</v>
      </c>
      <c r="AT42" s="27">
        <v>56.09116101646239</v>
      </c>
      <c r="AU42" s="27">
        <v>17.43115842182054</v>
      </c>
      <c r="AV42" s="27">
        <v>26.47768056171708</v>
      </c>
      <c r="AW42" s="27">
        <v>22.49414912465795</v>
      </c>
      <c r="AX42" s="27">
        <v>3.983531437059126</v>
      </c>
      <c r="AY42" s="26">
        <f>SUM(AR42+AS42)</f>
      </c>
      <c r="AZ42" s="27">
        <v>5.646785893389218</v>
      </c>
      <c r="BA42" s="26">
        <f>AQ42/AY42</f>
      </c>
      <c r="BB42" s="37"/>
      <c r="BC42" s="37"/>
      <c r="BD42" s="37"/>
    </row>
    <row x14ac:dyDescent="0.25" r="43" customHeight="1" ht="15.75">
      <c r="A43" s="35"/>
      <c r="B43" s="35"/>
      <c r="C43" s="22" t="s">
        <v>138</v>
      </c>
      <c r="D43" s="36">
        <v>42</v>
      </c>
      <c r="E43" s="24">
        <v>50</v>
      </c>
      <c r="F43" s="24">
        <v>30.83</v>
      </c>
      <c r="G43" s="24">
        <v>1</v>
      </c>
      <c r="H43" s="24">
        <v>1</v>
      </c>
      <c r="I43" s="24">
        <v>1</v>
      </c>
      <c r="J43" s="24">
        <v>11750</v>
      </c>
      <c r="K43" s="24">
        <v>810</v>
      </c>
      <c r="L43" s="24">
        <f>J43/K43</f>
      </c>
      <c r="M43" s="24">
        <v>4</v>
      </c>
      <c r="N43" s="24">
        <v>0</v>
      </c>
      <c r="O43" s="24">
        <v>4</v>
      </c>
      <c r="P43" s="24">
        <v>2</v>
      </c>
      <c r="Q43" s="24"/>
      <c r="R43" s="24">
        <v>60</v>
      </c>
      <c r="S43" s="24"/>
      <c r="T43" s="24">
        <v>0</v>
      </c>
      <c r="U43" s="24">
        <v>1</v>
      </c>
      <c r="V43" s="17">
        <v>0</v>
      </c>
      <c r="W43" s="17">
        <v>0</v>
      </c>
      <c r="X43" s="17">
        <v>1</v>
      </c>
      <c r="Y43" s="17">
        <v>0.2020999938249588</v>
      </c>
      <c r="Z43" s="17">
        <v>0.11029999703168869</v>
      </c>
      <c r="AA43" s="17">
        <f>Y43-Z43</f>
      </c>
      <c r="AB43" s="17">
        <f>((AA43/0.011))*(250/100)</f>
      </c>
      <c r="AC43" s="17">
        <v>604.8426552187117</v>
      </c>
      <c r="AD43" s="17">
        <f>AB43/AC43</f>
      </c>
      <c r="AE43" s="17"/>
      <c r="AF43" s="17">
        <v>0.09610000252723694</v>
      </c>
      <c r="AG43" s="25">
        <f>(AF43-0.041)/0.0012</f>
      </c>
      <c r="AH43" s="17">
        <v>40.22663893108343</v>
      </c>
      <c r="AI43" s="27">
        <v>3.4875003177442556</v>
      </c>
      <c r="AJ43" s="27">
        <v>41.602244768874044</v>
      </c>
      <c r="AK43" s="27">
        <v>7.319179753908375</v>
      </c>
      <c r="AL43" s="27">
        <v>1.2993312099817043</v>
      </c>
      <c r="AM43" s="27">
        <v>10.348611784695905</v>
      </c>
      <c r="AN43" s="27">
        <v>13.452893664033978</v>
      </c>
      <c r="AO43" s="27">
        <v>10.317959819926248</v>
      </c>
      <c r="AP43" s="27">
        <v>0.5093149738223187</v>
      </c>
      <c r="AQ43" s="27">
        <v>8.837440134130219</v>
      </c>
      <c r="AR43" s="27">
        <v>0.8050528921598257</v>
      </c>
      <c r="AS43" s="27">
        <v>2.0204706807231303</v>
      </c>
      <c r="AT43" s="27">
        <v>56.73768808129591</v>
      </c>
      <c r="AU43" s="27">
        <v>20.77207341794235</v>
      </c>
      <c r="AV43" s="27">
        <v>22.490238500761738</v>
      </c>
      <c r="AW43" s="27">
        <v>19.155399954056467</v>
      </c>
      <c r="AX43" s="27">
        <v>3.334838546705275</v>
      </c>
      <c r="AY43" s="26">
        <f>SUM(AR43+AS43)</f>
      </c>
      <c r="AZ43" s="27">
        <v>5.744026190707629</v>
      </c>
      <c r="BA43" s="26">
        <f>AQ43/AY43</f>
      </c>
      <c r="BB43" s="37"/>
      <c r="BC43" s="37"/>
      <c r="BD43" s="37"/>
    </row>
    <row x14ac:dyDescent="0.25" r="44" customHeight="1" ht="15.75">
      <c r="A44" s="35"/>
      <c r="B44" s="39" t="s">
        <v>139</v>
      </c>
      <c r="C44" s="22" t="s">
        <v>140</v>
      </c>
      <c r="D44" s="36">
        <v>43</v>
      </c>
      <c r="E44" s="24">
        <v>40</v>
      </c>
      <c r="F44" s="24">
        <v>21.67</v>
      </c>
      <c r="G44" s="24">
        <v>0</v>
      </c>
      <c r="H44" s="24">
        <v>0</v>
      </c>
      <c r="I44" s="24">
        <v>0</v>
      </c>
      <c r="J44" s="24">
        <v>4050</v>
      </c>
      <c r="K44" s="24">
        <v>1670</v>
      </c>
      <c r="L44" s="24">
        <f>J44/K44</f>
      </c>
      <c r="M44" s="24">
        <v>1</v>
      </c>
      <c r="N44" s="24">
        <v>1</v>
      </c>
      <c r="O44" s="24">
        <v>4</v>
      </c>
      <c r="P44" s="24">
        <v>3</v>
      </c>
      <c r="Q44" s="24"/>
      <c r="R44" s="24">
        <v>95</v>
      </c>
      <c r="S44" s="24"/>
      <c r="T44" s="24">
        <v>0</v>
      </c>
      <c r="U44" s="24">
        <v>2</v>
      </c>
      <c r="V44" s="17"/>
      <c r="W44" s="17"/>
      <c r="X44" s="17"/>
      <c r="Y44" s="17">
        <v>0.21469999849796295</v>
      </c>
      <c r="Z44" s="17">
        <v>0.09969999641180038</v>
      </c>
      <c r="AA44" s="17">
        <f>Y44-Z44</f>
      </c>
      <c r="AB44" s="17">
        <f>((AA44/0.011))*(250/100)</f>
      </c>
      <c r="AC44" s="17">
        <v>528.9023434565802</v>
      </c>
      <c r="AD44" s="17">
        <f>AB44/AC44</f>
      </c>
      <c r="AE44" s="17"/>
      <c r="AF44" s="17">
        <v>0.16449999809265137</v>
      </c>
      <c r="AG44" s="25">
        <f>(AF44-0.041)/0.0012</f>
      </c>
      <c r="AH44" s="17">
        <v>56.863142173933</v>
      </c>
      <c r="AI44" s="27">
        <v>3.7695131170334926</v>
      </c>
      <c r="AJ44" s="27">
        <v>31.348183038753646</v>
      </c>
      <c r="AK44" s="27">
        <v>5.760219324918665</v>
      </c>
      <c r="AL44" s="27">
        <v>0.2696848342804238</v>
      </c>
      <c r="AM44" s="27">
        <v>11.71659971980721</v>
      </c>
      <c r="AN44" s="27">
        <v>20.880953862349592</v>
      </c>
      <c r="AO44" s="27">
        <v>15.554357324054745</v>
      </c>
      <c r="AP44" s="27">
        <v>0.6557677374553782</v>
      </c>
      <c r="AQ44" s="27">
        <v>6.810016760153475</v>
      </c>
      <c r="AR44" s="27">
        <v>0.9416205632252418</v>
      </c>
      <c r="AS44" s="27">
        <v>2.293083717968126</v>
      </c>
      <c r="AT44" s="27">
        <v>47.103980709874776</v>
      </c>
      <c r="AU44" s="27">
        <v>26.641173187268258</v>
      </c>
      <c r="AV44" s="27">
        <v>26.25484610285697</v>
      </c>
      <c r="AW44" s="27">
        <v>22.364374084208222</v>
      </c>
      <c r="AX44" s="27">
        <v>3.890472018648746</v>
      </c>
      <c r="AY44" s="26">
        <f>SUM(AR44+AS44)</f>
      </c>
      <c r="AZ44" s="27">
        <v>5.748498890881602</v>
      </c>
      <c r="BA44" s="26">
        <f>AQ44/AY44</f>
      </c>
      <c r="BB44" s="37"/>
      <c r="BC44" s="37"/>
      <c r="BD44" s="37"/>
    </row>
    <row x14ac:dyDescent="0.25" r="45" customHeight="1" ht="15.75">
      <c r="A45" s="35"/>
      <c r="B45" s="21" t="s">
        <v>141</v>
      </c>
      <c r="C45" s="22" t="s">
        <v>142</v>
      </c>
      <c r="D45" s="36">
        <v>44</v>
      </c>
      <c r="E45" s="24">
        <v>48</v>
      </c>
      <c r="F45" s="24">
        <v>25.22</v>
      </c>
      <c r="G45" s="24">
        <v>0</v>
      </c>
      <c r="H45" s="24">
        <v>0</v>
      </c>
      <c r="I45" s="24">
        <v>0</v>
      </c>
      <c r="J45" s="24"/>
      <c r="K45" s="24"/>
      <c r="L45" s="24"/>
      <c r="M45" s="24">
        <v>1</v>
      </c>
      <c r="N45" s="24">
        <v>1</v>
      </c>
      <c r="O45" s="24">
        <v>1</v>
      </c>
      <c r="P45" s="24">
        <v>2</v>
      </c>
      <c r="Q45" s="24"/>
      <c r="R45" s="24">
        <v>30</v>
      </c>
      <c r="S45" s="24"/>
      <c r="T45" s="24">
        <v>1</v>
      </c>
      <c r="U45" s="24">
        <v>3</v>
      </c>
      <c r="V45" s="17"/>
      <c r="W45" s="17"/>
      <c r="X45" s="17"/>
      <c r="Y45" s="17">
        <v>0.16680000722408295</v>
      </c>
      <c r="Z45" s="17">
        <v>0.10610000044107437</v>
      </c>
      <c r="AA45" s="17">
        <f>Y45-Z45</f>
      </c>
      <c r="AB45" s="17">
        <f>((AA45/0.011))*(250/100)</f>
      </c>
      <c r="AC45" s="17">
        <v>516.4618840966087</v>
      </c>
      <c r="AD45" s="17">
        <f>AB45/AC45</f>
      </c>
      <c r="AE45" s="17"/>
      <c r="AF45" s="17">
        <v>0.09449999779462814</v>
      </c>
      <c r="AG45" s="25">
        <f>(AF45-0.041)/0.0012</f>
      </c>
      <c r="AH45" s="17">
        <v>52.00826531536163</v>
      </c>
      <c r="AI45" s="26">
        <v>2.044810205518858</v>
      </c>
      <c r="AJ45" s="26">
        <v>30.43556299295179</v>
      </c>
      <c r="AK45" s="26">
        <v>1.047651762388164</v>
      </c>
      <c r="AL45" s="26">
        <v>0.24802568926424834</v>
      </c>
      <c r="AM45" s="26">
        <v>17.05583718633701</v>
      </c>
      <c r="AN45" s="26">
        <v>28.27639639054577</v>
      </c>
      <c r="AO45" s="26">
        <v>13.472883370384611</v>
      </c>
      <c r="AP45" s="26">
        <v>1.1404472968095136</v>
      </c>
      <c r="AQ45" s="27">
        <v>4.330672650116175</v>
      </c>
      <c r="AR45" s="26">
        <v>0.9153330075328002</v>
      </c>
      <c r="AS45" s="26">
        <v>1.0323794481510649</v>
      </c>
      <c r="AT45" s="26">
        <v>49.784236074071906</v>
      </c>
      <c r="AU45" s="26">
        <v>29.324048152933933</v>
      </c>
      <c r="AV45" s="26">
        <v>20.891715772994168</v>
      </c>
      <c r="AW45" s="26">
        <v>17.803556020500785</v>
      </c>
      <c r="AX45" s="26">
        <v>3.088159752493379</v>
      </c>
      <c r="AY45" s="26">
        <f>SUM(AR45+AS45)</f>
      </c>
      <c r="AZ45" s="26">
        <v>5.7651020178364165</v>
      </c>
      <c r="BA45" s="26">
        <f>AQ45/AY45</f>
      </c>
      <c r="BB45" s="37"/>
      <c r="BC45" s="37"/>
      <c r="BD45" s="37"/>
    </row>
    <row x14ac:dyDescent="0.25" r="46" customHeight="1" ht="15.75">
      <c r="A46" s="35"/>
      <c r="B46" s="21" t="s">
        <v>141</v>
      </c>
      <c r="C46" s="22" t="s">
        <v>143</v>
      </c>
      <c r="D46" s="36">
        <v>45</v>
      </c>
      <c r="E46" s="24">
        <v>46</v>
      </c>
      <c r="F46" s="24">
        <v>30.84</v>
      </c>
      <c r="G46" s="24">
        <v>1</v>
      </c>
      <c r="H46" s="24">
        <v>0</v>
      </c>
      <c r="I46" s="24">
        <v>0</v>
      </c>
      <c r="J46" s="24">
        <v>2780</v>
      </c>
      <c r="K46" s="24">
        <v>2220</v>
      </c>
      <c r="L46" s="24">
        <f>J46/K46</f>
      </c>
      <c r="M46" s="24">
        <v>3</v>
      </c>
      <c r="N46" s="24">
        <v>0</v>
      </c>
      <c r="O46" s="24">
        <v>3</v>
      </c>
      <c r="P46" s="24">
        <v>3</v>
      </c>
      <c r="Q46" s="24"/>
      <c r="R46" s="24">
        <v>60</v>
      </c>
      <c r="S46" s="24"/>
      <c r="T46" s="24">
        <v>0</v>
      </c>
      <c r="U46" s="24">
        <v>1</v>
      </c>
      <c r="V46" s="17"/>
      <c r="W46" s="17"/>
      <c r="X46" s="17"/>
      <c r="Y46" s="17">
        <v>0.21170000731945038</v>
      </c>
      <c r="Z46" s="17">
        <v>0.10350000113248825</v>
      </c>
      <c r="AA46" s="17">
        <f>Y46-Z46</f>
      </c>
      <c r="AB46" s="17">
        <f>((AA46/0.011))*(250/100)</f>
      </c>
      <c r="AC46" s="17">
        <v>477.5608073146557</v>
      </c>
      <c r="AD46" s="17">
        <f>AB46/AC46</f>
      </c>
      <c r="AE46" s="17"/>
      <c r="AF46" s="17">
        <v>0.07689999788999557</v>
      </c>
      <c r="AG46" s="25">
        <f>(AF46-0.041)/0.0012</f>
      </c>
      <c r="AH46" s="17">
        <v>62.11231498458532</v>
      </c>
      <c r="AI46" s="27">
        <v>4.007147262494213</v>
      </c>
      <c r="AJ46" s="27">
        <v>37.696776659321806</v>
      </c>
      <c r="AK46" s="27">
        <v>7.4116718488830005</v>
      </c>
      <c r="AL46" s="27">
        <v>2.1093931629131353</v>
      </c>
      <c r="AM46" s="27">
        <v>11.10460471690129</v>
      </c>
      <c r="AN46" s="27">
        <v>11.387697150625558</v>
      </c>
      <c r="AO46" s="27">
        <v>14.773635178495653</v>
      </c>
      <c r="AP46" s="27">
        <v>1.221687293251187</v>
      </c>
      <c r="AQ46" s="27">
        <v>7.63353136556654</v>
      </c>
      <c r="AR46" s="27">
        <v>1.1501265976279837</v>
      </c>
      <c r="AS46" s="27">
        <v>1.5037287639196486</v>
      </c>
      <c r="AT46" s="27">
        <v>54.91792180163045</v>
      </c>
      <c r="AU46" s="27">
        <v>18.79936899950856</v>
      </c>
      <c r="AV46" s="27">
        <v>26.282709198861014</v>
      </c>
      <c r="AW46" s="27">
        <v>22.407166544062193</v>
      </c>
      <c r="AX46" s="27">
        <v>3.8755426547988194</v>
      </c>
      <c r="AY46" s="26">
        <f>SUM(AR46+AS46)</f>
      </c>
      <c r="AZ46" s="27">
        <v>5.781684925159301</v>
      </c>
      <c r="BA46" s="26">
        <f>AQ46/AY46</f>
      </c>
      <c r="BB46" s="37"/>
      <c r="BC46" s="37"/>
      <c r="BD46" s="37"/>
    </row>
    <row x14ac:dyDescent="0.25" r="47" customHeight="1" ht="15.75">
      <c r="A47" s="35"/>
      <c r="B47" s="39" t="s">
        <v>144</v>
      </c>
      <c r="C47" s="22" t="s">
        <v>145</v>
      </c>
      <c r="D47" s="36">
        <v>46</v>
      </c>
      <c r="E47" s="24">
        <v>51</v>
      </c>
      <c r="F47" s="24"/>
      <c r="G47" s="24">
        <v>1</v>
      </c>
      <c r="H47" s="24">
        <v>0</v>
      </c>
      <c r="I47" s="24">
        <v>0</v>
      </c>
      <c r="J47" s="24">
        <v>2000</v>
      </c>
      <c r="K47" s="24">
        <v>1500</v>
      </c>
      <c r="L47" s="24">
        <f>J47/K47</f>
      </c>
      <c r="M47" s="24">
        <v>3</v>
      </c>
      <c r="N47" s="24">
        <v>0</v>
      </c>
      <c r="O47" s="24">
        <v>3</v>
      </c>
      <c r="P47" s="24">
        <v>3</v>
      </c>
      <c r="Q47" s="24"/>
      <c r="R47" s="24">
        <v>35</v>
      </c>
      <c r="S47" s="24"/>
      <c r="T47" s="24">
        <v>0</v>
      </c>
      <c r="U47" s="24">
        <v>2</v>
      </c>
      <c r="V47" s="17">
        <v>0</v>
      </c>
      <c r="W47" s="17">
        <v>0</v>
      </c>
      <c r="X47" s="17">
        <v>1</v>
      </c>
      <c r="Y47" s="17">
        <v>0.22599999606609344</v>
      </c>
      <c r="Z47" s="17">
        <v>0.10180000215768814</v>
      </c>
      <c r="AA47" s="17">
        <f>Y47-Z47</f>
      </c>
      <c r="AB47" s="17">
        <f>((AA47/0.011))*(250/100)</f>
      </c>
      <c r="AC47" s="17">
        <v>534.4314066134581</v>
      </c>
      <c r="AD47" s="17">
        <f>AB47/AC47</f>
      </c>
      <c r="AE47" s="17"/>
      <c r="AF47" s="17">
        <v>0.128170001692772</v>
      </c>
      <c r="AG47" s="25">
        <f>(AF47-0.041)/0.0012</f>
      </c>
      <c r="AH47" s="17">
        <v>61.92129361903615</v>
      </c>
      <c r="AI47" s="27">
        <v>3.5096462133676987</v>
      </c>
      <c r="AJ47" s="27">
        <v>42.242795555233656</v>
      </c>
      <c r="AK47" s="27">
        <v>15.002789283432715</v>
      </c>
      <c r="AL47" s="27">
        <v>0.38634795079646195</v>
      </c>
      <c r="AM47" s="27">
        <v>9.793014180175147</v>
      </c>
      <c r="AN47" s="27">
        <v>12.25807665370819</v>
      </c>
      <c r="AO47" s="27">
        <v>10.031271751361329</v>
      </c>
      <c r="AP47" s="27">
        <v>1.4726236374370902</v>
      </c>
      <c r="AQ47" s="27">
        <v>4.325547295747673</v>
      </c>
      <c r="AR47" s="27">
        <v>0.450328345725149</v>
      </c>
      <c r="AS47" s="27">
        <v>0.527559133014876</v>
      </c>
      <c r="AT47" s="27">
        <v>55.93180389957297</v>
      </c>
      <c r="AU47" s="27">
        <v>27.260865937140906</v>
      </c>
      <c r="AV47" s="27">
        <v>16.807330163286117</v>
      </c>
      <c r="AW47" s="27">
        <v>14.356819047109003</v>
      </c>
      <c r="AX47" s="27">
        <v>2.450511116177115</v>
      </c>
      <c r="AY47" s="26">
        <f>SUM(AR47+AS47)</f>
      </c>
      <c r="AZ47" s="27">
        <v>5.85870390561874</v>
      </c>
      <c r="BA47" s="26">
        <f>AQ47/AY47</f>
      </c>
      <c r="BB47" s="37"/>
      <c r="BC47" s="37"/>
      <c r="BD47" s="37"/>
    </row>
    <row x14ac:dyDescent="0.25" r="48" customHeight="1" ht="15.75">
      <c r="A48" s="35"/>
      <c r="B48" s="21" t="s">
        <v>141</v>
      </c>
      <c r="C48" s="22" t="s">
        <v>146</v>
      </c>
      <c r="D48" s="36">
        <v>47</v>
      </c>
      <c r="E48" s="24">
        <v>58</v>
      </c>
      <c r="F48" s="24">
        <v>30.78</v>
      </c>
      <c r="G48" s="24">
        <v>1</v>
      </c>
      <c r="H48" s="24">
        <v>0</v>
      </c>
      <c r="I48" s="24">
        <v>0</v>
      </c>
      <c r="J48" s="24"/>
      <c r="K48" s="24"/>
      <c r="L48" s="24"/>
      <c r="M48" s="24">
        <v>3</v>
      </c>
      <c r="N48" s="24">
        <v>0</v>
      </c>
      <c r="O48" s="24">
        <v>3</v>
      </c>
      <c r="P48" s="24">
        <v>2</v>
      </c>
      <c r="Q48" s="24"/>
      <c r="R48" s="24">
        <v>65</v>
      </c>
      <c r="S48" s="24"/>
      <c r="T48" s="24">
        <v>0</v>
      </c>
      <c r="U48" s="24">
        <v>2</v>
      </c>
      <c r="V48" s="17"/>
      <c r="W48" s="17"/>
      <c r="X48" s="17"/>
      <c r="Y48" s="17">
        <v>0.1597999930381775</v>
      </c>
      <c r="Z48" s="17">
        <v>0.09740000218153</v>
      </c>
      <c r="AA48" s="17">
        <f>Y48-Z48</f>
      </c>
      <c r="AB48" s="17">
        <f>((AA48/0.011))*(250/100)</f>
      </c>
      <c r="AC48" s="17">
        <v>521.9909808819846</v>
      </c>
      <c r="AD48" s="17">
        <f>AB48/AC48</f>
      </c>
      <c r="AE48" s="17"/>
      <c r="AF48" s="17">
        <v>0.10530000180006027</v>
      </c>
      <c r="AG48" s="25">
        <f>(AF48-0.041)/0.0012</f>
      </c>
      <c r="AH48" s="17">
        <v>60.235347831908456</v>
      </c>
      <c r="AI48" s="27">
        <v>3.970313034169863</v>
      </c>
      <c r="AJ48" s="27">
        <v>42.234035008341394</v>
      </c>
      <c r="AK48" s="27">
        <v>4.802095070565543</v>
      </c>
      <c r="AL48" s="27">
        <v>1.994466861452258</v>
      </c>
      <c r="AM48" s="27">
        <v>8.655969656048496</v>
      </c>
      <c r="AN48" s="27">
        <v>14.130889714759542</v>
      </c>
      <c r="AO48" s="27">
        <v>13.827924493944701</v>
      </c>
      <c r="AP48" s="27">
        <v>0.9454872748524431</v>
      </c>
      <c r="AQ48" s="27">
        <v>6.904169125869795</v>
      </c>
      <c r="AR48" s="27">
        <v>0.7850957157566094</v>
      </c>
      <c r="AS48" s="27">
        <v>1.7495540442393713</v>
      </c>
      <c r="AT48" s="27">
        <v>56.854784560012014</v>
      </c>
      <c r="AU48" s="27">
        <v>18.932984785325086</v>
      </c>
      <c r="AV48" s="27">
        <v>24.212230654662918</v>
      </c>
      <c r="AW48" s="27">
        <v>20.732093619814496</v>
      </c>
      <c r="AX48" s="27">
        <v>3.4801370348484237</v>
      </c>
      <c r="AY48" s="26">
        <f>SUM(AR48+AS48)</f>
      </c>
      <c r="AZ48" s="27">
        <v>5.957263582500703</v>
      </c>
      <c r="BA48" s="26">
        <f>AQ48/AY48</f>
      </c>
      <c r="BB48" s="37"/>
      <c r="BC48" s="37"/>
      <c r="BD48" s="37"/>
    </row>
    <row x14ac:dyDescent="0.25" r="49" customHeight="1" ht="15.75">
      <c r="A49" s="35"/>
      <c r="B49" s="21" t="s">
        <v>141</v>
      </c>
      <c r="C49" s="22" t="s">
        <v>147</v>
      </c>
      <c r="D49" s="36">
        <v>48</v>
      </c>
      <c r="E49" s="24">
        <v>51</v>
      </c>
      <c r="F49" s="24">
        <v>25.32</v>
      </c>
      <c r="G49" s="24">
        <v>0</v>
      </c>
      <c r="H49" s="24">
        <v>0</v>
      </c>
      <c r="I49" s="24">
        <v>0</v>
      </c>
      <c r="J49" s="24"/>
      <c r="K49" s="24"/>
      <c r="L49" s="24"/>
      <c r="M49" s="24">
        <v>2</v>
      </c>
      <c r="N49" s="24">
        <v>1</v>
      </c>
      <c r="O49" s="24">
        <v>2</v>
      </c>
      <c r="P49" s="24">
        <v>2</v>
      </c>
      <c r="Q49" s="24"/>
      <c r="R49" s="24">
        <v>30</v>
      </c>
      <c r="S49" s="24"/>
      <c r="T49" s="24">
        <v>0</v>
      </c>
      <c r="U49" s="24">
        <v>2</v>
      </c>
      <c r="V49" s="17"/>
      <c r="W49" s="17"/>
      <c r="X49" s="17"/>
      <c r="Y49" s="17">
        <v>0.23160000145435333</v>
      </c>
      <c r="Z49" s="17">
        <v>0.09600000083446503</v>
      </c>
      <c r="AA49" s="17">
        <f>Y49-Z49</f>
      </c>
      <c r="AB49" s="17">
        <f>((AA49/0.011))*(250/100)</f>
      </c>
      <c r="AC49" s="17">
        <v>591.8662248547362</v>
      </c>
      <c r="AD49" s="17">
        <f>AB49/AC49</f>
      </c>
      <c r="AE49" s="17"/>
      <c r="AF49" s="17">
        <v>0.08479999750852585</v>
      </c>
      <c r="AG49" s="25">
        <f>(AF49-0.041)/0.0012</f>
      </c>
      <c r="AH49" s="17">
        <v>56.69235089167998</v>
      </c>
      <c r="AI49" s="27">
        <v>2.513159070607298</v>
      </c>
      <c r="AJ49" s="27">
        <v>48.76219760053973</v>
      </c>
      <c r="AK49" s="27">
        <v>5.220842120832782</v>
      </c>
      <c r="AL49" s="27">
        <v>2.0274709514232705</v>
      </c>
      <c r="AM49" s="27">
        <v>9.595543904000095</v>
      </c>
      <c r="AN49" s="27">
        <v>11.375279705625537</v>
      </c>
      <c r="AO49" s="27">
        <v>11.603807490743465</v>
      </c>
      <c r="AP49" s="27">
        <v>0.3763384887371872</v>
      </c>
      <c r="AQ49" s="27">
        <v>6.046122946055327</v>
      </c>
      <c r="AR49" s="27">
        <v>1.003915472027972</v>
      </c>
      <c r="AS49" s="27">
        <v>1.4753222494073286</v>
      </c>
      <c r="AT49" s="27">
        <v>62.89837152657039</v>
      </c>
      <c r="AU49" s="27">
        <v>16.59612182645832</v>
      </c>
      <c r="AV49" s="27">
        <v>20.50550664697128</v>
      </c>
      <c r="AW49" s="27">
        <v>17.64993043679879</v>
      </c>
      <c r="AX49" s="27">
        <v>2.8555762101724875</v>
      </c>
      <c r="AY49" s="26">
        <f>SUM(AR49+AS49)</f>
      </c>
      <c r="AZ49" s="27">
        <v>6.18086478446067</v>
      </c>
      <c r="BA49" s="26">
        <f>AQ49/AY49</f>
      </c>
      <c r="BB49" s="37"/>
      <c r="BC49" s="37"/>
      <c r="BD49" s="37"/>
    </row>
    <row x14ac:dyDescent="0.25" r="50" customHeight="1" ht="15.75">
      <c r="A50" s="35"/>
      <c r="B50" s="39" t="s">
        <v>148</v>
      </c>
      <c r="C50" s="22" t="s">
        <v>149</v>
      </c>
      <c r="D50" s="36">
        <v>49</v>
      </c>
      <c r="E50" s="24">
        <v>55</v>
      </c>
      <c r="F50" s="33">
        <v>36.79</v>
      </c>
      <c r="G50" s="24">
        <v>1</v>
      </c>
      <c r="H50" s="24">
        <v>0</v>
      </c>
      <c r="I50" s="24">
        <v>1</v>
      </c>
      <c r="J50" s="24">
        <v>4080</v>
      </c>
      <c r="K50" s="24">
        <v>2330</v>
      </c>
      <c r="L50" s="24">
        <f>J50/K50</f>
      </c>
      <c r="M50" s="24">
        <v>1</v>
      </c>
      <c r="N50" s="24">
        <v>1</v>
      </c>
      <c r="O50" s="24">
        <v>1</v>
      </c>
      <c r="P50" s="24">
        <v>3</v>
      </c>
      <c r="Q50" s="24"/>
      <c r="R50" s="24">
        <v>70</v>
      </c>
      <c r="S50" s="24"/>
      <c r="T50" s="24">
        <v>1</v>
      </c>
      <c r="U50" s="24">
        <v>3</v>
      </c>
      <c r="V50" s="17"/>
      <c r="W50" s="17"/>
      <c r="X50" s="17">
        <v>0</v>
      </c>
      <c r="Y50" s="17">
        <v>0.20029999315738678</v>
      </c>
      <c r="Z50" s="17">
        <v>0.14740000665187836</v>
      </c>
      <c r="AA50" s="17">
        <f>Y50-Z50</f>
      </c>
      <c r="AB50" s="17">
        <f>((AA50/0.011))*(250/100)</f>
      </c>
      <c r="AC50" s="17">
        <v>653.1093023724877</v>
      </c>
      <c r="AD50" s="17">
        <f>AB50/AC50</f>
      </c>
      <c r="AE50" s="17"/>
      <c r="AF50" s="17">
        <v>0.10700000077486038</v>
      </c>
      <c r="AG50" s="25">
        <f>(AF50-0.041)/0.0012</f>
      </c>
      <c r="AH50" s="17">
        <v>68.64428296919385</v>
      </c>
      <c r="AI50" s="27">
        <v>3.328285584925587</v>
      </c>
      <c r="AJ50" s="27">
        <v>36.87386515613591</v>
      </c>
      <c r="AK50" s="27">
        <v>15.143599697123273</v>
      </c>
      <c r="AL50" s="27">
        <v>0.2769121864259815</v>
      </c>
      <c r="AM50" s="27">
        <v>9.401927207665075</v>
      </c>
      <c r="AN50" s="27">
        <v>11.097320159438768</v>
      </c>
      <c r="AO50" s="27">
        <v>11.685256810022112</v>
      </c>
      <c r="AP50" s="27">
        <v>0.6074243783608309</v>
      </c>
      <c r="AQ50" s="27">
        <v>8.898455709054806</v>
      </c>
      <c r="AR50" s="27">
        <v>0.5591820482227075</v>
      </c>
      <c r="AS50" s="27">
        <v>2.127771062624959</v>
      </c>
      <c r="AT50" s="27">
        <v>49.88099013515256</v>
      </c>
      <c r="AU50" s="27">
        <v>26.24091985656204</v>
      </c>
      <c r="AV50" s="27">
        <v>23.87809000828542</v>
      </c>
      <c r="AW50" s="27">
        <v>20.58371251907692</v>
      </c>
      <c r="AX50" s="27">
        <v>3.2943774892084976</v>
      </c>
      <c r="AY50" s="26">
        <f>SUM(AR50+AS50)</f>
      </c>
      <c r="AZ50" s="27">
        <v>6.248134157820005</v>
      </c>
      <c r="BA50" s="26">
        <f>AQ50/AY50</f>
      </c>
      <c r="BB50" s="37"/>
      <c r="BC50" s="37"/>
      <c r="BD50" s="37"/>
    </row>
    <row x14ac:dyDescent="0.25" r="51" customHeight="1" ht="15.75">
      <c r="A51" s="35"/>
      <c r="B51" s="35"/>
      <c r="C51" s="22" t="s">
        <v>150</v>
      </c>
      <c r="D51" s="36">
        <v>50</v>
      </c>
      <c r="E51" s="24">
        <v>46</v>
      </c>
      <c r="F51" s="33">
        <v>36</v>
      </c>
      <c r="G51" s="24">
        <v>0</v>
      </c>
      <c r="H51" s="24">
        <v>0</v>
      </c>
      <c r="I51" s="24">
        <v>0</v>
      </c>
      <c r="J51" s="24">
        <v>1670</v>
      </c>
      <c r="K51" s="24">
        <v>1630</v>
      </c>
      <c r="L51" s="24">
        <f>J51/K51</f>
      </c>
      <c r="M51" s="24">
        <v>1</v>
      </c>
      <c r="N51" s="24">
        <v>1</v>
      </c>
      <c r="O51" s="24">
        <v>1</v>
      </c>
      <c r="P51" s="24">
        <v>2</v>
      </c>
      <c r="Q51" s="24">
        <v>2</v>
      </c>
      <c r="R51" s="24">
        <v>15</v>
      </c>
      <c r="S51" s="24">
        <v>30</v>
      </c>
      <c r="T51" s="24">
        <v>1</v>
      </c>
      <c r="U51" s="24">
        <v>3</v>
      </c>
      <c r="V51" s="17">
        <v>3</v>
      </c>
      <c r="W51" s="17"/>
      <c r="X51" s="17">
        <v>0</v>
      </c>
      <c r="Y51" s="17">
        <v>0.15070000290870667</v>
      </c>
      <c r="Z51" s="17">
        <v>0.10660000145435333</v>
      </c>
      <c r="AA51" s="17">
        <f>Y51-Z51</f>
      </c>
      <c r="AB51" s="17">
        <f>((AA51/0.011))*(250/100)</f>
      </c>
      <c r="AC51" s="17">
        <v>533.6415404481897</v>
      </c>
      <c r="AD51" s="17">
        <f>AB51/AC51</f>
      </c>
      <c r="AE51" s="17"/>
      <c r="AF51" s="17">
        <v>0.07339999824762344</v>
      </c>
      <c r="AG51" s="25">
        <f>(AF51-0.041)/0.0012</f>
      </c>
      <c r="AH51" s="17">
        <v>31.51792470352877</v>
      </c>
      <c r="AI51" s="27">
        <v>2.944210275998997</v>
      </c>
      <c r="AJ51" s="27">
        <v>48.26949092576874</v>
      </c>
      <c r="AK51" s="27">
        <v>4.8825987041594106</v>
      </c>
      <c r="AL51" s="27">
        <v>0.859695270029027</v>
      </c>
      <c r="AM51" s="27">
        <v>8.8674404015363</v>
      </c>
      <c r="AN51" s="27">
        <v>12.796393511768123</v>
      </c>
      <c r="AO51" s="27">
        <v>12.309986468618431</v>
      </c>
      <c r="AP51" s="27">
        <v>1.6208526861645483</v>
      </c>
      <c r="AQ51" s="27">
        <v>6.143417514170501</v>
      </c>
      <c r="AR51" s="27">
        <v>0.5851885112321837</v>
      </c>
      <c r="AS51" s="27">
        <v>0.7207257305537207</v>
      </c>
      <c r="AT51" s="27">
        <v>60.94083687333307</v>
      </c>
      <c r="AU51" s="27">
        <v>17.678992215927533</v>
      </c>
      <c r="AV51" s="27">
        <v>21.380170910739384</v>
      </c>
      <c r="AW51" s="27">
        <v>18.453403982788934</v>
      </c>
      <c r="AX51" s="27">
        <v>2.9267669279504522</v>
      </c>
      <c r="AY51" s="26">
        <f>SUM(AR51+AS51)</f>
      </c>
      <c r="AZ51" s="27">
        <v>6.305047322545574</v>
      </c>
      <c r="BA51" s="26">
        <f>AQ51/AY51</f>
      </c>
      <c r="BB51" s="37"/>
      <c r="BC51" s="37"/>
      <c r="BD51" s="37"/>
    </row>
    <row x14ac:dyDescent="0.25" r="52" customHeight="1" ht="15.75">
      <c r="A52" s="35"/>
      <c r="B52" s="21" t="s">
        <v>151</v>
      </c>
      <c r="C52" s="22" t="s">
        <v>152</v>
      </c>
      <c r="D52" s="36">
        <v>51</v>
      </c>
      <c r="E52" s="24">
        <v>38</v>
      </c>
      <c r="F52" s="24">
        <v>19.17</v>
      </c>
      <c r="G52" s="24">
        <v>0</v>
      </c>
      <c r="H52" s="24">
        <v>0</v>
      </c>
      <c r="I52" s="24">
        <v>0</v>
      </c>
      <c r="J52" s="24">
        <v>5420</v>
      </c>
      <c r="K52" s="24">
        <v>2100</v>
      </c>
      <c r="L52" s="24">
        <f>J52/K52</f>
      </c>
      <c r="M52" s="24">
        <v>4</v>
      </c>
      <c r="N52" s="24">
        <v>0</v>
      </c>
      <c r="O52" s="24">
        <v>4</v>
      </c>
      <c r="P52" s="24">
        <v>3</v>
      </c>
      <c r="Q52" s="24"/>
      <c r="R52" s="24">
        <v>80</v>
      </c>
      <c r="S52" s="24"/>
      <c r="T52" s="24">
        <v>1</v>
      </c>
      <c r="U52" s="24">
        <v>2</v>
      </c>
      <c r="V52" s="17">
        <v>0</v>
      </c>
      <c r="W52" s="17">
        <v>0</v>
      </c>
      <c r="X52" s="17">
        <v>1</v>
      </c>
      <c r="Y52" s="17">
        <v>0.16290000081062317</v>
      </c>
      <c r="Z52" s="17">
        <v>0.14300000667572021</v>
      </c>
      <c r="AA52" s="17">
        <f>Y52-Z52</f>
      </c>
      <c r="AB52" s="17">
        <f>((AA52/0.011))*(250/100)</f>
      </c>
      <c r="AC52" s="17">
        <v>522.9500992785964</v>
      </c>
      <c r="AD52" s="17">
        <f>AB52/AC52</f>
      </c>
      <c r="AE52" s="17"/>
      <c r="AF52" s="17">
        <v>0.1145000010728836</v>
      </c>
      <c r="AG52" s="25">
        <f>(AF52-0.041)/0.0012</f>
      </c>
      <c r="AH52" s="17">
        <v>65.68312215392078</v>
      </c>
      <c r="AI52" s="27">
        <v>4.035571193006026</v>
      </c>
      <c r="AJ52" s="27">
        <v>40.31396116527588</v>
      </c>
      <c r="AK52" s="27">
        <v>5.1974825147452535</v>
      </c>
      <c r="AL52" s="27">
        <v>2.9211435747231667</v>
      </c>
      <c r="AM52" s="27">
        <v>9.823724312411532</v>
      </c>
      <c r="AN52" s="27">
        <v>13.461711446760255</v>
      </c>
      <c r="AO52" s="27">
        <v>14.234329549293525</v>
      </c>
      <c r="AP52" s="27">
        <v>0.6158140158625558</v>
      </c>
      <c r="AQ52" s="27">
        <v>6.707854310306032</v>
      </c>
      <c r="AR52" s="27">
        <v>0.8243449939377453</v>
      </c>
      <c r="AS52" s="27">
        <v>1.8640629236780393</v>
      </c>
      <c r="AT52" s="27">
        <v>57.09440024541661</v>
      </c>
      <c r="AU52" s="27">
        <v>18.65919396150551</v>
      </c>
      <c r="AV52" s="27">
        <v>24.246405793077898</v>
      </c>
      <c r="AW52" s="27">
        <v>20.942183859599556</v>
      </c>
      <c r="AX52" s="27">
        <v>3.30422193347834</v>
      </c>
      <c r="AY52" s="26">
        <f>SUM(AR52+AS52)</f>
      </c>
      <c r="AZ52" s="27">
        <v>6.338007640290012</v>
      </c>
      <c r="BA52" s="26">
        <f>AQ52/AY52</f>
      </c>
      <c r="BB52" s="37"/>
      <c r="BC52" s="37"/>
      <c r="BD52" s="37"/>
    </row>
    <row x14ac:dyDescent="0.25" r="53" customHeight="1" ht="15.75">
      <c r="A53" s="35"/>
      <c r="B53" s="35"/>
      <c r="C53" s="22" t="s">
        <v>153</v>
      </c>
      <c r="D53" s="36">
        <v>52</v>
      </c>
      <c r="E53" s="24">
        <v>57</v>
      </c>
      <c r="F53" s="24">
        <v>28.3</v>
      </c>
      <c r="G53" s="24">
        <v>1</v>
      </c>
      <c r="H53" s="24">
        <v>1</v>
      </c>
      <c r="I53" s="24">
        <v>0</v>
      </c>
      <c r="J53" s="24"/>
      <c r="K53" s="24"/>
      <c r="L53" s="24"/>
      <c r="M53" s="24">
        <v>2</v>
      </c>
      <c r="N53" s="24">
        <v>1</v>
      </c>
      <c r="O53" s="24">
        <v>2</v>
      </c>
      <c r="P53" s="24">
        <v>3</v>
      </c>
      <c r="Q53" s="24">
        <v>2</v>
      </c>
      <c r="R53" s="24">
        <v>25</v>
      </c>
      <c r="S53" s="24"/>
      <c r="T53" s="24">
        <v>0</v>
      </c>
      <c r="U53" s="24">
        <v>2</v>
      </c>
      <c r="V53" s="17">
        <v>2</v>
      </c>
      <c r="W53" s="17">
        <v>2.579</v>
      </c>
      <c r="X53" s="17">
        <v>0</v>
      </c>
      <c r="Y53" s="17">
        <v>0.19200000166893005</v>
      </c>
      <c r="Z53" s="17">
        <v>0.10260000079870224</v>
      </c>
      <c r="AA53" s="17">
        <f>Y53-Z53</f>
      </c>
      <c r="AB53" s="17">
        <f>((AA53/0.011))*(250/100)</f>
      </c>
      <c r="AC53" s="17">
        <v>622.2480260500818</v>
      </c>
      <c r="AD53" s="17">
        <f>AB53/AC53</f>
      </c>
      <c r="AE53" s="17"/>
      <c r="AF53" s="17">
        <v>0.08940000087022781</v>
      </c>
      <c r="AG53" s="25">
        <f>(AF53-0.041)/0.0012</f>
      </c>
      <c r="AH53" s="17">
        <v>40.5632175558232</v>
      </c>
      <c r="AI53" s="27">
        <v>1.9441617469733619</v>
      </c>
      <c r="AJ53" s="27">
        <v>35.26024516043081</v>
      </c>
      <c r="AK53" s="27">
        <v>8.751010520733395</v>
      </c>
      <c r="AL53" s="27">
        <v>2.4540655396845077</v>
      </c>
      <c r="AM53" s="27">
        <v>7.381031216354918</v>
      </c>
      <c r="AN53" s="27">
        <v>13.614409673472055</v>
      </c>
      <c r="AO53" s="27">
        <v>19.906477594435593</v>
      </c>
      <c r="AP53" s="27">
        <v>2.1370710540439424</v>
      </c>
      <c r="AQ53" s="27">
        <v>6.540461610174093</v>
      </c>
      <c r="AR53" s="27">
        <v>0.7982904470889267</v>
      </c>
      <c r="AS53" s="27">
        <v>1.2127754366083796</v>
      </c>
      <c r="AT53" s="27">
        <v>47.039503663443604</v>
      </c>
      <c r="AU53" s="27">
        <v>22.36542019420545</v>
      </c>
      <c r="AV53" s="27">
        <v>30.595076142350933</v>
      </c>
      <c r="AW53" s="27">
        <v>26.446939204609684</v>
      </c>
      <c r="AX53" s="27">
        <v>4.148136937741248</v>
      </c>
      <c r="AY53" s="26">
        <f>SUM(AR53+AS53)</f>
      </c>
      <c r="AZ53" s="27">
        <v>6.375618645562512</v>
      </c>
      <c r="BA53" s="26">
        <f>AQ53/AY53</f>
      </c>
      <c r="BB53" s="37"/>
      <c r="BC53" s="37"/>
      <c r="BD53" s="37"/>
    </row>
    <row x14ac:dyDescent="0.25" r="54" customHeight="1" ht="15.75">
      <c r="A54" s="35"/>
      <c r="B54" s="35"/>
      <c r="C54" s="22" t="s">
        <v>154</v>
      </c>
      <c r="D54" s="36">
        <v>53</v>
      </c>
      <c r="E54" s="24">
        <v>63</v>
      </c>
      <c r="F54" s="24">
        <v>21.49</v>
      </c>
      <c r="G54" s="24">
        <v>1</v>
      </c>
      <c r="H54" s="24">
        <v>0</v>
      </c>
      <c r="I54" s="24">
        <v>0</v>
      </c>
      <c r="J54" s="24">
        <v>3070</v>
      </c>
      <c r="K54" s="24">
        <v>1650</v>
      </c>
      <c r="L54" s="24">
        <f>J54/K54</f>
      </c>
      <c r="M54" s="24">
        <v>1</v>
      </c>
      <c r="N54" s="24">
        <v>1</v>
      </c>
      <c r="O54" s="24">
        <v>1</v>
      </c>
      <c r="P54" s="24">
        <v>3</v>
      </c>
      <c r="Q54" s="24">
        <v>2</v>
      </c>
      <c r="R54" s="24"/>
      <c r="S54" s="24">
        <v>20</v>
      </c>
      <c r="T54" s="24">
        <v>0</v>
      </c>
      <c r="U54" s="24">
        <v>2</v>
      </c>
      <c r="V54" s="17">
        <v>1</v>
      </c>
      <c r="W54" s="17">
        <v>1.35</v>
      </c>
      <c r="X54" s="17">
        <v>0</v>
      </c>
      <c r="Y54" s="17">
        <v>0.15479999780654907</v>
      </c>
      <c r="Z54" s="17">
        <v>0.10140000283718109</v>
      </c>
      <c r="AA54" s="17">
        <f>Y54-Z54</f>
      </c>
      <c r="AB54" s="17">
        <f>((AA54/0.011))*(250/100)</f>
      </c>
      <c r="AC54" s="17">
        <v>574.3762447219436</v>
      </c>
      <c r="AD54" s="17">
        <f>AB54/AC54</f>
      </c>
      <c r="AE54" s="17"/>
      <c r="AF54" s="17">
        <v>0.0781799978899956</v>
      </c>
      <c r="AG54" s="25">
        <f>(AF54-0.041)/0.0012</f>
      </c>
      <c r="AH54" s="17">
        <v>75.10403109203827</v>
      </c>
      <c r="AI54" s="27">
        <v>3.144072807316811</v>
      </c>
      <c r="AJ54" s="27">
        <v>36.64211716725576</v>
      </c>
      <c r="AK54" s="27">
        <v>14.645003621499924</v>
      </c>
      <c r="AL54" s="27">
        <v>1.8013583925097811</v>
      </c>
      <c r="AM54" s="27">
        <v>8.754842376634798</v>
      </c>
      <c r="AN54" s="27">
        <v>10.895258912569647</v>
      </c>
      <c r="AO54" s="27">
        <v>13.191594901297485</v>
      </c>
      <c r="AP54" s="27">
        <v>1.0073861391991308</v>
      </c>
      <c r="AQ54" s="27">
        <v>7.657369355772546</v>
      </c>
      <c r="AR54" s="27">
        <v>0.4768779617443302</v>
      </c>
      <c r="AS54" s="27">
        <v>1.7841183641997918</v>
      </c>
      <c r="AT54" s="27">
        <v>50.342390743717154</v>
      </c>
      <c r="AU54" s="27">
        <v>25.54026253406957</v>
      </c>
      <c r="AV54" s="27">
        <v>24.11734672221328</v>
      </c>
      <c r="AW54" s="27">
        <v>20.84896425707003</v>
      </c>
      <c r="AX54" s="27">
        <v>3.2683824651432527</v>
      </c>
      <c r="AY54" s="26">
        <f>SUM(AR54+AS54)</f>
      </c>
      <c r="AZ54" s="27">
        <v>6.378985470464585</v>
      </c>
      <c r="BA54" s="26">
        <f>AQ54/AY54</f>
      </c>
      <c r="BB54" s="37"/>
      <c r="BC54" s="37"/>
      <c r="BD54" s="37"/>
    </row>
    <row x14ac:dyDescent="0.25" r="55" customHeight="1" ht="15.75">
      <c r="A55" s="35"/>
      <c r="B55" s="35"/>
      <c r="C55" s="22" t="s">
        <v>155</v>
      </c>
      <c r="D55" s="36">
        <v>54</v>
      </c>
      <c r="E55" s="24">
        <v>42</v>
      </c>
      <c r="F55" s="24">
        <v>29.86</v>
      </c>
      <c r="G55" s="24">
        <v>1</v>
      </c>
      <c r="H55" s="24">
        <v>0</v>
      </c>
      <c r="I55" s="24">
        <v>0</v>
      </c>
      <c r="J55" s="24"/>
      <c r="K55" s="24"/>
      <c r="L55" s="24"/>
      <c r="M55" s="24">
        <v>1</v>
      </c>
      <c r="N55" s="24">
        <v>1</v>
      </c>
      <c r="O55" s="24">
        <v>1</v>
      </c>
      <c r="P55" s="24">
        <v>2</v>
      </c>
      <c r="Q55" s="24"/>
      <c r="R55" s="24">
        <v>50</v>
      </c>
      <c r="S55" s="24">
        <v>1</v>
      </c>
      <c r="T55" s="24">
        <v>1</v>
      </c>
      <c r="U55" s="24">
        <v>3</v>
      </c>
      <c r="V55" s="17">
        <v>3</v>
      </c>
      <c r="W55" s="17">
        <v>3.488</v>
      </c>
      <c r="X55" s="17">
        <v>0</v>
      </c>
      <c r="Y55" s="17">
        <v>0.18000000715255737</v>
      </c>
      <c r="Z55" s="17">
        <v>0.10019999742507935</v>
      </c>
      <c r="AA55" s="17">
        <f>Y55-Z55</f>
      </c>
      <c r="AB55" s="17">
        <f>((AA55/0.011))*(250/100)</f>
      </c>
      <c r="AC55" s="17">
        <v>543.2610396097753</v>
      </c>
      <c r="AD55" s="17">
        <f>AB55/AC55</f>
      </c>
      <c r="AE55" s="17"/>
      <c r="AF55" s="17">
        <v>0.1006999984383583</v>
      </c>
      <c r="AG55" s="25">
        <f>(AF55-0.041)/0.0012</f>
      </c>
      <c r="AH55" s="17">
        <v>25.641637782727265</v>
      </c>
      <c r="AI55" s="28">
        <v>1.737310280654628</v>
      </c>
      <c r="AJ55" s="28">
        <v>14.546754228269165</v>
      </c>
      <c r="AK55" s="28">
        <v>1.330922112645227</v>
      </c>
      <c r="AL55" s="28">
        <v>0</v>
      </c>
      <c r="AM55" s="28">
        <v>20.288525936868233</v>
      </c>
      <c r="AN55" s="28">
        <v>18.289711371606554</v>
      </c>
      <c r="AO55" s="28">
        <v>29.257525479337897</v>
      </c>
      <c r="AP55" s="28">
        <v>0</v>
      </c>
      <c r="AQ55" s="28">
        <v>8.661005674062165</v>
      </c>
      <c r="AR55" s="28">
        <v>2.301271405131436</v>
      </c>
      <c r="AS55" s="28">
        <v>3.5869735114247083</v>
      </c>
      <c r="AT55" s="28">
        <v>36.57259044579203</v>
      </c>
      <c r="AU55" s="28">
        <v>19.62063348425178</v>
      </c>
      <c r="AV55" s="28">
        <v>43.80677606995621</v>
      </c>
      <c r="AW55" s="28">
        <v>37.91853115340006</v>
      </c>
      <c r="AX55" s="28">
        <v>5.888244916556144</v>
      </c>
      <c r="AY55" s="26">
        <f>SUM(AR55+AS55)</f>
      </c>
      <c r="AZ55" s="28">
        <v>6.439700061861125</v>
      </c>
      <c r="BA55" s="26">
        <f>AQ55/AY55</f>
      </c>
      <c r="BB55" s="37"/>
      <c r="BC55" s="37"/>
      <c r="BD55" s="37"/>
    </row>
    <row x14ac:dyDescent="0.25" r="56" customHeight="1" ht="15.75">
      <c r="A56" s="35"/>
      <c r="B56" s="35"/>
      <c r="C56" s="22" t="s">
        <v>156</v>
      </c>
      <c r="D56" s="36">
        <v>55</v>
      </c>
      <c r="E56" s="24">
        <v>68</v>
      </c>
      <c r="F56" s="24">
        <v>33.54</v>
      </c>
      <c r="G56" s="24">
        <v>1</v>
      </c>
      <c r="H56" s="24">
        <v>0</v>
      </c>
      <c r="I56" s="24">
        <v>0</v>
      </c>
      <c r="J56" s="24">
        <v>5240</v>
      </c>
      <c r="K56" s="24">
        <v>2510</v>
      </c>
      <c r="L56" s="24">
        <f>J56/K56</f>
      </c>
      <c r="M56" s="24">
        <v>3</v>
      </c>
      <c r="N56" s="24">
        <v>0</v>
      </c>
      <c r="O56" s="24">
        <v>3</v>
      </c>
      <c r="P56" s="24">
        <v>3</v>
      </c>
      <c r="Q56" s="24">
        <v>2</v>
      </c>
      <c r="R56" s="24">
        <v>85</v>
      </c>
      <c r="S56" s="24">
        <v>5</v>
      </c>
      <c r="T56" s="24">
        <v>1</v>
      </c>
      <c r="U56" s="24">
        <v>3</v>
      </c>
      <c r="V56" s="17">
        <v>3</v>
      </c>
      <c r="W56" s="38">
        <v>3.79</v>
      </c>
      <c r="X56" s="17">
        <v>0</v>
      </c>
      <c r="Y56" s="17">
        <v>0.1582999974489212</v>
      </c>
      <c r="Z56" s="17">
        <v>0.09790000319480896</v>
      </c>
      <c r="AA56" s="17">
        <f>Y56-Z56</f>
      </c>
      <c r="AB56" s="17">
        <f>((AA56/0.011))*(250/100)</f>
      </c>
      <c r="AC56" s="17">
        <v>630.1748683842399</v>
      </c>
      <c r="AD56" s="17">
        <f>AB56/AC56</f>
      </c>
      <c r="AE56" s="17"/>
      <c r="AF56" s="17">
        <v>0.07900000363588333</v>
      </c>
      <c r="AG56" s="25">
        <f>(AF56-0.041)/0.0012</f>
      </c>
      <c r="AH56" s="17">
        <v>65.27359289121065</v>
      </c>
      <c r="AI56" s="27">
        <v>3.91607827516218</v>
      </c>
      <c r="AJ56" s="27">
        <v>39.79559917620168</v>
      </c>
      <c r="AK56" s="27">
        <v>6.742231448394411</v>
      </c>
      <c r="AL56" s="27">
        <v>2.591832211339676</v>
      </c>
      <c r="AM56" s="27">
        <v>11.432394724018158</v>
      </c>
      <c r="AN56" s="27">
        <v>11.349827021119323</v>
      </c>
      <c r="AO56" s="27">
        <v>14.69395703200765</v>
      </c>
      <c r="AP56" s="27">
        <v>1.224129074410718</v>
      </c>
      <c r="AQ56" s="27">
        <v>6.291363363389775</v>
      </c>
      <c r="AR56" s="27">
        <v>0.637872091031698</v>
      </c>
      <c r="AS56" s="27">
        <v>1.3247155829247106</v>
      </c>
      <c r="AT56" s="27">
        <v>57.73590438672169</v>
      </c>
      <c r="AU56" s="27">
        <v>18.092058469513734</v>
      </c>
      <c r="AV56" s="27">
        <v>24.172037143764552</v>
      </c>
      <c r="AW56" s="27">
        <v>20.985320395397423</v>
      </c>
      <c r="AX56" s="27">
        <v>3.1867167483671266</v>
      </c>
      <c r="AY56" s="26">
        <f>SUM(AR56+AS56)</f>
      </c>
      <c r="AZ56" s="27">
        <v>6.585248094657393</v>
      </c>
      <c r="BA56" s="26">
        <f>AQ56/AY56</f>
      </c>
      <c r="BB56" s="37"/>
      <c r="BC56" s="37"/>
      <c r="BD56" s="37"/>
    </row>
    <row x14ac:dyDescent="0.25" r="57" customHeight="1" ht="15.75">
      <c r="A57" s="35"/>
      <c r="B57" s="35"/>
      <c r="C57" s="22" t="s">
        <v>157</v>
      </c>
      <c r="D57" s="36">
        <v>56</v>
      </c>
      <c r="E57" s="24">
        <v>39</v>
      </c>
      <c r="F57" s="24">
        <v>28.7</v>
      </c>
      <c r="G57" s="24">
        <v>0</v>
      </c>
      <c r="H57" s="24">
        <v>0</v>
      </c>
      <c r="I57" s="24">
        <v>0</v>
      </c>
      <c r="J57" s="24">
        <v>5240</v>
      </c>
      <c r="K57" s="24">
        <v>4170</v>
      </c>
      <c r="L57" s="24">
        <f>J57/K57</f>
      </c>
      <c r="M57" s="24">
        <v>1</v>
      </c>
      <c r="N57" s="24">
        <v>1</v>
      </c>
      <c r="O57" s="24">
        <v>1</v>
      </c>
      <c r="P57" s="24">
        <v>2</v>
      </c>
      <c r="Q57" s="24">
        <v>3</v>
      </c>
      <c r="R57" s="24">
        <v>15</v>
      </c>
      <c r="S57" s="24">
        <v>15</v>
      </c>
      <c r="T57" s="24">
        <v>1</v>
      </c>
      <c r="U57" s="24">
        <v>3</v>
      </c>
      <c r="V57" s="17">
        <v>3</v>
      </c>
      <c r="W57" s="38">
        <v>4.16</v>
      </c>
      <c r="X57" s="17">
        <v>0</v>
      </c>
      <c r="Y57" s="17">
        <v>0.15449999272823334</v>
      </c>
      <c r="Z57" s="17">
        <v>0.1006999984383583</v>
      </c>
      <c r="AA57" s="17">
        <f>Y57-Z57</f>
      </c>
      <c r="AB57" s="17">
        <f>((AA57/0.011))*(250/100)</f>
      </c>
      <c r="AC57" s="17">
        <v>545.828104646897</v>
      </c>
      <c r="AD57" s="17">
        <f>AB57/AC57</f>
      </c>
      <c r="AE57" s="17"/>
      <c r="AF57" s="17">
        <v>0.11159999668598175</v>
      </c>
      <c r="AG57" s="25">
        <f>(AF57-0.041)/0.0012</f>
      </c>
      <c r="AH57" s="17">
        <v>49.48649875238158</v>
      </c>
      <c r="AI57" s="27">
        <v>2.348314373040952</v>
      </c>
      <c r="AJ57" s="27">
        <v>44.664234529839966</v>
      </c>
      <c r="AK57" s="27">
        <v>5.475653548325083</v>
      </c>
      <c r="AL57" s="27">
        <v>1.0954865894876367</v>
      </c>
      <c r="AM57" s="27">
        <v>10.31058526026108</v>
      </c>
      <c r="AN57" s="27">
        <v>11.85731034603665</v>
      </c>
      <c r="AO57" s="27">
        <v>14.364267979480763</v>
      </c>
      <c r="AP57" s="27">
        <v>0.7097484883809793</v>
      </c>
      <c r="AQ57" s="27">
        <v>6.73701378765584</v>
      </c>
      <c r="AR57" s="27">
        <v>0.8473154152074509</v>
      </c>
      <c r="AS57" s="27">
        <v>1.5900696822836242</v>
      </c>
      <c r="AT57" s="27">
        <v>58.41862075262963</v>
      </c>
      <c r="AU57" s="27">
        <v>17.332963894361733</v>
      </c>
      <c r="AV57" s="27">
        <v>24.248415353008657</v>
      </c>
      <c r="AW57" s="27">
        <v>21.101281767136605</v>
      </c>
      <c r="AX57" s="27">
        <v>3.147133585872054</v>
      </c>
      <c r="AY57" s="26">
        <f>SUM(AR57+AS57)</f>
      </c>
      <c r="AZ57" s="27">
        <v>6.704920903854658</v>
      </c>
      <c r="BA57" s="26">
        <f>AQ57/AY57</f>
      </c>
      <c r="BB57" s="20"/>
      <c r="BC57" s="20"/>
      <c r="BD57" s="20"/>
    </row>
    <row x14ac:dyDescent="0.25" r="58" customHeight="1" ht="15.75">
      <c r="A58" s="35"/>
      <c r="B58" s="35"/>
      <c r="C58" s="22" t="s">
        <v>158</v>
      </c>
      <c r="D58" s="36">
        <v>57</v>
      </c>
      <c r="E58" s="24">
        <v>45</v>
      </c>
      <c r="F58" s="24">
        <v>26.24</v>
      </c>
      <c r="G58" s="24">
        <v>0</v>
      </c>
      <c r="H58" s="24">
        <v>0</v>
      </c>
      <c r="I58" s="24">
        <v>0</v>
      </c>
      <c r="J58" s="24">
        <v>5740</v>
      </c>
      <c r="K58" s="24">
        <v>2000</v>
      </c>
      <c r="L58" s="24">
        <f>J58/K58</f>
      </c>
      <c r="M58" s="24">
        <v>1</v>
      </c>
      <c r="N58" s="24">
        <v>1</v>
      </c>
      <c r="O58" s="24">
        <v>1</v>
      </c>
      <c r="P58" s="24">
        <v>3</v>
      </c>
      <c r="Q58" s="24">
        <v>2</v>
      </c>
      <c r="R58" s="24">
        <v>40</v>
      </c>
      <c r="S58" s="24">
        <v>3</v>
      </c>
      <c r="T58" s="24">
        <v>0</v>
      </c>
      <c r="U58" s="24">
        <v>2</v>
      </c>
      <c r="V58" s="17">
        <v>1</v>
      </c>
      <c r="W58" s="17">
        <v>1.17</v>
      </c>
      <c r="X58" s="17">
        <v>0</v>
      </c>
      <c r="Y58" s="17">
        <v>0.1648000031709671</v>
      </c>
      <c r="Z58" s="17">
        <v>0.1006999984383583</v>
      </c>
      <c r="AA58" s="17">
        <f>Y58-Z58</f>
      </c>
      <c r="AB58" s="17">
        <f>((AA58/0.011))*(250/100)</f>
      </c>
      <c r="AC58" s="17">
        <v>575.8713677510575</v>
      </c>
      <c r="AD58" s="17">
        <f>AB58/AC58</f>
      </c>
      <c r="AE58" s="17"/>
      <c r="AF58" s="17">
        <v>0.07829999923706055</v>
      </c>
      <c r="AG58" s="25">
        <f>(AF58-0.041)/0.0012</f>
      </c>
      <c r="AH58" s="17">
        <v>53.56665410547978</v>
      </c>
      <c r="AI58" s="27">
        <v>3.1014548752918287</v>
      </c>
      <c r="AJ58" s="27">
        <v>36.20417618883206</v>
      </c>
      <c r="AK58" s="27">
        <v>13.143681478578761</v>
      </c>
      <c r="AL58" s="27">
        <v>1.593159094119025</v>
      </c>
      <c r="AM58" s="27">
        <v>10.173954482077106</v>
      </c>
      <c r="AN58" s="27">
        <v>11.296819664891306</v>
      </c>
      <c r="AO58" s="27">
        <v>14.054985539404946</v>
      </c>
      <c r="AP58" s="27">
        <v>0.31412475615130503</v>
      </c>
      <c r="AQ58" s="27">
        <v>7.288977511502733</v>
      </c>
      <c r="AR58" s="27">
        <v>0.982845667132354</v>
      </c>
      <c r="AS58" s="27">
        <v>1.845820742018588</v>
      </c>
      <c r="AT58" s="27">
        <v>51.07274464032002</v>
      </c>
      <c r="AU58" s="27">
        <v>24.440501143470065</v>
      </c>
      <c r="AV58" s="27">
        <v>24.486754216209924</v>
      </c>
      <c r="AW58" s="27">
        <v>21.34396305090768</v>
      </c>
      <c r="AX58" s="27">
        <v>3.142791165302247</v>
      </c>
      <c r="AY58" s="26">
        <f>SUM(AR58+AS58)</f>
      </c>
      <c r="AZ58" s="27">
        <v>6.791403541716078</v>
      </c>
      <c r="BA58" s="26">
        <f>AQ58/AY58</f>
      </c>
      <c r="BB58" s="20"/>
      <c r="BC58" s="20"/>
      <c r="BD58" s="20"/>
    </row>
    <row x14ac:dyDescent="0.25" r="59" customHeight="1" ht="15.75">
      <c r="A59" s="35"/>
      <c r="B59" s="39" t="s">
        <v>159</v>
      </c>
      <c r="C59" s="22" t="s">
        <v>160</v>
      </c>
      <c r="D59" s="36">
        <v>58</v>
      </c>
      <c r="E59" s="24">
        <v>41</v>
      </c>
      <c r="F59" s="24">
        <v>29.54</v>
      </c>
      <c r="G59" s="24">
        <v>1</v>
      </c>
      <c r="H59" s="24">
        <v>1</v>
      </c>
      <c r="I59" s="24">
        <v>0</v>
      </c>
      <c r="J59" s="24">
        <v>7920</v>
      </c>
      <c r="K59" s="24">
        <v>2250</v>
      </c>
      <c r="L59" s="24">
        <f>J59/K59</f>
      </c>
      <c r="M59" s="24">
        <v>4</v>
      </c>
      <c r="N59" s="24">
        <v>0</v>
      </c>
      <c r="O59" s="24">
        <v>4</v>
      </c>
      <c r="P59" s="24">
        <v>3</v>
      </c>
      <c r="Q59" s="24">
        <v>2</v>
      </c>
      <c r="R59" s="24">
        <v>90</v>
      </c>
      <c r="S59" s="24">
        <v>3</v>
      </c>
      <c r="T59" s="24">
        <v>1</v>
      </c>
      <c r="U59" s="24">
        <v>2</v>
      </c>
      <c r="V59" s="17">
        <v>1</v>
      </c>
      <c r="W59" s="17">
        <v>1.09</v>
      </c>
      <c r="X59" s="17">
        <v>0</v>
      </c>
      <c r="Y59" s="17">
        <v>0.1518000066280365</v>
      </c>
      <c r="Z59" s="17">
        <v>0.10040000081062317</v>
      </c>
      <c r="AA59" s="17">
        <f>Y59-Z59</f>
      </c>
      <c r="AB59" s="17">
        <f>((AA59/0.011))*(250/100)</f>
      </c>
      <c r="AC59" s="17">
        <v>578.184537626915</v>
      </c>
      <c r="AD59" s="17">
        <f>AB59/AC59</f>
      </c>
      <c r="AE59" s="17"/>
      <c r="AF59" s="17">
        <v>0.15139999985694885</v>
      </c>
      <c r="AG59" s="25">
        <f>(AF59-0.041)/0.0012</f>
      </c>
      <c r="AH59" s="17">
        <v>58.42986584336105</v>
      </c>
      <c r="AI59" s="27">
        <v>4.8802375635344335</v>
      </c>
      <c r="AJ59" s="27">
        <v>41.239560257674015</v>
      </c>
      <c r="AK59" s="27">
        <v>10.338419007815288</v>
      </c>
      <c r="AL59" s="27">
        <v>0</v>
      </c>
      <c r="AM59" s="27">
        <v>11.355612403683555</v>
      </c>
      <c r="AN59" s="27">
        <v>12.757449383217711</v>
      </c>
      <c r="AO59" s="27">
        <v>11.700689292412296</v>
      </c>
      <c r="AP59" s="27">
        <v>1.3808900155046777</v>
      </c>
      <c r="AQ59" s="27">
        <v>5.282161245797785</v>
      </c>
      <c r="AR59" s="27">
        <v>0.48226693040934326</v>
      </c>
      <c r="AS59" s="27">
        <v>0.582713899950903</v>
      </c>
      <c r="AT59" s="27">
        <v>57.475410224892</v>
      </c>
      <c r="AU59" s="27">
        <v>23.095868391033</v>
      </c>
      <c r="AV59" s="27">
        <v>19.428721384075004</v>
      </c>
      <c r="AW59" s="27">
        <v>16.98285053821008</v>
      </c>
      <c r="AX59" s="27">
        <v>2.445870845864924</v>
      </c>
      <c r="AY59" s="26">
        <f>SUM(AR59+AS59)</f>
      </c>
      <c r="AZ59" s="27">
        <v>6.943478052785121</v>
      </c>
      <c r="BA59" s="26">
        <f>AQ59/AY59</f>
      </c>
      <c r="BB59" s="20"/>
      <c r="BC59" s="20"/>
      <c r="BD59" s="20"/>
    </row>
    <row x14ac:dyDescent="0.25" r="60" customHeight="1" ht="15.75">
      <c r="A60" s="35"/>
      <c r="B60" s="39" t="s">
        <v>161</v>
      </c>
      <c r="C60" s="22" t="s">
        <v>162</v>
      </c>
      <c r="D60" s="36">
        <v>59</v>
      </c>
      <c r="E60" s="24">
        <v>64</v>
      </c>
      <c r="F60" s="24">
        <v>36.33</v>
      </c>
      <c r="G60" s="24">
        <v>1</v>
      </c>
      <c r="H60" s="24">
        <v>0</v>
      </c>
      <c r="I60" s="24">
        <v>0</v>
      </c>
      <c r="J60" s="24">
        <v>4760</v>
      </c>
      <c r="K60" s="24">
        <v>2000</v>
      </c>
      <c r="L60" s="24">
        <f>J60/K60</f>
      </c>
      <c r="M60" s="24">
        <v>4</v>
      </c>
      <c r="N60" s="24">
        <v>0</v>
      </c>
      <c r="O60" s="24">
        <v>4</v>
      </c>
      <c r="P60" s="24"/>
      <c r="Q60" s="24"/>
      <c r="R60" s="24">
        <v>90</v>
      </c>
      <c r="S60" s="24"/>
      <c r="T60" s="24">
        <v>1</v>
      </c>
      <c r="U60" s="24">
        <v>2</v>
      </c>
      <c r="V60" s="17">
        <v>0</v>
      </c>
      <c r="W60" s="17"/>
      <c r="X60" s="17">
        <v>1</v>
      </c>
      <c r="Y60" s="17">
        <v>0.17339999973773956</v>
      </c>
      <c r="Z60" s="17">
        <v>0.09600000083446503</v>
      </c>
      <c r="AA60" s="17">
        <f>Y60-Z60</f>
      </c>
      <c r="AB60" s="17">
        <f>((AA60/0.011))*(250/100)</f>
      </c>
      <c r="AC60" s="17">
        <v>522.1602331133281</v>
      </c>
      <c r="AD60" s="17">
        <f>AB60/AC60</f>
      </c>
      <c r="AE60" s="17"/>
      <c r="AF60" s="17">
        <v>0.096119009965535</v>
      </c>
      <c r="AG60" s="25">
        <f>(AF60-0.041)/0.0012</f>
      </c>
      <c r="AH60" s="17">
        <v>70.86549238229098</v>
      </c>
      <c r="AI60" s="27">
        <v>3.2335501747904187</v>
      </c>
      <c r="AJ60" s="27">
        <v>35.34452698410636</v>
      </c>
      <c r="AK60" s="27">
        <v>5.388912959212577</v>
      </c>
      <c r="AL60" s="27">
        <v>1.910971977392107</v>
      </c>
      <c r="AM60" s="27">
        <v>12.35121736464328</v>
      </c>
      <c r="AN60" s="27">
        <v>14.783350370317264</v>
      </c>
      <c r="AO60" s="27">
        <v>13.139910751807681</v>
      </c>
      <c r="AP60" s="27">
        <v>0.3383701879549195</v>
      </c>
      <c r="AQ60" s="27">
        <v>10.508861117524747</v>
      </c>
      <c r="AR60" s="27">
        <v>0.6348594222191893</v>
      </c>
      <c r="AS60" s="27">
        <v>2.365468690031486</v>
      </c>
      <c r="AT60" s="27">
        <v>52.84026650093216</v>
      </c>
      <c r="AU60" s="27">
        <v>20.17226332952984</v>
      </c>
      <c r="AV60" s="27">
        <v>26.987470169538028</v>
      </c>
      <c r="AW60" s="27">
        <v>23.64877186933243</v>
      </c>
      <c r="AX60" s="27">
        <v>3.338698300205595</v>
      </c>
      <c r="AY60" s="26">
        <f>SUM(AR60+AS60)</f>
      </c>
      <c r="AZ60" s="27">
        <v>7.083231170626035</v>
      </c>
      <c r="BA60" s="26">
        <f>AQ60/AY60</f>
      </c>
      <c r="BB60" s="20"/>
      <c r="BC60" s="20"/>
      <c r="BD60" s="20"/>
    </row>
    <row x14ac:dyDescent="0.25" r="61" customHeight="1" ht="15.75">
      <c r="A61" s="35"/>
      <c r="B61" s="35"/>
      <c r="C61" s="22" t="s">
        <v>163</v>
      </c>
      <c r="D61" s="36">
        <v>60</v>
      </c>
      <c r="E61" s="24">
        <v>35</v>
      </c>
      <c r="F61" s="24">
        <v>22.13</v>
      </c>
      <c r="G61" s="24">
        <v>0</v>
      </c>
      <c r="H61" s="24">
        <v>0</v>
      </c>
      <c r="I61" s="24">
        <v>0</v>
      </c>
      <c r="J61" s="24">
        <v>6820</v>
      </c>
      <c r="K61" s="24">
        <v>2170</v>
      </c>
      <c r="L61" s="24">
        <f>J61/K61</f>
      </c>
      <c r="M61" s="24">
        <v>4</v>
      </c>
      <c r="N61" s="24">
        <v>0</v>
      </c>
      <c r="O61" s="24">
        <v>4</v>
      </c>
      <c r="P61" s="24">
        <v>3</v>
      </c>
      <c r="Q61" s="24"/>
      <c r="R61" s="24">
        <v>80</v>
      </c>
      <c r="S61" s="24"/>
      <c r="T61" s="24">
        <v>1</v>
      </c>
      <c r="U61" s="24">
        <v>3</v>
      </c>
      <c r="V61" s="17">
        <v>0</v>
      </c>
      <c r="W61" s="17">
        <v>0</v>
      </c>
      <c r="X61" s="17">
        <v>1</v>
      </c>
      <c r="Y61" s="17">
        <v>0.1624000072479248</v>
      </c>
      <c r="Z61" s="17">
        <v>0.09549999982118607</v>
      </c>
      <c r="AA61" s="17">
        <f>Y61-Z61</f>
      </c>
      <c r="AB61" s="17">
        <f>((AA61/0.011))*(250/100)</f>
      </c>
      <c r="AC61" s="17">
        <v>567.1264113131593</v>
      </c>
      <c r="AD61" s="17">
        <f>AB61/AC61</f>
      </c>
      <c r="AE61" s="17"/>
      <c r="AF61" s="17">
        <v>0.0729999989271164</v>
      </c>
      <c r="AG61" s="25">
        <f>(AF61-0.041)/0.0012</f>
      </c>
      <c r="AH61" s="17">
        <v>42.06170175818428</v>
      </c>
      <c r="AI61" s="27">
        <v>3.309645619383134</v>
      </c>
      <c r="AJ61" s="27">
        <v>44.142641213179225</v>
      </c>
      <c r="AK61" s="27">
        <v>3.912530077202949</v>
      </c>
      <c r="AL61" s="27">
        <v>1.75042451691753</v>
      </c>
      <c r="AM61" s="27">
        <v>10.92339935167766</v>
      </c>
      <c r="AN61" s="27">
        <v>16.334551029315143</v>
      </c>
      <c r="AO61" s="27">
        <v>11.357127538893295</v>
      </c>
      <c r="AP61" s="27">
        <v>1.1421801559045972</v>
      </c>
      <c r="AQ61" s="27">
        <v>5.844828446958698</v>
      </c>
      <c r="AR61" s="27">
        <v>0.5137529378042361</v>
      </c>
      <c r="AS61" s="27">
        <v>0.7689191127635314</v>
      </c>
      <c r="AT61" s="27">
        <v>60.12611070115755</v>
      </c>
      <c r="AU61" s="27">
        <v>20.247081106518092</v>
      </c>
      <c r="AV61" s="27">
        <v>19.626808192324354</v>
      </c>
      <c r="AW61" s="27">
        <v>17.201955985851992</v>
      </c>
      <c r="AX61" s="27">
        <v>2.4248522064723645</v>
      </c>
      <c r="AY61" s="26">
        <f>SUM(AR61+AS61)</f>
      </c>
      <c r="AZ61" s="27">
        <v>7.094022448022561</v>
      </c>
      <c r="BA61" s="26">
        <f>AQ61/AY61</f>
      </c>
      <c r="BB61" s="20"/>
      <c r="BC61" s="20"/>
      <c r="BD61" s="20"/>
    </row>
    <row x14ac:dyDescent="0.25" r="62" customHeight="1" ht="15.75">
      <c r="A62" s="35"/>
      <c r="B62" s="35"/>
      <c r="C62" s="22" t="s">
        <v>164</v>
      </c>
      <c r="D62" s="36">
        <v>61</v>
      </c>
      <c r="E62" s="24">
        <v>29</v>
      </c>
      <c r="F62" s="24">
        <v>31.04</v>
      </c>
      <c r="G62" s="24">
        <v>0</v>
      </c>
      <c r="H62" s="24">
        <v>0</v>
      </c>
      <c r="I62" s="24">
        <v>0</v>
      </c>
      <c r="J62" s="24"/>
      <c r="K62" s="24"/>
      <c r="L62" s="24"/>
      <c r="M62" s="24">
        <v>4</v>
      </c>
      <c r="N62" s="24">
        <v>0</v>
      </c>
      <c r="O62" s="24">
        <v>4</v>
      </c>
      <c r="P62" s="24">
        <v>3</v>
      </c>
      <c r="Q62" s="24"/>
      <c r="R62" s="24">
        <v>90</v>
      </c>
      <c r="S62" s="24"/>
      <c r="T62" s="24">
        <v>1</v>
      </c>
      <c r="U62" s="24">
        <v>3</v>
      </c>
      <c r="V62" s="17">
        <v>0</v>
      </c>
      <c r="W62" s="17">
        <v>0</v>
      </c>
      <c r="X62" s="17">
        <v>1</v>
      </c>
      <c r="Y62" s="17">
        <v>0.19509999454021454</v>
      </c>
      <c r="Z62" s="17">
        <v>0.09520000219345093</v>
      </c>
      <c r="AA62" s="17">
        <f>Y62-Z62</f>
      </c>
      <c r="AB62" s="17">
        <f>((AA62/0.011))*(250/100)</f>
      </c>
      <c r="AC62" s="17">
        <v>520.6651100842142</v>
      </c>
      <c r="AD62" s="17">
        <f>AB62/AC62</f>
      </c>
      <c r="AE62" s="17"/>
      <c r="AF62" s="17">
        <v>0.08990000188350677</v>
      </c>
      <c r="AG62" s="25">
        <f>(AF62-0.041)/0.0012</f>
      </c>
      <c r="AH62" s="17">
        <v>52.469769474879605</v>
      </c>
      <c r="AI62" s="27">
        <v>4.176535880138434</v>
      </c>
      <c r="AJ62" s="27">
        <v>42.19886887999936</v>
      </c>
      <c r="AK62" s="27">
        <v>3.2830749100926737</v>
      </c>
      <c r="AL62" s="27">
        <v>1.5824273952698722</v>
      </c>
      <c r="AM62" s="27">
        <v>11.395535864259417</v>
      </c>
      <c r="AN62" s="27">
        <v>16.070689566208216</v>
      </c>
      <c r="AO62" s="27">
        <v>13.033815995194983</v>
      </c>
      <c r="AP62" s="27">
        <v>1.5816267780261855</v>
      </c>
      <c r="AQ62" s="27">
        <v>5.6858357044473795</v>
      </c>
      <c r="AR62" s="27">
        <v>0.25520088517010625</v>
      </c>
      <c r="AS62" s="27">
        <v>0.7363881411933757</v>
      </c>
      <c r="AT62" s="27">
        <v>59.35336801966708</v>
      </c>
      <c r="AU62" s="27">
        <v>19.35376447630089</v>
      </c>
      <c r="AV62" s="27">
        <v>21.292867504032028</v>
      </c>
      <c r="AW62" s="27">
        <v>18.719651699642363</v>
      </c>
      <c r="AX62" s="27">
        <v>2.573215804389667</v>
      </c>
      <c r="AY62" s="26">
        <f>SUM(AR62+AS62)</f>
      </c>
      <c r="AZ62" s="27">
        <v>7.274808303177827</v>
      </c>
      <c r="BA62" s="26">
        <f>AQ62/AY62</f>
      </c>
      <c r="BB62" s="20"/>
      <c r="BC62" s="20"/>
      <c r="BD62" s="20"/>
    </row>
    <row x14ac:dyDescent="0.25" r="63" customHeight="1" ht="15.75">
      <c r="A63" s="35"/>
      <c r="B63" s="35"/>
      <c r="C63" s="22" t="s">
        <v>165</v>
      </c>
      <c r="D63" s="36">
        <v>62</v>
      </c>
      <c r="E63" s="24">
        <v>43</v>
      </c>
      <c r="F63" s="24">
        <v>26.18</v>
      </c>
      <c r="G63" s="24">
        <v>0</v>
      </c>
      <c r="H63" s="24">
        <v>0</v>
      </c>
      <c r="I63" s="24">
        <v>0</v>
      </c>
      <c r="J63" s="24">
        <v>3880</v>
      </c>
      <c r="K63" s="24">
        <v>3460</v>
      </c>
      <c r="L63" s="24">
        <f>J63/K63</f>
      </c>
      <c r="M63" s="24">
        <v>4</v>
      </c>
      <c r="N63" s="24">
        <v>0</v>
      </c>
      <c r="O63" s="24">
        <v>4</v>
      </c>
      <c r="P63" s="24">
        <v>3</v>
      </c>
      <c r="Q63" s="24"/>
      <c r="R63" s="24">
        <v>60</v>
      </c>
      <c r="S63" s="24"/>
      <c r="T63" s="24">
        <v>0</v>
      </c>
      <c r="U63" s="24">
        <v>1</v>
      </c>
      <c r="V63" s="17">
        <v>0</v>
      </c>
      <c r="W63" s="17">
        <v>0</v>
      </c>
      <c r="X63" s="17">
        <v>1</v>
      </c>
      <c r="Y63" s="17">
        <v>0.17229999601840973</v>
      </c>
      <c r="Z63" s="17">
        <v>0.12150000035762787</v>
      </c>
      <c r="AA63" s="17">
        <f>Y63-Z63</f>
      </c>
      <c r="AB63" s="17">
        <f>((AA63/0.011))*(250/100)</f>
      </c>
      <c r="AC63" s="17">
        <v>688.0892626380729</v>
      </c>
      <c r="AD63" s="17">
        <f>AB63/AC63</f>
      </c>
      <c r="AE63" s="17"/>
      <c r="AF63" s="17">
        <v>0.12070000171661377</v>
      </c>
      <c r="AG63" s="25">
        <f>(AF63-0.041)/0.0012</f>
      </c>
      <c r="AH63" s="17">
        <v>44.24907721948323</v>
      </c>
      <c r="AI63" s="27">
        <v>2.886170821894513</v>
      </c>
      <c r="AJ63" s="27">
        <v>49.42670641376088</v>
      </c>
      <c r="AK63" s="27">
        <v>16.961868140402068</v>
      </c>
      <c r="AL63" s="27">
        <v>0.7882816815891452</v>
      </c>
      <c r="AM63" s="27">
        <v>3.4243652589580127</v>
      </c>
      <c r="AN63" s="27">
        <v>9.40277484555137</v>
      </c>
      <c r="AO63" s="27">
        <v>5.929415911904691</v>
      </c>
      <c r="AP63" s="27">
        <v>0.49557091871373765</v>
      </c>
      <c r="AQ63" s="27">
        <v>9.164878122115804</v>
      </c>
      <c r="AR63" s="27">
        <v>0.6167674538604973</v>
      </c>
      <c r="AS63" s="27">
        <v>0.9032004312492891</v>
      </c>
      <c r="AT63" s="27">
        <v>56.52552417620255</v>
      </c>
      <c r="AU63" s="27">
        <v>26.364642985953438</v>
      </c>
      <c r="AV63" s="27">
        <v>17.109832837844017</v>
      </c>
      <c r="AW63" s="27">
        <v>15.094294034020495</v>
      </c>
      <c r="AX63" s="27">
        <v>2.015538803823524</v>
      </c>
      <c r="AY63" s="26">
        <f>SUM(AR63+AS63)</f>
      </c>
      <c r="AZ63" s="27">
        <v>7.488962259315607</v>
      </c>
      <c r="BA63" s="26">
        <f>AQ63/AY63</f>
      </c>
      <c r="BB63" s="20"/>
      <c r="BC63" s="20"/>
      <c r="BD63" s="20"/>
    </row>
    <row x14ac:dyDescent="0.25" r="64" customHeight="1" ht="15.75">
      <c r="A64" s="35"/>
      <c r="B64" s="35"/>
      <c r="C64" s="22" t="s">
        <v>166</v>
      </c>
      <c r="D64" s="36">
        <v>63</v>
      </c>
      <c r="E64" s="24">
        <v>60</v>
      </c>
      <c r="F64" s="24">
        <v>33.11</v>
      </c>
      <c r="G64" s="24">
        <v>1</v>
      </c>
      <c r="H64" s="24">
        <v>0</v>
      </c>
      <c r="I64" s="24">
        <v>0</v>
      </c>
      <c r="J64" s="24"/>
      <c r="K64" s="24"/>
      <c r="L64" s="24"/>
      <c r="M64" s="24">
        <v>1</v>
      </c>
      <c r="N64" s="24">
        <v>1</v>
      </c>
      <c r="O64" s="24">
        <v>1</v>
      </c>
      <c r="P64" s="24">
        <v>2</v>
      </c>
      <c r="Q64" s="24">
        <v>2</v>
      </c>
      <c r="R64" s="24">
        <v>55</v>
      </c>
      <c r="S64" s="24">
        <v>60</v>
      </c>
      <c r="T64" s="24">
        <v>1</v>
      </c>
      <c r="U64" s="24">
        <v>2</v>
      </c>
      <c r="V64" s="17">
        <v>3</v>
      </c>
      <c r="W64" s="38">
        <v>3.87</v>
      </c>
      <c r="X64" s="17">
        <v>0</v>
      </c>
      <c r="Y64" s="17">
        <v>0.15539999306201935</v>
      </c>
      <c r="Z64" s="17">
        <v>0.09669999778270721</v>
      </c>
      <c r="AA64" s="17">
        <f>Y64-Z64</f>
      </c>
      <c r="AB64" s="17">
        <f>((AA64/0.011))*(250/100)</f>
      </c>
      <c r="AC64" s="17">
        <v>588.4246170939272</v>
      </c>
      <c r="AD64" s="17">
        <f>AB64/AC64</f>
      </c>
      <c r="AE64" s="17"/>
      <c r="AF64" s="17">
        <v>0.1251000016927719</v>
      </c>
      <c r="AG64" s="25">
        <f>(AF64-0.041)/0.0012</f>
      </c>
      <c r="AH64" s="17">
        <v>53.40820819023372</v>
      </c>
      <c r="AI64" s="26">
        <v>9.553613769817535</v>
      </c>
      <c r="AJ64" s="26">
        <v>31.627599445553393</v>
      </c>
      <c r="AK64" s="26">
        <v>3.32146842867986</v>
      </c>
      <c r="AL64" s="26">
        <v>0.6056070391572812</v>
      </c>
      <c r="AM64" s="26">
        <v>15.175628884273529</v>
      </c>
      <c r="AN64" s="26">
        <v>17.649154158017993</v>
      </c>
      <c r="AO64" s="26">
        <v>12.756585695748923</v>
      </c>
      <c r="AP64" s="27">
        <v>1.5846984074300063</v>
      </c>
      <c r="AQ64" s="27">
        <v>6.803749874073668</v>
      </c>
      <c r="AR64" s="27">
        <v>0.5267717507946119</v>
      </c>
      <c r="AS64" s="26">
        <v>0.3951225464531854</v>
      </c>
      <c r="AT64" s="26">
        <v>56.962449138801745</v>
      </c>
      <c r="AU64" s="26">
        <v>20.970622586697854</v>
      </c>
      <c r="AV64" s="26">
        <v>22.06692827450039</v>
      </c>
      <c r="AW64" s="26">
        <v>19.56033556982259</v>
      </c>
      <c r="AX64" s="26">
        <v>2.5065927046778036</v>
      </c>
      <c r="AY64" s="26">
        <f>SUM(AR64+AS64)</f>
      </c>
      <c r="AZ64" s="26">
        <v>7.803555612891991</v>
      </c>
      <c r="BA64" s="26">
        <f>AQ64/AY64</f>
      </c>
      <c r="BB64" s="20"/>
      <c r="BC64" s="20"/>
      <c r="BD64" s="20"/>
    </row>
    <row x14ac:dyDescent="0.25" r="65" customHeight="1" ht="15.75">
      <c r="A65" s="35"/>
      <c r="B65" s="35"/>
      <c r="C65" s="22" t="s">
        <v>167</v>
      </c>
      <c r="D65" s="36">
        <v>64</v>
      </c>
      <c r="E65" s="24">
        <v>53</v>
      </c>
      <c r="F65" s="24">
        <v>31.25</v>
      </c>
      <c r="G65" s="24">
        <v>0</v>
      </c>
      <c r="H65" s="24">
        <v>0</v>
      </c>
      <c r="I65" s="24">
        <v>0</v>
      </c>
      <c r="J65" s="24">
        <v>5800</v>
      </c>
      <c r="K65" s="24">
        <v>1680</v>
      </c>
      <c r="L65" s="24">
        <f>J65/K65</f>
      </c>
      <c r="M65" s="24">
        <v>3</v>
      </c>
      <c r="N65" s="24">
        <v>0</v>
      </c>
      <c r="O65" s="24">
        <v>3</v>
      </c>
      <c r="P65" s="24">
        <v>3</v>
      </c>
      <c r="Q65" s="24"/>
      <c r="R65" s="24">
        <v>80</v>
      </c>
      <c r="S65" s="24"/>
      <c r="T65" s="24">
        <v>0</v>
      </c>
      <c r="U65" s="24">
        <v>2</v>
      </c>
      <c r="V65" s="17">
        <v>0</v>
      </c>
      <c r="W65" s="17">
        <v>0</v>
      </c>
      <c r="X65" s="17">
        <v>1</v>
      </c>
      <c r="Y65" s="17">
        <v>0.19280000030994415</v>
      </c>
      <c r="Z65" s="17">
        <v>0.0982000008225441</v>
      </c>
      <c r="AA65" s="17">
        <f>Y65-Z65</f>
      </c>
      <c r="AB65" s="17">
        <f>((AA65/0.011))*(250/100)</f>
      </c>
      <c r="AC65" s="17">
        <v>548.3387746925699</v>
      </c>
      <c r="AD65" s="17">
        <f>AB65/AC65</f>
      </c>
      <c r="AE65" s="17"/>
      <c r="AF65" s="17">
        <v>0.09030000120401382</v>
      </c>
      <c r="AG65" s="25">
        <f>(AF65-0.041)/0.0012</f>
      </c>
      <c r="AH65" s="17">
        <v>58.42986584336105</v>
      </c>
      <c r="AI65" s="27">
        <v>5.624826475766671</v>
      </c>
      <c r="AJ65" s="27">
        <v>40.86040838905772</v>
      </c>
      <c r="AK65" s="27">
        <v>5.669192237619922</v>
      </c>
      <c r="AL65" s="27">
        <v>3.6108506970199397</v>
      </c>
      <c r="AM65" s="27">
        <v>10.987528024595603</v>
      </c>
      <c r="AN65" s="27">
        <v>13.770698261275133</v>
      </c>
      <c r="AO65" s="27">
        <v>10.69244505355938</v>
      </c>
      <c r="AP65" s="27">
        <v>1.077444427122776</v>
      </c>
      <c r="AQ65" s="27">
        <v>6.60824964465659</v>
      </c>
      <c r="AR65" s="27">
        <v>0.428466693907822</v>
      </c>
      <c r="AS65" s="27">
        <v>0.6698900954184669</v>
      </c>
      <c r="AT65" s="27">
        <v>61.08361358643994</v>
      </c>
      <c r="AU65" s="27">
        <v>19.439890498895053</v>
      </c>
      <c r="AV65" s="27">
        <v>19.476495914665037</v>
      </c>
      <c r="AW65" s="27">
        <v>17.30069469821597</v>
      </c>
      <c r="AX65" s="27">
        <v>2.175801216449065</v>
      </c>
      <c r="AY65" s="26">
        <f>SUM(AR65+AS65)</f>
      </c>
      <c r="AZ65" s="27">
        <v>7.951413285102818</v>
      </c>
      <c r="BA65" s="26">
        <f>AQ65/AY65</f>
      </c>
      <c r="BB65" s="20"/>
      <c r="BC65" s="20"/>
      <c r="BD65" s="20"/>
    </row>
    <row x14ac:dyDescent="0.25" r="66" customHeight="1" ht="15.75">
      <c r="A66" s="35"/>
      <c r="B66" s="39" t="s">
        <v>168</v>
      </c>
      <c r="C66" s="22" t="s">
        <v>169</v>
      </c>
      <c r="D66" s="36">
        <v>65</v>
      </c>
      <c r="E66" s="24">
        <v>40</v>
      </c>
      <c r="F66" s="24">
        <v>36.45</v>
      </c>
      <c r="G66" s="24">
        <v>1</v>
      </c>
      <c r="H66" s="24">
        <v>0</v>
      </c>
      <c r="I66" s="24">
        <v>1</v>
      </c>
      <c r="J66" s="24">
        <v>6790</v>
      </c>
      <c r="K66" s="24">
        <v>670</v>
      </c>
      <c r="L66" s="24">
        <f>J66/K66</f>
      </c>
      <c r="M66" s="24">
        <v>1</v>
      </c>
      <c r="N66" s="24">
        <v>1</v>
      </c>
      <c r="O66" s="24">
        <v>4</v>
      </c>
      <c r="P66" s="24">
        <v>3</v>
      </c>
      <c r="Q66" s="24"/>
      <c r="R66" s="24">
        <v>95</v>
      </c>
      <c r="S66" s="24"/>
      <c r="T66" s="24"/>
      <c r="U66" s="24"/>
      <c r="V66" s="17"/>
      <c r="W66" s="17"/>
      <c r="X66" s="17"/>
      <c r="Y66" s="17">
        <v>0.19130000472068787</v>
      </c>
      <c r="Z66" s="17">
        <v>0.09790000319480896</v>
      </c>
      <c r="AA66" s="17">
        <f>Y66-Z66</f>
      </c>
      <c r="AB66" s="17">
        <f>((AA66/0.011))*(250/100)</f>
      </c>
      <c r="AC66" s="17">
        <v>507.1527087162347</v>
      </c>
      <c r="AD66" s="17">
        <f>AB66/AC66</f>
      </c>
      <c r="AE66" s="17"/>
      <c r="AF66" s="17">
        <v>0.0908999964594841</v>
      </c>
      <c r="AG66" s="25">
        <f>(AF66-0.041)/0.0012</f>
      </c>
      <c r="AH66" s="17">
        <v>47.38622724751587</v>
      </c>
      <c r="AI66" s="26">
        <v>1.5235684144407335</v>
      </c>
      <c r="AJ66" s="26">
        <v>32.940865088646795</v>
      </c>
      <c r="AK66" s="26">
        <v>2.2638726560780498</v>
      </c>
      <c r="AL66" s="26">
        <v>1.3619934286665323</v>
      </c>
      <c r="AM66" s="26">
        <v>28.072387767757796</v>
      </c>
      <c r="AN66" s="26">
        <v>15.730782385297543</v>
      </c>
      <c r="AO66" s="26">
        <v>14.951698502179456</v>
      </c>
      <c r="AP66" s="26">
        <v>0.34289668024890846</v>
      </c>
      <c r="AQ66" s="27">
        <v>1.2006888510745513</v>
      </c>
      <c r="AR66" s="26">
        <v>0.740374247004384</v>
      </c>
      <c r="AS66" s="26">
        <v>0.8708719786052653</v>
      </c>
      <c r="AT66" s="26">
        <v>63.89881469951185</v>
      </c>
      <c r="AU66" s="26">
        <v>17.994655041375594</v>
      </c>
      <c r="AV66" s="26">
        <v>18.106530259112564</v>
      </c>
      <c r="AW66" s="26">
        <v>16.152387353254007</v>
      </c>
      <c r="AX66" s="26">
        <v>1.954142905858558</v>
      </c>
      <c r="AY66" s="26">
        <f>SUM(AR66+AS66)</f>
      </c>
      <c r="AZ66" s="26">
        <v>8.265714500627789</v>
      </c>
      <c r="BA66" s="26">
        <f>AQ66/AY66</f>
      </c>
      <c r="BB66" s="20"/>
      <c r="BC66" s="20"/>
      <c r="BD66" s="20"/>
    </row>
    <row x14ac:dyDescent="0.25" r="67" customHeight="1" ht="15.75">
      <c r="A67" s="35"/>
      <c r="B67" s="35"/>
      <c r="C67" s="22" t="s">
        <v>170</v>
      </c>
      <c r="D67" s="36">
        <v>66</v>
      </c>
      <c r="E67" s="24">
        <v>71</v>
      </c>
      <c r="F67" s="24">
        <v>30.27</v>
      </c>
      <c r="G67" s="24">
        <v>1</v>
      </c>
      <c r="H67" s="24">
        <v>0</v>
      </c>
      <c r="I67" s="24">
        <v>0</v>
      </c>
      <c r="J67" s="24">
        <v>2540</v>
      </c>
      <c r="K67" s="24">
        <v>1210</v>
      </c>
      <c r="L67" s="24">
        <f>J67/K67</f>
      </c>
      <c r="M67" s="24">
        <v>4</v>
      </c>
      <c r="N67" s="24">
        <v>0</v>
      </c>
      <c r="O67" s="24">
        <v>4</v>
      </c>
      <c r="P67" s="24">
        <v>2</v>
      </c>
      <c r="Q67" s="24">
        <v>3</v>
      </c>
      <c r="R67" s="24">
        <v>80</v>
      </c>
      <c r="S67" s="24">
        <v>80</v>
      </c>
      <c r="T67" s="24">
        <v>0</v>
      </c>
      <c r="U67" s="24">
        <v>2</v>
      </c>
      <c r="V67" s="17">
        <v>2</v>
      </c>
      <c r="W67" s="17">
        <v>1.8</v>
      </c>
      <c r="X67" s="17">
        <v>0</v>
      </c>
      <c r="Y67" s="17">
        <v>0.156700000166893</v>
      </c>
      <c r="Z67" s="17">
        <v>0.09300000220537186</v>
      </c>
      <c r="AA67" s="17">
        <f>Y67-Z67</f>
      </c>
      <c r="AB67" s="17">
        <f>((AA67/0.011))*(250/100)</f>
      </c>
      <c r="AC67" s="17">
        <v>555.0244564158746</v>
      </c>
      <c r="AD67" s="17">
        <f>AB67/AC67</f>
      </c>
      <c r="AE67" s="17"/>
      <c r="AF67" s="17">
        <v>0.08940000087022781</v>
      </c>
      <c r="AG67" s="25">
        <f>(AF67-0.041)/0.0012</f>
      </c>
      <c r="AH67" s="17">
        <v>56.522206102090266</v>
      </c>
      <c r="AI67" s="27">
        <v>4.050392537548766</v>
      </c>
      <c r="AJ67" s="27">
        <v>36.00538185946661</v>
      </c>
      <c r="AK67" s="27">
        <v>11.974527226855395</v>
      </c>
      <c r="AL67" s="27">
        <v>2.57015611958763</v>
      </c>
      <c r="AM67" s="27">
        <v>10.123570377357709</v>
      </c>
      <c r="AN67" s="27">
        <v>12.68843696006526</v>
      </c>
      <c r="AO67" s="27">
        <v>12.792864731600847</v>
      </c>
      <c r="AP67" s="27">
        <v>0.9101799707656402</v>
      </c>
      <c r="AQ67" s="27">
        <v>7.37806607481863</v>
      </c>
      <c r="AR67" s="27">
        <v>0.44288600905035636</v>
      </c>
      <c r="AS67" s="27">
        <v>1.0635381328831643</v>
      </c>
      <c r="AT67" s="27">
        <v>52.749500893960715</v>
      </c>
      <c r="AU67" s="27">
        <v>24.662964186920654</v>
      </c>
      <c r="AV67" s="27">
        <v>22.587534919118635</v>
      </c>
      <c r="AW67" s="27">
        <v>20.170930806419477</v>
      </c>
      <c r="AX67" s="27">
        <v>2.4166041126991606</v>
      </c>
      <c r="AY67" s="26">
        <f>SUM(AR67+AS67)</f>
      </c>
      <c r="AZ67" s="27">
        <v>8.346808109951489</v>
      </c>
      <c r="BA67" s="26">
        <f>AQ67/AY67</f>
      </c>
      <c r="BB67" s="20"/>
      <c r="BC67" s="20"/>
      <c r="BD67" s="20"/>
    </row>
    <row x14ac:dyDescent="0.25" r="68" customHeight="1" ht="15.75">
      <c r="A68" s="35"/>
      <c r="B68" s="30"/>
      <c r="C68" s="22" t="s">
        <v>171</v>
      </c>
      <c r="D68" s="36">
        <v>67</v>
      </c>
      <c r="E68" s="24">
        <v>33</v>
      </c>
      <c r="F68" s="24">
        <v>21.45</v>
      </c>
      <c r="G68" s="24">
        <v>1</v>
      </c>
      <c r="H68" s="24">
        <v>0</v>
      </c>
      <c r="I68" s="24">
        <v>0</v>
      </c>
      <c r="J68" s="24">
        <v>1560</v>
      </c>
      <c r="K68" s="24">
        <v>1060</v>
      </c>
      <c r="L68" s="24">
        <f>J68/K68</f>
      </c>
      <c r="M68" s="24">
        <v>4</v>
      </c>
      <c r="N68" s="24">
        <v>0</v>
      </c>
      <c r="O68" s="24">
        <v>4</v>
      </c>
      <c r="P68" s="24">
        <v>3</v>
      </c>
      <c r="Q68" s="24"/>
      <c r="R68" s="24">
        <v>30</v>
      </c>
      <c r="S68" s="24"/>
      <c r="T68" s="24">
        <v>0</v>
      </c>
      <c r="U68" s="24">
        <v>2</v>
      </c>
      <c r="V68" s="17">
        <v>0</v>
      </c>
      <c r="W68" s="17">
        <v>0</v>
      </c>
      <c r="X68" s="17">
        <v>1</v>
      </c>
      <c r="Y68" s="17">
        <v>0.1809999942779541</v>
      </c>
      <c r="Z68" s="17">
        <v>0.09600000083446503</v>
      </c>
      <c r="AA68" s="17">
        <f>Y68-Z68</f>
      </c>
      <c r="AB68" s="17">
        <f>((AA68/0.011))*(250/100)</f>
      </c>
      <c r="AC68" s="17">
        <v>517.9570071257226</v>
      </c>
      <c r="AD68" s="17">
        <f>AB68/AC68</f>
      </c>
      <c r="AE68" s="17"/>
      <c r="AF68" s="17">
        <v>0.1517000049352646</v>
      </c>
      <c r="AG68" s="25">
        <f>(AF68-0.041)/0.0012</f>
      </c>
      <c r="AH68" s="17">
        <v>60.41977046870406</v>
      </c>
      <c r="AI68" s="28">
        <v>3.8330797590835943</v>
      </c>
      <c r="AJ68" s="28">
        <v>36.02076390826189</v>
      </c>
      <c r="AK68" s="28">
        <v>2.787237650699153</v>
      </c>
      <c r="AL68" s="28">
        <v>1.2506971096756767</v>
      </c>
      <c r="AM68" s="28">
        <v>1.3553424248415264</v>
      </c>
      <c r="AN68" s="28">
        <v>16.823518535974465</v>
      </c>
      <c r="AO68" s="28">
        <v>29.48935055752414</v>
      </c>
      <c r="AP68" s="28">
        <v>0.5419752264814426</v>
      </c>
      <c r="AQ68" s="28">
        <v>4.8638201518862205</v>
      </c>
      <c r="AR68" s="28">
        <v>1.2959519804490645</v>
      </c>
      <c r="AS68" s="28">
        <v>1.7382626951228393</v>
      </c>
      <c r="AT68" s="28">
        <v>42.45988320186269</v>
      </c>
      <c r="AU68" s="28">
        <v>19.61075618667362</v>
      </c>
      <c r="AV68" s="28">
        <v>37.92936061146371</v>
      </c>
      <c r="AW68" s="28">
        <v>34.353170709410364</v>
      </c>
      <c r="AX68" s="28">
        <v>3.576189902053346</v>
      </c>
      <c r="AY68" s="26">
        <f>SUM(AR68+AS68)</f>
      </c>
      <c r="AZ68" s="28">
        <v>9.606081234580344</v>
      </c>
      <c r="BA68" s="26">
        <f>AQ68/AY68</f>
      </c>
      <c r="BB68" s="20"/>
      <c r="BC68" s="20"/>
      <c r="BD68" s="20"/>
    </row>
    <row x14ac:dyDescent="0.25" r="69" customHeight="1" ht="15.75">
      <c r="A69" s="35"/>
      <c r="B69" s="35"/>
      <c r="C69" s="22" t="s">
        <v>172</v>
      </c>
      <c r="D69" s="36">
        <v>68</v>
      </c>
      <c r="E69" s="24">
        <v>47</v>
      </c>
      <c r="F69" s="24">
        <v>27.25</v>
      </c>
      <c r="G69" s="24">
        <v>0</v>
      </c>
      <c r="H69" s="24">
        <v>0</v>
      </c>
      <c r="I69" s="24">
        <v>0</v>
      </c>
      <c r="J69" s="24">
        <v>4980</v>
      </c>
      <c r="K69" s="24">
        <v>2100</v>
      </c>
      <c r="L69" s="24">
        <f>J69/K69</f>
      </c>
      <c r="M69" s="24">
        <v>1</v>
      </c>
      <c r="N69" s="24">
        <v>1</v>
      </c>
      <c r="O69" s="24">
        <v>1</v>
      </c>
      <c r="P69" s="24">
        <v>2</v>
      </c>
      <c r="Q69" s="24">
        <v>3</v>
      </c>
      <c r="R69" s="24">
        <v>60</v>
      </c>
      <c r="S69" s="24">
        <v>10</v>
      </c>
      <c r="T69" s="24">
        <v>1</v>
      </c>
      <c r="U69" s="24">
        <v>2</v>
      </c>
      <c r="V69" s="17">
        <v>3</v>
      </c>
      <c r="W69" s="17">
        <v>3.64</v>
      </c>
      <c r="X69" s="17">
        <v>0</v>
      </c>
      <c r="Y69" s="17">
        <v>0.17299999296665192</v>
      </c>
      <c r="Z69" s="17">
        <v>0.11050000041723251</v>
      </c>
      <c r="AA69" s="17">
        <f>Y69-Z69</f>
      </c>
      <c r="AB69" s="17">
        <f>((AA69/0.011))*(250/100)</f>
      </c>
      <c r="AC69" s="17">
        <v>545.8563189568707</v>
      </c>
      <c r="AD69" s="17">
        <f>AB69/AC69</f>
      </c>
      <c r="AE69" s="17"/>
      <c r="AF69" s="17">
        <v>0.07410000264644623</v>
      </c>
      <c r="AG69" s="25">
        <f>(AF69-0.041)/0.0012</f>
      </c>
      <c r="AH69" s="17">
        <v>65.88909299978864</v>
      </c>
      <c r="AI69" s="26">
        <v>0</v>
      </c>
      <c r="AJ69" s="26">
        <v>28.14020087726785</v>
      </c>
      <c r="AK69" s="26">
        <v>4.445666850550061</v>
      </c>
      <c r="AL69" s="26">
        <v>0.5102877966710778</v>
      </c>
      <c r="AM69" s="26">
        <v>11.94052729348061</v>
      </c>
      <c r="AN69" s="26">
        <v>11.740035067710853</v>
      </c>
      <c r="AO69" s="26">
        <v>31.705447670035134</v>
      </c>
      <c r="AP69" s="26">
        <v>3.5019397287670775</v>
      </c>
      <c r="AQ69" s="27">
        <v>7.5192009403613</v>
      </c>
      <c r="AR69" s="26">
        <v>0.3465802676632007</v>
      </c>
      <c r="AS69" s="26">
        <v>0.1501135074928339</v>
      </c>
      <c r="AT69" s="26">
        <v>40.59101596741954</v>
      </c>
      <c r="AU69" s="26">
        <v>16.185701918260914</v>
      </c>
      <c r="AV69" s="26">
        <v>43.223282114319545</v>
      </c>
      <c r="AW69" s="26">
        <v>39.224648610396436</v>
      </c>
      <c r="AX69" s="26">
        <v>3.998633503923112</v>
      </c>
      <c r="AY69" s="26">
        <f>SUM(AR69+AS69)</f>
      </c>
      <c r="AZ69" s="26">
        <v>9.809513317965404</v>
      </c>
      <c r="BA69" s="26">
        <f>AQ69/AY69</f>
      </c>
      <c r="BB69" s="20"/>
      <c r="BC69" s="20"/>
      <c r="BD69" s="20"/>
    </row>
    <row x14ac:dyDescent="0.25" r="70" customHeight="1" ht="15.75">
      <c r="A70" s="35"/>
      <c r="B70" s="35"/>
      <c r="C70" s="22" t="s">
        <v>173</v>
      </c>
      <c r="D70" s="36">
        <v>69</v>
      </c>
      <c r="E70" s="24">
        <v>50</v>
      </c>
      <c r="F70" s="24">
        <v>21.64</v>
      </c>
      <c r="G70" s="24">
        <v>0</v>
      </c>
      <c r="H70" s="24">
        <v>0</v>
      </c>
      <c r="I70" s="24">
        <v>0</v>
      </c>
      <c r="J70" s="24">
        <v>2227</v>
      </c>
      <c r="K70" s="24">
        <v>1420</v>
      </c>
      <c r="L70" s="24">
        <f>J70/K70</f>
      </c>
      <c r="M70" s="24">
        <v>2</v>
      </c>
      <c r="N70" s="24">
        <v>1</v>
      </c>
      <c r="O70" s="24">
        <v>2</v>
      </c>
      <c r="P70" s="24">
        <v>3</v>
      </c>
      <c r="Q70" s="24">
        <v>3</v>
      </c>
      <c r="R70" s="24">
        <v>80</v>
      </c>
      <c r="S70" s="24">
        <v>10</v>
      </c>
      <c r="T70" s="24">
        <v>1</v>
      </c>
      <c r="U70" s="24">
        <v>3</v>
      </c>
      <c r="V70" s="17">
        <v>3</v>
      </c>
      <c r="W70" s="38">
        <v>3.36</v>
      </c>
      <c r="X70" s="17">
        <v>0</v>
      </c>
      <c r="Y70" s="17">
        <v>0.16439999639987946</v>
      </c>
      <c r="Z70" s="17">
        <v>0.09780000150203705</v>
      </c>
      <c r="AA70" s="17">
        <f>Y70-Z70</f>
      </c>
      <c r="AB70" s="17">
        <f>((AA70/0.011))*(250/100)</f>
      </c>
      <c r="AC70" s="17">
        <v>541.8223452006085</v>
      </c>
      <c r="AD70" s="17">
        <f>AB70/AC70</f>
      </c>
      <c r="AE70" s="17"/>
      <c r="AF70" s="17">
        <v>0.12960000336170197</v>
      </c>
      <c r="AG70" s="25">
        <f>(AF70-0.041)/0.0012</f>
      </c>
      <c r="AH70" s="17">
        <v>48.352352125773336</v>
      </c>
      <c r="AI70" s="28">
        <v>0.4264889475370286</v>
      </c>
      <c r="AJ70" s="28">
        <v>47.130720279852476</v>
      </c>
      <c r="AK70" s="28">
        <v>5.295635602568614</v>
      </c>
      <c r="AL70" s="28">
        <v>4.98163740503565</v>
      </c>
      <c r="AM70" s="28">
        <v>3.6363648423733594</v>
      </c>
      <c r="AN70" s="28">
        <v>11.408364150116986</v>
      </c>
      <c r="AO70" s="28">
        <v>22.982267409285356</v>
      </c>
      <c r="AP70" s="28">
        <v>1.168303129234169</v>
      </c>
      <c r="AQ70" s="28">
        <v>1.660939391085767</v>
      </c>
      <c r="AR70" s="28">
        <v>0.40903663045764965</v>
      </c>
      <c r="AS70" s="28">
        <v>0.9002422124529517</v>
      </c>
      <c r="AT70" s="28">
        <v>56.175211474798516</v>
      </c>
      <c r="AU70" s="28">
        <v>16.7039997526856</v>
      </c>
      <c r="AV70" s="28">
        <v>27.12078877251589</v>
      </c>
      <c r="AW70" s="28">
        <v>24.64320680037112</v>
      </c>
      <c r="AX70" s="28">
        <v>2.4775819721447703</v>
      </c>
      <c r="AY70" s="26">
        <f>SUM(AR70+AS70)</f>
      </c>
      <c r="AZ70" s="28">
        <v>9.946474860340633</v>
      </c>
      <c r="BA70" s="26">
        <f>AQ70/AY70</f>
      </c>
      <c r="BB70" s="20"/>
      <c r="BC70" s="20"/>
      <c r="BD70" s="20"/>
    </row>
    <row x14ac:dyDescent="0.25" r="71" customHeight="1" ht="15.75">
      <c r="A71" s="35"/>
      <c r="B71" s="39" t="s">
        <v>129</v>
      </c>
      <c r="C71" s="22" t="s">
        <v>174</v>
      </c>
      <c r="D71" s="36">
        <v>70</v>
      </c>
      <c r="E71" s="24">
        <v>34</v>
      </c>
      <c r="F71" s="24">
        <v>23.05</v>
      </c>
      <c r="G71" s="24">
        <v>0</v>
      </c>
      <c r="H71" s="24">
        <v>0</v>
      </c>
      <c r="I71" s="24">
        <v>0</v>
      </c>
      <c r="J71" s="24">
        <v>4750</v>
      </c>
      <c r="K71" s="24">
        <v>1240</v>
      </c>
      <c r="L71" s="24">
        <f>J71/K71</f>
      </c>
      <c r="M71" s="24">
        <v>1</v>
      </c>
      <c r="N71" s="24">
        <v>1</v>
      </c>
      <c r="O71" s="24">
        <v>1</v>
      </c>
      <c r="P71" s="24">
        <v>2</v>
      </c>
      <c r="Q71" s="24">
        <v>2</v>
      </c>
      <c r="R71" s="24">
        <v>20</v>
      </c>
      <c r="S71" s="24">
        <v>3</v>
      </c>
      <c r="T71" s="24">
        <v>1</v>
      </c>
      <c r="U71" s="24">
        <v>3</v>
      </c>
      <c r="V71" s="17">
        <v>3</v>
      </c>
      <c r="W71" s="38">
        <v>3.94</v>
      </c>
      <c r="X71" s="17">
        <v>0</v>
      </c>
      <c r="Y71" s="17">
        <v>0.1517000049352646</v>
      </c>
      <c r="Z71" s="17">
        <v>0.09830000251531601</v>
      </c>
      <c r="AA71" s="17">
        <f>Y71-Z71</f>
      </c>
      <c r="AB71" s="17">
        <f>((AA71/0.011))*(250/100)</f>
      </c>
      <c r="AC71" s="17">
        <v>528.6766626052895</v>
      </c>
      <c r="AD71" s="17">
        <f>AB71/AC71</f>
      </c>
      <c r="AE71" s="17"/>
      <c r="AF71" s="17">
        <v>0.06639999896287918</v>
      </c>
      <c r="AG71" s="25">
        <f>(AF71-0.041)/0.0012</f>
      </c>
      <c r="AH71" s="17">
        <v>77.60199012124318</v>
      </c>
      <c r="AI71" s="28">
        <v>3.5087327452274053</v>
      </c>
      <c r="AJ71" s="28">
        <v>50.67816104656466</v>
      </c>
      <c r="AK71" s="28">
        <v>13.729620756436839</v>
      </c>
      <c r="AL71" s="28">
        <v>0.5421790791081521</v>
      </c>
      <c r="AM71" s="28">
        <v>4.1790278043020175</v>
      </c>
      <c r="AN71" s="28">
        <v>9.131502506498117</v>
      </c>
      <c r="AO71" s="28">
        <v>8.771040557455247</v>
      </c>
      <c r="AP71" s="28">
        <v>0.6416903953225719</v>
      </c>
      <c r="AQ71" s="28">
        <v>7.835980013936965</v>
      </c>
      <c r="AR71" s="28">
        <v>0.27746250306007875</v>
      </c>
      <c r="AS71" s="28">
        <v>0.7046025920879656</v>
      </c>
      <c r="AT71" s="28">
        <v>58.908100675202235</v>
      </c>
      <c r="AU71" s="28">
        <v>22.861123262934957</v>
      </c>
      <c r="AV71" s="28">
        <v>18.230776061862827</v>
      </c>
      <c r="AW71" s="28">
        <v>16.607020571392212</v>
      </c>
      <c r="AX71" s="28">
        <v>1.6237554904706162</v>
      </c>
      <c r="AY71" s="26">
        <f>SUM(AR71+AS71)</f>
      </c>
      <c r="AZ71" s="28">
        <v>10.227537747434479</v>
      </c>
      <c r="BA71" s="26">
        <f>AQ71/AY71</f>
      </c>
      <c r="BB71" s="20"/>
      <c r="BC71" s="20"/>
      <c r="BD71" s="20"/>
    </row>
    <row x14ac:dyDescent="0.25" r="72" customHeight="1" ht="15.75">
      <c r="A72" s="35"/>
      <c r="B72" s="35"/>
      <c r="C72" s="22" t="s">
        <v>175</v>
      </c>
      <c r="D72" s="36">
        <v>71</v>
      </c>
      <c r="E72" s="24">
        <v>47</v>
      </c>
      <c r="F72" s="24">
        <v>22.5</v>
      </c>
      <c r="G72" s="24">
        <v>0</v>
      </c>
      <c r="H72" s="24">
        <v>0</v>
      </c>
      <c r="I72" s="24">
        <v>0</v>
      </c>
      <c r="J72" s="24">
        <v>2170</v>
      </c>
      <c r="K72" s="24">
        <v>2210</v>
      </c>
      <c r="L72" s="24">
        <f>J72/K72</f>
      </c>
      <c r="M72" s="24">
        <v>1</v>
      </c>
      <c r="N72" s="24">
        <v>1</v>
      </c>
      <c r="O72" s="24">
        <v>1</v>
      </c>
      <c r="P72" s="24">
        <v>2</v>
      </c>
      <c r="Q72" s="24">
        <v>2</v>
      </c>
      <c r="R72" s="24">
        <v>60</v>
      </c>
      <c r="S72" s="24">
        <v>1</v>
      </c>
      <c r="T72" s="24">
        <v>1</v>
      </c>
      <c r="U72" s="24">
        <v>2</v>
      </c>
      <c r="V72" s="17">
        <v>2</v>
      </c>
      <c r="W72" s="38">
        <v>2.11</v>
      </c>
      <c r="X72" s="17">
        <v>0</v>
      </c>
      <c r="Y72" s="17">
        <v>0.15800000727176666</v>
      </c>
      <c r="Z72" s="17">
        <v>0.10289999842643738</v>
      </c>
      <c r="AA72" s="17">
        <f>Y72-Z72</f>
      </c>
      <c r="AB72" s="17">
        <f>((AA72/0.011))*(250/100)</f>
      </c>
      <c r="AC72" s="17">
        <v>616.3239625535733</v>
      </c>
      <c r="AD72" s="17">
        <f>AB72/AC72</f>
      </c>
      <c r="AE72" s="17"/>
      <c r="AF72" s="17">
        <v>0.11140000075101852</v>
      </c>
      <c r="AG72" s="25">
        <f>(AF72-0.041)/0.0012</f>
      </c>
      <c r="AH72" s="17">
        <v>59.50476803443152</v>
      </c>
      <c r="AI72" s="26">
        <v>1.0557632222206244</v>
      </c>
      <c r="AJ72" s="26">
        <v>31.377039490889615</v>
      </c>
      <c r="AK72" s="26">
        <v>1.0015246779812808</v>
      </c>
      <c r="AL72" s="26">
        <v>0.6974524589164658</v>
      </c>
      <c r="AM72" s="26">
        <v>17.575610521707514</v>
      </c>
      <c r="AN72" s="26">
        <v>28.187875890267755</v>
      </c>
      <c r="AO72" s="26">
        <v>13.80516241919045</v>
      </c>
      <c r="AP72" s="26">
        <v>1.0926535464398313</v>
      </c>
      <c r="AQ72" s="27">
        <v>4.515793317416923</v>
      </c>
      <c r="AR72" s="26">
        <v>0.23571329952581355</v>
      </c>
      <c r="AS72" s="26">
        <v>0.4554111554437272</v>
      </c>
      <c r="AT72" s="26">
        <v>50.705865693734225</v>
      </c>
      <c r="AU72" s="26">
        <v>29.189400568249035</v>
      </c>
      <c r="AV72" s="26">
        <v>20.104733738016744</v>
      </c>
      <c r="AW72" s="26">
        <v>18.320955736607374</v>
      </c>
      <c r="AX72" s="26">
        <v>1.783778001409372</v>
      </c>
      <c r="AY72" s="26">
        <f>SUM(AR72+AS72)</f>
      </c>
      <c r="AZ72" s="26">
        <v>10.270872116447167</v>
      </c>
      <c r="BA72" s="26">
        <f>AQ72/AY72</f>
      </c>
      <c r="BB72" s="20"/>
      <c r="BC72" s="20"/>
      <c r="BD72" s="20"/>
    </row>
    <row x14ac:dyDescent="0.25" r="73" customHeight="1" ht="15.75">
      <c r="A73" s="35"/>
      <c r="B73" s="39" t="s">
        <v>176</v>
      </c>
      <c r="C73" s="22" t="s">
        <v>177</v>
      </c>
      <c r="D73" s="36">
        <v>72</v>
      </c>
      <c r="E73" s="24">
        <v>31</v>
      </c>
      <c r="F73" s="24">
        <v>22.5</v>
      </c>
      <c r="G73" s="24">
        <v>0</v>
      </c>
      <c r="H73" s="24">
        <v>0</v>
      </c>
      <c r="I73" s="24">
        <v>0</v>
      </c>
      <c r="J73" s="24">
        <v>3020</v>
      </c>
      <c r="K73" s="24">
        <v>1810</v>
      </c>
      <c r="L73" s="24">
        <f>J73/K73</f>
      </c>
      <c r="M73" s="24">
        <v>2</v>
      </c>
      <c r="N73" s="24">
        <v>1</v>
      </c>
      <c r="O73" s="24">
        <v>2</v>
      </c>
      <c r="P73" s="24">
        <v>3</v>
      </c>
      <c r="Q73" s="24"/>
      <c r="R73" s="24">
        <v>30</v>
      </c>
      <c r="S73" s="24"/>
      <c r="T73" s="24">
        <v>1</v>
      </c>
      <c r="U73" s="24">
        <v>3</v>
      </c>
      <c r="V73" s="17"/>
      <c r="W73" s="17"/>
      <c r="X73" s="17"/>
      <c r="Y73" s="17">
        <v>0.18209999799728394</v>
      </c>
      <c r="Z73" s="17">
        <v>0.09589999914169312</v>
      </c>
      <c r="AA73" s="17">
        <f>Y73-Z73</f>
      </c>
      <c r="AB73" s="17">
        <f>((AA73/0.011))*(250/100)</f>
      </c>
      <c r="AC73" s="17">
        <v>551.9777817376996</v>
      </c>
      <c r="AD73" s="17">
        <f>AB73/AC73</f>
      </c>
      <c r="AE73" s="17"/>
      <c r="AF73" s="17">
        <v>0.07360000163316727</v>
      </c>
      <c r="AG73" s="25">
        <f>(AF73-0.041)/0.0012</f>
      </c>
      <c r="AH73" s="17">
        <v>19.79264202142376</v>
      </c>
      <c r="AI73" s="26">
        <v>0.14106056957591753</v>
      </c>
      <c r="AJ73" s="26">
        <v>42.4172403120883</v>
      </c>
      <c r="AK73" s="26">
        <v>0.8990048352125718</v>
      </c>
      <c r="AL73" s="26">
        <v>0.9101845460541482</v>
      </c>
      <c r="AM73" s="26">
        <v>17.335206049956255</v>
      </c>
      <c r="AN73" s="26">
        <v>8.617005624387742</v>
      </c>
      <c r="AO73" s="26">
        <v>17.977011140263283</v>
      </c>
      <c r="AP73" s="26">
        <v>1.4250894005787966</v>
      </c>
      <c r="AQ73" s="27">
        <v>9.172436797147203</v>
      </c>
      <c r="AR73" s="26">
        <v>0.26407090433279184</v>
      </c>
      <c r="AS73" s="26">
        <v>0.8416898204029931</v>
      </c>
      <c r="AT73" s="26">
        <v>60.803691477674626</v>
      </c>
      <c r="AU73" s="26">
        <v>9.516010459600315</v>
      </c>
      <c r="AV73" s="26">
        <v>29.680298062725065</v>
      </c>
      <c r="AW73" s="26">
        <v>27.149447937410486</v>
      </c>
      <c r="AX73" s="26">
        <v>2.5308501253145814</v>
      </c>
      <c r="AY73" s="26">
        <f>SUM(AR73+AS73)</f>
      </c>
      <c r="AZ73" s="26">
        <v>10.727402490511304</v>
      </c>
      <c r="BA73" s="26">
        <f>AQ73/AY73</f>
      </c>
      <c r="BB73" s="20"/>
      <c r="BC73" s="20"/>
      <c r="BD73" s="20"/>
    </row>
    <row x14ac:dyDescent="0.25" r="74" customHeight="1" ht="15.75">
      <c r="A74" s="35"/>
      <c r="B74" s="35"/>
      <c r="C74" s="22" t="s">
        <v>178</v>
      </c>
      <c r="D74" s="36">
        <v>73</v>
      </c>
      <c r="E74" s="24">
        <v>53</v>
      </c>
      <c r="F74" s="24">
        <v>30.27</v>
      </c>
      <c r="G74" s="24">
        <v>0</v>
      </c>
      <c r="H74" s="24">
        <v>0</v>
      </c>
      <c r="I74" s="24">
        <v>0</v>
      </c>
      <c r="J74" s="24"/>
      <c r="K74" s="24"/>
      <c r="L74" s="24"/>
      <c r="M74" s="24">
        <v>3</v>
      </c>
      <c r="N74" s="24">
        <v>0</v>
      </c>
      <c r="O74" s="24">
        <v>3</v>
      </c>
      <c r="P74" s="24">
        <v>3</v>
      </c>
      <c r="Q74" s="24"/>
      <c r="R74" s="24">
        <v>50</v>
      </c>
      <c r="S74" s="24"/>
      <c r="T74" s="24">
        <v>1</v>
      </c>
      <c r="U74" s="24">
        <v>3</v>
      </c>
      <c r="V74" s="17">
        <v>0</v>
      </c>
      <c r="W74" s="17">
        <v>0</v>
      </c>
      <c r="X74" s="17">
        <v>1</v>
      </c>
      <c r="Y74" s="17">
        <v>0.16609999537467957</v>
      </c>
      <c r="Z74" s="17">
        <v>0.11230000108480453</v>
      </c>
      <c r="AA74" s="17">
        <f>Y74-Z74</f>
      </c>
      <c r="AB74" s="17">
        <f>((AA74/0.011))*(250/100)</f>
      </c>
      <c r="AC74" s="17">
        <v>656.6919480546667</v>
      </c>
      <c r="AD74" s="17">
        <f>AB74/AC74</f>
      </c>
      <c r="AE74" s="17"/>
      <c r="AF74" s="17">
        <v>0.07590000331401825</v>
      </c>
      <c r="AG74" s="25">
        <f>(AF74-0.041)/0.0012</f>
      </c>
      <c r="AH74" s="17">
        <v>32.801778583099164</v>
      </c>
      <c r="AI74" s="26">
        <v>0.6426330949565605</v>
      </c>
      <c r="AJ74" s="26">
        <v>28.88639716173437</v>
      </c>
      <c r="AK74" s="26">
        <v>1.0137592253033778</v>
      </c>
      <c r="AL74" s="26">
        <v>1.1481824404444758</v>
      </c>
      <c r="AM74" s="26">
        <v>21.720348434830793</v>
      </c>
      <c r="AN74" s="26">
        <v>9.462118742841652</v>
      </c>
      <c r="AO74" s="26">
        <v>22.686692568413726</v>
      </c>
      <c r="AP74" s="27">
        <v>1.7290310030887917</v>
      </c>
      <c r="AQ74" s="27">
        <v>11.64753479410808</v>
      </c>
      <c r="AR74" s="27">
        <v>0.27814587849066047</v>
      </c>
      <c r="AS74" s="26">
        <v>0.7851566557875281</v>
      </c>
      <c r="AT74" s="26">
        <v>52.3975611319662</v>
      </c>
      <c r="AU74" s="26">
        <v>10.47587796814503</v>
      </c>
      <c r="AV74" s="26">
        <v>37.12656089988879</v>
      </c>
      <c r="AW74" s="26">
        <v>34.3342273625218</v>
      </c>
      <c r="AX74" s="26">
        <v>2.79233353736698</v>
      </c>
      <c r="AY74" s="26">
        <f>SUM(AR74+AS74)</f>
      </c>
      <c r="AZ74" s="26">
        <v>12.295890481227085</v>
      </c>
      <c r="BA74" s="26">
        <f>AQ74/AY74</f>
      </c>
      <c r="BB74" s="20"/>
      <c r="BC74" s="20"/>
      <c r="BD74" s="20"/>
    </row>
    <row x14ac:dyDescent="0.25" r="75" customHeight="1" ht="15.75">
      <c r="A75" s="35"/>
      <c r="B75" s="21" t="s">
        <v>179</v>
      </c>
      <c r="C75" s="22" t="s">
        <v>180</v>
      </c>
      <c r="D75" s="36">
        <v>74</v>
      </c>
      <c r="E75" s="24">
        <v>68</v>
      </c>
      <c r="F75" s="24">
        <v>25.88</v>
      </c>
      <c r="G75" s="24">
        <v>0</v>
      </c>
      <c r="H75" s="24">
        <v>0</v>
      </c>
      <c r="I75" s="24">
        <v>0</v>
      </c>
      <c r="J75" s="24">
        <v>3600</v>
      </c>
      <c r="K75" s="24">
        <v>1880</v>
      </c>
      <c r="L75" s="24">
        <f>J75/K75</f>
      </c>
      <c r="M75" s="24">
        <v>1</v>
      </c>
      <c r="N75" s="24">
        <v>1</v>
      </c>
      <c r="O75" s="24">
        <v>4</v>
      </c>
      <c r="P75" s="24">
        <v>3</v>
      </c>
      <c r="Q75" s="24"/>
      <c r="R75" s="24">
        <v>40</v>
      </c>
      <c r="S75" s="24"/>
      <c r="T75" s="24">
        <v>0</v>
      </c>
      <c r="U75" s="24">
        <v>1</v>
      </c>
      <c r="V75" s="17">
        <v>0</v>
      </c>
      <c r="W75" s="17">
        <v>0</v>
      </c>
      <c r="X75" s="17">
        <v>1</v>
      </c>
      <c r="Y75" s="17">
        <v>0.2646999955177307</v>
      </c>
      <c r="Z75" s="17">
        <v>0.11379999667406082</v>
      </c>
      <c r="AA75" s="17">
        <f>Y75-Z75</f>
      </c>
      <c r="AB75" s="17">
        <f>((AA75/0.011))*(250/100)</f>
      </c>
      <c r="AC75" s="17">
        <v>658.5255755464675</v>
      </c>
      <c r="AD75" s="17">
        <f>AB75/AC75</f>
      </c>
      <c r="AE75" s="17"/>
      <c r="AF75" s="17">
        <v>0.14390000700950623</v>
      </c>
      <c r="AG75" s="25">
        <f>(AF75-0.041)/0.0012</f>
      </c>
      <c r="AH75" s="17">
        <v>43.260225230499145</v>
      </c>
      <c r="AI75" s="26">
        <v>2.890284282676211</v>
      </c>
      <c r="AJ75" s="26">
        <v>36.06708958758249</v>
      </c>
      <c r="AK75" s="26">
        <v>1.7885705191789443</v>
      </c>
      <c r="AL75" s="26">
        <v>1.8343256952594145</v>
      </c>
      <c r="AM75" s="26">
        <v>14.200666279174449</v>
      </c>
      <c r="AN75" s="26">
        <v>18.125444363688118</v>
      </c>
      <c r="AO75" s="26">
        <v>17.28115222454856</v>
      </c>
      <c r="AP75" s="26">
        <v>0.7646885285157043</v>
      </c>
      <c r="AQ75" s="27">
        <v>6.003158689452532</v>
      </c>
      <c r="AR75" s="26">
        <v>0.5038202509718483</v>
      </c>
      <c r="AS75" s="26">
        <v>0.5407995789517325</v>
      </c>
      <c r="AT75" s="26">
        <v>54.992365844692564</v>
      </c>
      <c r="AU75" s="26">
        <v>19.91401488286706</v>
      </c>
      <c r="AV75" s="26">
        <v>25.093619272440378</v>
      </c>
      <c r="AW75" s="26">
        <v>23.284310914001093</v>
      </c>
      <c r="AX75" s="26">
        <v>1.809308358439285</v>
      </c>
      <c r="AY75" s="26">
        <f>SUM(AR75+AS75)</f>
      </c>
      <c r="AZ75" s="26">
        <v>12.869177774697405</v>
      </c>
      <c r="BA75" s="26">
        <f>AQ75/AY75</f>
      </c>
      <c r="BB75" s="20"/>
      <c r="BC75" s="20"/>
      <c r="BD75" s="20"/>
    </row>
    <row x14ac:dyDescent="0.25" r="76" customHeight="1" ht="15.75">
      <c r="A76" s="35"/>
      <c r="B76" s="35"/>
      <c r="C76" s="22" t="s">
        <v>181</v>
      </c>
      <c r="D76" s="36">
        <v>75</v>
      </c>
      <c r="E76" s="24">
        <v>78</v>
      </c>
      <c r="F76" s="24">
        <v>28.6</v>
      </c>
      <c r="G76" s="24">
        <v>1</v>
      </c>
      <c r="H76" s="24">
        <v>1</v>
      </c>
      <c r="I76" s="24">
        <v>0</v>
      </c>
      <c r="J76" s="24"/>
      <c r="K76" s="24"/>
      <c r="L76" s="24"/>
      <c r="M76" s="24">
        <v>2</v>
      </c>
      <c r="N76" s="24">
        <v>1</v>
      </c>
      <c r="O76" s="24">
        <v>2</v>
      </c>
      <c r="P76" s="24">
        <v>3</v>
      </c>
      <c r="Q76" s="24"/>
      <c r="R76" s="24">
        <v>3</v>
      </c>
      <c r="S76" s="24"/>
      <c r="T76" s="24">
        <v>1</v>
      </c>
      <c r="U76" s="24">
        <v>2</v>
      </c>
      <c r="V76" s="17">
        <v>0</v>
      </c>
      <c r="W76" s="17">
        <v>0</v>
      </c>
      <c r="X76" s="17">
        <v>1</v>
      </c>
      <c r="Y76" s="17">
        <v>0.1906999945640564</v>
      </c>
      <c r="Z76" s="17">
        <v>0.1031000018119812</v>
      </c>
      <c r="AA76" s="17">
        <f>Y76-Z76</f>
      </c>
      <c r="AB76" s="17">
        <f>((AA76/0.011))*(250/100)</f>
      </c>
      <c r="AC76" s="17">
        <v>598.1851541768823</v>
      </c>
      <c r="AD76" s="17">
        <f>AB76/AC76</f>
      </c>
      <c r="AE76" s="17"/>
      <c r="AF76" s="17">
        <v>0.07289999723434448</v>
      </c>
      <c r="AG76" s="25">
        <f>(AF76-0.041)/0.0012</f>
      </c>
      <c r="AH76" s="17">
        <v>68.64428296919385</v>
      </c>
      <c r="AI76" s="28">
        <v>1.337151397201557</v>
      </c>
      <c r="AJ76" s="28">
        <v>33.53292114545142</v>
      </c>
      <c r="AK76" s="28">
        <v>0.9357498699756164</v>
      </c>
      <c r="AL76" s="28">
        <v>0.22818061452073787</v>
      </c>
      <c r="AM76" s="28">
        <v>15.95630391596349</v>
      </c>
      <c r="AN76" s="28">
        <v>18.29598791072576</v>
      </c>
      <c r="AO76" s="28">
        <v>21.45549001501085</v>
      </c>
      <c r="AP76" s="28">
        <v>0.30666679284027115</v>
      </c>
      <c r="AQ76" s="28">
        <v>6.410781079339762</v>
      </c>
      <c r="AR76" s="28">
        <v>0.6613640165059</v>
      </c>
      <c r="AS76" s="28">
        <v>0.8794032424646256</v>
      </c>
      <c r="AT76" s="28">
        <v>51.054557073137204</v>
      </c>
      <c r="AU76" s="28">
        <v>19.231737780701376</v>
      </c>
      <c r="AV76" s="28">
        <v>29.71370514616141</v>
      </c>
      <c r="AW76" s="28">
        <v>27.866271094350612</v>
      </c>
      <c r="AX76" s="28">
        <v>1.8474340518107968</v>
      </c>
      <c r="AY76" s="26">
        <f>SUM(AR76+AS76)</f>
      </c>
      <c r="AZ76" s="28">
        <v>15.083770414990981</v>
      </c>
      <c r="BA76" s="26">
        <f>AQ76/AY76</f>
      </c>
      <c r="BB76" s="20"/>
      <c r="BC76" s="20"/>
      <c r="BD76" s="20"/>
    </row>
    <row x14ac:dyDescent="0.25" r="77" customHeight="1" ht="15.75">
      <c r="A77" s="35"/>
      <c r="B77" s="35"/>
      <c r="C77" s="40" t="s">
        <v>182</v>
      </c>
      <c r="D77" s="41">
        <v>76</v>
      </c>
      <c r="E77" s="24">
        <v>61</v>
      </c>
      <c r="F77" s="24">
        <v>21.74</v>
      </c>
      <c r="G77" s="24">
        <v>1</v>
      </c>
      <c r="H77" s="24">
        <v>0</v>
      </c>
      <c r="I77" s="24">
        <v>0</v>
      </c>
      <c r="J77" s="24"/>
      <c r="K77" s="24"/>
      <c r="L77" s="24"/>
      <c r="M77" s="24">
        <v>3</v>
      </c>
      <c r="N77" s="24">
        <v>0</v>
      </c>
      <c r="O77" s="24">
        <v>3</v>
      </c>
      <c r="P77" s="24">
        <v>2</v>
      </c>
      <c r="Q77" s="24"/>
      <c r="R77" s="24">
        <v>35</v>
      </c>
      <c r="S77" s="24"/>
      <c r="T77" s="24">
        <v>1</v>
      </c>
      <c r="U77" s="24">
        <v>3</v>
      </c>
      <c r="V77" s="17">
        <v>0</v>
      </c>
      <c r="W77" s="17">
        <v>0</v>
      </c>
      <c r="X77" s="17">
        <v>1</v>
      </c>
      <c r="Y77" s="25">
        <v>0.332399994134903</v>
      </c>
      <c r="Z77" s="17">
        <v>0.10209999978542328</v>
      </c>
      <c r="AA77" s="17">
        <f>Y77-Z77</f>
      </c>
      <c r="AB77" s="17">
        <f>((AA77/0.011))*(250/100)</f>
      </c>
      <c r="AC77" s="17">
        <v>603.0654563468581</v>
      </c>
      <c r="AD77" s="17">
        <f>AB77/AC77</f>
      </c>
      <c r="AE77" s="17"/>
      <c r="AF77" s="17">
        <v>0.0728000029921532</v>
      </c>
      <c r="AG77" s="25">
        <f>(AF77-0.041)/0.0012</f>
      </c>
      <c r="AH77" s="17">
        <v>56.863142173933</v>
      </c>
      <c r="AI77" s="28">
        <v>3.5215142682774667</v>
      </c>
      <c r="AJ77" s="28">
        <v>34.433645293446865</v>
      </c>
      <c r="AK77" s="28">
        <v>7.304145446510526</v>
      </c>
      <c r="AL77" s="28">
        <v>1.449457649604622</v>
      </c>
      <c r="AM77" s="28">
        <v>11.643806086390104</v>
      </c>
      <c r="AN77" s="28">
        <v>13.694610126781939</v>
      </c>
      <c r="AO77" s="28">
        <v>14.858531023646144</v>
      </c>
      <c r="AP77" s="28">
        <v>0.7322816890595127</v>
      </c>
      <c r="AQ77" s="28">
        <v>11.37146279035801</v>
      </c>
      <c r="AR77" s="28">
        <v>0.4922370197438695</v>
      </c>
      <c r="AS77" s="28">
        <v>0.49830860618095285</v>
      </c>
      <c r="AT77" s="28">
        <v>51.048423297719054</v>
      </c>
      <c r="AU77" s="28">
        <v>20.998755573292463</v>
      </c>
      <c r="AV77" s="28">
        <v>27.952821128988486</v>
      </c>
      <c r="AW77" s="28">
        <v>26.229993814004153</v>
      </c>
      <c r="AX77" s="28">
        <v>1.7228273149843352</v>
      </c>
      <c r="AY77" s="26">
        <f>SUM(AR77+AS77)</f>
      </c>
      <c r="AZ77" s="28">
        <v>15.224969784184465</v>
      </c>
      <c r="BA77" s="26">
        <f>AQ77/AY77</f>
      </c>
      <c r="BB77" s="20"/>
      <c r="BC77" s="20"/>
      <c r="BD77" s="20"/>
    </row>
    <row x14ac:dyDescent="0.25" r="78" customHeight="1" ht="15.75">
      <c r="A78" s="42"/>
      <c r="B78" s="42"/>
      <c r="C78" s="22" t="s">
        <v>183</v>
      </c>
      <c r="D78" s="23">
        <v>77</v>
      </c>
      <c r="E78" s="24">
        <v>60</v>
      </c>
      <c r="F78" s="24">
        <v>25.76</v>
      </c>
      <c r="G78" s="24">
        <v>1</v>
      </c>
      <c r="H78" s="24">
        <v>0</v>
      </c>
      <c r="I78" s="24">
        <v>0</v>
      </c>
      <c r="J78" s="24">
        <v>2710</v>
      </c>
      <c r="K78" s="24">
        <v>2170</v>
      </c>
      <c r="L78" s="24">
        <f>J78/K78</f>
      </c>
      <c r="M78" s="24">
        <v>2</v>
      </c>
      <c r="N78" s="24">
        <v>1</v>
      </c>
      <c r="O78" s="24">
        <v>2</v>
      </c>
      <c r="P78" s="24">
        <v>3</v>
      </c>
      <c r="Q78" s="24"/>
      <c r="R78" s="24">
        <v>30</v>
      </c>
      <c r="S78" s="24"/>
      <c r="T78" s="24">
        <v>1</v>
      </c>
      <c r="U78" s="24">
        <v>3</v>
      </c>
      <c r="V78" s="17">
        <v>0</v>
      </c>
      <c r="W78" s="17">
        <v>0</v>
      </c>
      <c r="X78" s="17">
        <v>1</v>
      </c>
      <c r="Y78" s="17">
        <v>0.28290000557899475</v>
      </c>
      <c r="Z78" s="17">
        <v>0.12300000339746475</v>
      </c>
      <c r="AA78" s="17">
        <f>Y78-Z78</f>
      </c>
      <c r="AB78" s="17">
        <f>((AA78/0.011))*(250/100)</f>
      </c>
      <c r="AC78" s="17">
        <v>670.4300639024351</v>
      </c>
      <c r="AD78" s="17">
        <f>AB78/AC78</f>
      </c>
      <c r="AE78" s="17"/>
      <c r="AF78" s="17">
        <v>0.14309999346733093</v>
      </c>
      <c r="AG78" s="25">
        <f>(AF78-0.041)/0.0012</f>
      </c>
      <c r="AH78" s="17">
        <v>52.78028242379624</v>
      </c>
      <c r="AI78" s="28">
        <v>1.2923494248899474</v>
      </c>
      <c r="AJ78" s="28">
        <v>34.42511495775332</v>
      </c>
      <c r="AK78" s="28">
        <v>1.8482484225413591</v>
      </c>
      <c r="AL78" s="28">
        <v>2.0189637817342407</v>
      </c>
      <c r="AM78" s="28">
        <v>16.49480139818972</v>
      </c>
      <c r="AN78" s="28">
        <v>16.579087516282907</v>
      </c>
      <c r="AO78" s="28">
        <v>18.82710453163793</v>
      </c>
      <c r="AP78" s="28">
        <v>0.16933033113413828</v>
      </c>
      <c r="AQ78" s="28">
        <v>6.863119638773457</v>
      </c>
      <c r="AR78" s="28">
        <v>0.5562306574831245</v>
      </c>
      <c r="AS78" s="28">
        <v>0.9256493395798789</v>
      </c>
      <c r="AT78" s="28">
        <v>54.231229562567236</v>
      </c>
      <c r="AU78" s="28">
        <v>18.427335938824267</v>
      </c>
      <c r="AV78" s="28">
        <v>27.34143449860853</v>
      </c>
      <c r="AW78" s="28">
        <v>25.690224170411387</v>
      </c>
      <c r="AX78" s="28">
        <v>1.6512103281971418</v>
      </c>
      <c r="AY78" s="26">
        <f>SUM(AR78+AS78)</f>
      </c>
      <c r="AZ78" s="28">
        <v>15.558420227701102</v>
      </c>
      <c r="BA78" s="26">
        <f>AQ78/AY78</f>
      </c>
      <c r="BB78" s="20"/>
      <c r="BC78" s="20"/>
      <c r="BD78" s="2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datos iniciales 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2025-04-14T23:56:54.315Z</dcterms:created>
  <dcterms:modified xsi:type="dcterms:W3CDTF">2025-04-14T23:56:54.315Z</dcterms:modified>
</cp:coreProperties>
</file>