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VNProjects\trunk\PreMarket\PCF\"/>
    </mc:Choice>
  </mc:AlternateContent>
  <bookViews>
    <workbookView xWindow="0" yWindow="0" windowWidth="15585" windowHeight="2220" activeTab="2"/>
  </bookViews>
  <sheets>
    <sheet name="00645" sheetId="2" r:id="rId1"/>
    <sheet name="00640L" sheetId="3" r:id="rId2"/>
    <sheet name="00640L-0831" sheetId="8" r:id="rId3"/>
    <sheet name="00641R" sheetId="4" r:id="rId4"/>
    <sheet name="00652" sheetId="5" r:id="rId5"/>
    <sheet name="00653L" sheetId="6" r:id="rId6"/>
    <sheet name="00654R" sheetId="7" r:id="rId7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8" l="1"/>
  <c r="D19" i="8"/>
  <c r="B17" i="8"/>
  <c r="G15" i="8"/>
  <c r="B31" i="8"/>
  <c r="B30" i="8"/>
  <c r="B29" i="8"/>
  <c r="B28" i="8"/>
  <c r="B27" i="8"/>
  <c r="B26" i="8"/>
  <c r="B25" i="8"/>
  <c r="B24" i="8"/>
  <c r="B23" i="8"/>
  <c r="B22" i="8"/>
  <c r="B21" i="8"/>
  <c r="B32" i="8"/>
  <c r="D17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H4" i="3"/>
  <c r="B19" i="8" l="1"/>
  <c r="G8" i="7"/>
  <c r="H4" i="7"/>
  <c r="C14" i="5"/>
  <c r="F13" i="7"/>
  <c r="D13" i="7"/>
  <c r="D12" i="7"/>
  <c r="D7" i="4"/>
  <c r="B7" i="4" s="1"/>
  <c r="D5" i="2"/>
  <c r="B5" i="2" s="1"/>
  <c r="D17" i="3"/>
  <c r="B17" i="3" s="1"/>
  <c r="H15" i="3"/>
  <c r="B6" i="7"/>
  <c r="B4" i="7"/>
  <c r="D2" i="7"/>
  <c r="B6" i="6"/>
  <c r="B4" i="6"/>
  <c r="D2" i="6"/>
  <c r="B9" i="5"/>
  <c r="B8" i="5"/>
  <c r="B12" i="5"/>
  <c r="D6" i="5"/>
  <c r="D4" i="5"/>
  <c r="D2" i="5"/>
  <c r="B12" i="4"/>
  <c r="B11" i="4"/>
  <c r="B10" i="4"/>
  <c r="D9" i="4"/>
  <c r="B9" i="4" s="1"/>
  <c r="D5" i="4"/>
  <c r="D4" i="4"/>
  <c r="D3" i="4"/>
  <c r="D2" i="4"/>
  <c r="B20" i="3"/>
  <c r="B21" i="3"/>
  <c r="B22" i="3"/>
  <c r="B23" i="3"/>
  <c r="B24" i="3"/>
  <c r="B25" i="3"/>
  <c r="B26" i="3"/>
  <c r="B27" i="3"/>
  <c r="B28" i="3"/>
  <c r="B29" i="3"/>
  <c r="B30" i="3"/>
  <c r="B31" i="3"/>
  <c r="D3" i="3"/>
  <c r="D4" i="3"/>
  <c r="D5" i="3"/>
  <c r="D6" i="3"/>
  <c r="D7" i="3"/>
  <c r="D8" i="3"/>
  <c r="D9" i="3"/>
  <c r="D10" i="3"/>
  <c r="D11" i="3"/>
  <c r="D12" i="3"/>
  <c r="D13" i="3"/>
  <c r="D14" i="3"/>
  <c r="D19" i="3"/>
  <c r="B32" i="3" s="1"/>
  <c r="B19" i="3"/>
  <c r="D15" i="3"/>
  <c r="D2" i="3"/>
  <c r="B8" i="2"/>
  <c r="B7" i="2"/>
  <c r="D7" i="2"/>
  <c r="D3" i="2"/>
  <c r="D2" i="2"/>
  <c r="B20" i="8" l="1"/>
  <c r="B33" i="8" s="1"/>
</calcChain>
</file>

<file path=xl/sharedStrings.xml><?xml version="1.0" encoding="utf-8"?>
<sst xmlns="http://schemas.openxmlformats.org/spreadsheetml/2006/main" count="110" uniqueCount="13">
  <si>
    <t>台幣</t>
    <phoneticPr fontId="2" type="noConversion"/>
  </si>
  <si>
    <t>TWD/USD</t>
    <phoneticPr fontId="2" type="noConversion"/>
  </si>
  <si>
    <t>JPY/USD</t>
    <phoneticPr fontId="2" type="noConversion"/>
  </si>
  <si>
    <t>JSON</t>
    <phoneticPr fontId="2" type="noConversion"/>
  </si>
  <si>
    <r>
      <rPr>
        <sz val="10"/>
        <color theme="3"/>
        <rFont val="新細明體"/>
        <family val="1"/>
        <charset val="136"/>
      </rPr>
      <t>說明書</t>
    </r>
    <phoneticPr fontId="2" type="noConversion"/>
  </si>
  <si>
    <r>
      <rPr>
        <sz val="10"/>
        <color theme="3"/>
        <rFont val="新細明體"/>
        <family val="1"/>
        <charset val="136"/>
      </rPr>
      <t>日幣</t>
    </r>
    <phoneticPr fontId="2" type="noConversion"/>
  </si>
  <si>
    <r>
      <rPr>
        <sz val="10"/>
        <color theme="3"/>
        <rFont val="新細明體"/>
        <family val="1"/>
        <charset val="136"/>
      </rPr>
      <t>台幣</t>
    </r>
    <phoneticPr fontId="2" type="noConversion"/>
  </si>
  <si>
    <r>
      <rPr>
        <sz val="10"/>
        <color theme="3"/>
        <rFont val="新細明體"/>
        <family val="1"/>
        <charset val="136"/>
      </rPr>
      <t>匯率</t>
    </r>
    <phoneticPr fontId="2" type="noConversion"/>
  </si>
  <si>
    <r>
      <rPr>
        <sz val="10"/>
        <color theme="3"/>
        <rFont val="新細明體"/>
        <family val="1"/>
        <charset val="136"/>
      </rPr>
      <t>基金資產</t>
    </r>
    <phoneticPr fontId="2" type="noConversion"/>
  </si>
  <si>
    <t>美元</t>
    <phoneticPr fontId="2" type="noConversion"/>
  </si>
  <si>
    <t>盧比</t>
    <phoneticPr fontId="2" type="noConversion"/>
  </si>
  <si>
    <r>
      <rPr>
        <sz val="10"/>
        <color theme="3"/>
        <rFont val="新細明體"/>
        <family val="1"/>
        <charset val="136"/>
      </rPr>
      <t>匯率</t>
    </r>
    <phoneticPr fontId="2" type="noConversion"/>
  </si>
  <si>
    <t>美金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</si>
</sst>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&quot;$&quot;#,##0.00"/>
    <numFmt numFmtId="177" formatCode="0.0000000_ "/>
  </numFmts>
  <fonts count="8" x14ac:knownFonts="1">
    <font>
      <sz val="12"/>
      <color theme="1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3"/>
      <name val="Verdana"/>
      <family val="2"/>
    </font>
    <font>
      <sz val="10"/>
      <color theme="3"/>
      <name val="新細明體"/>
      <family val="1"/>
      <charset val="136"/>
    </font>
    <font>
      <sz val="11"/>
      <color theme="3"/>
      <name val="Verdana"/>
      <family val="2"/>
    </font>
    <font>
      <sz val="9"/>
      <color theme="3"/>
      <name val="Verdana"/>
      <family val="2"/>
    </font>
    <font>
      <sz val="11"/>
      <color theme="3"/>
      <name val="細明體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3" fillId="0" borderId="8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176" fontId="5" fillId="0" borderId="12" xfId="1" applyNumberFormat="1" applyFont="1" applyBorder="1">
      <alignment vertical="center"/>
    </xf>
    <xf numFmtId="176" fontId="5" fillId="0" borderId="13" xfId="1" applyNumberFormat="1" applyFont="1" applyBorder="1">
      <alignment vertical="center"/>
    </xf>
    <xf numFmtId="0" fontId="5" fillId="2" borderId="13" xfId="1" applyFont="1" applyFill="1" applyBorder="1">
      <alignment vertical="center"/>
    </xf>
    <xf numFmtId="0" fontId="6" fillId="0" borderId="13" xfId="1" applyFont="1" applyBorder="1">
      <alignment vertical="center"/>
    </xf>
    <xf numFmtId="0" fontId="6" fillId="0" borderId="14" xfId="1" applyFont="1" applyBorder="1">
      <alignment vertical="center"/>
    </xf>
    <xf numFmtId="176" fontId="5" fillId="0" borderId="15" xfId="1" applyNumberFormat="1" applyFont="1" applyBorder="1">
      <alignment vertical="center"/>
    </xf>
    <xf numFmtId="176" fontId="5" fillId="0" borderId="16" xfId="1" applyNumberFormat="1" applyFont="1" applyBorder="1">
      <alignment vertical="center"/>
    </xf>
    <xf numFmtId="0" fontId="5" fillId="2" borderId="16" xfId="1" applyFont="1" applyFill="1" applyBorder="1">
      <alignment vertical="center"/>
    </xf>
    <xf numFmtId="0" fontId="6" fillId="0" borderId="16" xfId="1" applyFont="1" applyBorder="1">
      <alignment vertical="center"/>
    </xf>
    <xf numFmtId="0" fontId="6" fillId="0" borderId="17" xfId="1" applyFont="1" applyBorder="1">
      <alignment vertical="center"/>
    </xf>
    <xf numFmtId="176" fontId="5" fillId="2" borderId="18" xfId="1" applyNumberFormat="1" applyFont="1" applyFill="1" applyBorder="1">
      <alignment vertical="center"/>
    </xf>
    <xf numFmtId="176" fontId="5" fillId="0" borderId="19" xfId="1" applyNumberFormat="1" applyFont="1" applyBorder="1">
      <alignment vertical="center"/>
    </xf>
    <xf numFmtId="0" fontId="5" fillId="2" borderId="19" xfId="1" applyFont="1" applyFill="1" applyBorder="1">
      <alignment vertical="center"/>
    </xf>
    <xf numFmtId="0" fontId="5" fillId="0" borderId="19" xfId="1" applyFont="1" applyBorder="1">
      <alignment vertical="center"/>
    </xf>
    <xf numFmtId="0" fontId="5" fillId="0" borderId="20" xfId="1" applyFont="1" applyBorder="1">
      <alignment vertical="center"/>
    </xf>
    <xf numFmtId="176" fontId="5" fillId="2" borderId="12" xfId="1" applyNumberFormat="1" applyFont="1" applyFill="1" applyBorder="1">
      <alignment vertical="center"/>
    </xf>
    <xf numFmtId="0" fontId="5" fillId="0" borderId="13" xfId="1" applyFont="1" applyBorder="1">
      <alignment vertical="center"/>
    </xf>
    <xf numFmtId="0" fontId="5" fillId="0" borderId="14" xfId="1" applyFont="1" applyBorder="1">
      <alignment vertical="center"/>
    </xf>
    <xf numFmtId="176" fontId="5" fillId="2" borderId="15" xfId="1" applyNumberFormat="1" applyFont="1" applyFill="1" applyBorder="1">
      <alignment vertical="center"/>
    </xf>
    <xf numFmtId="0" fontId="5" fillId="0" borderId="16" xfId="1" applyFont="1" applyBorder="1">
      <alignment vertical="center"/>
    </xf>
    <xf numFmtId="0" fontId="5" fillId="0" borderId="17" xfId="1" applyFont="1" applyBorder="1">
      <alignment vertical="center"/>
    </xf>
    <xf numFmtId="176" fontId="5" fillId="0" borderId="21" xfId="1" applyNumberFormat="1" applyFont="1" applyBorder="1">
      <alignment vertical="center"/>
    </xf>
    <xf numFmtId="176" fontId="5" fillId="0" borderId="22" xfId="1" applyNumberFormat="1" applyFont="1" applyBorder="1">
      <alignment vertical="center"/>
    </xf>
    <xf numFmtId="0" fontId="5" fillId="2" borderId="22" xfId="1" applyFont="1" applyFill="1" applyBorder="1">
      <alignment vertical="center"/>
    </xf>
    <xf numFmtId="0" fontId="6" fillId="0" borderId="22" xfId="1" applyFont="1" applyBorder="1">
      <alignment vertical="center"/>
    </xf>
    <xf numFmtId="0" fontId="6" fillId="0" borderId="23" xfId="1" applyFont="1" applyBorder="1">
      <alignment vertical="center"/>
    </xf>
    <xf numFmtId="176" fontId="5" fillId="0" borderId="11" xfId="1" applyNumberFormat="1" applyFont="1" applyBorder="1">
      <alignment vertical="center"/>
    </xf>
    <xf numFmtId="0" fontId="5" fillId="2" borderId="11" xfId="1" applyFont="1" applyFill="1" applyBorder="1">
      <alignment vertical="center"/>
    </xf>
    <xf numFmtId="0" fontId="5" fillId="0" borderId="11" xfId="1" applyFont="1" applyBorder="1">
      <alignment vertical="center"/>
    </xf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6" fillId="0" borderId="11" xfId="1" applyFont="1" applyBorder="1">
      <alignment vertical="center"/>
    </xf>
    <xf numFmtId="176" fontId="5" fillId="0" borderId="24" xfId="1" applyNumberFormat="1" applyFont="1" applyBorder="1">
      <alignment vertical="center"/>
    </xf>
    <xf numFmtId="0" fontId="6" fillId="0" borderId="25" xfId="1" applyFont="1" applyBorder="1">
      <alignment vertical="center"/>
    </xf>
    <xf numFmtId="176" fontId="5" fillId="2" borderId="24" xfId="1" applyNumberFormat="1" applyFont="1" applyFill="1" applyBorder="1">
      <alignment vertical="center"/>
    </xf>
    <xf numFmtId="0" fontId="5" fillId="0" borderId="25" xfId="1" applyFont="1" applyBorder="1">
      <alignment vertical="center"/>
    </xf>
    <xf numFmtId="0" fontId="4" fillId="0" borderId="8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176" fontId="7" fillId="0" borderId="11" xfId="1" applyNumberFormat="1" applyFont="1" applyBorder="1">
      <alignment vertical="center"/>
    </xf>
    <xf numFmtId="176" fontId="5" fillId="0" borderId="26" xfId="1" applyNumberFormat="1" applyFont="1" applyBorder="1">
      <alignment vertical="center"/>
    </xf>
    <xf numFmtId="176" fontId="5" fillId="0" borderId="27" xfId="1" applyNumberFormat="1" applyFont="1" applyBorder="1">
      <alignment vertical="center"/>
    </xf>
    <xf numFmtId="0" fontId="5" fillId="2" borderId="27" xfId="1" applyFont="1" applyFill="1" applyBorder="1">
      <alignment vertical="center"/>
    </xf>
    <xf numFmtId="0" fontId="6" fillId="0" borderId="27" xfId="1" applyFont="1" applyBorder="1">
      <alignment vertical="center"/>
    </xf>
    <xf numFmtId="0" fontId="6" fillId="0" borderId="28" xfId="1" applyFont="1" applyBorder="1">
      <alignment vertical="center"/>
    </xf>
    <xf numFmtId="0" fontId="4" fillId="0" borderId="10" xfId="1" applyFont="1" applyBorder="1" applyAlignment="1">
      <alignment horizontal="center" vertical="center"/>
    </xf>
    <xf numFmtId="176" fontId="5" fillId="0" borderId="29" xfId="1" applyNumberFormat="1" applyFont="1" applyBorder="1">
      <alignment vertical="center"/>
    </xf>
    <xf numFmtId="176" fontId="5" fillId="0" borderId="30" xfId="1" applyNumberFormat="1" applyFont="1" applyBorder="1">
      <alignment vertical="center"/>
    </xf>
    <xf numFmtId="0" fontId="5" fillId="2" borderId="30" xfId="1" applyFont="1" applyFill="1" applyBorder="1">
      <alignment vertical="center"/>
    </xf>
    <xf numFmtId="0" fontId="6" fillId="0" borderId="30" xfId="1" applyFont="1" applyBorder="1">
      <alignment vertical="center"/>
    </xf>
    <xf numFmtId="0" fontId="6" fillId="0" borderId="31" xfId="1" applyFont="1" applyBorder="1">
      <alignment vertical="center"/>
    </xf>
    <xf numFmtId="0" fontId="4" fillId="0" borderId="2" xfId="1" applyFont="1" applyBorder="1" applyAlignment="1">
      <alignment horizontal="center" vertical="center"/>
    </xf>
    <xf numFmtId="0" fontId="5" fillId="3" borderId="19" xfId="1" applyFont="1" applyFill="1" applyBorder="1">
      <alignment vertical="center"/>
    </xf>
    <xf numFmtId="0" fontId="5" fillId="3" borderId="16" xfId="1" applyFont="1" applyFill="1" applyBorder="1">
      <alignment vertical="center"/>
    </xf>
    <xf numFmtId="176" fontId="5" fillId="3" borderId="19" xfId="1" applyNumberFormat="1" applyFont="1" applyFill="1" applyBorder="1">
      <alignment vertical="center"/>
    </xf>
    <xf numFmtId="176" fontId="7" fillId="2" borderId="24" xfId="1" applyNumberFormat="1" applyFont="1" applyFill="1" applyBorder="1">
      <alignment vertical="center"/>
    </xf>
    <xf numFmtId="177" fontId="5" fillId="2" borderId="13" xfId="1" applyNumberFormat="1" applyFont="1" applyFill="1" applyBorder="1">
      <alignment vertical="center"/>
    </xf>
    <xf numFmtId="177" fontId="5" fillId="2" borderId="11" xfId="1" applyNumberFormat="1" applyFont="1" applyFill="1" applyBorder="1">
      <alignment vertical="center"/>
    </xf>
    <xf numFmtId="177" fontId="5" fillId="2" borderId="16" xfId="1" applyNumberFormat="1" applyFont="1" applyFill="1" applyBorder="1">
      <alignment vertical="center"/>
    </xf>
    <xf numFmtId="0" fontId="3" fillId="0" borderId="5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</cellXfs>
  <cellStyles count="2">
    <cellStyle name="一般" xfId="0" builtinId="0"/>
    <cellStyle name="標題 4" xfId="1" builtinId="19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B7" sqref="B7"/>
    </sheetView>
  </sheetViews>
  <sheetFormatPr defaultRowHeight="16.5" x14ac:dyDescent="0.25"/>
  <cols>
    <col min="1" max="1" width="9.5" bestFit="1" customWidth="1"/>
    <col min="2" max="2" width="23.375" bestFit="1" customWidth="1"/>
    <col min="3" max="3" width="21.25" bestFit="1" customWidth="1"/>
    <col min="4" max="4" width="19.5" bestFit="1" customWidth="1"/>
    <col min="5" max="5" width="10.5" bestFit="1" customWidth="1"/>
    <col min="6" max="6" width="9.375" bestFit="1" customWidth="1"/>
    <col min="7" max="7" width="15.5" bestFit="1" customWidth="1"/>
  </cols>
  <sheetData>
    <row r="1" spans="1:7" ht="17.25" thickBot="1" x14ac:dyDescent="0.3">
      <c r="A1" s="64" t="s">
        <v>4</v>
      </c>
      <c r="B1" s="2" t="s">
        <v>5</v>
      </c>
      <c r="C1" s="3" t="s">
        <v>6</v>
      </c>
      <c r="D1" s="3" t="s">
        <v>7</v>
      </c>
      <c r="E1" s="3"/>
      <c r="F1" s="4"/>
    </row>
    <row r="2" spans="1:7" x14ac:dyDescent="0.25">
      <c r="A2" s="65"/>
      <c r="B2" s="5">
        <v>750000000</v>
      </c>
      <c r="C2" s="6">
        <v>227100000</v>
      </c>
      <c r="D2" s="7">
        <f>C2/B2</f>
        <v>0.30280000000000001</v>
      </c>
      <c r="E2" s="8"/>
      <c r="F2" s="9"/>
    </row>
    <row r="3" spans="1:7" ht="17.25" thickBot="1" x14ac:dyDescent="0.3">
      <c r="A3" s="66"/>
      <c r="B3" s="10">
        <v>400000000</v>
      </c>
      <c r="C3" s="11">
        <v>121080000</v>
      </c>
      <c r="D3" s="12">
        <f>C3/B3</f>
        <v>0.30270000000000002</v>
      </c>
      <c r="E3" s="13"/>
      <c r="F3" s="14"/>
    </row>
    <row r="4" spans="1:7" ht="17.25" thickBot="1" x14ac:dyDescent="0.3">
      <c r="A4" s="64" t="s">
        <v>8</v>
      </c>
      <c r="B4" s="2" t="s">
        <v>5</v>
      </c>
      <c r="C4" s="3" t="s">
        <v>6</v>
      </c>
      <c r="D4" s="3" t="s">
        <v>7</v>
      </c>
      <c r="E4" s="3"/>
      <c r="F4" s="4"/>
    </row>
    <row r="5" spans="1:7" ht="17.25" thickBot="1" x14ac:dyDescent="0.3">
      <c r="A5" s="66"/>
      <c r="B5" s="15">
        <f>C5/D5</f>
        <v>1150000000</v>
      </c>
      <c r="C5" s="16">
        <v>348180000</v>
      </c>
      <c r="D5" s="59">
        <f>SUM(C2:C3)/SUM(B2:B3)</f>
        <v>0.30276521739130435</v>
      </c>
      <c r="E5" s="18"/>
      <c r="F5" s="19"/>
      <c r="G5" s="1"/>
    </row>
    <row r="6" spans="1:7" ht="17.25" thickBot="1" x14ac:dyDescent="0.3">
      <c r="A6" s="65" t="s">
        <v>3</v>
      </c>
      <c r="B6" s="2" t="s">
        <v>5</v>
      </c>
      <c r="C6" s="3" t="s">
        <v>6</v>
      </c>
      <c r="D6" s="3" t="s">
        <v>7</v>
      </c>
      <c r="E6" s="3" t="s">
        <v>1</v>
      </c>
      <c r="F6" s="4" t="s">
        <v>2</v>
      </c>
    </row>
    <row r="7" spans="1:7" x14ac:dyDescent="0.25">
      <c r="A7" s="67"/>
      <c r="B7" s="20">
        <f>C7/D7</f>
        <v>750084450.85561502</v>
      </c>
      <c r="C7" s="6">
        <v>232999655</v>
      </c>
      <c r="D7" s="7">
        <f>E7/F7</f>
        <v>0.31063122923588038</v>
      </c>
      <c r="E7" s="21">
        <v>31.79</v>
      </c>
      <c r="F7" s="22">
        <v>102.34</v>
      </c>
    </row>
    <row r="8" spans="1:7" ht="17.25" thickBot="1" x14ac:dyDescent="0.3">
      <c r="A8" s="68"/>
      <c r="B8" s="23">
        <f>C8/D7</f>
        <v>400045041.52941179</v>
      </c>
      <c r="C8" s="11">
        <v>124266483</v>
      </c>
      <c r="D8" s="24"/>
      <c r="E8" s="24"/>
      <c r="F8" s="25"/>
    </row>
    <row r="9" spans="1:7" x14ac:dyDescent="0.25">
      <c r="B9" s="1"/>
      <c r="C9" s="1"/>
    </row>
  </sheetData>
  <mergeCells count="3">
    <mergeCell ref="A1:A3"/>
    <mergeCell ref="A4:A5"/>
    <mergeCell ref="A6:A8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18" workbookViewId="0">
      <selection sqref="A1:F32"/>
    </sheetView>
  </sheetViews>
  <sheetFormatPr defaultRowHeight="16.5" x14ac:dyDescent="0.25"/>
  <cols>
    <col min="2" max="3" width="21.625" bestFit="1" customWidth="1"/>
    <col min="7" max="8" width="17.25" bestFit="1" customWidth="1"/>
  </cols>
  <sheetData>
    <row r="1" spans="1:8" ht="17.25" thickBot="1" x14ac:dyDescent="0.3">
      <c r="A1" s="64" t="s">
        <v>4</v>
      </c>
      <c r="B1" s="2" t="s">
        <v>5</v>
      </c>
      <c r="C1" s="3" t="s">
        <v>6</v>
      </c>
      <c r="D1" s="3" t="s">
        <v>7</v>
      </c>
      <c r="E1" s="3" t="s">
        <v>1</v>
      </c>
      <c r="F1" s="4" t="s">
        <v>2</v>
      </c>
    </row>
    <row r="2" spans="1:8" x14ac:dyDescent="0.25">
      <c r="A2" s="67"/>
      <c r="B2" s="5">
        <v>300000000</v>
      </c>
      <c r="C2" s="6">
        <v>87210000</v>
      </c>
      <c r="D2" s="7">
        <f>C2/B2</f>
        <v>0.29070000000000001</v>
      </c>
      <c r="E2" s="8"/>
      <c r="F2" s="9"/>
      <c r="G2" s="1"/>
      <c r="H2" s="1">
        <v>93034301</v>
      </c>
    </row>
    <row r="3" spans="1:8" x14ac:dyDescent="0.25">
      <c r="A3" s="67"/>
      <c r="B3" s="38">
        <v>500000000</v>
      </c>
      <c r="C3" s="31">
        <v>145350000</v>
      </c>
      <c r="D3" s="32">
        <f t="shared" ref="D3:D14" si="0">C3/B3</f>
        <v>0.29070000000000001</v>
      </c>
      <c r="E3" s="37"/>
      <c r="F3" s="39"/>
      <c r="G3" s="1"/>
      <c r="H3" s="1"/>
    </row>
    <row r="4" spans="1:8" x14ac:dyDescent="0.25">
      <c r="A4" s="67"/>
      <c r="B4" s="38">
        <v>500000000</v>
      </c>
      <c r="C4" s="31">
        <v>145350000</v>
      </c>
      <c r="D4" s="32">
        <f t="shared" si="0"/>
        <v>0.29070000000000001</v>
      </c>
      <c r="E4" s="37"/>
      <c r="F4" s="39"/>
      <c r="G4" s="1"/>
      <c r="H4" s="1">
        <f>H2/B2</f>
        <v>0.31011433666666666</v>
      </c>
    </row>
    <row r="5" spans="1:8" x14ac:dyDescent="0.25">
      <c r="A5" s="67"/>
      <c r="B5" s="38">
        <v>300000000</v>
      </c>
      <c r="C5" s="31">
        <v>90960000</v>
      </c>
      <c r="D5" s="32">
        <f t="shared" si="0"/>
        <v>0.30320000000000003</v>
      </c>
      <c r="E5" s="37"/>
      <c r="F5" s="39"/>
      <c r="G5" s="1"/>
      <c r="H5" s="1"/>
    </row>
    <row r="6" spans="1:8" x14ac:dyDescent="0.25">
      <c r="A6" s="67"/>
      <c r="B6" s="38">
        <v>100000000</v>
      </c>
      <c r="C6" s="31">
        <v>30320000</v>
      </c>
      <c r="D6" s="32">
        <f t="shared" si="0"/>
        <v>0.30320000000000003</v>
      </c>
      <c r="E6" s="37"/>
      <c r="F6" s="39"/>
      <c r="G6" s="1"/>
      <c r="H6" s="1"/>
    </row>
    <row r="7" spans="1:8" x14ac:dyDescent="0.25">
      <c r="A7" s="67"/>
      <c r="B7" s="38">
        <v>300000000</v>
      </c>
      <c r="C7" s="31">
        <v>90960000</v>
      </c>
      <c r="D7" s="32">
        <f t="shared" si="0"/>
        <v>0.30320000000000003</v>
      </c>
      <c r="E7" s="37"/>
      <c r="F7" s="39"/>
      <c r="G7" s="1"/>
      <c r="H7" s="1"/>
    </row>
    <row r="8" spans="1:8" x14ac:dyDescent="0.25">
      <c r="A8" s="67"/>
      <c r="B8" s="38">
        <v>100000000</v>
      </c>
      <c r="C8" s="31">
        <v>30320000</v>
      </c>
      <c r="D8" s="32">
        <f t="shared" si="0"/>
        <v>0.30320000000000003</v>
      </c>
      <c r="E8" s="37"/>
      <c r="F8" s="39"/>
      <c r="G8" s="1"/>
      <c r="H8" s="1"/>
    </row>
    <row r="9" spans="1:8" x14ac:dyDescent="0.25">
      <c r="A9" s="67"/>
      <c r="B9" s="38">
        <v>200000000</v>
      </c>
      <c r="C9" s="31">
        <v>60640000</v>
      </c>
      <c r="D9" s="32">
        <f t="shared" si="0"/>
        <v>0.30320000000000003</v>
      </c>
      <c r="E9" s="37"/>
      <c r="F9" s="39"/>
      <c r="G9" s="1"/>
      <c r="H9" s="1"/>
    </row>
    <row r="10" spans="1:8" x14ac:dyDescent="0.25">
      <c r="A10" s="67"/>
      <c r="B10" s="38">
        <v>300000000</v>
      </c>
      <c r="C10" s="31">
        <v>90960000</v>
      </c>
      <c r="D10" s="32">
        <f t="shared" si="0"/>
        <v>0.30320000000000003</v>
      </c>
      <c r="E10" s="37"/>
      <c r="F10" s="39"/>
      <c r="G10" s="1"/>
      <c r="H10" s="1"/>
    </row>
    <row r="11" spans="1:8" x14ac:dyDescent="0.25">
      <c r="A11" s="67"/>
      <c r="B11" s="38">
        <v>300000000</v>
      </c>
      <c r="C11" s="31">
        <v>90960000</v>
      </c>
      <c r="D11" s="32">
        <f t="shared" si="0"/>
        <v>0.30320000000000003</v>
      </c>
      <c r="E11" s="37"/>
      <c r="F11" s="39"/>
      <c r="G11" s="1"/>
      <c r="H11" s="1"/>
    </row>
    <row r="12" spans="1:8" x14ac:dyDescent="0.25">
      <c r="A12" s="67"/>
      <c r="B12" s="38">
        <v>200000000</v>
      </c>
      <c r="C12" s="31">
        <v>62606000</v>
      </c>
      <c r="D12" s="32">
        <f t="shared" si="0"/>
        <v>0.31302999999999997</v>
      </c>
      <c r="E12" s="37"/>
      <c r="F12" s="39"/>
      <c r="G12" s="1"/>
      <c r="H12" s="1"/>
    </row>
    <row r="13" spans="1:8" x14ac:dyDescent="0.25">
      <c r="A13" s="67"/>
      <c r="B13" s="38">
        <v>200000000</v>
      </c>
      <c r="C13" s="31">
        <v>62608000</v>
      </c>
      <c r="D13" s="32">
        <f t="shared" si="0"/>
        <v>0.31303999999999998</v>
      </c>
      <c r="E13" s="37"/>
      <c r="F13" s="39"/>
      <c r="G13" s="1"/>
      <c r="H13" s="1"/>
    </row>
    <row r="14" spans="1:8" x14ac:dyDescent="0.25">
      <c r="A14" s="67"/>
      <c r="B14" s="38">
        <v>300000000</v>
      </c>
      <c r="C14" s="31">
        <v>93516000</v>
      </c>
      <c r="D14" s="32">
        <f t="shared" si="0"/>
        <v>0.31172</v>
      </c>
      <c r="E14" s="37"/>
      <c r="F14" s="39"/>
      <c r="G14" s="1"/>
      <c r="H14" s="1"/>
    </row>
    <row r="15" spans="1:8" ht="17.25" thickBot="1" x14ac:dyDescent="0.3">
      <c r="A15" s="68"/>
      <c r="B15" s="10">
        <v>700000000</v>
      </c>
      <c r="C15" s="11">
        <v>223440000</v>
      </c>
      <c r="D15" s="12">
        <f>C15/B15</f>
        <v>0.31919999999999998</v>
      </c>
      <c r="E15" s="13"/>
      <c r="F15" s="14"/>
      <c r="G15" s="1"/>
      <c r="H15" s="1">
        <f>SUM(C2:C15)/SUM(B2:B15)</f>
        <v>0.30353488372093024</v>
      </c>
    </row>
    <row r="16" spans="1:8" ht="17.25" thickBot="1" x14ac:dyDescent="0.3">
      <c r="A16" s="64" t="s">
        <v>8</v>
      </c>
      <c r="B16" s="34" t="s">
        <v>5</v>
      </c>
      <c r="C16" s="35" t="s">
        <v>6</v>
      </c>
      <c r="D16" s="35" t="s">
        <v>7</v>
      </c>
      <c r="E16" s="35"/>
      <c r="F16" s="36"/>
      <c r="G16" s="1"/>
      <c r="H16" s="1"/>
    </row>
    <row r="17" spans="1:7" ht="17.25" thickBot="1" x14ac:dyDescent="0.3">
      <c r="A17" s="66"/>
      <c r="B17" s="15">
        <f>C17/D17</f>
        <v>4300000000</v>
      </c>
      <c r="C17" s="16">
        <v>1305200000</v>
      </c>
      <c r="D17" s="57">
        <f>SUM(C2:C15)/SUM(B2:B15)</f>
        <v>0.30353488372093024</v>
      </c>
      <c r="E17" s="18"/>
      <c r="F17" s="19"/>
      <c r="G17" s="1"/>
    </row>
    <row r="18" spans="1:7" ht="17.25" thickBot="1" x14ac:dyDescent="0.3">
      <c r="A18" s="64" t="s">
        <v>3</v>
      </c>
      <c r="B18" s="2" t="s">
        <v>5</v>
      </c>
      <c r="C18" s="3" t="s">
        <v>6</v>
      </c>
      <c r="D18" s="3" t="s">
        <v>7</v>
      </c>
      <c r="E18" s="3" t="s">
        <v>1</v>
      </c>
      <c r="F18" s="4" t="s">
        <v>2</v>
      </c>
    </row>
    <row r="19" spans="1:7" x14ac:dyDescent="0.25">
      <c r="A19" s="67"/>
      <c r="B19" s="20">
        <f>C19/D19</f>
        <v>300056640.24598932</v>
      </c>
      <c r="C19" s="6">
        <v>93206963</v>
      </c>
      <c r="D19" s="7">
        <f>E19/F19</f>
        <v>0.31063122923588038</v>
      </c>
      <c r="E19" s="21">
        <v>31.79</v>
      </c>
      <c r="F19" s="22">
        <v>102.34</v>
      </c>
    </row>
    <row r="20" spans="1:7" x14ac:dyDescent="0.25">
      <c r="A20" s="67"/>
      <c r="B20" s="40">
        <f t="shared" ref="B20:B31" si="1">C20/D20</f>
        <v>500094399.33689845</v>
      </c>
      <c r="C20" s="31">
        <v>155344938</v>
      </c>
      <c r="D20" s="32">
        <v>0.31063122923588038</v>
      </c>
      <c r="E20" s="33"/>
      <c r="F20" s="41"/>
    </row>
    <row r="21" spans="1:7" x14ac:dyDescent="0.25">
      <c r="A21" s="67"/>
      <c r="B21" s="40">
        <f t="shared" si="1"/>
        <v>500094399.33689845</v>
      </c>
      <c r="C21" s="31">
        <v>155344938</v>
      </c>
      <c r="D21" s="32">
        <v>0.31063122923588038</v>
      </c>
      <c r="E21" s="33"/>
      <c r="F21" s="41"/>
    </row>
    <row r="22" spans="1:7" x14ac:dyDescent="0.25">
      <c r="A22" s="67"/>
      <c r="B22" s="40">
        <f t="shared" si="1"/>
        <v>300234571.48663104</v>
      </c>
      <c r="C22" s="31">
        <v>93262234</v>
      </c>
      <c r="D22" s="32">
        <v>0.31063122923588038</v>
      </c>
      <c r="E22" s="33"/>
      <c r="F22" s="41"/>
    </row>
    <row r="23" spans="1:7" x14ac:dyDescent="0.25">
      <c r="A23" s="67"/>
      <c r="B23" s="40">
        <f t="shared" si="1"/>
        <v>100078189.4224599</v>
      </c>
      <c r="C23" s="31">
        <v>31087411</v>
      </c>
      <c r="D23" s="32">
        <v>0.31063122923588038</v>
      </c>
      <c r="E23" s="33"/>
      <c r="F23" s="41"/>
    </row>
    <row r="24" spans="1:7" x14ac:dyDescent="0.25">
      <c r="A24" s="67"/>
      <c r="B24" s="40">
        <f t="shared" si="1"/>
        <v>300234571.48663104</v>
      </c>
      <c r="C24" s="31">
        <v>93262234</v>
      </c>
      <c r="D24" s="32">
        <v>0.31063122923588038</v>
      </c>
      <c r="E24" s="33"/>
      <c r="F24" s="41"/>
    </row>
    <row r="25" spans="1:7" x14ac:dyDescent="0.25">
      <c r="A25" s="67"/>
      <c r="B25" s="40">
        <f t="shared" si="1"/>
        <v>100078189.4224599</v>
      </c>
      <c r="C25" s="31">
        <v>31087411</v>
      </c>
      <c r="D25" s="32">
        <v>0.31063122923588038</v>
      </c>
      <c r="E25" s="33"/>
      <c r="F25" s="41"/>
    </row>
    <row r="26" spans="1:7" x14ac:dyDescent="0.25">
      <c r="A26" s="67"/>
      <c r="B26" s="40">
        <f t="shared" si="1"/>
        <v>200156378.8449198</v>
      </c>
      <c r="C26" s="31">
        <v>62174822</v>
      </c>
      <c r="D26" s="32">
        <v>0.31063122923588038</v>
      </c>
      <c r="E26" s="33"/>
      <c r="F26" s="41"/>
    </row>
    <row r="27" spans="1:7" x14ac:dyDescent="0.25">
      <c r="A27" s="67"/>
      <c r="B27" s="40">
        <f t="shared" si="1"/>
        <v>300234571.48663104</v>
      </c>
      <c r="C27" s="31">
        <v>93262234</v>
      </c>
      <c r="D27" s="32">
        <v>0.31063122923588038</v>
      </c>
      <c r="E27" s="33"/>
      <c r="F27" s="41"/>
    </row>
    <row r="28" spans="1:7" x14ac:dyDescent="0.25">
      <c r="A28" s="67"/>
      <c r="B28" s="40">
        <f t="shared" si="1"/>
        <v>300234571.48663104</v>
      </c>
      <c r="C28" s="31">
        <v>93262234</v>
      </c>
      <c r="D28" s="32">
        <v>0.31063122923588038</v>
      </c>
      <c r="E28" s="33"/>
      <c r="F28" s="41"/>
    </row>
    <row r="29" spans="1:7" x14ac:dyDescent="0.25">
      <c r="A29" s="67"/>
      <c r="B29" s="40">
        <f t="shared" si="1"/>
        <v>200156378.8449198</v>
      </c>
      <c r="C29" s="31">
        <v>62174822</v>
      </c>
      <c r="D29" s="32">
        <v>0.31063122923588038</v>
      </c>
      <c r="E29" s="33"/>
      <c r="F29" s="41"/>
    </row>
    <row r="30" spans="1:7" x14ac:dyDescent="0.25">
      <c r="A30" s="67"/>
      <c r="B30" s="40">
        <f t="shared" si="1"/>
        <v>200156378.8449198</v>
      </c>
      <c r="C30" s="31">
        <v>62174822</v>
      </c>
      <c r="D30" s="32">
        <v>0.31063122923588038</v>
      </c>
      <c r="E30" s="33"/>
      <c r="F30" s="41"/>
    </row>
    <row r="31" spans="1:7" x14ac:dyDescent="0.25">
      <c r="A31" s="67"/>
      <c r="B31" s="40">
        <f t="shared" si="1"/>
        <v>300234571.48663104</v>
      </c>
      <c r="C31" s="31">
        <v>93262234</v>
      </c>
      <c r="D31" s="32">
        <v>0.31063122923588038</v>
      </c>
      <c r="E31" s="33"/>
      <c r="F31" s="41"/>
    </row>
    <row r="32" spans="1:7" ht="17.25" thickBot="1" x14ac:dyDescent="0.3">
      <c r="A32" s="68"/>
      <c r="B32" s="23">
        <f>C32/D19</f>
        <v>700857281.91443861</v>
      </c>
      <c r="C32" s="11">
        <v>217708159</v>
      </c>
      <c r="D32" s="12">
        <v>0.31063122923588038</v>
      </c>
      <c r="E32" s="24"/>
      <c r="F32" s="25"/>
    </row>
    <row r="33" spans="2:3" x14ac:dyDescent="0.25">
      <c r="B33" s="1"/>
      <c r="C33" s="1"/>
    </row>
  </sheetData>
  <mergeCells count="3">
    <mergeCell ref="A1:A15"/>
    <mergeCell ref="A16:A17"/>
    <mergeCell ref="A18:A3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E17" sqref="E17"/>
    </sheetView>
  </sheetViews>
  <sheetFormatPr defaultRowHeight="16.5" x14ac:dyDescent="0.25"/>
  <cols>
    <col min="2" max="3" width="21.625" bestFit="1" customWidth="1"/>
    <col min="4" max="4" width="13.25" bestFit="1" customWidth="1"/>
    <col min="7" max="7" width="17.25" bestFit="1" customWidth="1"/>
  </cols>
  <sheetData>
    <row r="1" spans="1:7" ht="17.25" thickBot="1" x14ac:dyDescent="0.3">
      <c r="A1" s="64" t="s">
        <v>4</v>
      </c>
      <c r="B1" s="2" t="s">
        <v>5</v>
      </c>
      <c r="C1" s="3" t="s">
        <v>6</v>
      </c>
      <c r="D1" s="3" t="s">
        <v>7</v>
      </c>
      <c r="E1" s="3" t="s">
        <v>1</v>
      </c>
      <c r="F1" s="4" t="s">
        <v>2</v>
      </c>
    </row>
    <row r="2" spans="1:7" x14ac:dyDescent="0.25">
      <c r="A2" s="67"/>
      <c r="B2" s="5">
        <v>300000000</v>
      </c>
      <c r="C2" s="6">
        <v>93034301</v>
      </c>
      <c r="D2" s="61">
        <f>C2/B2</f>
        <v>0.31011433666666666</v>
      </c>
      <c r="E2" s="8"/>
      <c r="F2" s="9"/>
    </row>
    <row r="3" spans="1:7" x14ac:dyDescent="0.25">
      <c r="A3" s="67"/>
      <c r="B3" s="38">
        <v>500000000</v>
      </c>
      <c r="C3" s="31">
        <v>155057169</v>
      </c>
      <c r="D3" s="62">
        <f t="shared" ref="D3:D14" si="0">C3/B3</f>
        <v>0.31011433799999999</v>
      </c>
      <c r="E3" s="37"/>
      <c r="F3" s="39"/>
    </row>
    <row r="4" spans="1:7" x14ac:dyDescent="0.25">
      <c r="A4" s="67"/>
      <c r="B4" s="38">
        <v>500000000</v>
      </c>
      <c r="C4" s="31">
        <v>155057169</v>
      </c>
      <c r="D4" s="62">
        <f t="shared" si="0"/>
        <v>0.31011433799999999</v>
      </c>
      <c r="E4" s="37"/>
      <c r="F4" s="39"/>
    </row>
    <row r="5" spans="1:7" x14ac:dyDescent="0.25">
      <c r="A5" s="67"/>
      <c r="B5" s="38">
        <v>300000000</v>
      </c>
      <c r="C5" s="31">
        <v>93076343</v>
      </c>
      <c r="D5" s="62">
        <f t="shared" si="0"/>
        <v>0.31025447666666667</v>
      </c>
      <c r="E5" s="37"/>
      <c r="F5" s="39"/>
    </row>
    <row r="6" spans="1:7" x14ac:dyDescent="0.25">
      <c r="A6" s="67"/>
      <c r="B6" s="38">
        <v>100000000</v>
      </c>
      <c r="C6" s="31">
        <v>31025448</v>
      </c>
      <c r="D6" s="62">
        <f t="shared" si="0"/>
        <v>0.31025448</v>
      </c>
      <c r="E6" s="37"/>
      <c r="F6" s="39"/>
    </row>
    <row r="7" spans="1:7" x14ac:dyDescent="0.25">
      <c r="A7" s="67"/>
      <c r="B7" s="38">
        <v>300000000</v>
      </c>
      <c r="C7" s="31">
        <v>93076343</v>
      </c>
      <c r="D7" s="62">
        <f t="shared" si="0"/>
        <v>0.31025447666666667</v>
      </c>
      <c r="E7" s="37"/>
      <c r="F7" s="39"/>
    </row>
    <row r="8" spans="1:7" x14ac:dyDescent="0.25">
      <c r="A8" s="67"/>
      <c r="B8" s="38">
        <v>100000000</v>
      </c>
      <c r="C8" s="31">
        <v>31025448</v>
      </c>
      <c r="D8" s="62">
        <f t="shared" si="0"/>
        <v>0.31025448</v>
      </c>
      <c r="E8" s="37"/>
      <c r="F8" s="39"/>
    </row>
    <row r="9" spans="1:7" x14ac:dyDescent="0.25">
      <c r="A9" s="67"/>
      <c r="B9" s="38">
        <v>200000000</v>
      </c>
      <c r="C9" s="31">
        <v>62050895</v>
      </c>
      <c r="D9" s="62">
        <f t="shared" si="0"/>
        <v>0.31025447499999997</v>
      </c>
      <c r="E9" s="37"/>
      <c r="F9" s="39"/>
    </row>
    <row r="10" spans="1:7" x14ac:dyDescent="0.25">
      <c r="A10" s="67"/>
      <c r="B10" s="38">
        <v>300000000</v>
      </c>
      <c r="C10" s="31">
        <v>93076343</v>
      </c>
      <c r="D10" s="62">
        <f t="shared" si="0"/>
        <v>0.31025447666666667</v>
      </c>
      <c r="E10" s="37"/>
      <c r="F10" s="39"/>
    </row>
    <row r="11" spans="1:7" x14ac:dyDescent="0.25">
      <c r="A11" s="67"/>
      <c r="B11" s="38">
        <v>300000000</v>
      </c>
      <c r="C11" s="31">
        <v>93076343</v>
      </c>
      <c r="D11" s="62">
        <f t="shared" si="0"/>
        <v>0.31025447666666667</v>
      </c>
      <c r="E11" s="37"/>
      <c r="F11" s="39"/>
    </row>
    <row r="12" spans="1:7" x14ac:dyDescent="0.25">
      <c r="A12" s="67"/>
      <c r="B12" s="38">
        <v>200000000</v>
      </c>
      <c r="C12" s="31">
        <v>62050895</v>
      </c>
      <c r="D12" s="62">
        <f t="shared" si="0"/>
        <v>0.31025447499999997</v>
      </c>
      <c r="E12" s="37"/>
      <c r="F12" s="39"/>
    </row>
    <row r="13" spans="1:7" x14ac:dyDescent="0.25">
      <c r="A13" s="67"/>
      <c r="B13" s="38">
        <v>200000000</v>
      </c>
      <c r="C13" s="31">
        <v>62050895</v>
      </c>
      <c r="D13" s="62">
        <f t="shared" si="0"/>
        <v>0.31025447499999997</v>
      </c>
      <c r="E13" s="37"/>
      <c r="F13" s="39"/>
      <c r="G13">
        <v>1305200000</v>
      </c>
    </row>
    <row r="14" spans="1:7" x14ac:dyDescent="0.25">
      <c r="A14" s="67"/>
      <c r="B14" s="38">
        <v>300000000</v>
      </c>
      <c r="C14" s="31">
        <v>93076343</v>
      </c>
      <c r="D14" s="62">
        <f t="shared" si="0"/>
        <v>0.31025447666666667</v>
      </c>
      <c r="E14" s="37"/>
      <c r="F14" s="39"/>
    </row>
    <row r="15" spans="1:7" ht="17.25" thickBot="1" x14ac:dyDescent="0.3">
      <c r="A15" s="68"/>
      <c r="B15" s="10">
        <v>700000000</v>
      </c>
      <c r="C15" s="11">
        <v>217275165</v>
      </c>
      <c r="D15" s="63">
        <f>C15/B15</f>
        <v>0.31039309285714284</v>
      </c>
      <c r="E15" s="13"/>
      <c r="F15" s="14"/>
      <c r="G15" s="1">
        <f>SUM(C2:C15)</f>
        <v>1334009100</v>
      </c>
    </row>
    <row r="16" spans="1:7" ht="17.25" thickBot="1" x14ac:dyDescent="0.3">
      <c r="A16" s="64" t="s">
        <v>8</v>
      </c>
      <c r="B16" s="34" t="s">
        <v>5</v>
      </c>
      <c r="C16" s="35" t="s">
        <v>6</v>
      </c>
      <c r="D16" s="35" t="s">
        <v>7</v>
      </c>
      <c r="E16" s="35"/>
      <c r="F16" s="36"/>
    </row>
    <row r="17" spans="1:6" ht="17.25" thickBot="1" x14ac:dyDescent="0.3">
      <c r="A17" s="66"/>
      <c r="B17" s="15">
        <f>C17/D17</f>
        <v>4300000000</v>
      </c>
      <c r="C17" s="16">
        <v>1334009100</v>
      </c>
      <c r="D17" s="57">
        <f>SUM(C2:C15)/SUM(B2:B15)</f>
        <v>0.31023467441860464</v>
      </c>
      <c r="E17" s="18"/>
      <c r="F17" s="19"/>
    </row>
    <row r="18" spans="1:6" ht="17.25" thickBot="1" x14ac:dyDescent="0.3">
      <c r="A18" s="64" t="s">
        <v>3</v>
      </c>
      <c r="B18" s="2" t="s">
        <v>5</v>
      </c>
      <c r="C18" s="3" t="s">
        <v>6</v>
      </c>
      <c r="D18" s="3" t="s">
        <v>7</v>
      </c>
      <c r="E18" s="3" t="s">
        <v>1</v>
      </c>
      <c r="F18" s="4" t="s">
        <v>2</v>
      </c>
    </row>
    <row r="19" spans="1:6" x14ac:dyDescent="0.25">
      <c r="A19" s="67"/>
      <c r="B19" s="20">
        <f>C19/D19</f>
        <v>300000000</v>
      </c>
      <c r="C19" s="6">
        <v>93034301</v>
      </c>
      <c r="D19" s="7">
        <f>C2/B2</f>
        <v>0.31011433666666666</v>
      </c>
      <c r="E19" s="21">
        <v>31.734999999999999</v>
      </c>
      <c r="F19" s="22">
        <v>102.26</v>
      </c>
    </row>
    <row r="20" spans="1:6" x14ac:dyDescent="0.25">
      <c r="A20" s="67"/>
      <c r="B20" s="40">
        <f t="shared" ref="B20:B31" si="1">C20/D20</f>
        <v>500000000</v>
      </c>
      <c r="C20" s="31">
        <v>155057169</v>
      </c>
      <c r="D20" s="32">
        <f>C3/B3</f>
        <v>0.31011433799999999</v>
      </c>
      <c r="E20" s="33"/>
      <c r="F20" s="41"/>
    </row>
    <row r="21" spans="1:6" x14ac:dyDescent="0.25">
      <c r="A21" s="67"/>
      <c r="B21" s="40">
        <f t="shared" si="1"/>
        <v>499642227.88530016</v>
      </c>
      <c r="C21" s="31">
        <v>155057169</v>
      </c>
      <c r="D21" s="32">
        <v>0.3103363974183454</v>
      </c>
      <c r="E21" s="33"/>
      <c r="F21" s="41"/>
    </row>
    <row r="22" spans="1:6" x14ac:dyDescent="0.25">
      <c r="A22" s="67"/>
      <c r="B22" s="40">
        <f t="shared" si="1"/>
        <v>299920807.78887665</v>
      </c>
      <c r="C22" s="31">
        <v>93076343</v>
      </c>
      <c r="D22" s="32">
        <v>0.3103363974183454</v>
      </c>
      <c r="E22" s="33"/>
      <c r="F22" s="41"/>
    </row>
    <row r="23" spans="1:6" x14ac:dyDescent="0.25">
      <c r="A23" s="67"/>
      <c r="B23" s="40">
        <f t="shared" si="1"/>
        <v>99973603.670395464</v>
      </c>
      <c r="C23" s="31">
        <v>31025448</v>
      </c>
      <c r="D23" s="32">
        <v>0.3103363974183454</v>
      </c>
      <c r="E23" s="33"/>
      <c r="F23" s="41"/>
    </row>
    <row r="24" spans="1:6" x14ac:dyDescent="0.25">
      <c r="A24" s="67"/>
      <c r="B24" s="40">
        <f t="shared" si="1"/>
        <v>299920807.78887665</v>
      </c>
      <c r="C24" s="31">
        <v>93076343</v>
      </c>
      <c r="D24" s="32">
        <v>0.3103363974183454</v>
      </c>
      <c r="E24" s="33"/>
      <c r="F24" s="41"/>
    </row>
    <row r="25" spans="1:6" x14ac:dyDescent="0.25">
      <c r="A25" s="67"/>
      <c r="B25" s="40">
        <f t="shared" si="1"/>
        <v>99973603.670395464</v>
      </c>
      <c r="C25" s="31">
        <v>31025448</v>
      </c>
      <c r="D25" s="32">
        <v>0.3103363974183454</v>
      </c>
      <c r="E25" s="33"/>
      <c r="F25" s="41"/>
    </row>
    <row r="26" spans="1:6" x14ac:dyDescent="0.25">
      <c r="A26" s="67"/>
      <c r="B26" s="40">
        <f t="shared" si="1"/>
        <v>199947204.11848116</v>
      </c>
      <c r="C26" s="31">
        <v>62050895</v>
      </c>
      <c r="D26" s="32">
        <v>0.3103363974183454</v>
      </c>
      <c r="E26" s="33"/>
      <c r="F26" s="41"/>
    </row>
    <row r="27" spans="1:6" x14ac:dyDescent="0.25">
      <c r="A27" s="67"/>
      <c r="B27" s="40">
        <f t="shared" si="1"/>
        <v>299920807.78887665</v>
      </c>
      <c r="C27" s="31">
        <v>93076343</v>
      </c>
      <c r="D27" s="32">
        <v>0.3103363974183454</v>
      </c>
      <c r="E27" s="33"/>
      <c r="F27" s="41"/>
    </row>
    <row r="28" spans="1:6" x14ac:dyDescent="0.25">
      <c r="A28" s="67"/>
      <c r="B28" s="40">
        <f t="shared" si="1"/>
        <v>299920807.78887665</v>
      </c>
      <c r="C28" s="31">
        <v>93076343</v>
      </c>
      <c r="D28" s="32">
        <v>0.3103363974183454</v>
      </c>
      <c r="E28" s="33"/>
      <c r="F28" s="41"/>
    </row>
    <row r="29" spans="1:6" x14ac:dyDescent="0.25">
      <c r="A29" s="67"/>
      <c r="B29" s="40">
        <f t="shared" si="1"/>
        <v>199947204.11848116</v>
      </c>
      <c r="C29" s="31">
        <v>62050895</v>
      </c>
      <c r="D29" s="32">
        <v>0.3103363974183454</v>
      </c>
      <c r="E29" s="33"/>
      <c r="F29" s="41"/>
    </row>
    <row r="30" spans="1:6" x14ac:dyDescent="0.25">
      <c r="A30" s="67"/>
      <c r="B30" s="40">
        <f t="shared" si="1"/>
        <v>199947204.11848116</v>
      </c>
      <c r="C30" s="31">
        <v>62050895</v>
      </c>
      <c r="D30" s="32">
        <v>0.3103363974183454</v>
      </c>
      <c r="E30" s="33"/>
      <c r="F30" s="41"/>
    </row>
    <row r="31" spans="1:6" x14ac:dyDescent="0.25">
      <c r="A31" s="67"/>
      <c r="B31" s="40">
        <f t="shared" si="1"/>
        <v>299920807.78887665</v>
      </c>
      <c r="C31" s="31">
        <v>93076343</v>
      </c>
      <c r="D31" s="32">
        <v>0.3103363974183454</v>
      </c>
      <c r="E31" s="33"/>
      <c r="F31" s="41"/>
    </row>
    <row r="32" spans="1:6" ht="17.25" thickBot="1" x14ac:dyDescent="0.3">
      <c r="A32" s="68"/>
      <c r="B32" s="23">
        <f>C32/D19</f>
        <v>700629217.38940144</v>
      </c>
      <c r="C32" s="11">
        <v>217275165</v>
      </c>
      <c r="D32" s="12">
        <v>0.3103363974183454</v>
      </c>
      <c r="E32" s="24"/>
      <c r="F32" s="25"/>
    </row>
    <row r="33" spans="2:2" x14ac:dyDescent="0.25">
      <c r="B33" s="1">
        <f>SUM(B19:B32)</f>
        <v>4299664303.9153185</v>
      </c>
    </row>
  </sheetData>
  <mergeCells count="3">
    <mergeCell ref="A1:A15"/>
    <mergeCell ref="A16:A17"/>
    <mergeCell ref="A18:A3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C13" sqref="C13"/>
    </sheetView>
  </sheetViews>
  <sheetFormatPr defaultRowHeight="16.5" x14ac:dyDescent="0.25"/>
  <cols>
    <col min="2" max="2" width="21.625" bestFit="1" customWidth="1"/>
    <col min="3" max="3" width="19.5" bestFit="1" customWidth="1"/>
    <col min="7" max="7" width="17.25" bestFit="1" customWidth="1"/>
  </cols>
  <sheetData>
    <row r="1" spans="1:7" ht="17.25" thickBot="1" x14ac:dyDescent="0.3">
      <c r="A1" s="64" t="s">
        <v>4</v>
      </c>
      <c r="B1" s="2" t="s">
        <v>5</v>
      </c>
      <c r="C1" s="3" t="s">
        <v>6</v>
      </c>
      <c r="D1" s="3" t="s">
        <v>7</v>
      </c>
      <c r="E1" s="3"/>
      <c r="F1" s="4"/>
    </row>
    <row r="2" spans="1:7" x14ac:dyDescent="0.25">
      <c r="A2" s="67"/>
      <c r="B2" s="5">
        <v>200000000</v>
      </c>
      <c r="C2" s="6">
        <v>58140000</v>
      </c>
      <c r="D2" s="7">
        <f>C2/B2</f>
        <v>0.29070000000000001</v>
      </c>
      <c r="E2" s="8"/>
      <c r="F2" s="9"/>
    </row>
    <row r="3" spans="1:7" x14ac:dyDescent="0.25">
      <c r="A3" s="67"/>
      <c r="B3" s="38">
        <v>230000000</v>
      </c>
      <c r="C3" s="31">
        <v>69621000</v>
      </c>
      <c r="D3" s="32">
        <f>C3/B3</f>
        <v>0.30270000000000002</v>
      </c>
      <c r="E3" s="37"/>
      <c r="F3" s="39"/>
    </row>
    <row r="4" spans="1:7" x14ac:dyDescent="0.25">
      <c r="A4" s="67"/>
      <c r="B4" s="38">
        <v>270000000</v>
      </c>
      <c r="C4" s="31">
        <v>81729000</v>
      </c>
      <c r="D4" s="32">
        <f>C4/B4</f>
        <v>0.30270000000000002</v>
      </c>
      <c r="E4" s="37"/>
      <c r="F4" s="39"/>
    </row>
    <row r="5" spans="1:7" ht="17.25" thickBot="1" x14ac:dyDescent="0.3">
      <c r="A5" s="67"/>
      <c r="B5" s="10">
        <v>300000000</v>
      </c>
      <c r="C5" s="11">
        <v>90810000</v>
      </c>
      <c r="D5" s="12">
        <f>C5/B5</f>
        <v>0.30270000000000002</v>
      </c>
      <c r="E5" s="13"/>
      <c r="F5" s="14"/>
    </row>
    <row r="6" spans="1:7" ht="17.25" thickBot="1" x14ac:dyDescent="0.3">
      <c r="A6" s="64" t="s">
        <v>8</v>
      </c>
      <c r="B6" s="34" t="s">
        <v>5</v>
      </c>
      <c r="C6" s="35" t="s">
        <v>6</v>
      </c>
      <c r="D6" s="35" t="s">
        <v>7</v>
      </c>
      <c r="E6" s="35"/>
      <c r="F6" s="36"/>
    </row>
    <row r="7" spans="1:7" ht="17.25" thickBot="1" x14ac:dyDescent="0.3">
      <c r="A7" s="66"/>
      <c r="B7" s="15">
        <f>C7/D7</f>
        <v>1000000000</v>
      </c>
      <c r="C7" s="16">
        <v>300300000</v>
      </c>
      <c r="D7" s="57">
        <f>SUM(C2:C5)/SUM(B2:B5)</f>
        <v>0.30030000000000001</v>
      </c>
      <c r="E7" s="18"/>
      <c r="F7" s="19"/>
      <c r="G7" s="1"/>
    </row>
    <row r="8" spans="1:7" ht="17.25" thickBot="1" x14ac:dyDescent="0.3">
      <c r="A8" s="64" t="s">
        <v>3</v>
      </c>
      <c r="B8" s="2" t="s">
        <v>5</v>
      </c>
      <c r="C8" s="3" t="s">
        <v>6</v>
      </c>
      <c r="D8" s="3" t="s">
        <v>7</v>
      </c>
      <c r="E8" s="3" t="s">
        <v>1</v>
      </c>
      <c r="F8" s="4" t="s">
        <v>2</v>
      </c>
    </row>
    <row r="9" spans="1:7" x14ac:dyDescent="0.25">
      <c r="A9" s="65"/>
      <c r="B9" s="20">
        <f>C9/D9</f>
        <v>200037759.09090909</v>
      </c>
      <c r="C9" s="6">
        <v>62137975</v>
      </c>
      <c r="D9" s="7">
        <f>E9/F9</f>
        <v>0.31063122923588038</v>
      </c>
      <c r="E9" s="21">
        <v>31.79</v>
      </c>
      <c r="F9" s="22">
        <v>102.34</v>
      </c>
    </row>
    <row r="10" spans="1:7" x14ac:dyDescent="0.25">
      <c r="A10" s="65"/>
      <c r="B10" s="40">
        <f>C10/D10</f>
        <v>230025899.7647059</v>
      </c>
      <c r="C10" s="31">
        <v>71453228</v>
      </c>
      <c r="D10" s="32">
        <v>0.31063122923588038</v>
      </c>
      <c r="E10" s="33"/>
      <c r="F10" s="41"/>
    </row>
    <row r="11" spans="1:7" x14ac:dyDescent="0.25">
      <c r="A11" s="65"/>
      <c r="B11" s="40">
        <f>C11/D11</f>
        <v>270030402.95187169</v>
      </c>
      <c r="C11" s="31">
        <v>83879876</v>
      </c>
      <c r="D11" s="32">
        <v>0.31063122923588038</v>
      </c>
      <c r="E11" s="33"/>
      <c r="F11" s="41"/>
    </row>
    <row r="12" spans="1:7" ht="17.25" thickBot="1" x14ac:dyDescent="0.3">
      <c r="A12" s="66"/>
      <c r="B12" s="23">
        <f>C12/D12</f>
        <v>300033780.342246</v>
      </c>
      <c r="C12" s="11">
        <v>93199862</v>
      </c>
      <c r="D12" s="12">
        <v>0.31063122923588038</v>
      </c>
      <c r="E12" s="24"/>
      <c r="F12" s="25"/>
    </row>
    <row r="13" spans="1:7" x14ac:dyDescent="0.25">
      <c r="B13" s="1"/>
      <c r="C13" s="1"/>
    </row>
    <row r="15" spans="1:7" x14ac:dyDescent="0.25">
      <c r="C15" s="1"/>
    </row>
  </sheetData>
  <mergeCells count="3">
    <mergeCell ref="A1:A5"/>
    <mergeCell ref="A6:A7"/>
    <mergeCell ref="A8:A1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I16" sqref="I16"/>
    </sheetView>
  </sheetViews>
  <sheetFormatPr defaultRowHeight="16.5" x14ac:dyDescent="0.25"/>
  <cols>
    <col min="2" max="3" width="21.625" bestFit="1" customWidth="1"/>
    <col min="7" max="7" width="15.5" bestFit="1" customWidth="1"/>
    <col min="9" max="9" width="17.25" bestFit="1" customWidth="1"/>
  </cols>
  <sheetData>
    <row r="1" spans="1:9" ht="17.25" thickBot="1" x14ac:dyDescent="0.3">
      <c r="A1" s="64" t="s">
        <v>4</v>
      </c>
      <c r="B1" s="42" t="s">
        <v>9</v>
      </c>
      <c r="C1" s="43" t="s">
        <v>10</v>
      </c>
      <c r="D1" s="3" t="s">
        <v>7</v>
      </c>
      <c r="E1" s="3"/>
      <c r="F1" s="4"/>
    </row>
    <row r="2" spans="1:9" ht="17.25" thickBot="1" x14ac:dyDescent="0.3">
      <c r="A2" s="67"/>
      <c r="B2" s="51">
        <v>5000000</v>
      </c>
      <c r="C2" s="52">
        <v>342100000</v>
      </c>
      <c r="D2" s="53">
        <f>C2/B2</f>
        <v>68.42</v>
      </c>
      <c r="E2" s="54"/>
      <c r="F2" s="55"/>
    </row>
    <row r="3" spans="1:9" ht="17.25" thickBot="1" x14ac:dyDescent="0.3">
      <c r="A3" s="67"/>
      <c r="B3" s="42" t="s">
        <v>9</v>
      </c>
      <c r="C3" s="43" t="s">
        <v>0</v>
      </c>
      <c r="D3" s="43" t="s">
        <v>11</v>
      </c>
      <c r="E3" s="43"/>
      <c r="F3" s="50"/>
    </row>
    <row r="4" spans="1:9" ht="17.25" thickBot="1" x14ac:dyDescent="0.3">
      <c r="A4" s="67"/>
      <c r="B4" s="26">
        <v>18100000</v>
      </c>
      <c r="C4" s="27">
        <v>592413000</v>
      </c>
      <c r="D4" s="28">
        <f>C4/B4</f>
        <v>32.729999999999997</v>
      </c>
      <c r="E4" s="29"/>
      <c r="F4" s="30"/>
      <c r="G4">
        <v>-6100000</v>
      </c>
    </row>
    <row r="5" spans="1:9" ht="17.25" thickBot="1" x14ac:dyDescent="0.3">
      <c r="A5" s="67"/>
      <c r="B5" s="42" t="s">
        <v>9</v>
      </c>
      <c r="C5" s="43" t="s">
        <v>10</v>
      </c>
      <c r="D5" s="3" t="s">
        <v>7</v>
      </c>
      <c r="E5" s="43"/>
      <c r="F5" s="50"/>
    </row>
    <row r="6" spans="1:9" ht="17.25" thickBot="1" x14ac:dyDescent="0.3">
      <c r="A6" s="67"/>
      <c r="B6" s="45">
        <v>23000000</v>
      </c>
      <c r="C6" s="46">
        <v>1566559900</v>
      </c>
      <c r="D6" s="47">
        <f>C6/B6</f>
        <v>68.1113</v>
      </c>
      <c r="E6" s="48"/>
      <c r="F6" s="49"/>
    </row>
    <row r="7" spans="1:9" ht="17.25" thickBot="1" x14ac:dyDescent="0.3">
      <c r="A7" s="64" t="s">
        <v>8</v>
      </c>
      <c r="B7" s="56" t="s">
        <v>9</v>
      </c>
      <c r="C7" s="35" t="s">
        <v>6</v>
      </c>
      <c r="D7" s="35" t="s">
        <v>7</v>
      </c>
      <c r="E7" s="35"/>
      <c r="F7" s="36"/>
    </row>
    <row r="8" spans="1:9" ht="17.25" thickBot="1" x14ac:dyDescent="0.3">
      <c r="A8" s="65"/>
      <c r="B8" s="34">
        <f>C8/D8</f>
        <v>11902887.552350663</v>
      </c>
      <c r="C8" s="35">
        <v>378000000</v>
      </c>
      <c r="D8" s="35">
        <v>31.757000000000001</v>
      </c>
      <c r="E8" s="35">
        <v>31.757000000000001</v>
      </c>
      <c r="F8" s="36"/>
    </row>
    <row r="9" spans="1:9" ht="17.25" thickBot="1" x14ac:dyDescent="0.3">
      <c r="A9" s="65"/>
      <c r="B9" s="34">
        <f>C9/D9</f>
        <v>5484385.023633183</v>
      </c>
      <c r="C9" s="35">
        <v>368399853</v>
      </c>
      <c r="D9" s="35">
        <v>67.172499999999999</v>
      </c>
      <c r="E9" s="35">
        <v>67.172499999999999</v>
      </c>
      <c r="F9" s="36"/>
    </row>
    <row r="10" spans="1:9" ht="17.25" thickBot="1" x14ac:dyDescent="0.3">
      <c r="A10" s="66"/>
      <c r="B10" s="15"/>
      <c r="C10" s="16"/>
      <c r="D10" s="17"/>
      <c r="E10" s="18"/>
      <c r="F10" s="19"/>
      <c r="G10" s="1"/>
    </row>
    <row r="11" spans="1:9" ht="17.25" thickBot="1" x14ac:dyDescent="0.3">
      <c r="A11" s="64" t="s">
        <v>3</v>
      </c>
      <c r="B11" s="42" t="s">
        <v>12</v>
      </c>
      <c r="C11" s="3" t="s">
        <v>6</v>
      </c>
      <c r="D11" s="3" t="s">
        <v>7</v>
      </c>
      <c r="E11" s="3"/>
      <c r="F11" s="4"/>
    </row>
    <row r="12" spans="1:9" x14ac:dyDescent="0.25">
      <c r="A12" s="65"/>
      <c r="B12" s="20">
        <f>C12/D12</f>
        <v>11979257.675473124</v>
      </c>
      <c r="C12" s="6">
        <v>380425286</v>
      </c>
      <c r="D12" s="7">
        <v>31.757000000000001</v>
      </c>
      <c r="E12" s="21">
        <v>31.757000000000001</v>
      </c>
      <c r="F12" s="22"/>
    </row>
    <row r="13" spans="1:9" x14ac:dyDescent="0.25">
      <c r="A13" s="65"/>
      <c r="B13" s="60" t="s">
        <v>12</v>
      </c>
      <c r="C13" s="44" t="s">
        <v>10</v>
      </c>
      <c r="D13" s="32"/>
      <c r="E13" s="33"/>
      <c r="F13" s="41"/>
    </row>
    <row r="14" spans="1:9" x14ac:dyDescent="0.25">
      <c r="A14" s="65"/>
      <c r="B14" s="31">
        <v>11597107.42</v>
      </c>
      <c r="C14" s="1">
        <f>B14*D14</f>
        <v>779006698.16995001</v>
      </c>
      <c r="D14" s="32">
        <v>67.172499999999999</v>
      </c>
      <c r="E14" s="33">
        <v>67.172499999999999</v>
      </c>
      <c r="F14" s="41"/>
    </row>
    <row r="15" spans="1:9" ht="17.25" thickBot="1" x14ac:dyDescent="0.3">
      <c r="A15" s="66"/>
      <c r="B15" s="23"/>
      <c r="C15" s="11"/>
      <c r="D15" s="12"/>
      <c r="E15" s="24"/>
      <c r="F15" s="25"/>
    </row>
    <row r="16" spans="1:9" x14ac:dyDescent="0.25">
      <c r="I16" s="1"/>
    </row>
    <row r="17" spans="2:2" x14ac:dyDescent="0.25">
      <c r="B17" s="1"/>
    </row>
  </sheetData>
  <mergeCells count="3">
    <mergeCell ref="A1:A6"/>
    <mergeCell ref="A7:A10"/>
    <mergeCell ref="A11:A15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B6" sqref="B6"/>
    </sheetView>
  </sheetViews>
  <sheetFormatPr defaultRowHeight="16.5" x14ac:dyDescent="0.25"/>
  <cols>
    <col min="2" max="2" width="18.125" bestFit="1" customWidth="1"/>
    <col min="3" max="3" width="19.5" bestFit="1" customWidth="1"/>
  </cols>
  <sheetData>
    <row r="1" spans="1:6" ht="17.25" thickBot="1" x14ac:dyDescent="0.3">
      <c r="A1" s="64" t="s">
        <v>4</v>
      </c>
      <c r="B1" s="42" t="s">
        <v>9</v>
      </c>
      <c r="C1" s="3" t="s">
        <v>6</v>
      </c>
      <c r="D1" s="3" t="s">
        <v>7</v>
      </c>
      <c r="E1" s="3" t="s">
        <v>1</v>
      </c>
      <c r="F1" s="4"/>
    </row>
    <row r="2" spans="1:6" ht="17.25" thickBot="1" x14ac:dyDescent="0.3">
      <c r="A2" s="67"/>
      <c r="B2" s="10">
        <v>10000000</v>
      </c>
      <c r="C2" s="11">
        <v>327300000</v>
      </c>
      <c r="D2" s="12">
        <f>C2/B2</f>
        <v>32.729999999999997</v>
      </c>
      <c r="E2" s="13"/>
      <c r="F2" s="14"/>
    </row>
    <row r="3" spans="1:6" ht="17.25" thickBot="1" x14ac:dyDescent="0.3">
      <c r="A3" s="64" t="s">
        <v>8</v>
      </c>
      <c r="B3" s="56" t="s">
        <v>9</v>
      </c>
      <c r="C3" s="35" t="s">
        <v>6</v>
      </c>
      <c r="D3" s="35" t="s">
        <v>7</v>
      </c>
      <c r="E3" s="35" t="s">
        <v>1</v>
      </c>
      <c r="F3" s="36"/>
    </row>
    <row r="4" spans="1:6" ht="17.25" thickBot="1" x14ac:dyDescent="0.3">
      <c r="A4" s="66"/>
      <c r="B4" s="15">
        <f>C4/D4</f>
        <v>9914884.90726454</v>
      </c>
      <c r="C4" s="16">
        <v>314867000</v>
      </c>
      <c r="D4" s="57">
        <v>31.757000000000001</v>
      </c>
      <c r="E4" s="18">
        <v>31.757000000000001</v>
      </c>
      <c r="F4" s="19"/>
    </row>
    <row r="5" spans="1:6" ht="17.25" thickBot="1" x14ac:dyDescent="0.3">
      <c r="A5" s="64" t="s">
        <v>3</v>
      </c>
      <c r="B5" s="42" t="s">
        <v>9</v>
      </c>
      <c r="C5" s="3" t="s">
        <v>6</v>
      </c>
      <c r="D5" s="3" t="s">
        <v>7</v>
      </c>
      <c r="E5" s="3" t="s">
        <v>1</v>
      </c>
      <c r="F5" s="4"/>
    </row>
    <row r="6" spans="1:6" ht="17.25" thickBot="1" x14ac:dyDescent="0.3">
      <c r="A6" s="66"/>
      <c r="B6" s="15">
        <f>C6/D6</f>
        <v>9975570.5513744988</v>
      </c>
      <c r="C6" s="16">
        <v>316794194</v>
      </c>
      <c r="D6" s="57">
        <v>31.757000000000001</v>
      </c>
      <c r="E6" s="18">
        <v>31.757000000000001</v>
      </c>
      <c r="F6" s="19"/>
    </row>
  </sheetData>
  <mergeCells count="3">
    <mergeCell ref="A1:A2"/>
    <mergeCell ref="A3:A4"/>
    <mergeCell ref="A5:A6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G9" sqref="G9"/>
    </sheetView>
  </sheetViews>
  <sheetFormatPr defaultRowHeight="16.5" x14ac:dyDescent="0.25"/>
  <cols>
    <col min="2" max="2" width="16.75" bestFit="1" customWidth="1"/>
    <col min="3" max="3" width="19.5" bestFit="1" customWidth="1"/>
    <col min="4" max="4" width="15.5" bestFit="1" customWidth="1"/>
    <col min="5" max="5" width="14.375" bestFit="1" customWidth="1"/>
    <col min="6" max="6" width="13.375" bestFit="1" customWidth="1"/>
  </cols>
  <sheetData>
    <row r="1" spans="1:8" ht="17.25" thickBot="1" x14ac:dyDescent="0.3">
      <c r="A1" s="64" t="s">
        <v>4</v>
      </c>
      <c r="B1" s="42" t="s">
        <v>12</v>
      </c>
      <c r="C1" s="3" t="s">
        <v>6</v>
      </c>
      <c r="D1" s="3" t="s">
        <v>7</v>
      </c>
      <c r="E1" s="3" t="s">
        <v>1</v>
      </c>
      <c r="F1" s="4"/>
    </row>
    <row r="2" spans="1:8" ht="17.25" thickBot="1" x14ac:dyDescent="0.3">
      <c r="A2" s="67"/>
      <c r="B2" s="10">
        <v>6100000</v>
      </c>
      <c r="C2" s="11">
        <v>199653000</v>
      </c>
      <c r="D2" s="12">
        <f>C2/B2</f>
        <v>32.729999999999997</v>
      </c>
      <c r="E2" s="13"/>
      <c r="F2" s="14"/>
    </row>
    <row r="3" spans="1:8" ht="17.25" thickBot="1" x14ac:dyDescent="0.3">
      <c r="A3" s="64" t="s">
        <v>8</v>
      </c>
      <c r="B3" s="56" t="s">
        <v>12</v>
      </c>
      <c r="C3" s="35" t="s">
        <v>6</v>
      </c>
      <c r="D3" s="35" t="s">
        <v>7</v>
      </c>
      <c r="E3" s="35" t="s">
        <v>1</v>
      </c>
      <c r="F3" s="36"/>
    </row>
    <row r="4" spans="1:8" ht="17.25" thickBot="1" x14ac:dyDescent="0.3">
      <c r="A4" s="66"/>
      <c r="B4" s="15">
        <f>C4/D4</f>
        <v>5552335.5480681425</v>
      </c>
      <c r="C4" s="16">
        <v>176325520</v>
      </c>
      <c r="D4" s="57">
        <v>31.757000000000001</v>
      </c>
      <c r="E4" s="18">
        <v>31.757000000000001</v>
      </c>
      <c r="F4" s="19"/>
      <c r="H4">
        <f>31.715/102.37</f>
        <v>0.30980756080883071</v>
      </c>
    </row>
    <row r="5" spans="1:8" ht="17.25" thickBot="1" x14ac:dyDescent="0.3">
      <c r="A5" s="64" t="s">
        <v>3</v>
      </c>
      <c r="B5" s="42" t="s">
        <v>12</v>
      </c>
      <c r="C5" s="3" t="s">
        <v>6</v>
      </c>
      <c r="D5" s="3" t="s">
        <v>7</v>
      </c>
      <c r="E5" s="3" t="s">
        <v>1</v>
      </c>
      <c r="F5" s="4"/>
    </row>
    <row r="6" spans="1:8" ht="17.25" thickBot="1" x14ac:dyDescent="0.3">
      <c r="A6" s="66"/>
      <c r="B6" s="23">
        <f>C6/D6</f>
        <v>5586319.4886166826</v>
      </c>
      <c r="C6" s="11">
        <v>177404748</v>
      </c>
      <c r="D6" s="58">
        <v>31.757000000000001</v>
      </c>
      <c r="E6" s="24">
        <v>31.757000000000001</v>
      </c>
      <c r="F6" s="25"/>
    </row>
    <row r="8" spans="1:8" x14ac:dyDescent="0.25">
      <c r="G8">
        <f>356235043/648/D6/2</f>
        <v>8655.5001531693015</v>
      </c>
    </row>
    <row r="10" spans="1:8" x14ac:dyDescent="0.25">
      <c r="C10" s="1"/>
      <c r="E10" s="1"/>
    </row>
    <row r="12" spans="1:8" x14ac:dyDescent="0.25">
      <c r="C12" s="1"/>
      <c r="D12" s="1">
        <f>B2*D2</f>
        <v>199652999.99999997</v>
      </c>
    </row>
    <row r="13" spans="1:8" x14ac:dyDescent="0.25">
      <c r="D13" s="1">
        <f>B2*D4</f>
        <v>193717700</v>
      </c>
      <c r="E13" s="1"/>
      <c r="F13" s="1">
        <f>D12-D13</f>
        <v>5935299.9999999702</v>
      </c>
    </row>
    <row r="14" spans="1:8" x14ac:dyDescent="0.25">
      <c r="F14" s="1"/>
    </row>
    <row r="15" spans="1:8" x14ac:dyDescent="0.25">
      <c r="C15" s="1"/>
    </row>
  </sheetData>
  <mergeCells count="3">
    <mergeCell ref="A1:A2"/>
    <mergeCell ref="A3:A4"/>
    <mergeCell ref="A5:A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00645</vt:lpstr>
      <vt:lpstr>00640L</vt:lpstr>
      <vt:lpstr>00640L-0831</vt:lpstr>
      <vt:lpstr>00641R</vt:lpstr>
      <vt:lpstr>00652</vt:lpstr>
      <vt:lpstr>00653L</vt:lpstr>
      <vt:lpstr>00654R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蔡宜潔-期貨自營部-資訊暨研究處</dc:creator>
  <cp:lastModifiedBy>蔡宜潔-期貨自營部-資訊暨研究處</cp:lastModifiedBy>
  <dcterms:created xsi:type="dcterms:W3CDTF">2016-08-30T01:41:20Z</dcterms:created>
  <dcterms:modified xsi:type="dcterms:W3CDTF">2016-08-31T08:09:24Z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f463af06-8dc0-402a-a888-aa391853990e</vt:lpwstr>
  </property>
</Properties>
</file>