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CB20657A-1E76-41E3-B921-221987C6358D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foods expanded" sheetId="7" r:id="rId5"/>
    <sheet name="PH Itemnames" sheetId="6" r:id="rId6"/>
    <sheet name="Tables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22" i="1" l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21" i="1"/>
  <c r="Q161" i="1"/>
  <c r="Q162" i="1"/>
  <c r="Q163" i="1"/>
  <c r="Q160" i="1"/>
  <c r="Q39" i="7"/>
  <c r="Q7" i="7"/>
  <c r="Q8" i="7"/>
  <c r="Q13" i="7"/>
  <c r="Q23" i="7"/>
  <c r="Q29" i="7"/>
  <c r="Q38" i="7"/>
  <c r="Q44" i="7"/>
  <c r="Q52" i="7"/>
  <c r="Q58" i="7"/>
  <c r="Q62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C59" i="7"/>
  <c r="D59" i="7" s="1"/>
  <c r="C60" i="7"/>
  <c r="Q60" i="7" s="1"/>
  <c r="C47" i="7"/>
  <c r="D47" i="7" s="1"/>
  <c r="D7" i="7"/>
  <c r="D8" i="7"/>
  <c r="D20" i="7"/>
  <c r="D23" i="7"/>
  <c r="D38" i="7"/>
  <c r="D48" i="7"/>
  <c r="D50" i="7"/>
  <c r="D51" i="7"/>
  <c r="D52" i="7"/>
  <c r="D53" i="7"/>
  <c r="D58" i="7"/>
  <c r="D63" i="7"/>
  <c r="D64" i="7"/>
  <c r="D65" i="7"/>
  <c r="D66" i="7"/>
  <c r="D67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D4" i="3"/>
  <c r="DD5" i="3"/>
  <c r="DD7" i="3"/>
  <c r="DD9" i="3"/>
  <c r="DD111" i="3"/>
  <c r="DD212" i="3"/>
  <c r="DD213" i="3"/>
  <c r="DD312" i="3"/>
  <c r="DD689" i="3"/>
  <c r="DD3" i="3"/>
  <c r="DD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B728" i="3"/>
  <c r="DB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46" i="7" l="1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A642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K102" i="1"/>
  <c r="A159" i="1"/>
  <c r="A162" i="1"/>
  <c r="N515" i="3" s="1"/>
  <c r="A154" i="1"/>
  <c r="A155" i="1"/>
  <c r="A156" i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0" i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P149" i="3"/>
  <c r="Q149" i="3"/>
  <c r="R149" i="3"/>
  <c r="S149" i="3"/>
  <c r="T149" i="3"/>
  <c r="U149" i="3"/>
  <c r="O150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Q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P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O178" i="3"/>
  <c r="P178" i="3"/>
  <c r="Q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Q232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O276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O298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O300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O304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Q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O338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O346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P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P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P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Q458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O474" i="3"/>
  <c r="P474" i="3"/>
  <c r="Q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P504" i="3"/>
  <c r="Q504" i="3"/>
  <c r="R504" i="3"/>
  <c r="S504" i="3"/>
  <c r="T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Q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R524" i="3"/>
  <c r="S524" i="3"/>
  <c r="T524" i="3"/>
  <c r="U524" i="3"/>
  <c r="O525" i="3"/>
  <c r="P525" i="3"/>
  <c r="Q525" i="3"/>
  <c r="S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R553" i="3"/>
  <c r="S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2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3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G46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7" i="2"/>
  <c r="G47" i="2" s="1"/>
  <c r="E48" i="2"/>
  <c r="G48" i="2" s="1"/>
  <c r="E49" i="2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3" i="2"/>
  <c r="G3" i="2" s="1"/>
  <c r="O292" i="3" l="1"/>
  <c r="P511" i="3"/>
  <c r="S498" i="3"/>
  <c r="R449" i="3"/>
  <c r="P311" i="3"/>
  <c r="P261" i="3"/>
  <c r="S446" i="3"/>
  <c r="Q369" i="3"/>
  <c r="P562" i="3"/>
  <c r="V562" i="3" s="1"/>
  <c r="X562" i="3" s="1"/>
  <c r="DD562" i="3" s="1"/>
  <c r="O524" i="3"/>
  <c r="P514" i="3"/>
  <c r="P143" i="3"/>
  <c r="V143" i="3" s="1"/>
  <c r="X143" i="3" s="1"/>
  <c r="DD143" i="3" s="1"/>
  <c r="Q194" i="3"/>
  <c r="Q163" i="3"/>
  <c r="P276" i="3"/>
  <c r="P170" i="3"/>
  <c r="O284" i="3"/>
  <c r="R177" i="3"/>
  <c r="P274" i="3"/>
  <c r="Y212" i="3"/>
  <c r="O124" i="3"/>
  <c r="AA711" i="3"/>
  <c r="AC512" i="3"/>
  <c r="AB491" i="3"/>
  <c r="E205" i="1"/>
  <c r="AS268" i="3" s="1"/>
  <c r="AA442" i="3"/>
  <c r="G28" i="2"/>
  <c r="N179" i="3"/>
  <c r="N178" i="3"/>
  <c r="O425" i="3"/>
  <c r="V425" i="3" s="1"/>
  <c r="X425" i="3" s="1"/>
  <c r="Q415" i="3"/>
  <c r="P347" i="3"/>
  <c r="V347" i="3" s="1"/>
  <c r="X347" i="3" s="1"/>
  <c r="DD347" i="3" s="1"/>
  <c r="P110" i="3"/>
  <c r="Y632" i="3"/>
  <c r="Z696" i="3"/>
  <c r="Z588" i="3"/>
  <c r="O423" i="3"/>
  <c r="V423" i="3" s="1"/>
  <c r="X423" i="3" s="1"/>
  <c r="Z681" i="3"/>
  <c r="P520" i="3"/>
  <c r="Q657" i="3"/>
  <c r="V657" i="3" s="1"/>
  <c r="X657" i="3" s="1"/>
  <c r="DD657" i="3" s="1"/>
  <c r="R406" i="3"/>
  <c r="O115" i="3"/>
  <c r="V115" i="3" s="1"/>
  <c r="X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N140" i="3"/>
  <c r="V140" i="3" s="1"/>
  <c r="X140" i="3" s="1"/>
  <c r="G49" i="2"/>
  <c r="O393" i="3"/>
  <c r="Y32" i="3"/>
  <c r="R515" i="3"/>
  <c r="O416" i="3"/>
  <c r="R205" i="3"/>
  <c r="Y213" i="3"/>
  <c r="AJ594" i="3"/>
  <c r="N15" i="3"/>
  <c r="V15" i="3" s="1"/>
  <c r="X15" i="3" s="1"/>
  <c r="Z74" i="3"/>
  <c r="Q500" i="3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DD725" i="3" s="1"/>
  <c r="AG24" i="3"/>
  <c r="CS24" i="3" s="1"/>
  <c r="AG10" i="3"/>
  <c r="G112" i="2"/>
  <c r="AS265" i="3"/>
  <c r="AR515" i="3"/>
  <c r="AY515" i="3" s="1"/>
  <c r="CU515" i="3" s="1"/>
  <c r="E216" i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E217" i="1"/>
  <c r="AQ699" i="3" s="1"/>
  <c r="AQ722" i="3"/>
  <c r="V3" i="3"/>
  <c r="R413" i="3"/>
  <c r="V413" i="3" s="1"/>
  <c r="X413" i="3" s="1"/>
  <c r="DD413" i="3" s="1"/>
  <c r="U405" i="3"/>
  <c r="N387" i="3"/>
  <c r="V387" i="3" s="1"/>
  <c r="X387" i="3" s="1"/>
  <c r="N185" i="3"/>
  <c r="R707" i="3"/>
  <c r="O703" i="3"/>
  <c r="N686" i="3"/>
  <c r="N517" i="3"/>
  <c r="V517" i="3" s="1"/>
  <c r="X517" i="3" s="1"/>
  <c r="N386" i="3"/>
  <c r="N184" i="3"/>
  <c r="V184" i="3" s="1"/>
  <c r="X184" i="3" s="1"/>
  <c r="DD184" i="3" s="1"/>
  <c r="N156" i="3"/>
  <c r="V156" i="3" s="1"/>
  <c r="X156" i="3" s="1"/>
  <c r="Q615" i="3"/>
  <c r="V615" i="3" s="1"/>
  <c r="X615" i="3" s="1"/>
  <c r="S317" i="3"/>
  <c r="O270" i="3"/>
  <c r="P233" i="3"/>
  <c r="O193" i="3"/>
  <c r="V193" i="3" s="1"/>
  <c r="X193" i="3" s="1"/>
  <c r="DD193" i="3" s="1"/>
  <c r="O109" i="3"/>
  <c r="V109" i="3" s="1"/>
  <c r="X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R578" i="3"/>
  <c r="Q511" i="3"/>
  <c r="R414" i="3"/>
  <c r="V414" i="3" s="1"/>
  <c r="X414" i="3" s="1"/>
  <c r="DD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S388" i="3"/>
  <c r="Q375" i="3"/>
  <c r="V375" i="3" s="1"/>
  <c r="O273" i="3"/>
  <c r="V273" i="3" s="1"/>
  <c r="X273" i="3" s="1"/>
  <c r="O240" i="3"/>
  <c r="O187" i="3"/>
  <c r="V187" i="3" s="1"/>
  <c r="X187" i="3" s="1"/>
  <c r="DD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R72" i="3"/>
  <c r="N165" i="3"/>
  <c r="V165" i="3" s="1"/>
  <c r="X165" i="3" s="1"/>
  <c r="N164" i="3"/>
  <c r="Q721" i="3"/>
  <c r="P624" i="3"/>
  <c r="T498" i="3"/>
  <c r="R416" i="3"/>
  <c r="O196" i="3"/>
  <c r="V196" i="3" s="1"/>
  <c r="X196" i="3" s="1"/>
  <c r="DD196" i="3" s="1"/>
  <c r="P144" i="3"/>
  <c r="C112" i="1"/>
  <c r="Y197" i="3"/>
  <c r="Y115" i="3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P232" i="3"/>
  <c r="Q175" i="3"/>
  <c r="Q162" i="3"/>
  <c r="V162" i="3" s="1"/>
  <c r="X162" i="3" s="1"/>
  <c r="DD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V525" i="3" s="1"/>
  <c r="X525" i="3" s="1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AG115" i="3"/>
  <c r="Y123" i="3" s="1"/>
  <c r="AG123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18" i="3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72" i="3"/>
  <c r="CX72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G344" i="3"/>
  <c r="AB672" i="3" s="1"/>
  <c r="AG672" i="3" s="1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212" i="3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88" i="3"/>
  <c r="CS288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474" i="3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Y424" i="3"/>
  <c r="AG424" i="3" s="1"/>
  <c r="Y395" i="3"/>
  <c r="AG395" i="3" s="1"/>
  <c r="CS395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AC570" i="3"/>
  <c r="AB230" i="3"/>
  <c r="AG230" i="3" s="1"/>
  <c r="CS230" i="3" s="1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O105" i="3"/>
  <c r="V105" i="3" s="1"/>
  <c r="X105" i="3" s="1"/>
  <c r="A211" i="1"/>
  <c r="O493" i="3" s="1"/>
  <c r="A210" i="1"/>
  <c r="P263" i="3" s="1"/>
  <c r="P279" i="3"/>
  <c r="V279" i="3" s="1"/>
  <c r="X279" i="3" s="1"/>
  <c r="DD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O93" i="3"/>
  <c r="O84" i="3"/>
  <c r="A217" i="1"/>
  <c r="N699" i="3" s="1"/>
  <c r="A214" i="1"/>
  <c r="N705" i="3" s="1"/>
  <c r="V723" i="3"/>
  <c r="X723" i="3" s="1"/>
  <c r="DD723" i="3" s="1"/>
  <c r="V609" i="3"/>
  <c r="V561" i="3"/>
  <c r="X561" i="3" s="1"/>
  <c r="V537" i="3"/>
  <c r="V513" i="3"/>
  <c r="X513" i="3" s="1"/>
  <c r="V285" i="3"/>
  <c r="V7" i="3"/>
  <c r="V477" i="3"/>
  <c r="V453" i="3"/>
  <c r="X453" i="3" s="1"/>
  <c r="DD453" i="3" s="1"/>
  <c r="V429" i="3"/>
  <c r="X429" i="3" s="1"/>
  <c r="DD429" i="3" s="1"/>
  <c r="V357" i="3"/>
  <c r="X357" i="3" s="1"/>
  <c r="DD357" i="3" s="1"/>
  <c r="V321" i="3"/>
  <c r="X321" i="3" s="1"/>
  <c r="V152" i="3"/>
  <c r="X152" i="3" s="1"/>
  <c r="V489" i="3"/>
  <c r="X489" i="3" s="1"/>
  <c r="V369" i="3"/>
  <c r="X369" i="3" s="1"/>
  <c r="DD369" i="3" s="1"/>
  <c r="V345" i="3"/>
  <c r="X345" i="3" s="1"/>
  <c r="V236" i="3"/>
  <c r="X236" i="3" s="1"/>
  <c r="V128" i="3"/>
  <c r="X128" i="3" s="1"/>
  <c r="DD128" i="3" s="1"/>
  <c r="V80" i="3"/>
  <c r="X80" i="3" s="1"/>
  <c r="V631" i="3"/>
  <c r="X631" i="3" s="1"/>
  <c r="V618" i="3"/>
  <c r="X618" i="3" s="1"/>
  <c r="DD618" i="3" s="1"/>
  <c r="V601" i="3"/>
  <c r="X601" i="3" s="1"/>
  <c r="DD601" i="3" s="1"/>
  <c r="V568" i="3"/>
  <c r="X568" i="3" s="1"/>
  <c r="V554" i="3"/>
  <c r="X554" i="3" s="1"/>
  <c r="DD554" i="3" s="1"/>
  <c r="V461" i="3"/>
  <c r="X461" i="3" s="1"/>
  <c r="V431" i="3"/>
  <c r="X431" i="3" s="1"/>
  <c r="DD431" i="3" s="1"/>
  <c r="V354" i="3"/>
  <c r="V323" i="3"/>
  <c r="X323" i="3" s="1"/>
  <c r="V304" i="3"/>
  <c r="X304" i="3" s="1"/>
  <c r="DD304" i="3" s="1"/>
  <c r="V289" i="3"/>
  <c r="X289" i="3" s="1"/>
  <c r="DD289" i="3" s="1"/>
  <c r="V276" i="3"/>
  <c r="X276" i="3" s="1"/>
  <c r="DD276" i="3" s="1"/>
  <c r="V247" i="3"/>
  <c r="X247" i="3" s="1"/>
  <c r="V234" i="3"/>
  <c r="X234" i="3" s="1"/>
  <c r="V139" i="3"/>
  <c r="X139" i="3" s="1"/>
  <c r="DD139" i="3" s="1"/>
  <c r="V126" i="3"/>
  <c r="X126" i="3" s="1"/>
  <c r="V111" i="3"/>
  <c r="V70" i="3"/>
  <c r="X70" i="3" s="1"/>
  <c r="DD70" i="3" s="1"/>
  <c r="V37" i="3"/>
  <c r="X37" i="3" s="1"/>
  <c r="V24" i="3"/>
  <c r="X24" i="3" s="1"/>
  <c r="V630" i="3"/>
  <c r="X630" i="3" s="1"/>
  <c r="DD630" i="3" s="1"/>
  <c r="V617" i="3"/>
  <c r="X617" i="3" s="1"/>
  <c r="DD617" i="3" s="1"/>
  <c r="V591" i="3"/>
  <c r="X591" i="3" s="1"/>
  <c r="V510" i="3"/>
  <c r="X510" i="3" s="1"/>
  <c r="V460" i="3"/>
  <c r="X460" i="3" s="1"/>
  <c r="DD460" i="3" s="1"/>
  <c r="V447" i="3"/>
  <c r="X447" i="3" s="1"/>
  <c r="V398" i="3"/>
  <c r="V353" i="3"/>
  <c r="V303" i="3"/>
  <c r="X303" i="3" s="1"/>
  <c r="DD303" i="3" s="1"/>
  <c r="V288" i="3"/>
  <c r="X288" i="3" s="1"/>
  <c r="DD288" i="3" s="1"/>
  <c r="V246" i="3"/>
  <c r="X246" i="3" s="1"/>
  <c r="V216" i="3"/>
  <c r="X216" i="3" s="1"/>
  <c r="DD216" i="3" s="1"/>
  <c r="V204" i="3"/>
  <c r="X204" i="3" s="1"/>
  <c r="DD204" i="3" s="1"/>
  <c r="V192" i="3"/>
  <c r="X192" i="3" s="1"/>
  <c r="DD192" i="3" s="1"/>
  <c r="V180" i="3"/>
  <c r="X180" i="3" s="1"/>
  <c r="DD180" i="3" s="1"/>
  <c r="V125" i="3"/>
  <c r="V82" i="3"/>
  <c r="X82" i="3" s="1"/>
  <c r="V50" i="3"/>
  <c r="X50" i="3" s="1"/>
  <c r="DD50" i="3" s="1"/>
  <c r="V36" i="3"/>
  <c r="X36" i="3" s="1"/>
  <c r="V23" i="3"/>
  <c r="V629" i="3"/>
  <c r="X629" i="3" s="1"/>
  <c r="V590" i="3"/>
  <c r="X590" i="3" s="1"/>
  <c r="DD590" i="3" s="1"/>
  <c r="V566" i="3"/>
  <c r="X566" i="3" s="1"/>
  <c r="V552" i="3"/>
  <c r="X552" i="3" s="1"/>
  <c r="DD552" i="3" s="1"/>
  <c r="V523" i="3"/>
  <c r="X523" i="3" s="1"/>
  <c r="DD523" i="3" s="1"/>
  <c r="V459" i="3"/>
  <c r="V380" i="3"/>
  <c r="X380" i="3" s="1"/>
  <c r="DD380" i="3" s="1"/>
  <c r="V368" i="3"/>
  <c r="X368" i="3" s="1"/>
  <c r="DD368" i="3" s="1"/>
  <c r="V352" i="3"/>
  <c r="X352" i="3" s="1"/>
  <c r="DD352" i="3" s="1"/>
  <c r="V338" i="3"/>
  <c r="X338" i="3" s="1"/>
  <c r="V302" i="3"/>
  <c r="X302" i="3" s="1"/>
  <c r="DD302" i="3" s="1"/>
  <c r="V287" i="3"/>
  <c r="X287" i="3" s="1"/>
  <c r="DD287" i="3" s="1"/>
  <c r="V245" i="3"/>
  <c r="X245" i="3" s="1"/>
  <c r="DD245" i="3" s="1"/>
  <c r="V215" i="3"/>
  <c r="V203" i="3"/>
  <c r="X203" i="3" s="1"/>
  <c r="DD203" i="3" s="1"/>
  <c r="V191" i="3"/>
  <c r="X191" i="3" s="1"/>
  <c r="DD191" i="3" s="1"/>
  <c r="V163" i="3"/>
  <c r="X163" i="3" s="1"/>
  <c r="DD163" i="3" s="1"/>
  <c r="V137" i="3"/>
  <c r="X137" i="3" s="1"/>
  <c r="V96" i="3"/>
  <c r="X96" i="3" s="1"/>
  <c r="V65" i="3"/>
  <c r="X65" i="3" s="1"/>
  <c r="DD65" i="3" s="1"/>
  <c r="V49" i="3"/>
  <c r="V22" i="3"/>
  <c r="X22" i="3" s="1"/>
  <c r="V633" i="3"/>
  <c r="X633" i="3" s="1"/>
  <c r="V628" i="3"/>
  <c r="V565" i="3"/>
  <c r="X565" i="3" s="1"/>
  <c r="V551" i="3"/>
  <c r="X551" i="3" s="1"/>
  <c r="DD551" i="3" s="1"/>
  <c r="V534" i="3"/>
  <c r="X534" i="3" s="1"/>
  <c r="DD534" i="3" s="1"/>
  <c r="V522" i="3"/>
  <c r="X522" i="3" s="1"/>
  <c r="DD522" i="3" s="1"/>
  <c r="V505" i="3"/>
  <c r="X505" i="3" s="1"/>
  <c r="V491" i="3"/>
  <c r="X491" i="3" s="1"/>
  <c r="DD491" i="3" s="1"/>
  <c r="V428" i="3"/>
  <c r="X428" i="3" s="1"/>
  <c r="DD428" i="3" s="1"/>
  <c r="V379" i="3"/>
  <c r="X379" i="3" s="1"/>
  <c r="DD379" i="3" s="1"/>
  <c r="V367" i="3"/>
  <c r="X367" i="3" s="1"/>
  <c r="V337" i="3"/>
  <c r="V318" i="3"/>
  <c r="X318" i="3" s="1"/>
  <c r="V301" i="3"/>
  <c r="X301" i="3" s="1"/>
  <c r="DD301" i="3" s="1"/>
  <c r="V286" i="3"/>
  <c r="X286" i="3" s="1"/>
  <c r="DD286" i="3" s="1"/>
  <c r="V259" i="3"/>
  <c r="X259" i="3" s="1"/>
  <c r="V244" i="3"/>
  <c r="V214" i="3"/>
  <c r="V202" i="3"/>
  <c r="X202" i="3" s="1"/>
  <c r="DD202" i="3" s="1"/>
  <c r="V190" i="3"/>
  <c r="X190" i="3" s="1"/>
  <c r="DD190" i="3" s="1"/>
  <c r="V178" i="3"/>
  <c r="X178" i="3" s="1"/>
  <c r="V150" i="3"/>
  <c r="X150" i="3" s="1"/>
  <c r="V120" i="3"/>
  <c r="X120" i="3" s="1"/>
  <c r="V108" i="3"/>
  <c r="X108" i="3" s="1"/>
  <c r="V95" i="3"/>
  <c r="X95" i="3" s="1"/>
  <c r="DD95" i="3" s="1"/>
  <c r="V64" i="3"/>
  <c r="X64" i="3" s="1"/>
  <c r="DD64" i="3" s="1"/>
  <c r="V34" i="3"/>
  <c r="X34" i="3" s="1"/>
  <c r="DD34" i="3" s="1"/>
  <c r="V664" i="3"/>
  <c r="X664" i="3" s="1"/>
  <c r="V642" i="3"/>
  <c r="X642" i="3" s="1"/>
  <c r="DD642" i="3" s="1"/>
  <c r="V627" i="3"/>
  <c r="X627" i="3" s="1"/>
  <c r="DD627" i="3" s="1"/>
  <c r="V614" i="3"/>
  <c r="X614" i="3" s="1"/>
  <c r="DD614" i="3" s="1"/>
  <c r="V588" i="3"/>
  <c r="X588" i="3" s="1"/>
  <c r="V533" i="3"/>
  <c r="X533" i="3" s="1"/>
  <c r="DD533" i="3" s="1"/>
  <c r="V521" i="3"/>
  <c r="X521" i="3" s="1"/>
  <c r="V504" i="3"/>
  <c r="X504" i="3" s="1"/>
  <c r="DD504" i="3" s="1"/>
  <c r="V474" i="3"/>
  <c r="X474" i="3" s="1"/>
  <c r="DD474" i="3" s="1"/>
  <c r="V457" i="3"/>
  <c r="X457" i="3" s="1"/>
  <c r="V410" i="3"/>
  <c r="X410" i="3" s="1"/>
  <c r="DD410" i="3" s="1"/>
  <c r="V391" i="3"/>
  <c r="X391" i="3" s="1"/>
  <c r="V366" i="3"/>
  <c r="X366" i="3" s="1"/>
  <c r="V350" i="3"/>
  <c r="X350" i="3" s="1"/>
  <c r="DD350" i="3" s="1"/>
  <c r="V334" i="3"/>
  <c r="X334" i="3" s="1"/>
  <c r="V316" i="3"/>
  <c r="X316" i="3" s="1"/>
  <c r="DD316" i="3" s="1"/>
  <c r="V300" i="3"/>
  <c r="X300" i="3" s="1"/>
  <c r="DD300" i="3" s="1"/>
  <c r="V257" i="3"/>
  <c r="X257" i="3" s="1"/>
  <c r="DD257" i="3" s="1"/>
  <c r="V243" i="3"/>
  <c r="X243" i="3" s="1"/>
  <c r="V213" i="3"/>
  <c r="V201" i="3"/>
  <c r="X201" i="3" s="1"/>
  <c r="DD201" i="3" s="1"/>
  <c r="V189" i="3"/>
  <c r="X189" i="3" s="1"/>
  <c r="DD189" i="3" s="1"/>
  <c r="V177" i="3"/>
  <c r="X177" i="3" s="1"/>
  <c r="V149" i="3"/>
  <c r="X149" i="3" s="1"/>
  <c r="V119" i="3"/>
  <c r="X119" i="3" s="1"/>
  <c r="V94" i="3"/>
  <c r="X94" i="3" s="1"/>
  <c r="V79" i="3"/>
  <c r="X79" i="3" s="1"/>
  <c r="V47" i="3"/>
  <c r="X47" i="3" s="1"/>
  <c r="V20" i="3"/>
  <c r="X20" i="3" s="1"/>
  <c r="DD20" i="3" s="1"/>
  <c r="V683" i="3"/>
  <c r="X683" i="3" s="1"/>
  <c r="DD683" i="3" s="1"/>
  <c r="V626" i="3"/>
  <c r="X626" i="3" s="1"/>
  <c r="V612" i="3"/>
  <c r="X612" i="3" s="1"/>
  <c r="DD612" i="3" s="1"/>
  <c r="V563" i="3"/>
  <c r="X563" i="3" s="1"/>
  <c r="DD563" i="3" s="1"/>
  <c r="V549" i="3"/>
  <c r="X549" i="3" s="1"/>
  <c r="V532" i="3"/>
  <c r="X532" i="3" s="1"/>
  <c r="DD532" i="3" s="1"/>
  <c r="V519" i="3"/>
  <c r="X519" i="3" s="1"/>
  <c r="DD519" i="3" s="1"/>
  <c r="V503" i="3"/>
  <c r="X503" i="3" s="1"/>
  <c r="DD503" i="3" s="1"/>
  <c r="V426" i="3"/>
  <c r="X426" i="3" s="1"/>
  <c r="V409" i="3"/>
  <c r="X409" i="3" s="1"/>
  <c r="DD409" i="3" s="1"/>
  <c r="V390" i="3"/>
  <c r="X390" i="3" s="1"/>
  <c r="V365" i="3"/>
  <c r="X365" i="3" s="1"/>
  <c r="DD365" i="3" s="1"/>
  <c r="V333" i="3"/>
  <c r="X333" i="3" s="1"/>
  <c r="DD333" i="3" s="1"/>
  <c r="V297" i="3"/>
  <c r="X297" i="3" s="1"/>
  <c r="DD297" i="3" s="1"/>
  <c r="V284" i="3"/>
  <c r="X284" i="3" s="1"/>
  <c r="V255" i="3"/>
  <c r="V242" i="3"/>
  <c r="X242" i="3" s="1"/>
  <c r="V229" i="3"/>
  <c r="X229" i="3" s="1"/>
  <c r="V212" i="3"/>
  <c r="V160" i="3"/>
  <c r="X160" i="3" s="1"/>
  <c r="DD160" i="3" s="1"/>
  <c r="V133" i="3"/>
  <c r="X133" i="3" s="1"/>
  <c r="V118" i="3"/>
  <c r="X118" i="3" s="1"/>
  <c r="DD118" i="3" s="1"/>
  <c r="V106" i="3"/>
  <c r="X106" i="3" s="1"/>
  <c r="V78" i="3"/>
  <c r="X78" i="3" s="1"/>
  <c r="DD78" i="3" s="1"/>
  <c r="V62" i="3"/>
  <c r="X62" i="3" s="1"/>
  <c r="V32" i="3"/>
  <c r="X32" i="3" s="1"/>
  <c r="DD32" i="3" s="1"/>
  <c r="V19" i="3"/>
  <c r="X19" i="3" s="1"/>
  <c r="V10" i="3"/>
  <c r="X10" i="3" s="1"/>
  <c r="DD10" i="3" s="1"/>
  <c r="V658" i="3"/>
  <c r="X658" i="3" s="1"/>
  <c r="DD658" i="3" s="1"/>
  <c r="V625" i="3"/>
  <c r="X625" i="3" s="1"/>
  <c r="DD625" i="3" s="1"/>
  <c r="V610" i="3"/>
  <c r="X610" i="3" s="1"/>
  <c r="V531" i="3"/>
  <c r="X531" i="3" s="1"/>
  <c r="V518" i="3"/>
  <c r="X518" i="3" s="1"/>
  <c r="V502" i="3"/>
  <c r="X502" i="3" s="1"/>
  <c r="DD502" i="3" s="1"/>
  <c r="V437" i="3"/>
  <c r="X437" i="3" s="1"/>
  <c r="DD437" i="3" s="1"/>
  <c r="V389" i="3"/>
  <c r="X389" i="3" s="1"/>
  <c r="DD389" i="3" s="1"/>
  <c r="V376" i="3"/>
  <c r="X376" i="3" s="1"/>
  <c r="V331" i="3"/>
  <c r="X331" i="3" s="1"/>
  <c r="DD331" i="3" s="1"/>
  <c r="V296" i="3"/>
  <c r="X296" i="3" s="1"/>
  <c r="DD296" i="3" s="1"/>
  <c r="V283" i="3"/>
  <c r="X283" i="3" s="1"/>
  <c r="DD283" i="3" s="1"/>
  <c r="V254" i="3"/>
  <c r="X254" i="3" s="1"/>
  <c r="DD254" i="3" s="1"/>
  <c r="V241" i="3"/>
  <c r="X241" i="3" s="1"/>
  <c r="V228" i="3"/>
  <c r="X228" i="3" s="1"/>
  <c r="V199" i="3"/>
  <c r="X199" i="3" s="1"/>
  <c r="DD199" i="3" s="1"/>
  <c r="V159" i="3"/>
  <c r="X159" i="3" s="1"/>
  <c r="DD159" i="3" s="1"/>
  <c r="V147" i="3"/>
  <c r="X147" i="3" s="1"/>
  <c r="V132" i="3"/>
  <c r="X132" i="3" s="1"/>
  <c r="DD132" i="3" s="1"/>
  <c r="V117" i="3"/>
  <c r="X117" i="3" s="1"/>
  <c r="V61" i="3"/>
  <c r="X61" i="3" s="1"/>
  <c r="V31" i="3"/>
  <c r="X31" i="3" s="1"/>
  <c r="V17" i="3"/>
  <c r="X17" i="3" s="1"/>
  <c r="V638" i="3"/>
  <c r="X638" i="3" s="1"/>
  <c r="DD638" i="3" s="1"/>
  <c r="V544" i="3"/>
  <c r="X544" i="3" s="1"/>
  <c r="V500" i="3"/>
  <c r="X500" i="3" s="1"/>
  <c r="V471" i="3"/>
  <c r="X471" i="3" s="1"/>
  <c r="V406" i="3"/>
  <c r="X406" i="3" s="1"/>
  <c r="V328" i="3"/>
  <c r="X328" i="3" s="1"/>
  <c r="V313" i="3"/>
  <c r="X313" i="3" s="1"/>
  <c r="V295" i="3"/>
  <c r="X295" i="3" s="1"/>
  <c r="DD295" i="3" s="1"/>
  <c r="V282" i="3"/>
  <c r="X282" i="3" s="1"/>
  <c r="DD282" i="3" s="1"/>
  <c r="V253" i="3"/>
  <c r="X253" i="3" s="1"/>
  <c r="DD253" i="3" s="1"/>
  <c r="V227" i="3"/>
  <c r="X227" i="3" s="1"/>
  <c r="V210" i="3"/>
  <c r="X210" i="3" s="1"/>
  <c r="DD210" i="3" s="1"/>
  <c r="V198" i="3"/>
  <c r="X198" i="3" s="1"/>
  <c r="DD198" i="3" s="1"/>
  <c r="V174" i="3"/>
  <c r="X174" i="3" s="1"/>
  <c r="V131" i="3"/>
  <c r="X131" i="3" s="1"/>
  <c r="V90" i="3"/>
  <c r="X90" i="3" s="1"/>
  <c r="V59" i="3"/>
  <c r="V16" i="3"/>
  <c r="X16" i="3" s="1"/>
  <c r="V654" i="3"/>
  <c r="X654" i="3" s="1"/>
  <c r="DD654" i="3" s="1"/>
  <c r="V607" i="3"/>
  <c r="X607" i="3" s="1"/>
  <c r="V560" i="3"/>
  <c r="X560" i="3" s="1"/>
  <c r="V542" i="3"/>
  <c r="X542" i="3" s="1"/>
  <c r="DD542" i="3" s="1"/>
  <c r="V499" i="3"/>
  <c r="V485" i="3"/>
  <c r="X485" i="3" s="1"/>
  <c r="DD485" i="3" s="1"/>
  <c r="V470" i="3"/>
  <c r="X470" i="3" s="1"/>
  <c r="V435" i="3"/>
  <c r="X435" i="3" s="1"/>
  <c r="DD435" i="3" s="1"/>
  <c r="V404" i="3"/>
  <c r="V346" i="3"/>
  <c r="V312" i="3"/>
  <c r="V294" i="3"/>
  <c r="X294" i="3" s="1"/>
  <c r="DD294" i="3" s="1"/>
  <c r="V252" i="3"/>
  <c r="X252" i="3" s="1"/>
  <c r="V209" i="3"/>
  <c r="X209" i="3" s="1"/>
  <c r="DD209" i="3" s="1"/>
  <c r="V197" i="3"/>
  <c r="X197" i="3" s="1"/>
  <c r="DD197" i="3" s="1"/>
  <c r="V157" i="3"/>
  <c r="X157" i="3" s="1"/>
  <c r="V130" i="3"/>
  <c r="X130" i="3" s="1"/>
  <c r="V89" i="3"/>
  <c r="X89" i="3" s="1"/>
  <c r="V74" i="3"/>
  <c r="V58" i="3"/>
  <c r="X58" i="3" s="1"/>
  <c r="V43" i="3"/>
  <c r="V28" i="3"/>
  <c r="V678" i="3"/>
  <c r="X678" i="3" s="1"/>
  <c r="DD678" i="3" s="1"/>
  <c r="V605" i="3"/>
  <c r="X605" i="3" s="1"/>
  <c r="V583" i="3"/>
  <c r="X583" i="3" s="1"/>
  <c r="V559" i="3"/>
  <c r="V540" i="3"/>
  <c r="X540" i="3" s="1"/>
  <c r="V528" i="3"/>
  <c r="X528" i="3" s="1"/>
  <c r="V515" i="3"/>
  <c r="X515" i="3" s="1"/>
  <c r="V469" i="3"/>
  <c r="X469" i="3" s="1"/>
  <c r="V451" i="3"/>
  <c r="X451" i="3" s="1"/>
  <c r="V418" i="3"/>
  <c r="X418" i="3" s="1"/>
  <c r="V373" i="3"/>
  <c r="X373" i="3" s="1"/>
  <c r="V311" i="3"/>
  <c r="X311" i="3" s="1"/>
  <c r="V293" i="3"/>
  <c r="X293" i="3" s="1"/>
  <c r="DD293" i="3" s="1"/>
  <c r="V280" i="3"/>
  <c r="X280" i="3" s="1"/>
  <c r="V250" i="3"/>
  <c r="X250" i="3" s="1"/>
  <c r="DD250" i="3" s="1"/>
  <c r="V238" i="3"/>
  <c r="X238" i="3" s="1"/>
  <c r="DD238" i="3" s="1"/>
  <c r="V208" i="3"/>
  <c r="X208" i="3" s="1"/>
  <c r="V142" i="3"/>
  <c r="X142" i="3" s="1"/>
  <c r="V114" i="3"/>
  <c r="X114" i="3" s="1"/>
  <c r="V102" i="3"/>
  <c r="X102" i="3" s="1"/>
  <c r="V73" i="3"/>
  <c r="X73" i="3" s="1"/>
  <c r="V57" i="3"/>
  <c r="V42" i="3"/>
  <c r="X42" i="3" s="1"/>
  <c r="V27" i="3"/>
  <c r="X27" i="3" s="1"/>
  <c r="DD27" i="3" s="1"/>
  <c r="V14" i="3"/>
  <c r="X14" i="3" s="1"/>
  <c r="V651" i="3"/>
  <c r="X651" i="3" s="1"/>
  <c r="DD651" i="3" s="1"/>
  <c r="V604" i="3"/>
  <c r="X604" i="3" s="1"/>
  <c r="DD604" i="3" s="1"/>
  <c r="V539" i="3"/>
  <c r="X539" i="3" s="1"/>
  <c r="V527" i="3"/>
  <c r="X527" i="3" s="1"/>
  <c r="V482" i="3"/>
  <c r="X482" i="3" s="1"/>
  <c r="V450" i="3"/>
  <c r="X450" i="3" s="1"/>
  <c r="DD450" i="3" s="1"/>
  <c r="V384" i="3"/>
  <c r="X384" i="3" s="1"/>
  <c r="V372" i="3"/>
  <c r="X372" i="3" s="1"/>
  <c r="DD372" i="3" s="1"/>
  <c r="V344" i="3"/>
  <c r="X344" i="3" s="1"/>
  <c r="V310" i="3"/>
  <c r="X310" i="3" s="1"/>
  <c r="V292" i="3"/>
  <c r="X292" i="3" s="1"/>
  <c r="V207" i="3"/>
  <c r="X207" i="3" s="1"/>
  <c r="DD207" i="3" s="1"/>
  <c r="V167" i="3"/>
  <c r="X167" i="3" s="1"/>
  <c r="DD167" i="3" s="1"/>
  <c r="V155" i="3"/>
  <c r="X155" i="3" s="1"/>
  <c r="DD155" i="3" s="1"/>
  <c r="V113" i="3"/>
  <c r="V72" i="3"/>
  <c r="X72" i="3" s="1"/>
  <c r="DD72" i="3" s="1"/>
  <c r="V26" i="3"/>
  <c r="X26" i="3" s="1"/>
  <c r="V13" i="3"/>
  <c r="X13" i="3" s="1"/>
  <c r="DD13" i="3" s="1"/>
  <c r="V603" i="3"/>
  <c r="V581" i="3"/>
  <c r="X581" i="3" s="1"/>
  <c r="V555" i="3"/>
  <c r="X555" i="3" s="1"/>
  <c r="DD555" i="3" s="1"/>
  <c r="V538" i="3"/>
  <c r="X538" i="3" s="1"/>
  <c r="V526" i="3"/>
  <c r="X526" i="3" s="1"/>
  <c r="V496" i="3"/>
  <c r="X496" i="3" s="1"/>
  <c r="DD496" i="3" s="1"/>
  <c r="V481" i="3"/>
  <c r="X481" i="3" s="1"/>
  <c r="V432" i="3"/>
  <c r="X432" i="3" s="1"/>
  <c r="V400" i="3"/>
  <c r="X400" i="3" s="1"/>
  <c r="DD400" i="3" s="1"/>
  <c r="V371" i="3"/>
  <c r="X371" i="3" s="1"/>
  <c r="DD371" i="3" s="1"/>
  <c r="V342" i="3"/>
  <c r="X342" i="3" s="1"/>
  <c r="DD342" i="3" s="1"/>
  <c r="V324" i="3"/>
  <c r="X324" i="3" s="1"/>
  <c r="V306" i="3"/>
  <c r="X306" i="3" s="1"/>
  <c r="V290" i="3"/>
  <c r="X290" i="3" s="1"/>
  <c r="DD290" i="3" s="1"/>
  <c r="V218" i="3"/>
  <c r="V112" i="3"/>
  <c r="X112" i="3" s="1"/>
  <c r="V86" i="3"/>
  <c r="V71" i="3"/>
  <c r="X71" i="3" s="1"/>
  <c r="DD71" i="3" s="1"/>
  <c r="V25" i="3"/>
  <c r="X25" i="3" s="1"/>
  <c r="AG513" i="3" l="1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D26" i="3"/>
  <c r="DD528" i="3"/>
  <c r="DD157" i="3"/>
  <c r="DD313" i="3"/>
  <c r="DD133" i="3"/>
  <c r="DD112" i="3"/>
  <c r="DD234" i="3"/>
  <c r="DD367" i="3"/>
  <c r="DD130" i="3"/>
  <c r="DD489" i="3"/>
  <c r="DD152" i="3"/>
  <c r="DD120" i="3"/>
  <c r="DD306" i="3"/>
  <c r="DD384" i="3"/>
  <c r="DD102" i="3"/>
  <c r="DD469" i="3"/>
  <c r="DD470" i="3"/>
  <c r="DD318" i="3"/>
  <c r="DD96" i="3"/>
  <c r="DD280" i="3"/>
  <c r="DD241" i="3"/>
  <c r="DD423" i="3"/>
  <c r="DD561" i="3"/>
  <c r="DD344" i="3"/>
  <c r="DD131" i="3"/>
  <c r="DD500" i="3"/>
  <c r="DD242" i="3"/>
  <c r="DD521" i="3"/>
  <c r="DD518" i="3"/>
  <c r="DD79" i="3"/>
  <c r="DD334" i="3"/>
  <c r="DD323" i="3"/>
  <c r="DD345" i="3"/>
  <c r="DD25" i="3"/>
  <c r="DD418" i="3"/>
  <c r="DD566" i="3"/>
  <c r="DD544" i="3"/>
  <c r="DD321" i="3"/>
  <c r="DD457" i="3"/>
  <c r="DD482" i="3"/>
  <c r="DD142" i="3"/>
  <c r="DD126" i="3"/>
  <c r="DD36" i="3"/>
  <c r="DD539" i="3"/>
  <c r="DD583" i="3"/>
  <c r="DD626" i="3"/>
  <c r="DD82" i="3"/>
  <c r="DD481" i="3"/>
  <c r="DD605" i="3"/>
  <c r="DD140" i="3"/>
  <c r="DD115" i="3"/>
  <c r="DD513" i="3"/>
  <c r="DD174" i="3"/>
  <c r="DD527" i="3"/>
  <c r="DD208" i="3"/>
  <c r="DD540" i="3"/>
  <c r="DD149" i="3"/>
  <c r="DD565" i="3"/>
  <c r="DD461" i="3"/>
  <c r="DD177" i="3"/>
  <c r="DD14" i="3"/>
  <c r="DD607" i="3"/>
  <c r="DD61" i="3"/>
  <c r="DD376" i="3"/>
  <c r="DD19" i="3"/>
  <c r="DD22" i="3"/>
  <c r="DD338" i="3"/>
  <c r="DD117" i="3"/>
  <c r="DD150" i="3"/>
  <c r="DD148" i="3"/>
  <c r="DD292" i="3"/>
  <c r="DD311" i="3"/>
  <c r="DD538" i="3"/>
  <c r="DD425" i="3"/>
  <c r="DD119" i="3"/>
  <c r="DD366" i="3"/>
  <c r="DD664" i="3"/>
  <c r="DD560" i="3"/>
  <c r="DD108" i="3"/>
  <c r="DD284" i="3"/>
  <c r="DD105" i="3"/>
  <c r="DD252" i="3"/>
  <c r="DD526" i="3"/>
  <c r="DD15" i="3"/>
  <c r="DD243" i="3"/>
  <c r="DD247" i="3"/>
  <c r="DD631" i="3"/>
  <c r="DD310" i="3"/>
  <c r="DD42" i="3"/>
  <c r="DD373" i="3"/>
  <c r="DD328" i="3"/>
  <c r="DD62" i="3"/>
  <c r="DD178" i="3"/>
  <c r="DD510" i="3"/>
  <c r="DD73" i="3"/>
  <c r="DD90" i="3"/>
  <c r="DD137" i="3"/>
  <c r="DD236" i="3"/>
  <c r="DD246" i="3"/>
  <c r="DD109" i="3"/>
  <c r="DD81" i="3"/>
  <c r="DD165" i="3"/>
  <c r="DD387" i="3"/>
  <c r="DD273" i="3"/>
  <c r="DD451" i="3"/>
  <c r="DD58" i="3"/>
  <c r="DD406" i="3"/>
  <c r="DD106" i="3"/>
  <c r="DD47" i="3"/>
  <c r="DD505" i="3"/>
  <c r="DD525" i="3"/>
  <c r="DD615" i="3"/>
  <c r="DD324" i="3"/>
  <c r="DD114" i="3"/>
  <c r="DD89" i="3"/>
  <c r="DD471" i="3"/>
  <c r="DD228" i="3"/>
  <c r="DD531" i="3"/>
  <c r="DD426" i="3"/>
  <c r="DD94" i="3"/>
  <c r="DD24" i="3"/>
  <c r="DD166" i="3"/>
  <c r="DD156" i="3"/>
  <c r="DD315" i="3"/>
  <c r="DD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N687" i="3"/>
  <c r="V687" i="3" s="1"/>
  <c r="X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Y135" i="3"/>
  <c r="AG135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DD337" i="3" s="1"/>
  <c r="O632" i="3"/>
  <c r="V632" i="3" s="1"/>
  <c r="X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D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D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G637" i="3" s="1"/>
  <c r="CS637" i="3" s="1"/>
  <c r="AB154" i="3"/>
  <c r="AG154" i="3" s="1"/>
  <c r="CS154" i="3" s="1"/>
  <c r="Y606" i="3"/>
  <c r="AG606" i="3" s="1"/>
  <c r="Z309" i="3"/>
  <c r="AG309" i="3" s="1"/>
  <c r="CS309" i="3" s="1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AG56" i="3" s="1"/>
  <c r="CS56" i="3" s="1"/>
  <c r="Z336" i="3"/>
  <c r="AA498" i="3"/>
  <c r="AG498" i="3" s="1"/>
  <c r="Y721" i="3" s="1"/>
  <c r="G203" i="1"/>
  <c r="BK265" i="3" s="1"/>
  <c r="G210" i="1"/>
  <c r="BK263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AG200" i="3"/>
  <c r="CS200" i="3" s="1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Z335" i="3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AG383" i="3" s="1"/>
  <c r="AD411" i="3"/>
  <c r="Z348" i="3"/>
  <c r="AG348" i="3" s="1"/>
  <c r="CS348" i="3" s="1"/>
  <c r="Z455" i="3"/>
  <c r="AG455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A713" i="3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G12" i="3" s="1"/>
  <c r="AB388" i="3"/>
  <c r="AG388" i="3" s="1"/>
  <c r="CS388" i="3" s="1"/>
  <c r="AA370" i="3"/>
  <c r="AG370" i="3" s="1"/>
  <c r="CS370" i="3" s="1"/>
  <c r="Z720" i="3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AC194" i="3"/>
  <c r="AG194" i="3" s="1"/>
  <c r="CS194" i="3" s="1"/>
  <c r="Y332" i="3"/>
  <c r="Z596" i="3"/>
  <c r="Z417" i="3"/>
  <c r="Z188" i="3"/>
  <c r="AG188" i="3" s="1"/>
  <c r="CS188" i="3" s="1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Y397" i="3"/>
  <c r="Y396" i="3"/>
  <c r="AG396" i="3" s="1"/>
  <c r="CS396" i="3" s="1"/>
  <c r="AD661" i="3"/>
  <c r="Y320" i="3"/>
  <c r="AG320" i="3" s="1"/>
  <c r="CS320" i="3" s="1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D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D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BI581" i="3"/>
  <c r="BQ581" i="3" s="1"/>
  <c r="CW581" i="3" s="1"/>
  <c r="BK260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Y511" i="3"/>
  <c r="Z399" i="3"/>
  <c r="AG399" i="3" s="1"/>
  <c r="Y545" i="3"/>
  <c r="AG545" i="3" s="1"/>
  <c r="CJ724" i="3"/>
  <c r="CR724" i="3" s="1"/>
  <c r="CZ724" i="3" s="1"/>
  <c r="CZ711" i="3"/>
  <c r="Z327" i="3"/>
  <c r="AG327" i="3" s="1"/>
  <c r="CS327" i="3" s="1"/>
  <c r="CS66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D390" i="3" s="1"/>
  <c r="Z355" i="3"/>
  <c r="CS354" i="3"/>
  <c r="AQ421" i="3"/>
  <c r="AS689" i="3"/>
  <c r="CU312" i="3"/>
  <c r="AS701" i="3"/>
  <c r="CU629" i="3"/>
  <c r="DD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DD591" i="3" s="1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D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D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D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D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136" i="3"/>
  <c r="AG136" i="3" s="1"/>
  <c r="CS1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Z716" i="3"/>
  <c r="CS40" i="3"/>
  <c r="Y608" i="3"/>
  <c r="CS537" i="3"/>
  <c r="Z700" i="3"/>
  <c r="CS568" i="3"/>
  <c r="DD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D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172" i="3"/>
  <c r="AG172" i="3" s="1"/>
  <c r="CS39" i="3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D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606" i="3"/>
  <c r="BM669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606" i="3"/>
  <c r="AU669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298" i="3"/>
  <c r="AG298" i="3" s="1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AG6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G270" i="3" s="1"/>
  <c r="CS270" i="3" s="1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AG473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D266" i="3" s="1"/>
  <c r="P689" i="3"/>
  <c r="N718" i="3"/>
  <c r="X459" i="3"/>
  <c r="P645" i="3"/>
  <c r="X113" i="3"/>
  <c r="O97" i="3"/>
  <c r="V97" i="3" s="1"/>
  <c r="X97" i="3" s="1"/>
  <c r="X74" i="3"/>
  <c r="P666" i="3"/>
  <c r="V666" i="3" s="1"/>
  <c r="X666" i="3" s="1"/>
  <c r="DD666" i="3" s="1"/>
  <c r="X404" i="3"/>
  <c r="DD404" i="3" s="1"/>
  <c r="Q712" i="3"/>
  <c r="X255" i="3"/>
  <c r="O620" i="3"/>
  <c r="V620" i="3" s="1"/>
  <c r="X620" i="3" s="1"/>
  <c r="DD620" i="3" s="1"/>
  <c r="X628" i="3"/>
  <c r="O608" i="3"/>
  <c r="X609" i="3"/>
  <c r="P721" i="3"/>
  <c r="X375" i="3"/>
  <c r="DD375" i="3" s="1"/>
  <c r="Q702" i="3"/>
  <c r="X86" i="3"/>
  <c r="DD86" i="3" s="1"/>
  <c r="R594" i="3"/>
  <c r="X215" i="3"/>
  <c r="DD215" i="3" s="1"/>
  <c r="O690" i="3"/>
  <c r="X559" i="3"/>
  <c r="DD559" i="3" s="1"/>
  <c r="O721" i="3"/>
  <c r="X499" i="3"/>
  <c r="DD499" i="3" s="1"/>
  <c r="R529" i="3"/>
  <c r="V529" i="3" s="1"/>
  <c r="X529" i="3" s="1"/>
  <c r="DD529" i="3" s="1"/>
  <c r="X477" i="3"/>
  <c r="DD477" i="3" s="1"/>
  <c r="N355" i="3"/>
  <c r="X353" i="3"/>
  <c r="O355" i="3"/>
  <c r="X354" i="3"/>
  <c r="DD354" i="3" s="1"/>
  <c r="N602" i="3"/>
  <c r="V602" i="3" s="1"/>
  <c r="X602" i="3" s="1"/>
  <c r="DD602" i="3" s="1"/>
  <c r="X603" i="3"/>
  <c r="DD603" i="3" s="1"/>
  <c r="Q405" i="3"/>
  <c r="X398" i="3"/>
  <c r="DD398" i="3" s="1"/>
  <c r="N712" i="3"/>
  <c r="X285" i="3"/>
  <c r="DD285" i="3" s="1"/>
  <c r="N640" i="3"/>
  <c r="V640" i="3" s="1"/>
  <c r="X640" i="3" s="1"/>
  <c r="X218" i="3"/>
  <c r="DD218" i="3" s="1"/>
  <c r="P701" i="3"/>
  <c r="X214" i="3"/>
  <c r="DD214" i="3" s="1"/>
  <c r="N711" i="3"/>
  <c r="V711" i="3" s="1"/>
  <c r="X430" i="3"/>
  <c r="DD430" i="3" s="1"/>
  <c r="O564" i="3"/>
  <c r="V564" i="3" s="1"/>
  <c r="X564" i="3" s="1"/>
  <c r="X244" i="3"/>
  <c r="DD244" i="3" s="1"/>
  <c r="P401" i="3"/>
  <c r="V401" i="3" s="1"/>
  <c r="X125" i="3"/>
  <c r="DD125" i="3" s="1"/>
  <c r="N608" i="3"/>
  <c r="X537" i="3"/>
  <c r="N30" i="3"/>
  <c r="V30" i="3" s="1"/>
  <c r="X30" i="3" s="1"/>
  <c r="DD30" i="3" s="1"/>
  <c r="X29" i="3"/>
  <c r="DD29" i="3" s="1"/>
  <c r="T710" i="3"/>
  <c r="X59" i="3"/>
  <c r="DD59" i="3" s="1"/>
  <c r="T705" i="3"/>
  <c r="X43" i="3"/>
  <c r="DD43" i="3" s="1"/>
  <c r="P8" i="3"/>
  <c r="X28" i="3"/>
  <c r="DD28" i="3" s="1"/>
  <c r="R661" i="3"/>
  <c r="X57" i="3"/>
  <c r="DD57" i="3" s="1"/>
  <c r="O697" i="3"/>
  <c r="X49" i="3"/>
  <c r="DD49" i="3" s="1"/>
  <c r="N421" i="3"/>
  <c r="V421" i="3" s="1"/>
  <c r="X421" i="3" s="1"/>
  <c r="X23" i="3"/>
  <c r="DD23" i="3" s="1"/>
  <c r="P493" i="3"/>
  <c r="V493" i="3" s="1"/>
  <c r="X493" i="3" s="1"/>
  <c r="N494" i="3"/>
  <c r="N606" i="3"/>
  <c r="V606" i="3" s="1"/>
  <c r="X606" i="3" s="1"/>
  <c r="R669" i="3"/>
  <c r="N680" i="3"/>
  <c r="Q710" i="3"/>
  <c r="R110" i="3"/>
  <c r="Q205" i="3"/>
  <c r="V205" i="3" s="1"/>
  <c r="P405" i="3"/>
  <c r="O392" i="3"/>
  <c r="V392" i="3" s="1"/>
  <c r="X392" i="3" s="1"/>
  <c r="DD392" i="3" s="1"/>
  <c r="Q129" i="3"/>
  <c r="V129" i="3" s="1"/>
  <c r="X129" i="3" s="1"/>
  <c r="Q9" i="3"/>
  <c r="V9" i="3" s="1"/>
  <c r="O211" i="3"/>
  <c r="V211" i="3" s="1"/>
  <c r="X211" i="3" s="1"/>
  <c r="DD211" i="3" s="1"/>
  <c r="P449" i="3"/>
  <c r="O516" i="3"/>
  <c r="R514" i="3"/>
  <c r="P427" i="3"/>
  <c r="V427" i="3" s="1"/>
  <c r="X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Q672" i="3"/>
  <c r="V672" i="3" s="1"/>
  <c r="O719" i="3"/>
  <c r="Q692" i="3"/>
  <c r="V692" i="3" s="1"/>
  <c r="X692" i="3" s="1"/>
  <c r="DD692" i="3" s="1"/>
  <c r="P719" i="3"/>
  <c r="R690" i="3"/>
  <c r="P141" i="3"/>
  <c r="V141" i="3" s="1"/>
  <c r="X141" i="3" s="1"/>
  <c r="O75" i="3"/>
  <c r="V75" i="3" s="1"/>
  <c r="P46" i="3"/>
  <c r="O151" i="3"/>
  <c r="V151" i="3" s="1"/>
  <c r="X151" i="3" s="1"/>
  <c r="O182" i="3"/>
  <c r="V182" i="3" s="1"/>
  <c r="X182" i="3" s="1"/>
  <c r="O382" i="3"/>
  <c r="S661" i="3"/>
  <c r="O415" i="3"/>
  <c r="O512" i="3"/>
  <c r="V512" i="3" s="1"/>
  <c r="X512" i="3" s="1"/>
  <c r="DD512" i="3" s="1"/>
  <c r="P33" i="3"/>
  <c r="V33" i="3" s="1"/>
  <c r="X33" i="3" s="1"/>
  <c r="DD33" i="3" s="1"/>
  <c r="Q158" i="3"/>
  <c r="V158" i="3" s="1"/>
  <c r="X158" i="3" s="1"/>
  <c r="Q69" i="3"/>
  <c r="V69" i="3" s="1"/>
  <c r="X69" i="3" s="1"/>
  <c r="P88" i="3"/>
  <c r="V88" i="3" s="1"/>
  <c r="X88" i="3" s="1"/>
  <c r="DD88" i="3" s="1"/>
  <c r="O107" i="3"/>
  <c r="V107" i="3" s="1"/>
  <c r="X107" i="3" s="1"/>
  <c r="DD107" i="3" s="1"/>
  <c r="R194" i="3"/>
  <c r="V194" i="3" s="1"/>
  <c r="X194" i="3" s="1"/>
  <c r="DD194" i="3" s="1"/>
  <c r="O480" i="3"/>
  <c r="Q550" i="3"/>
  <c r="V550" i="3" s="1"/>
  <c r="X550" i="3" s="1"/>
  <c r="DD550" i="3" s="1"/>
  <c r="P35" i="3"/>
  <c r="V35" i="3" s="1"/>
  <c r="X35" i="3" s="1"/>
  <c r="R153" i="3"/>
  <c r="V153" i="3" s="1"/>
  <c r="X153" i="3" s="1"/>
  <c r="P408" i="3"/>
  <c r="S411" i="3"/>
  <c r="S646" i="3"/>
  <c r="V646" i="3" s="1"/>
  <c r="X646" i="3" s="1"/>
  <c r="DD646" i="3" s="1"/>
  <c r="Q179" i="3"/>
  <c r="V179" i="3" s="1"/>
  <c r="X179" i="3" s="1"/>
  <c r="R497" i="3"/>
  <c r="V497" i="3" s="1"/>
  <c r="X497" i="3" s="1"/>
  <c r="DD497" i="3" s="1"/>
  <c r="O104" i="3"/>
  <c r="V104" i="3" s="1"/>
  <c r="X104" i="3" s="1"/>
  <c r="O224" i="3"/>
  <c r="V224" i="3" s="1"/>
  <c r="X224" i="3" s="1"/>
  <c r="Q547" i="3"/>
  <c r="V547" i="3" s="1"/>
  <c r="X547" i="3" s="1"/>
  <c r="DD547" i="3" s="1"/>
  <c r="O63" i="3"/>
  <c r="V63" i="3" s="1"/>
  <c r="X63" i="3" s="1"/>
  <c r="DD63" i="3" s="1"/>
  <c r="P248" i="3"/>
  <c r="V248" i="3" s="1"/>
  <c r="X248" i="3" s="1"/>
  <c r="O226" i="3"/>
  <c r="V226" i="3" s="1"/>
  <c r="X226" i="3" s="1"/>
  <c r="DD226" i="3" s="1"/>
  <c r="R314" i="3"/>
  <c r="V314" i="3" s="1"/>
  <c r="X314" i="3" s="1"/>
  <c r="DD314" i="3" s="1"/>
  <c r="O77" i="3"/>
  <c r="V77" i="3" s="1"/>
  <c r="X77" i="3" s="1"/>
  <c r="P407" i="3"/>
  <c r="V407" i="3" s="1"/>
  <c r="X407" i="3" s="1"/>
  <c r="DD407" i="3" s="1"/>
  <c r="Q520" i="3"/>
  <c r="O673" i="3"/>
  <c r="P41" i="3"/>
  <c r="V41" i="3" s="1"/>
  <c r="X41" i="3" s="1"/>
  <c r="Q46" i="3"/>
  <c r="Q53" i="3"/>
  <c r="V53" i="3" s="1"/>
  <c r="X53" i="3" s="1"/>
  <c r="DD53" i="3" s="1"/>
  <c r="Q161" i="3"/>
  <c r="V161" i="3" s="1"/>
  <c r="X161" i="3" s="1"/>
  <c r="DD161" i="3" s="1"/>
  <c r="Q185" i="3"/>
  <c r="V185" i="3" s="1"/>
  <c r="X185" i="3" s="1"/>
  <c r="DD185" i="3" s="1"/>
  <c r="R611" i="3"/>
  <c r="P667" i="3"/>
  <c r="P278" i="3"/>
  <c r="V278" i="3" s="1"/>
  <c r="X278" i="3" s="1"/>
  <c r="T677" i="3"/>
  <c r="V677" i="3" s="1"/>
  <c r="X677" i="3" s="1"/>
  <c r="P472" i="3"/>
  <c r="O168" i="3"/>
  <c r="N385" i="3"/>
  <c r="V385" i="3" s="1"/>
  <c r="X385" i="3" s="1"/>
  <c r="O686" i="3"/>
  <c r="V686" i="3" s="1"/>
  <c r="X686" i="3" s="1"/>
  <c r="O530" i="3"/>
  <c r="V530" i="3" s="1"/>
  <c r="X530" i="3" s="1"/>
  <c r="O695" i="3"/>
  <c r="Q714" i="3"/>
  <c r="O675" i="3"/>
  <c r="O694" i="3"/>
  <c r="N495" i="3"/>
  <c r="V495" i="3" s="1"/>
  <c r="X495" i="3" s="1"/>
  <c r="O269" i="3"/>
  <c r="O309" i="3"/>
  <c r="O21" i="3"/>
  <c r="V21" i="3" s="1"/>
  <c r="X21" i="3" s="1"/>
  <c r="R580" i="3"/>
  <c r="N121" i="3"/>
  <c r="V121" i="3" s="1"/>
  <c r="X121" i="3" s="1"/>
  <c r="DD121" i="3" s="1"/>
  <c r="R694" i="3"/>
  <c r="O441" i="3"/>
  <c r="V441" i="3" s="1"/>
  <c r="X441" i="3" s="1"/>
  <c r="DD441" i="3" s="1"/>
  <c r="O448" i="3"/>
  <c r="V448" i="3" s="1"/>
  <c r="X448" i="3" s="1"/>
  <c r="DD448" i="3" s="1"/>
  <c r="O433" i="3"/>
  <c r="V433" i="3" s="1"/>
  <c r="X433" i="3" s="1"/>
  <c r="DD433" i="3" s="1"/>
  <c r="Q230" i="3"/>
  <c r="V230" i="3" s="1"/>
  <c r="X230" i="3" s="1"/>
  <c r="DD230" i="3" s="1"/>
  <c r="O68" i="3"/>
  <c r="O200" i="3"/>
  <c r="O585" i="3"/>
  <c r="V585" i="3" s="1"/>
  <c r="X585" i="3" s="1"/>
  <c r="DD585" i="3" s="1"/>
  <c r="O597" i="3"/>
  <c r="S12" i="3"/>
  <c r="R188" i="3"/>
  <c r="O235" i="3"/>
  <c r="V235" i="3" s="1"/>
  <c r="Q582" i="3"/>
  <c r="O351" i="3"/>
  <c r="V351" i="3" s="1"/>
  <c r="X351" i="3" s="1"/>
  <c r="DD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D586" i="3" s="1"/>
  <c r="O688" i="3"/>
  <c r="O682" i="3"/>
  <c r="V682" i="3" s="1"/>
  <c r="X682" i="3" s="1"/>
  <c r="Q93" i="3"/>
  <c r="V93" i="3" s="1"/>
  <c r="X93" i="3" s="1"/>
  <c r="O116" i="3"/>
  <c r="V116" i="3" s="1"/>
  <c r="X116" i="3" s="1"/>
  <c r="DD116" i="3" s="1"/>
  <c r="O195" i="3"/>
  <c r="V195" i="3" s="1"/>
  <c r="X195" i="3" s="1"/>
  <c r="DD195" i="3" s="1"/>
  <c r="Q92" i="3"/>
  <c r="V92" i="3" s="1"/>
  <c r="T679" i="3"/>
  <c r="V679" i="3" s="1"/>
  <c r="X679" i="3" s="1"/>
  <c r="DD679" i="3" s="1"/>
  <c r="S479" i="3"/>
  <c r="V479" i="3" s="1"/>
  <c r="X479" i="3" s="1"/>
  <c r="DD479" i="3" s="1"/>
  <c r="N443" i="3"/>
  <c r="O701" i="3"/>
  <c r="O713" i="3"/>
  <c r="O56" i="3"/>
  <c r="O358" i="3"/>
  <c r="V358" i="3" s="1"/>
  <c r="X358" i="3" s="1"/>
  <c r="O434" i="3"/>
  <c r="V434" i="3" s="1"/>
  <c r="X434" i="3" s="1"/>
  <c r="DD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D240" i="3" s="1"/>
  <c r="R233" i="3"/>
  <c r="V233" i="3" s="1"/>
  <c r="X233" i="3" s="1"/>
  <c r="Q127" i="3"/>
  <c r="P339" i="3"/>
  <c r="V339" i="3" s="1"/>
  <c r="Q680" i="3"/>
  <c r="P478" i="3"/>
  <c r="O486" i="3"/>
  <c r="V486" i="3" s="1"/>
  <c r="X486" i="3" s="1"/>
  <c r="Q154" i="3"/>
  <c r="V154" i="3" s="1"/>
  <c r="O637" i="3"/>
  <c r="P668" i="3"/>
  <c r="O100" i="3"/>
  <c r="O377" i="3"/>
  <c r="V377" i="3" s="1"/>
  <c r="X377" i="3" s="1"/>
  <c r="DD377" i="3" s="1"/>
  <c r="P665" i="3"/>
  <c r="V665" i="3" s="1"/>
  <c r="X665" i="3" s="1"/>
  <c r="DD665" i="3" s="1"/>
  <c r="O186" i="3"/>
  <c r="V186" i="3" s="1"/>
  <c r="X186" i="3" s="1"/>
  <c r="DD186" i="3" s="1"/>
  <c r="Q669" i="3"/>
  <c r="R275" i="3"/>
  <c r="V275" i="3" s="1"/>
  <c r="X275" i="3" s="1"/>
  <c r="DD275" i="3" s="1"/>
  <c r="N123" i="3"/>
  <c r="V123" i="3" s="1"/>
  <c r="X123" i="3" s="1"/>
  <c r="O652" i="3"/>
  <c r="P516" i="3"/>
  <c r="O650" i="3"/>
  <c r="V650" i="3" s="1"/>
  <c r="X650" i="3" s="1"/>
  <c r="DD650" i="3" s="1"/>
  <c r="S516" i="3"/>
  <c r="O222" i="3"/>
  <c r="O258" i="3"/>
  <c r="R175" i="3"/>
  <c r="V175" i="3" s="1"/>
  <c r="X175" i="3" s="1"/>
  <c r="DD175" i="3" s="1"/>
  <c r="O281" i="3"/>
  <c r="V281" i="3" s="1"/>
  <c r="X281" i="3" s="1"/>
  <c r="DD281" i="3" s="1"/>
  <c r="O341" i="3"/>
  <c r="V341" i="3" s="1"/>
  <c r="X341" i="3" s="1"/>
  <c r="P370" i="3"/>
  <c r="V370" i="3" s="1"/>
  <c r="X370" i="3" s="1"/>
  <c r="DD370" i="3" s="1"/>
  <c r="O473" i="3"/>
  <c r="R170" i="3"/>
  <c r="R206" i="3"/>
  <c r="V206" i="3" s="1"/>
  <c r="X206" i="3" s="1"/>
  <c r="DD206" i="3" s="1"/>
  <c r="Q514" i="3"/>
  <c r="P468" i="3"/>
  <c r="V468" i="3" s="1"/>
  <c r="X468" i="3" s="1"/>
  <c r="DD468" i="3" s="1"/>
  <c r="O475" i="3"/>
  <c r="O535" i="3"/>
  <c r="V535" i="3" s="1"/>
  <c r="X535" i="3" s="1"/>
  <c r="DD535" i="3" s="1"/>
  <c r="R232" i="3"/>
  <c r="Q239" i="3"/>
  <c r="O362" i="3"/>
  <c r="V362" i="3" s="1"/>
  <c r="X362" i="3" s="1"/>
  <c r="DD362" i="3" s="1"/>
  <c r="O386" i="3"/>
  <c r="V386" i="3" s="1"/>
  <c r="X386" i="3" s="1"/>
  <c r="DD386" i="3" s="1"/>
  <c r="Q420" i="3"/>
  <c r="V420" i="3" s="1"/>
  <c r="X420" i="3" s="1"/>
  <c r="O381" i="3"/>
  <c r="V381" i="3" s="1"/>
  <c r="X381" i="3" s="1"/>
  <c r="DD381" i="3" s="1"/>
  <c r="Q403" i="3"/>
  <c r="V403" i="3" s="1"/>
  <c r="X403" i="3" s="1"/>
  <c r="DD403" i="3" s="1"/>
  <c r="S449" i="3"/>
  <c r="Q487" i="3"/>
  <c r="V487" i="3" s="1"/>
  <c r="X487" i="3" s="1"/>
  <c r="DD487" i="3" s="1"/>
  <c r="O99" i="3"/>
  <c r="V99" i="3" s="1"/>
  <c r="N393" i="3" s="1"/>
  <c r="V393" i="3" s="1"/>
  <c r="X393" i="3" s="1"/>
  <c r="O219" i="3"/>
  <c r="V219" i="3" s="1"/>
  <c r="O364" i="3"/>
  <c r="V364" i="3" s="1"/>
  <c r="X364" i="3" s="1"/>
  <c r="DD364" i="3" s="1"/>
  <c r="Q374" i="3"/>
  <c r="V374" i="3" s="1"/>
  <c r="X374" i="3" s="1"/>
  <c r="S492" i="3"/>
  <c r="V492" i="3" s="1"/>
  <c r="X492" i="3" s="1"/>
  <c r="Q662" i="3"/>
  <c r="P616" i="3"/>
  <c r="V616" i="3" s="1"/>
  <c r="X616" i="3" s="1"/>
  <c r="DD616" i="3" s="1"/>
  <c r="Q388" i="3"/>
  <c r="V388" i="3" s="1"/>
  <c r="X388" i="3" s="1"/>
  <c r="DD388" i="3" s="1"/>
  <c r="O582" i="3"/>
  <c r="P330" i="3"/>
  <c r="O349" i="3"/>
  <c r="V349" i="3" s="1"/>
  <c r="X349" i="3" s="1"/>
  <c r="DD349" i="3" s="1"/>
  <c r="P378" i="3"/>
  <c r="V378" i="3" s="1"/>
  <c r="Q383" i="3"/>
  <c r="P462" i="3"/>
  <c r="V462" i="3" s="1"/>
  <c r="Q587" i="3"/>
  <c r="V587" i="3" s="1"/>
  <c r="X587" i="3" s="1"/>
  <c r="O685" i="3"/>
  <c r="Q173" i="3"/>
  <c r="V173" i="3" s="1"/>
  <c r="X173" i="3" s="1"/>
  <c r="S412" i="3"/>
  <c r="V412" i="3" s="1"/>
  <c r="X412" i="3" s="1"/>
  <c r="O584" i="3"/>
  <c r="V584" i="3" s="1"/>
  <c r="X584" i="3" s="1"/>
  <c r="DD584" i="3" s="1"/>
  <c r="O363" i="3"/>
  <c r="V363" i="3" s="1"/>
  <c r="X363" i="3" s="1"/>
  <c r="DD363" i="3" s="1"/>
  <c r="O399" i="3"/>
  <c r="V399" i="3" s="1"/>
  <c r="X399" i="3" s="1"/>
  <c r="R438" i="3"/>
  <c r="V438" i="3" s="1"/>
  <c r="X438" i="3" s="1"/>
  <c r="O507" i="3"/>
  <c r="V507" i="3" s="1"/>
  <c r="O567" i="3"/>
  <c r="O639" i="3"/>
  <c r="V639" i="3" s="1"/>
  <c r="X639" i="3" s="1"/>
  <c r="Q476" i="3"/>
  <c r="V476" i="3" s="1"/>
  <c r="X476" i="3" s="1"/>
  <c r="DD476" i="3" s="1"/>
  <c r="O490" i="3"/>
  <c r="Q524" i="3"/>
  <c r="V524" i="3" s="1"/>
  <c r="X524" i="3" s="1"/>
  <c r="DD524" i="3" s="1"/>
  <c r="O717" i="3"/>
  <c r="O705" i="3"/>
  <c r="O722" i="3"/>
  <c r="O699" i="3"/>
  <c r="O232" i="3"/>
  <c r="O239" i="3"/>
  <c r="O336" i="3"/>
  <c r="O348" i="3"/>
  <c r="V348" i="3" s="1"/>
  <c r="X348" i="3" s="1"/>
  <c r="DD348" i="3" s="1"/>
  <c r="P473" i="3"/>
  <c r="O12" i="3"/>
  <c r="Q444" i="3"/>
  <c r="V444" i="3" s="1"/>
  <c r="X444" i="3" s="1"/>
  <c r="DD444" i="3" s="1"/>
  <c r="P475" i="3"/>
  <c r="O164" i="3"/>
  <c r="V164" i="3" s="1"/>
  <c r="X164" i="3" s="1"/>
  <c r="DD164" i="3" s="1"/>
  <c r="O188" i="3"/>
  <c r="O417" i="3"/>
  <c r="O436" i="3"/>
  <c r="V436" i="3" s="1"/>
  <c r="X436" i="3" s="1"/>
  <c r="DD436" i="3" s="1"/>
  <c r="O101" i="3"/>
  <c r="Q484" i="3"/>
  <c r="V484" i="3" s="1"/>
  <c r="X484" i="3" s="1"/>
  <c r="DD484" i="3" s="1"/>
  <c r="O48" i="3"/>
  <c r="V48" i="3" s="1"/>
  <c r="X48" i="3" s="1"/>
  <c r="DD48" i="3" s="1"/>
  <c r="O55" i="3"/>
  <c r="V55" i="3" s="1"/>
  <c r="O127" i="3"/>
  <c r="O596" i="3"/>
  <c r="O122" i="3"/>
  <c r="V122" i="3" s="1"/>
  <c r="X122" i="3" s="1"/>
  <c r="DD122" i="3" s="1"/>
  <c r="O134" i="3"/>
  <c r="V134" i="3" s="1"/>
  <c r="X134" i="3" s="1"/>
  <c r="DD134" i="3" s="1"/>
  <c r="O624" i="3"/>
  <c r="O623" i="3"/>
  <c r="V623" i="3" s="1"/>
  <c r="X623" i="3" s="1"/>
  <c r="DD623" i="3" s="1"/>
  <c r="O660" i="3"/>
  <c r="P660" i="3"/>
  <c r="R716" i="3"/>
  <c r="O103" i="3"/>
  <c r="V103" i="3" s="1"/>
  <c r="X103" i="3" s="1"/>
  <c r="O305" i="3"/>
  <c r="R718" i="3"/>
  <c r="Q689" i="3"/>
  <c r="Q648" i="3"/>
  <c r="V648" i="3" s="1"/>
  <c r="X648" i="3" s="1"/>
  <c r="DD648" i="3" s="1"/>
  <c r="Q83" i="3"/>
  <c r="V83" i="3" s="1"/>
  <c r="X83" i="3" s="1"/>
  <c r="O181" i="3"/>
  <c r="V181" i="3" s="1"/>
  <c r="X181" i="3" s="1"/>
  <c r="DD181" i="3" s="1"/>
  <c r="O217" i="3"/>
  <c r="V217" i="3" s="1"/>
  <c r="X217" i="3" s="1"/>
  <c r="DD217" i="3" s="1"/>
  <c r="P44" i="3"/>
  <c r="V44" i="3" s="1"/>
  <c r="X44" i="3" s="1"/>
  <c r="DD44" i="3" s="1"/>
  <c r="O171" i="3"/>
  <c r="V171" i="3" s="1"/>
  <c r="R703" i="3"/>
  <c r="P702" i="3"/>
  <c r="P183" i="3"/>
  <c r="V183" i="3" s="1"/>
  <c r="X183" i="3" s="1"/>
  <c r="DD183" i="3" s="1"/>
  <c r="O383" i="3"/>
  <c r="S691" i="3"/>
  <c r="V691" i="3" s="1"/>
  <c r="X691" i="3" s="1"/>
  <c r="DD691" i="3" s="1"/>
  <c r="T720" i="3"/>
  <c r="P724" i="3"/>
  <c r="S681" i="3"/>
  <c r="V681" i="3" s="1"/>
  <c r="X681" i="3" s="1"/>
  <c r="O325" i="3"/>
  <c r="V325" i="3" s="1"/>
  <c r="X325" i="3" s="1"/>
  <c r="DD325" i="3" s="1"/>
  <c r="O332" i="3"/>
  <c r="O356" i="3"/>
  <c r="V356" i="3" s="1"/>
  <c r="X356" i="3" s="1"/>
  <c r="P634" i="3"/>
  <c r="V634" i="3" s="1"/>
  <c r="X634" i="3" s="1"/>
  <c r="DD634" i="3" s="1"/>
  <c r="O636" i="3"/>
  <c r="O619" i="3"/>
  <c r="Q200" i="3"/>
  <c r="P684" i="3"/>
  <c r="O667" i="3"/>
  <c r="O463" i="3"/>
  <c r="Q87" i="3"/>
  <c r="V87" i="3" s="1"/>
  <c r="X87" i="3" s="1"/>
  <c r="DD87" i="3" s="1"/>
  <c r="Q724" i="3"/>
  <c r="T417" i="3"/>
  <c r="P589" i="3"/>
  <c r="V589" i="3" s="1"/>
  <c r="X589" i="3" s="1"/>
  <c r="DD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D536" i="3" s="1"/>
  <c r="O509" i="3"/>
  <c r="P553" i="3"/>
  <c r="V553" i="3" s="1"/>
  <c r="X553" i="3" s="1"/>
  <c r="O411" i="3"/>
  <c r="N332" i="3"/>
  <c r="O662" i="3"/>
  <c r="O483" i="3"/>
  <c r="O621" i="3"/>
  <c r="V621" i="3" s="1"/>
  <c r="X621" i="3" s="1"/>
  <c r="DD621" i="3" s="1"/>
  <c r="O622" i="3"/>
  <c r="V622" i="3" s="1"/>
  <c r="X622" i="3" s="1"/>
  <c r="DD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N596" i="3"/>
  <c r="N597" i="3"/>
  <c r="N598" i="3"/>
  <c r="N599" i="3"/>
  <c r="V599" i="3" s="1"/>
  <c r="X599" i="3" s="1"/>
  <c r="DD599" i="3" s="1"/>
  <c r="N600" i="3"/>
  <c r="N592" i="3"/>
  <c r="V592" i="3" s="1"/>
  <c r="X592" i="3" s="1"/>
  <c r="N593" i="3"/>
  <c r="V593" i="3" s="1"/>
  <c r="X593" i="3" s="1"/>
  <c r="DD593" i="3" s="1"/>
  <c r="N402" i="3"/>
  <c r="V402" i="3" s="1"/>
  <c r="X402" i="3" s="1"/>
  <c r="N511" i="3"/>
  <c r="N548" i="3"/>
  <c r="V548" i="3" s="1"/>
  <c r="X548" i="3" s="1"/>
  <c r="DD548" i="3" s="1"/>
  <c r="N501" i="3"/>
  <c r="V501" i="3" s="1"/>
  <c r="X501" i="3" s="1"/>
  <c r="N274" i="3"/>
  <c r="V274" i="3" s="1"/>
  <c r="X274" i="3" s="1"/>
  <c r="DD274" i="3" s="1"/>
  <c r="N695" i="3"/>
  <c r="N277" i="3"/>
  <c r="V277" i="3" s="1"/>
  <c r="X277" i="3" s="1"/>
  <c r="N256" i="3"/>
  <c r="V256" i="3" s="1"/>
  <c r="X256" i="3" s="1"/>
  <c r="N509" i="3"/>
  <c r="N18" i="3"/>
  <c r="V18" i="3" s="1"/>
  <c r="N645" i="3"/>
  <c r="N394" i="3"/>
  <c r="V394" i="3" s="1"/>
  <c r="X394" i="3" s="1"/>
  <c r="N706" i="3"/>
  <c r="V706" i="3" s="1"/>
  <c r="X706" i="3" s="1"/>
  <c r="DD706" i="3" s="1"/>
  <c r="N663" i="3"/>
  <c r="V663" i="3" s="1"/>
  <c r="X663" i="3" s="1"/>
  <c r="N51" i="3"/>
  <c r="V51" i="3" s="1"/>
  <c r="X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N360" i="3"/>
  <c r="V360" i="3" s="1"/>
  <c r="X360" i="3" s="1"/>
  <c r="DD360" i="3" s="1"/>
  <c r="N146" i="3"/>
  <c r="N269" i="3"/>
  <c r="N416" i="3"/>
  <c r="N335" i="3"/>
  <c r="N336" i="3"/>
  <c r="N440" i="3"/>
  <c r="V440" i="3" s="1"/>
  <c r="X440" i="3" s="1"/>
  <c r="DD440" i="3" s="1"/>
  <c r="N490" i="3"/>
  <c r="N446" i="3"/>
  <c r="V446" i="3" s="1"/>
  <c r="X446" i="3" s="1"/>
  <c r="DD446" i="3" s="1"/>
  <c r="N543" i="3"/>
  <c r="V543" i="3" s="1"/>
  <c r="X543" i="3" s="1"/>
  <c r="N307" i="3"/>
  <c r="V307" i="3" s="1"/>
  <c r="X307" i="3" s="1"/>
  <c r="DD307" i="3" s="1"/>
  <c r="N647" i="3"/>
  <c r="V647" i="3" s="1"/>
  <c r="X647" i="3" s="1"/>
  <c r="DD647" i="3" s="1"/>
  <c r="N251" i="3"/>
  <c r="V251" i="3" s="1"/>
  <c r="X251" i="3" s="1"/>
  <c r="DD251" i="3" s="1"/>
  <c r="N708" i="3"/>
  <c r="N545" i="3"/>
  <c r="V545" i="3" s="1"/>
  <c r="X545" i="3" s="1"/>
  <c r="N667" i="3"/>
  <c r="N652" i="3"/>
  <c r="N439" i="3"/>
  <c r="V439" i="3" s="1"/>
  <c r="X439" i="3" s="1"/>
  <c r="DD439" i="3" s="1"/>
  <c r="N260" i="3"/>
  <c r="V260" i="3" s="1"/>
  <c r="X260" i="3" s="1"/>
  <c r="N261" i="3"/>
  <c r="V261" i="3" s="1"/>
  <c r="X261" i="3" s="1"/>
  <c r="N262" i="3"/>
  <c r="V262" i="3" s="1"/>
  <c r="X262" i="3" s="1"/>
  <c r="DD262" i="3" s="1"/>
  <c r="N263" i="3"/>
  <c r="V263" i="3" s="1"/>
  <c r="X263" i="3" s="1"/>
  <c r="DD263" i="3" s="1"/>
  <c r="N264" i="3"/>
  <c r="V264" i="3" s="1"/>
  <c r="X264" i="3" s="1"/>
  <c r="DD264" i="3" s="1"/>
  <c r="N265" i="3"/>
  <c r="V265" i="3" s="1"/>
  <c r="X265" i="3" s="1"/>
  <c r="N267" i="3"/>
  <c r="N291" i="3"/>
  <c r="V291" i="3" s="1"/>
  <c r="X291" i="3" s="1"/>
  <c r="DD291" i="3" s="1"/>
  <c r="N268" i="3"/>
  <c r="V268" i="3" s="1"/>
  <c r="X268" i="3" s="1"/>
  <c r="N340" i="3"/>
  <c r="V340" i="3" s="1"/>
  <c r="X340" i="3" s="1"/>
  <c r="N66" i="3"/>
  <c r="V66" i="3" s="1"/>
  <c r="X66" i="3" s="1"/>
  <c r="DD66" i="3" s="1"/>
  <c r="N6" i="3"/>
  <c r="V6" i="3" s="1"/>
  <c r="X6" i="3" s="1"/>
  <c r="DD6" i="3" s="1"/>
  <c r="N67" i="3"/>
  <c r="V67" i="3" s="1"/>
  <c r="X67" i="3" s="1"/>
  <c r="DD67" i="3" s="1"/>
  <c r="N668" i="3"/>
  <c r="N637" i="3"/>
  <c r="N655" i="3"/>
  <c r="V655" i="3" s="1"/>
  <c r="X655" i="3" s="1"/>
  <c r="DD655" i="3" s="1"/>
  <c r="N91" i="3"/>
  <c r="V91" i="3" s="1"/>
  <c r="X91" i="3" s="1"/>
  <c r="DD91" i="3" s="1"/>
  <c r="N466" i="3"/>
  <c r="V466" i="3" s="1"/>
  <c r="X466" i="3" s="1"/>
  <c r="N671" i="3"/>
  <c r="V671" i="3" s="1"/>
  <c r="X671" i="3" s="1"/>
  <c r="DD671" i="3" s="1"/>
  <c r="N4" i="3"/>
  <c r="V4" i="3" s="1"/>
  <c r="N546" i="3"/>
  <c r="V546" i="3" s="1"/>
  <c r="X546" i="3" s="1"/>
  <c r="DD546" i="3" s="1"/>
  <c r="N570" i="3"/>
  <c r="N571" i="3"/>
  <c r="V571" i="3" s="1"/>
  <c r="X571" i="3" s="1"/>
  <c r="N572" i="3"/>
  <c r="V572" i="3" s="1"/>
  <c r="X572" i="3" s="1"/>
  <c r="N573" i="3"/>
  <c r="V573" i="3" s="1"/>
  <c r="X573" i="3" s="1"/>
  <c r="N225" i="3"/>
  <c r="N574" i="3"/>
  <c r="N575" i="3"/>
  <c r="V575" i="3" s="1"/>
  <c r="X575" i="3" s="1"/>
  <c r="N408" i="3"/>
  <c r="N456" i="3"/>
  <c r="V456" i="3" s="1"/>
  <c r="X456" i="3" s="1"/>
  <c r="N576" i="3"/>
  <c r="V576" i="3" s="1"/>
  <c r="X576" i="3" s="1"/>
  <c r="N577" i="3"/>
  <c r="V577" i="3" s="1"/>
  <c r="X577" i="3" s="1"/>
  <c r="N661" i="3"/>
  <c r="N422" i="3"/>
  <c r="V422" i="3" s="1"/>
  <c r="X422" i="3" s="1"/>
  <c r="N578" i="3"/>
  <c r="V578" i="3" s="1"/>
  <c r="X578" i="3" s="1"/>
  <c r="N579" i="3"/>
  <c r="V579" i="3" s="1"/>
  <c r="X579" i="3" s="1"/>
  <c r="N135" i="3"/>
  <c r="N580" i="3"/>
  <c r="N569" i="3"/>
  <c r="V569" i="3" s="1"/>
  <c r="X569" i="3" s="1"/>
  <c r="DD569" i="3" s="1"/>
  <c r="N395" i="3"/>
  <c r="V395" i="3" s="1"/>
  <c r="X395" i="3" s="1"/>
  <c r="N38" i="3"/>
  <c r="V38" i="3" s="1"/>
  <c r="X38" i="3" s="1"/>
  <c r="N39" i="3"/>
  <c r="N424" i="3"/>
  <c r="V424" i="3" s="1"/>
  <c r="X424" i="3" s="1"/>
  <c r="N60" i="3"/>
  <c r="N317" i="3"/>
  <c r="V317" i="3" s="1"/>
  <c r="X317" i="3" s="1"/>
  <c r="N169" i="3"/>
  <c r="V169" i="3" s="1"/>
  <c r="X169" i="3" s="1"/>
  <c r="N170" i="3"/>
  <c r="N659" i="3"/>
  <c r="N480" i="3"/>
  <c r="N541" i="3"/>
  <c r="N556" i="3"/>
  <c r="V556" i="3" s="1"/>
  <c r="X556" i="3" s="1"/>
  <c r="DD556" i="3" s="1"/>
  <c r="DD677" i="3" l="1"/>
  <c r="DD640" i="3"/>
  <c r="AG707" i="3"/>
  <c r="AG8" i="3"/>
  <c r="AG127" i="3"/>
  <c r="DD399" i="3"/>
  <c r="DD224" i="3"/>
  <c r="DD592" i="3"/>
  <c r="DD530" i="3"/>
  <c r="DD104" i="3"/>
  <c r="DD233" i="3"/>
  <c r="DD69" i="3"/>
  <c r="DD356" i="3"/>
  <c r="DD412" i="3"/>
  <c r="DD427" i="3"/>
  <c r="DD153" i="3"/>
  <c r="DD454" i="3"/>
  <c r="DD35" i="3"/>
  <c r="DD248" i="3"/>
  <c r="DD151" i="3"/>
  <c r="DD438" i="3"/>
  <c r="DD41" i="3"/>
  <c r="DD38" i="3"/>
  <c r="DD179" i="3"/>
  <c r="DD158" i="3"/>
  <c r="DD564" i="3"/>
  <c r="DD277" i="3"/>
  <c r="DD21" i="3"/>
  <c r="DD681" i="3"/>
  <c r="DD83" i="3"/>
  <c r="DD587" i="3"/>
  <c r="DD77" i="3"/>
  <c r="DD353" i="3"/>
  <c r="DD113" i="3"/>
  <c r="DD639" i="3"/>
  <c r="DD609" i="3"/>
  <c r="DD486" i="3"/>
  <c r="DD182" i="3"/>
  <c r="DD537" i="3"/>
  <c r="DD628" i="3"/>
  <c r="DD93" i="3"/>
  <c r="DD255" i="3"/>
  <c r="DD103" i="3"/>
  <c r="DD74" i="3"/>
  <c r="DD459" i="3"/>
  <c r="DD420" i="3"/>
  <c r="DD686" i="3"/>
  <c r="DD173" i="3"/>
  <c r="DD16" i="3"/>
  <c r="DD633" i="3"/>
  <c r="DD687" i="3"/>
  <c r="DD588" i="3"/>
  <c r="DD227" i="3"/>
  <c r="DD346" i="3"/>
  <c r="DD144" i="3"/>
  <c r="DD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D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D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DD635" i="3" s="1"/>
  <c r="N145" i="3"/>
  <c r="V145" i="3" s="1"/>
  <c r="X145" i="3" s="1"/>
  <c r="DD145" i="3" s="1"/>
  <c r="CL714" i="3"/>
  <c r="BZ689" i="3"/>
  <c r="CX689" i="3" s="1"/>
  <c r="AK720" i="3"/>
  <c r="C211" i="1"/>
  <c r="Z493" i="3" s="1"/>
  <c r="C206" i="1"/>
  <c r="AB720" i="3" s="1"/>
  <c r="AG720" i="3" s="1"/>
  <c r="CS720" i="3" s="1"/>
  <c r="AG661" i="3"/>
  <c r="AG416" i="3"/>
  <c r="AD417" i="3" s="1"/>
  <c r="AG417" i="3" s="1"/>
  <c r="CS417" i="3" s="1"/>
  <c r="Y258" i="3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AG673" i="3" s="1"/>
  <c r="Z709" i="3" s="1"/>
  <c r="AG709" i="3" s="1"/>
  <c r="Y343" i="3"/>
  <c r="Y52" i="3"/>
  <c r="AG52" i="3" s="1"/>
  <c r="Y644" i="3" s="1"/>
  <c r="AG644" i="3" s="1"/>
  <c r="Y676" i="3"/>
  <c r="CS51" i="3"/>
  <c r="AG391" i="3"/>
  <c r="CS391" i="3" s="1"/>
  <c r="DD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BQ265" i="3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AG695" i="3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P402" i="3"/>
  <c r="AP145" i="3"/>
  <c r="CT145" i="3" s="1"/>
  <c r="AP272" i="3"/>
  <c r="AP39" i="3"/>
  <c r="AI455" i="3" s="1"/>
  <c r="AP455" i="3" s="1"/>
  <c r="AZ85" i="3"/>
  <c r="CV54" i="3"/>
  <c r="AV417" i="3"/>
  <c r="CU416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D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D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D492" i="3" s="1"/>
  <c r="CA715" i="3"/>
  <c r="CY205" i="3"/>
  <c r="CL712" i="3"/>
  <c r="CR712" i="3" s="1"/>
  <c r="CZ712" i="3" s="1"/>
  <c r="CZ449" i="3"/>
  <c r="AP545" i="3"/>
  <c r="CT545" i="3" s="1"/>
  <c r="DD545" i="3" s="1"/>
  <c r="AP307" i="3"/>
  <c r="CT307" i="3" s="1"/>
  <c r="AP578" i="3"/>
  <c r="CT578" i="3" s="1"/>
  <c r="DD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A714" i="3"/>
  <c r="AP575" i="3"/>
  <c r="CT575" i="3" s="1"/>
  <c r="DD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D456" i="3" s="1"/>
  <c r="AP67" i="3"/>
  <c r="CT67" i="3" s="1"/>
  <c r="CA721" i="3"/>
  <c r="CI721" i="3" s="1"/>
  <c r="CY721" i="3" s="1"/>
  <c r="CY498" i="3"/>
  <c r="AP594" i="3"/>
  <c r="AP573" i="3"/>
  <c r="CT573" i="3" s="1"/>
  <c r="DD573" i="3" s="1"/>
  <c r="AP572" i="3"/>
  <c r="CT572" i="3" s="1"/>
  <c r="DD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D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Y520" i="3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D422" i="3" s="1"/>
  <c r="AP261" i="3"/>
  <c r="CT261" i="3" s="1"/>
  <c r="DD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G258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D576" i="3" s="1"/>
  <c r="AZ724" i="3"/>
  <c r="BH724" i="3" s="1"/>
  <c r="CV724" i="3" s="1"/>
  <c r="CV711" i="3"/>
  <c r="AZ715" i="3"/>
  <c r="CV205" i="3"/>
  <c r="AP577" i="3"/>
  <c r="CT577" i="3" s="1"/>
  <c r="DD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P676" i="3" s="1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AH649" i="3"/>
  <c r="AH343" i="3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H172" i="3"/>
  <c r="AY403" i="3"/>
  <c r="CU403" i="3" s="1"/>
  <c r="AP146" i="3"/>
  <c r="CT146" i="3" s="1"/>
  <c r="AP710" i="3"/>
  <c r="AP416" i="3"/>
  <c r="AP597" i="3"/>
  <c r="CT597" i="3" s="1"/>
  <c r="AP480" i="3"/>
  <c r="AH704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V608" i="3"/>
  <c r="X608" i="3" s="1"/>
  <c r="V645" i="3"/>
  <c r="X645" i="3" s="1"/>
  <c r="V705" i="3"/>
  <c r="X705" i="3" s="1"/>
  <c r="V689" i="3"/>
  <c r="V690" i="3"/>
  <c r="X690" i="3" s="1"/>
  <c r="DD690" i="3" s="1"/>
  <c r="V710" i="3"/>
  <c r="X710" i="3" s="1"/>
  <c r="V594" i="3"/>
  <c r="X594" i="3" s="1"/>
  <c r="DD594" i="3" s="1"/>
  <c r="V355" i="3"/>
  <c r="X355" i="3" s="1"/>
  <c r="O361" i="3"/>
  <c r="X271" i="3"/>
  <c r="DD271" i="3" s="1"/>
  <c r="R702" i="3"/>
  <c r="V702" i="3" s="1"/>
  <c r="X702" i="3" s="1"/>
  <c r="DD702" i="3" s="1"/>
  <c r="X235" i="3"/>
  <c r="DD235" i="3" s="1"/>
  <c r="N405" i="3"/>
  <c r="V405" i="3" s="1"/>
  <c r="X405" i="3" s="1"/>
  <c r="DD405" i="3" s="1"/>
  <c r="X401" i="3"/>
  <c r="P716" i="3"/>
  <c r="X462" i="3"/>
  <c r="DD462" i="3" s="1"/>
  <c r="N221" i="3"/>
  <c r="V221" i="3" s="1"/>
  <c r="X221" i="3" s="1"/>
  <c r="X219" i="3"/>
  <c r="DD219" i="3" s="1"/>
  <c r="N258" i="3"/>
  <c r="V258" i="3" s="1"/>
  <c r="X258" i="3" s="1"/>
  <c r="DD258" i="3" s="1"/>
  <c r="X99" i="3"/>
  <c r="DD99" i="3" s="1"/>
  <c r="N641" i="3"/>
  <c r="V641" i="3" s="1"/>
  <c r="X641" i="3" s="1"/>
  <c r="X672" i="3"/>
  <c r="DD672" i="3" s="1"/>
  <c r="P715" i="3"/>
  <c r="X378" i="3"/>
  <c r="DD378" i="3" s="1"/>
  <c r="N724" i="3"/>
  <c r="V724" i="3" s="1"/>
  <c r="X724" i="3" s="1"/>
  <c r="DD724" i="3" s="1"/>
  <c r="X711" i="3"/>
  <c r="DD711" i="3" s="1"/>
  <c r="P361" i="3"/>
  <c r="X272" i="3"/>
  <c r="DD272" i="3" s="1"/>
  <c r="N508" i="3"/>
  <c r="V508" i="3" s="1"/>
  <c r="X508" i="3" s="1"/>
  <c r="DD508" i="3" s="1"/>
  <c r="X507" i="3"/>
  <c r="DD507" i="3" s="1"/>
  <c r="P720" i="3"/>
  <c r="X154" i="3"/>
  <c r="DD154" i="3" s="1"/>
  <c r="O708" i="3"/>
  <c r="V708" i="3" s="1"/>
  <c r="X708" i="3" s="1"/>
  <c r="DD708" i="3" s="1"/>
  <c r="X92" i="3"/>
  <c r="N721" i="3"/>
  <c r="V721" i="3" s="1"/>
  <c r="X721" i="3" s="1"/>
  <c r="DD721" i="3" s="1"/>
  <c r="X498" i="3"/>
  <c r="N684" i="3"/>
  <c r="V684" i="3" s="1"/>
  <c r="X684" i="3" s="1"/>
  <c r="X445" i="3"/>
  <c r="O693" i="3"/>
  <c r="X171" i="3"/>
  <c r="DD171" i="3" s="1"/>
  <c r="O649" i="3"/>
  <c r="X339" i="3"/>
  <c r="DD339" i="3" s="1"/>
  <c r="N76" i="3"/>
  <c r="V76" i="3" s="1"/>
  <c r="X76" i="3" s="1"/>
  <c r="X75" i="3"/>
  <c r="DD75" i="3" s="1"/>
  <c r="N715" i="3"/>
  <c r="X205" i="3"/>
  <c r="DD205" i="3" s="1"/>
  <c r="P673" i="3"/>
  <c r="V673" i="3" s="1"/>
  <c r="X18" i="3"/>
  <c r="DD18" i="3" s="1"/>
  <c r="N56" i="3"/>
  <c r="V56" i="3" s="1"/>
  <c r="X56" i="3" s="1"/>
  <c r="X55" i="3"/>
  <c r="DD55" i="3" s="1"/>
  <c r="N85" i="3"/>
  <c r="V85" i="3" s="1"/>
  <c r="X85" i="3" s="1"/>
  <c r="X54" i="3"/>
  <c r="DD54" i="3" s="1"/>
  <c r="N84" i="3"/>
  <c r="V84" i="3" s="1"/>
  <c r="X84" i="3" s="1"/>
  <c r="X45" i="3"/>
  <c r="O716" i="3"/>
  <c r="X40" i="3"/>
  <c r="DD40" i="3" s="1"/>
  <c r="V494" i="3"/>
  <c r="X494" i="3" s="1"/>
  <c r="V490" i="3"/>
  <c r="X490" i="3" s="1"/>
  <c r="V12" i="3"/>
  <c r="X12" i="3" s="1"/>
  <c r="DD12" i="3" s="1"/>
  <c r="V110" i="3"/>
  <c r="X110" i="3" s="1"/>
  <c r="DD110" i="3" s="1"/>
  <c r="V662" i="3"/>
  <c r="X662" i="3" s="1"/>
  <c r="DD662" i="3" s="1"/>
  <c r="V570" i="3"/>
  <c r="X570" i="3" s="1"/>
  <c r="DD570" i="3" s="1"/>
  <c r="V168" i="3"/>
  <c r="X168" i="3" s="1"/>
  <c r="V411" i="3"/>
  <c r="X411" i="3" s="1"/>
  <c r="V652" i="3"/>
  <c r="X652" i="3" s="1"/>
  <c r="V541" i="3"/>
  <c r="X541" i="3" s="1"/>
  <c r="DD541" i="3" s="1"/>
  <c r="V520" i="3"/>
  <c r="X520" i="3" s="1"/>
  <c r="DD520" i="3" s="1"/>
  <c r="V514" i="3"/>
  <c r="X514" i="3" s="1"/>
  <c r="V60" i="3"/>
  <c r="X60" i="3" s="1"/>
  <c r="V188" i="3"/>
  <c r="X188" i="3" s="1"/>
  <c r="DD188" i="3" s="1"/>
  <c r="V669" i="3"/>
  <c r="X669" i="3" s="1"/>
  <c r="DD669" i="3" s="1"/>
  <c r="V146" i="3"/>
  <c r="X146" i="3" s="1"/>
  <c r="DD146" i="3" s="1"/>
  <c r="V305" i="3"/>
  <c r="X305" i="3" s="1"/>
  <c r="V653" i="3"/>
  <c r="X653" i="3" s="1"/>
  <c r="DD653" i="3" s="1"/>
  <c r="V170" i="3"/>
  <c r="X170" i="3" s="1"/>
  <c r="V619" i="3"/>
  <c r="X619" i="3" s="1"/>
  <c r="V582" i="3"/>
  <c r="X582" i="3" s="1"/>
  <c r="DD582" i="3" s="1"/>
  <c r="V336" i="3"/>
  <c r="X336" i="3" s="1"/>
  <c r="V232" i="3"/>
  <c r="X232" i="3" s="1"/>
  <c r="V659" i="3"/>
  <c r="X659" i="3" s="1"/>
  <c r="DD659" i="3" s="1"/>
  <c r="V667" i="3"/>
  <c r="X667" i="3" s="1"/>
  <c r="V458" i="3"/>
  <c r="X458" i="3" s="1"/>
  <c r="DD458" i="3" s="1"/>
  <c r="V269" i="3"/>
  <c r="X269" i="3" s="1"/>
  <c r="DD269" i="3" s="1"/>
  <c r="V695" i="3"/>
  <c r="X695" i="3" s="1"/>
  <c r="V637" i="3"/>
  <c r="X637" i="3" s="1"/>
  <c r="DD637" i="3" s="1"/>
  <c r="V661" i="3"/>
  <c r="X661" i="3" s="1"/>
  <c r="DD661" i="3" s="1"/>
  <c r="V511" i="3"/>
  <c r="X511" i="3" s="1"/>
  <c r="DD511" i="3" s="1"/>
  <c r="V660" i="3"/>
  <c r="X660" i="3" s="1"/>
  <c r="DD660" i="3" s="1"/>
  <c r="N696" i="3"/>
  <c r="V696" i="3" s="1"/>
  <c r="X696" i="3" s="1"/>
  <c r="N101" i="3"/>
  <c r="V101" i="3" s="1"/>
  <c r="X101" i="3" s="1"/>
  <c r="V382" i="3"/>
  <c r="X382" i="3" s="1"/>
  <c r="V332" i="3"/>
  <c r="X332" i="3" s="1"/>
  <c r="V239" i="3"/>
  <c r="X239" i="3" s="1"/>
  <c r="DD239" i="3" s="1"/>
  <c r="N719" i="3"/>
  <c r="V719" i="3" s="1"/>
  <c r="X719" i="3" s="1"/>
  <c r="V383" i="3"/>
  <c r="X383" i="3" s="1"/>
  <c r="DD383" i="3" s="1"/>
  <c r="V597" i="3"/>
  <c r="X597" i="3" s="1"/>
  <c r="DD597" i="3" s="1"/>
  <c r="V668" i="3"/>
  <c r="X668" i="3" s="1"/>
  <c r="DD668" i="3" s="1"/>
  <c r="V624" i="3"/>
  <c r="X624" i="3" s="1"/>
  <c r="DD624" i="3" s="1"/>
  <c r="N611" i="3"/>
  <c r="V611" i="3" s="1"/>
  <c r="X611" i="3" s="1"/>
  <c r="V596" i="3"/>
  <c r="X596" i="3" s="1"/>
  <c r="N220" i="3"/>
  <c r="N237" i="3"/>
  <c r="V237" i="3" s="1"/>
  <c r="X237" i="3" s="1"/>
  <c r="DD237" i="3" s="1"/>
  <c r="N223" i="3"/>
  <c r="V223" i="3" s="1"/>
  <c r="X223" i="3" s="1"/>
  <c r="N222" i="3"/>
  <c r="V222" i="3" s="1"/>
  <c r="X222" i="3" s="1"/>
  <c r="N467" i="3"/>
  <c r="V467" i="3" s="1"/>
  <c r="X467" i="3" s="1"/>
  <c r="N465" i="3"/>
  <c r="V465" i="3" s="1"/>
  <c r="X465" i="3" s="1"/>
  <c r="N464" i="3"/>
  <c r="V464" i="3" s="1"/>
  <c r="X464" i="3" s="1"/>
  <c r="N463" i="3"/>
  <c r="V463" i="3" s="1"/>
  <c r="X463" i="3" s="1"/>
  <c r="DD463" i="3" s="1"/>
  <c r="V46" i="3"/>
  <c r="X46" i="3" s="1"/>
  <c r="DD46" i="3" s="1"/>
  <c r="V509" i="3"/>
  <c r="X509" i="3" s="1"/>
  <c r="DD509" i="3" s="1"/>
  <c r="O343" i="3"/>
  <c r="S699" i="3"/>
  <c r="V699" i="3" s="1"/>
  <c r="X699" i="3" s="1"/>
  <c r="DD699" i="3" s="1"/>
  <c r="V717" i="3"/>
  <c r="X717" i="3" s="1"/>
  <c r="DD717" i="3" s="1"/>
  <c r="O220" i="3"/>
  <c r="P100" i="3"/>
  <c r="V100" i="3" s="1"/>
  <c r="X100" i="3" s="1"/>
  <c r="DD100" i="3" s="1"/>
  <c r="Q322" i="3"/>
  <c r="V322" i="3" s="1"/>
  <c r="X322" i="3" s="1"/>
  <c r="DD322" i="3" s="1"/>
  <c r="Q598" i="3"/>
  <c r="V598" i="3" s="1"/>
  <c r="X598" i="3" s="1"/>
  <c r="DD598" i="3" s="1"/>
  <c r="O138" i="3"/>
  <c r="V138" i="3" s="1"/>
  <c r="X138" i="3" s="1"/>
  <c r="DD138" i="3" s="1"/>
  <c r="P600" i="3"/>
  <c r="V600" i="3" s="1"/>
  <c r="X600" i="3" s="1"/>
  <c r="DD600" i="3" s="1"/>
  <c r="O326" i="3"/>
  <c r="V326" i="3" s="1"/>
  <c r="X326" i="3" s="1"/>
  <c r="DD326" i="3" s="1"/>
  <c r="Q231" i="3"/>
  <c r="V231" i="3" s="1"/>
  <c r="X231" i="3" s="1"/>
  <c r="DD231" i="3" s="1"/>
  <c r="P270" i="3"/>
  <c r="V270" i="3" s="1"/>
  <c r="X270" i="3" s="1"/>
  <c r="DD270" i="3" s="1"/>
  <c r="O98" i="3"/>
  <c r="V98" i="3" s="1"/>
  <c r="X98" i="3" s="1"/>
  <c r="DD98" i="3" s="1"/>
  <c r="O327" i="3"/>
  <c r="V327" i="3" s="1"/>
  <c r="X327" i="3" s="1"/>
  <c r="DD327" i="3" s="1"/>
  <c r="P452" i="3"/>
  <c r="V452" i="3" s="1"/>
  <c r="X452" i="3" s="1"/>
  <c r="DD452" i="3" s="1"/>
  <c r="O8" i="3"/>
  <c r="V8" i="3" s="1"/>
  <c r="X8" i="3" s="1"/>
  <c r="DD8" i="3" s="1"/>
  <c r="O478" i="3"/>
  <c r="V478" i="3" s="1"/>
  <c r="X478" i="3" s="1"/>
  <c r="DD478" i="3" s="1"/>
  <c r="O419" i="3"/>
  <c r="V419" i="3" s="1"/>
  <c r="P443" i="3"/>
  <c r="V443" i="3" s="1"/>
  <c r="X443" i="3" s="1"/>
  <c r="V680" i="3"/>
  <c r="X680" i="3" s="1"/>
  <c r="DD680" i="3" s="1"/>
  <c r="V416" i="3"/>
  <c r="V475" i="3"/>
  <c r="X475" i="3" s="1"/>
  <c r="DD475" i="3" s="1"/>
  <c r="V707" i="3"/>
  <c r="X707" i="3" s="1"/>
  <c r="V127" i="3"/>
  <c r="X127" i="3" s="1"/>
  <c r="O557" i="3"/>
  <c r="V557" i="3" s="1"/>
  <c r="X557" i="3" s="1"/>
  <c r="R574" i="3"/>
  <c r="V574" i="3" s="1"/>
  <c r="X574" i="3" s="1"/>
  <c r="O176" i="3"/>
  <c r="V176" i="3" s="1"/>
  <c r="X176" i="3" s="1"/>
  <c r="O558" i="3"/>
  <c r="V516" i="3"/>
  <c r="X516" i="3" s="1"/>
  <c r="DD516" i="3" s="1"/>
  <c r="V567" i="3"/>
  <c r="X567" i="3" s="1"/>
  <c r="DD567" i="3" s="1"/>
  <c r="N442" i="3"/>
  <c r="V442" i="3" s="1"/>
  <c r="X442" i="3" s="1"/>
  <c r="O676" i="3"/>
  <c r="V415" i="3"/>
  <c r="X415" i="3" s="1"/>
  <c r="DD415" i="3" s="1"/>
  <c r="V449" i="3"/>
  <c r="V308" i="3"/>
  <c r="X308" i="3" s="1"/>
  <c r="DD308" i="3" s="1"/>
  <c r="S703" i="3"/>
  <c r="V703" i="3" s="1"/>
  <c r="X703" i="3" s="1"/>
  <c r="P488" i="3"/>
  <c r="V488" i="3" s="1"/>
  <c r="X488" i="3" s="1"/>
  <c r="O249" i="3"/>
  <c r="V249" i="3" s="1"/>
  <c r="X249" i="3" s="1"/>
  <c r="V480" i="3"/>
  <c r="X480" i="3" s="1"/>
  <c r="DD480" i="3" s="1"/>
  <c r="Q722" i="3"/>
  <c r="V722" i="3" s="1"/>
  <c r="X722" i="3" s="1"/>
  <c r="DD722" i="3" s="1"/>
  <c r="Q715" i="3"/>
  <c r="V200" i="3"/>
  <c r="X200" i="3" s="1"/>
  <c r="DD200" i="3" s="1"/>
  <c r="O5" i="3"/>
  <c r="V5" i="3" s="1"/>
  <c r="O11" i="3"/>
  <c r="V11" i="3" s="1"/>
  <c r="X11" i="3" s="1"/>
  <c r="DD11" i="3" s="1"/>
  <c r="V473" i="3"/>
  <c r="X473" i="3" s="1"/>
  <c r="V694" i="3"/>
  <c r="X694" i="3" s="1"/>
  <c r="DD694" i="3" s="1"/>
  <c r="N483" i="3"/>
  <c r="V483" i="3" s="1"/>
  <c r="X483" i="3" s="1"/>
  <c r="DD483" i="3" s="1"/>
  <c r="N676" i="3"/>
  <c r="N343" i="3"/>
  <c r="N649" i="3"/>
  <c r="N697" i="3"/>
  <c r="V697" i="3" s="1"/>
  <c r="X697" i="3" s="1"/>
  <c r="N52" i="3"/>
  <c r="V52" i="3" s="1"/>
  <c r="X52" i="3" s="1"/>
  <c r="N656" i="3"/>
  <c r="V656" i="3" s="1"/>
  <c r="X656" i="3" s="1"/>
  <c r="N704" i="3"/>
  <c r="V704" i="3" s="1"/>
  <c r="X704" i="3" s="1"/>
  <c r="N330" i="3"/>
  <c r="V330" i="3" s="1"/>
  <c r="X330" i="3" s="1"/>
  <c r="DD330" i="3" s="1"/>
  <c r="N558" i="3"/>
  <c r="N319" i="3"/>
  <c r="V319" i="3" s="1"/>
  <c r="X319" i="3" s="1"/>
  <c r="DD319" i="3" s="1"/>
  <c r="N320" i="3"/>
  <c r="V320" i="3" s="1"/>
  <c r="X320" i="3" s="1"/>
  <c r="DD320" i="3" s="1"/>
  <c r="N309" i="3"/>
  <c r="V309" i="3" s="1"/>
  <c r="X309" i="3" s="1"/>
  <c r="DD309" i="3" s="1"/>
  <c r="N396" i="3"/>
  <c r="V396" i="3" s="1"/>
  <c r="X396" i="3" s="1"/>
  <c r="DD396" i="3" s="1"/>
  <c r="N397" i="3"/>
  <c r="V397" i="3" s="1"/>
  <c r="X397" i="3" s="1"/>
  <c r="DD397" i="3" s="1"/>
  <c r="N613" i="3"/>
  <c r="V613" i="3" s="1"/>
  <c r="X613" i="3" s="1"/>
  <c r="DD613" i="3" s="1"/>
  <c r="N506" i="3"/>
  <c r="V506" i="3" s="1"/>
  <c r="X506" i="3" s="1"/>
  <c r="DD506" i="3" s="1"/>
  <c r="N124" i="3"/>
  <c r="V124" i="3" s="1"/>
  <c r="X124" i="3" s="1"/>
  <c r="DD124" i="3" s="1"/>
  <c r="N329" i="3"/>
  <c r="V329" i="3" s="1"/>
  <c r="X329" i="3" s="1"/>
  <c r="DD329" i="3" s="1"/>
  <c r="V267" i="3"/>
  <c r="V68" i="3"/>
  <c r="V408" i="3"/>
  <c r="V135" i="3"/>
  <c r="V39" i="3"/>
  <c r="V225" i="3"/>
  <c r="X225" i="3" s="1"/>
  <c r="DD225" i="3" s="1"/>
  <c r="DD76" i="3" l="1"/>
  <c r="DD574" i="3"/>
  <c r="DD411" i="3"/>
  <c r="DD222" i="3"/>
  <c r="DD332" i="3"/>
  <c r="DD705" i="3"/>
  <c r="DD127" i="3"/>
  <c r="Y643" i="3"/>
  <c r="AG643" i="3" s="1"/>
  <c r="DD696" i="3"/>
  <c r="DD336" i="3"/>
  <c r="DD641" i="3"/>
  <c r="DD169" i="3"/>
  <c r="DD710" i="3"/>
  <c r="DD606" i="3"/>
  <c r="DD141" i="3"/>
  <c r="DD232" i="3"/>
  <c r="DD394" i="3"/>
  <c r="DD45" i="3"/>
  <c r="DD176" i="3"/>
  <c r="DD84" i="3"/>
  <c r="DD707" i="3"/>
  <c r="DD684" i="3"/>
  <c r="DD608" i="3"/>
  <c r="DD543" i="3"/>
  <c r="DD445" i="3"/>
  <c r="DD401" i="3"/>
  <c r="DD645" i="3"/>
  <c r="DD268" i="3"/>
  <c r="DD493" i="3"/>
  <c r="DD595" i="3"/>
  <c r="DD498" i="3"/>
  <c r="DD123" i="3"/>
  <c r="DD129" i="3"/>
  <c r="DD490" i="3"/>
  <c r="DD92" i="3"/>
  <c r="DD501" i="3"/>
  <c r="DD60" i="3"/>
  <c r="DD265" i="3"/>
  <c r="DD514" i="3"/>
  <c r="DD359" i="3"/>
  <c r="DD473" i="3"/>
  <c r="DD515" i="3"/>
  <c r="DD305" i="3"/>
  <c r="DD580" i="3"/>
  <c r="AP649" i="3"/>
  <c r="CT649" i="3" s="1"/>
  <c r="AZ716" i="3"/>
  <c r="AZ698" i="3"/>
  <c r="AZ688" i="3"/>
  <c r="BH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I478" i="3"/>
  <c r="AP478" i="3" s="1"/>
  <c r="CT478" i="3" s="1"/>
  <c r="AI327" i="3"/>
  <c r="AP327" i="3" s="1"/>
  <c r="CT327" i="3" s="1"/>
  <c r="AH329" i="3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D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D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D464" i="3" s="1"/>
  <c r="AP397" i="3"/>
  <c r="CT397" i="3" s="1"/>
  <c r="AY97" i="3"/>
  <c r="CU97" i="3" s="1"/>
  <c r="DD97" i="3" s="1"/>
  <c r="CV168" i="3"/>
  <c r="DD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D221" i="3" s="1"/>
  <c r="AP719" i="3"/>
  <c r="AY341" i="3"/>
  <c r="CU341" i="3" s="1"/>
  <c r="DD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D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AP396" i="3"/>
  <c r="CT396" i="3" s="1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D465" i="3" s="1"/>
  <c r="BH358" i="3"/>
  <c r="CV358" i="3" s="1"/>
  <c r="CW397" i="3"/>
  <c r="BZ663" i="3"/>
  <c r="CX663" i="3" s="1"/>
  <c r="DD663" i="3" s="1"/>
  <c r="CB709" i="3"/>
  <c r="CI709" i="3" s="1"/>
  <c r="CY709" i="3" s="1"/>
  <c r="CY673" i="3"/>
  <c r="BQ278" i="3"/>
  <c r="CW278" i="3" s="1"/>
  <c r="CY442" i="3"/>
  <c r="DD442" i="3" s="1"/>
  <c r="AY706" i="3"/>
  <c r="CU706" i="3" s="1"/>
  <c r="Y674" i="3"/>
  <c r="AG674" i="3" s="1"/>
  <c r="CS643" i="3"/>
  <c r="BH220" i="3"/>
  <c r="CV220" i="3" s="1"/>
  <c r="BT712" i="3"/>
  <c r="BZ712" i="3" s="1"/>
  <c r="CX712" i="3" s="1"/>
  <c r="CX449" i="3"/>
  <c r="AS720" i="3"/>
  <c r="CU154" i="3"/>
  <c r="AY421" i="3"/>
  <c r="CU421" i="3" s="1"/>
  <c r="DD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P298" i="3"/>
  <c r="AP329" i="3"/>
  <c r="CT329" i="3" s="1"/>
  <c r="AQ675" i="3"/>
  <c r="BH637" i="3"/>
  <c r="CV637" i="3" s="1"/>
  <c r="CV699" i="3"/>
  <c r="AZ700" i="3"/>
  <c r="BH700" i="3" s="1"/>
  <c r="CV700" i="3" s="1"/>
  <c r="CV688" i="3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D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6" i="3"/>
  <c r="CV716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DD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D715" i="3" s="1"/>
  <c r="V649" i="3"/>
  <c r="X649" i="3" s="1"/>
  <c r="O714" i="3"/>
  <c r="O709" i="3"/>
  <c r="V709" i="3" s="1"/>
  <c r="X709" i="3" s="1"/>
  <c r="X673" i="3"/>
  <c r="N361" i="3"/>
  <c r="V361" i="3" s="1"/>
  <c r="X361" i="3" s="1"/>
  <c r="DD361" i="3" s="1"/>
  <c r="X68" i="3"/>
  <c r="DD68" i="3" s="1"/>
  <c r="S417" i="3"/>
  <c r="V417" i="3" s="1"/>
  <c r="X417" i="3" s="1"/>
  <c r="DD417" i="3" s="1"/>
  <c r="X416" i="3"/>
  <c r="DD416" i="3" s="1"/>
  <c r="N675" i="3"/>
  <c r="V675" i="3" s="1"/>
  <c r="X675" i="3" s="1"/>
  <c r="DD675" i="3" s="1"/>
  <c r="X408" i="3"/>
  <c r="DD408" i="3" s="1"/>
  <c r="N636" i="3"/>
  <c r="V636" i="3" s="1"/>
  <c r="X636" i="3" s="1"/>
  <c r="X267" i="3"/>
  <c r="DD267" i="3" s="1"/>
  <c r="O718" i="3"/>
  <c r="V718" i="3" s="1"/>
  <c r="X718" i="3" s="1"/>
  <c r="X419" i="3"/>
  <c r="P712" i="3"/>
  <c r="V712" i="3" s="1"/>
  <c r="X712" i="3" s="1"/>
  <c r="DD712" i="3" s="1"/>
  <c r="X449" i="3"/>
  <c r="O136" i="3"/>
  <c r="V136" i="3" s="1"/>
  <c r="X136" i="3" s="1"/>
  <c r="X135" i="3"/>
  <c r="DD135" i="3" s="1"/>
  <c r="N693" i="3"/>
  <c r="V693" i="3" s="1"/>
  <c r="X693" i="3" s="1"/>
  <c r="O455" i="3"/>
  <c r="V455" i="3" s="1"/>
  <c r="X455" i="3" s="1"/>
  <c r="DD455" i="3" s="1"/>
  <c r="X39" i="3"/>
  <c r="DD39" i="3" s="1"/>
  <c r="N643" i="3"/>
  <c r="V643" i="3" s="1"/>
  <c r="N644" i="3"/>
  <c r="V644" i="3" s="1"/>
  <c r="O720" i="3"/>
  <c r="V720" i="3" s="1"/>
  <c r="X720" i="3" s="1"/>
  <c r="DD720" i="3" s="1"/>
  <c r="O335" i="3"/>
  <c r="V335" i="3" s="1"/>
  <c r="X335" i="3" s="1"/>
  <c r="DD335" i="3" s="1"/>
  <c r="V343" i="3"/>
  <c r="X343" i="3" s="1"/>
  <c r="DD343" i="3" s="1"/>
  <c r="V558" i="3"/>
  <c r="X558" i="3" s="1"/>
  <c r="DD558" i="3" s="1"/>
  <c r="N716" i="3"/>
  <c r="V716" i="3" s="1"/>
  <c r="X716" i="3" s="1"/>
  <c r="N670" i="3"/>
  <c r="V670" i="3" s="1"/>
  <c r="X670" i="3" s="1"/>
  <c r="DD670" i="3" s="1"/>
  <c r="N698" i="3"/>
  <c r="N688" i="3"/>
  <c r="V688" i="3" s="1"/>
  <c r="N713" i="3"/>
  <c r="V676" i="3"/>
  <c r="X676" i="3" s="1"/>
  <c r="V220" i="3"/>
  <c r="X220" i="3" s="1"/>
  <c r="DD220" i="3" s="1"/>
  <c r="P713" i="3"/>
  <c r="P685" i="3"/>
  <c r="V685" i="3" s="1"/>
  <c r="X685" i="3" s="1"/>
  <c r="DD685" i="3" s="1"/>
  <c r="N299" i="3"/>
  <c r="V299" i="3" s="1"/>
  <c r="X299" i="3" s="1"/>
  <c r="DD299" i="3" s="1"/>
  <c r="O698" i="3"/>
  <c r="N172" i="3"/>
  <c r="V172" i="3" s="1"/>
  <c r="X172" i="3" s="1"/>
  <c r="DD172" i="3" s="1"/>
  <c r="N298" i="3"/>
  <c r="V298" i="3" s="1"/>
  <c r="X298" i="3" s="1"/>
  <c r="DD298" i="3" s="1"/>
  <c r="DD703" i="3" l="1"/>
  <c r="DD693" i="3"/>
  <c r="DD382" i="3"/>
  <c r="DD358" i="3"/>
  <c r="DD719" i="3"/>
  <c r="DD488" i="3"/>
  <c r="DD704" i="3"/>
  <c r="DD697" i="3"/>
  <c r="DD611" i="3"/>
  <c r="DD393" i="3"/>
  <c r="DD56" i="3"/>
  <c r="DD424" i="3"/>
  <c r="DD472" i="3"/>
  <c r="DD596" i="3"/>
  <c r="DD52" i="3"/>
  <c r="DD249" i="3"/>
  <c r="DD340" i="3"/>
  <c r="DD716" i="3"/>
  <c r="DD449" i="3"/>
  <c r="DD673" i="3"/>
  <c r="DD709" i="3"/>
  <c r="DD649" i="3"/>
  <c r="DD260" i="3"/>
  <c r="DD256" i="3"/>
  <c r="DD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D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D443" i="3" s="1"/>
  <c r="BS419" i="3"/>
  <c r="BZ419" i="3" s="1"/>
  <c r="BT443" i="3"/>
  <c r="BZ443" i="3" s="1"/>
  <c r="V714" i="3"/>
  <c r="X714" i="3" s="1"/>
  <c r="N674" i="3"/>
  <c r="V674" i="3" s="1"/>
  <c r="X674" i="3" s="1"/>
  <c r="X643" i="3"/>
  <c r="N701" i="3"/>
  <c r="V701" i="3" s="1"/>
  <c r="X701" i="3" s="1"/>
  <c r="X644" i="3"/>
  <c r="N700" i="3"/>
  <c r="V700" i="3" s="1"/>
  <c r="X700" i="3" s="1"/>
  <c r="X688" i="3"/>
  <c r="V713" i="3"/>
  <c r="X713" i="3" s="1"/>
  <c r="V698" i="3"/>
  <c r="X698" i="3" s="1"/>
  <c r="DD698" i="3" s="1"/>
  <c r="DD676" i="3" l="1"/>
  <c r="DD652" i="3"/>
  <c r="DD713" i="3"/>
  <c r="CZ728" i="3"/>
  <c r="V728" i="3"/>
  <c r="BR674" i="3"/>
  <c r="BZ674" i="3" s="1"/>
  <c r="CX674" i="3" s="1"/>
  <c r="CX728" i="3" s="1"/>
  <c r="CY644" i="3"/>
  <c r="CX644" i="3"/>
  <c r="CY643" i="3"/>
  <c r="AH700" i="3"/>
  <c r="AP700" i="3" s="1"/>
  <c r="CT688" i="3"/>
  <c r="DD688" i="3" s="1"/>
  <c r="BI701" i="3"/>
  <c r="BQ701" i="3" s="1"/>
  <c r="CW644" i="3"/>
  <c r="CB718" i="3"/>
  <c r="CI718" i="3" s="1"/>
  <c r="CY718" i="3" s="1"/>
  <c r="CY419" i="3"/>
  <c r="DD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DD718" i="3" l="1"/>
  <c r="DD644" i="3"/>
  <c r="CY728" i="3"/>
  <c r="AH701" i="3"/>
  <c r="AP701" i="3" s="1"/>
  <c r="CT701" i="3" s="1"/>
  <c r="DD701" i="3" s="1"/>
  <c r="AH674" i="3"/>
  <c r="AP674" i="3" s="1"/>
  <c r="CT674" i="3" s="1"/>
  <c r="DD674" i="3" s="1"/>
  <c r="CT643" i="3"/>
  <c r="DD643" i="3" s="1"/>
  <c r="W728" i="3"/>
  <c r="W734" i="3" s="1"/>
  <c r="W731" i="3"/>
  <c r="AY256" i="3"/>
  <c r="AY712" i="3"/>
  <c r="AY402" i="3"/>
  <c r="AY405" i="3"/>
  <c r="AY606" i="3"/>
  <c r="AY495" i="3"/>
  <c r="CU495" i="3" s="1"/>
  <c r="DD495" i="3" s="1"/>
  <c r="AY85" i="3"/>
  <c r="CU85" i="3" s="1"/>
  <c r="DD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D553" i="3" s="1"/>
  <c r="AY611" i="3"/>
  <c r="AY170" i="3"/>
  <c r="CU170" i="3" s="1"/>
  <c r="DD170" i="3" s="1"/>
  <c r="AY464" i="3"/>
  <c r="AY635" i="3"/>
  <c r="CU635" i="3" s="1"/>
  <c r="AY145" i="3"/>
  <c r="CU145" i="3" s="1"/>
  <c r="AY223" i="3"/>
  <c r="AY355" i="3"/>
  <c r="CU355" i="3" s="1"/>
  <c r="DD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D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D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D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D466" i="3" s="1"/>
  <c r="AY695" i="3"/>
  <c r="CU695" i="3" s="1"/>
  <c r="DD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D385" i="3" s="1"/>
  <c r="AY541" i="3"/>
  <c r="CU541" i="3" s="1"/>
  <c r="AY30" i="3"/>
  <c r="AY667" i="3"/>
  <c r="CU667" i="3" s="1"/>
  <c r="DD667" i="3" s="1"/>
  <c r="AY278" i="3"/>
  <c r="CU278" i="3" s="1"/>
  <c r="DD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D682" i="3" s="1"/>
  <c r="AY671" i="3"/>
  <c r="AY52" i="3"/>
  <c r="AY649" i="3"/>
  <c r="AY136" i="3"/>
  <c r="AY298" i="3"/>
  <c r="AY557" i="3"/>
  <c r="CU557" i="3" s="1"/>
  <c r="DD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D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D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D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D714" i="3" s="1"/>
  <c r="AQ701" i="3"/>
  <c r="AY701" i="3" s="1"/>
  <c r="AY709" i="3" l="1"/>
</calcChain>
</file>

<file path=xl/sharedStrings.xml><?xml version="1.0" encoding="utf-8"?>
<sst xmlns="http://schemas.openxmlformats.org/spreadsheetml/2006/main" count="10585" uniqueCount="2875">
  <si>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</si>
  <si>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</si>
  <si>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</si>
  <si>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</si>
  <si>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</si>
  <si>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</si>
  <si>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</si>
  <si>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</si>
  <si>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</si>
  <si>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</si>
  <si>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</si>
  <si>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</si>
  <si>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</si>
  <si>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</si>
  <si>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</si>
  <si>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</si>
  <si>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</si>
  <si>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</si>
  <si>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</si>
  <si>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</si>
  <si>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</si>
  <si>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</si>
  <si>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</si>
  <si>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</si>
  <si>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</si>
  <si>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</si>
  <si>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</si>
  <si>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</si>
  <si>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</si>
  <si>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</si>
  <si>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</si>
  <si>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</si>
  <si>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</si>
  <si>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</si>
  <si>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</si>
  <si>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</si>
  <si>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</si>
  <si>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</si>
  <si>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</si>
  <si>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</si>
  <si>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</si>
  <si>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</si>
  <si>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</si>
  <si>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</si>
  <si>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</si>
  <si>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</si>
  <si>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</si>
  <si>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</si>
  <si>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</si>
  <si>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</si>
  <si>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</si>
  <si>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</si>
  <si>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</si>
  <si>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</si>
  <si>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</si>
  <si>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</si>
  <si>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</si>
  <si>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</si>
  <si>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</si>
  <si>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</si>
  <si>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</si>
  <si>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</si>
  <si>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</si>
  <si>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</si>
  <si>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</si>
  <si>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</si>
  <si>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</si>
  <si>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</si>
  <si>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</si>
  <si>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</si>
  <si>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</si>
  <si>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</si>
  <si>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</si>
  <si>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</si>
  <si>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</si>
  <si>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</si>
  <si>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</si>
  <si>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</si>
  <si>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</si>
  <si>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</si>
  <si>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</si>
  <si>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</si>
  <si>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</si>
  <si>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</si>
  <si>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</si>
  <si>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</si>
  <si>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</si>
  <si>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</si>
  <si>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</si>
  <si>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</si>
  <si>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</si>
  <si>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</si>
  <si>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</si>
  <si>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</si>
  <si>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</si>
  <si>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</si>
  <si>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</si>
  <si>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</si>
  <si>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</si>
  <si>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</si>
  <si>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</si>
  <si>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</si>
  <si>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</si>
  <si>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</si>
  <si>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</si>
  <si>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</si>
  <si>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</si>
  <si>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</si>
  <si>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</si>
  <si>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</si>
  <si>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</si>
  <si>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</si>
  <si>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</si>
  <si>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</si>
  <si>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</si>
  <si>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</si>
  <si>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</si>
  <si>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</si>
  <si>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</si>
  <si>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</si>
  <si>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</si>
  <si>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</si>
  <si>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</si>
  <si>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</si>
  <si>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</si>
  <si>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</si>
  <si>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</si>
  <si>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</si>
  <si>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</si>
  <si>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</si>
  <si>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</si>
  <si>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</si>
  <si>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</si>
  <si>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</si>
  <si>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</si>
  <si>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</si>
  <si>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</si>
  <si>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</si>
  <si>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</si>
  <si>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</si>
  <si>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</si>
  <si>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</si>
  <si>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</si>
  <si>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</si>
  <si>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</si>
  <si>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</si>
  <si>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</si>
  <si>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</si>
  <si>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</si>
  <si>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</si>
  <si>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</si>
  <si>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</si>
  <si>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</si>
  <si>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</si>
  <si>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</si>
  <si>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</si>
  <si>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</si>
  <si>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</si>
  <si>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</si>
  <si>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</si>
  <si>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</si>
  <si>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</si>
  <si>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</si>
  <si>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</si>
  <si>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</si>
  <si>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</si>
  <si>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</si>
  <si>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</si>
  <si>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</si>
  <si>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</si>
  <si>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</si>
  <si>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</si>
  <si>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</si>
  <si>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</si>
  <si>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</si>
  <si>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</si>
  <si>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</si>
  <si>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</si>
  <si>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</si>
  <si>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</si>
  <si>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</si>
  <si>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</si>
  <si>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</si>
  <si>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</si>
  <si>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</si>
  <si>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</si>
  <si>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</si>
  <si>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</si>
  <si>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</si>
  <si>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</si>
  <si>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</si>
  <si>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</si>
  <si>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</si>
  <si>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</si>
  <si>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</si>
  <si>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</si>
  <si>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</si>
  <si>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</si>
  <si>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</si>
  <si>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</si>
  <si>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</si>
  <si>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</si>
  <si>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</si>
  <si>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</si>
  <si>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</si>
  <si>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</si>
  <si>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</si>
  <si>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</si>
  <si>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</si>
  <si>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</si>
  <si>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</si>
  <si>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</si>
  <si>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</si>
  <si>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</si>
  <si>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</si>
  <si>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</si>
  <si>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</si>
  <si>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</si>
  <si>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</si>
  <si>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</si>
  <si>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</si>
  <si>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</si>
  <si>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</si>
  <si>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</si>
  <si>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</si>
  <si>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</si>
  <si>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</si>
  <si>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</si>
  <si>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</si>
  <si>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</si>
  <si>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</si>
  <si>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</si>
  <si>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</si>
  <si>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</si>
  <si>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</si>
  <si>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</si>
  <si>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</si>
  <si>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</si>
  <si>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</si>
  <si>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</si>
  <si>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</si>
  <si>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</si>
  <si>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</si>
  <si>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</si>
  <si>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</si>
  <si>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</si>
  <si>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</si>
  <si>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</si>
  <si>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</si>
  <si>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</si>
  <si>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</si>
  <si>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</si>
  <si>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</si>
  <si>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</si>
  <si>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</si>
  <si>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</si>
  <si>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</si>
  <si>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</si>
  <si>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</si>
  <si>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</si>
  <si>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</si>
  <si>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</si>
  <si>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</si>
  <si>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</si>
  <si>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</si>
  <si>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</si>
  <si>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</si>
  <si>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</si>
  <si>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</si>
  <si>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</si>
  <si>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</si>
  <si>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</si>
  <si>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</si>
  <si>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</si>
  <si>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</si>
  <si>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</si>
  <si>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</si>
  <si>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</si>
  <si>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</si>
  <si>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</si>
  <si>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</si>
  <si>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</si>
  <si>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</si>
  <si>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</si>
  <si>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</si>
  <si>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</si>
  <si>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</si>
  <si>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</si>
  <si>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</si>
  <si>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</si>
  <si>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</si>
  <si>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</si>
  <si>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</si>
  <si>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</si>
  <si>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</si>
  <si>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</si>
  <si>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</si>
  <si>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</si>
  <si>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</si>
  <si>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</si>
  <si>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</si>
  <si>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</si>
  <si>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</si>
  <si>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</si>
  <si>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</si>
  <si>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</si>
  <si>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</si>
  <si>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</si>
  <si>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</si>
  <si>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</si>
  <si>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</si>
  <si>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</si>
  <si>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</si>
  <si>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</si>
  <si>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</si>
  <si>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</si>
  <si>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</si>
  <si>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</si>
  <si>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</si>
  <si>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</si>
  <si>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</si>
  <si>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</si>
  <si>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</si>
  <si>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</si>
  <si>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</si>
  <si>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</si>
  <si>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</si>
  <si>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</si>
  <si>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</si>
  <si>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</si>
  <si>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</si>
  <si>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</si>
  <si>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</si>
  <si>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</si>
  <si>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</si>
  <si>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</si>
  <si>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</si>
  <si>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</si>
  <si>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</si>
  <si>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</si>
  <si>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</si>
  <si>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</si>
  <si>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</si>
  <si>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</si>
  <si>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</si>
  <si>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</si>
  <si>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</si>
  <si>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</si>
  <si>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</si>
  <si>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</si>
  <si>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</si>
  <si>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</si>
  <si>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</si>
  <si>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</si>
  <si>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</si>
  <si>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</si>
  <si>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</si>
  <si>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</si>
  <si>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</si>
  <si>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</si>
  <si>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</si>
  <si>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</si>
  <si>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</si>
  <si>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</si>
  <si>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</si>
  <si>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</si>
  <si>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</si>
  <si>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</si>
  <si>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</si>
  <si>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</si>
  <si>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</si>
  <si>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</si>
  <si>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</si>
  <si>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</si>
  <si>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</si>
  <si>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</si>
  <si>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</si>
  <si>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</si>
  <si>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</si>
  <si>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</si>
  <si>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</si>
  <si>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</si>
  <si>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</si>
  <si>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</si>
  <si>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</si>
  <si>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</si>
  <si>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</si>
  <si>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</si>
  <si>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</si>
  <si>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</si>
  <si>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</si>
  <si>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</si>
  <si>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</si>
  <si>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</si>
  <si>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</si>
  <si>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</si>
  <si>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</si>
  <si>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</si>
  <si>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</si>
  <si>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</si>
  <si>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</si>
  <si>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</si>
  <si>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</si>
  <si>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</si>
  <si>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</si>
  <si>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</si>
  <si>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</si>
  <si>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</si>
  <si>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</si>
  <si>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</si>
  <si>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</si>
  <si>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</si>
  <si>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</si>
  <si>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</si>
  <si>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</si>
  <si>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</si>
  <si>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</si>
  <si>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</si>
  <si>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</si>
  <si>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</si>
  <si>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</si>
  <si>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</si>
  <si>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</si>
  <si>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</si>
  <si>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</si>
  <si>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</si>
  <si>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</si>
  <si>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</si>
  <si>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</si>
  <si>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</si>
  <si>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</si>
  <si>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</si>
  <si>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</si>
  <si>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</si>
  <si>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</si>
  <si>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</si>
  <si>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</si>
  <si>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</si>
  <si>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</si>
  <si>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</si>
  <si>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</si>
  <si>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</si>
  <si>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</si>
  <si>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</si>
  <si>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</si>
  <si>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</si>
  <si>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</si>
  <si>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</si>
  <si>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</si>
  <si>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</si>
  <si>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</si>
  <si>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</si>
  <si>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</si>
  <si>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</si>
  <si>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</si>
  <si>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</si>
  <si>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</si>
  <si>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</si>
  <si>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</si>
  <si>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</si>
  <si>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</si>
  <si>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</si>
  <si>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</si>
  <si>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</si>
  <si>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</si>
  <si>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</si>
  <si>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</si>
  <si>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</si>
  <si>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</si>
  <si>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</si>
  <si>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</si>
  <si>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</si>
  <si>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</si>
  <si>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</si>
  <si>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</si>
  <si>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</si>
  <si>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</si>
  <si>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</si>
  <si>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</si>
  <si>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</si>
  <si>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</si>
  <si>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</si>
  <si>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</si>
  <si>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</si>
  <si>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</si>
  <si>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</si>
  <si>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</si>
  <si>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</si>
  <si>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</si>
  <si>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</si>
  <si>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</si>
  <si>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</si>
  <si>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</si>
  <si>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</si>
  <si>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</si>
  <si>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</si>
  <si>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</si>
  <si>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</si>
  <si>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</si>
  <si>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</si>
  <si>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</si>
  <si>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</si>
  <si>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</si>
  <si>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</si>
  <si>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</si>
  <si>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</si>
  <si>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</si>
  <si>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</si>
  <si>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</si>
  <si>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</si>
  <si>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</si>
  <si>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</si>
  <si>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</si>
  <si>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</si>
  <si>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</si>
  <si>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</si>
  <si>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</si>
  <si>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</si>
  <si>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</si>
  <si>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</si>
  <si>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</si>
  <si>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</si>
  <si>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</si>
  <si>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</si>
  <si>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</si>
  <si>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</si>
  <si>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</si>
  <si>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</si>
  <si>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</si>
  <si>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</si>
  <si>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</si>
  <si>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</si>
  <si>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</si>
  <si>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</si>
  <si>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</si>
  <si>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</si>
  <si>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</si>
  <si>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</si>
  <si>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</si>
  <si>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</si>
  <si>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</si>
  <si>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</si>
  <si>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</si>
  <si>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</si>
  <si>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</si>
  <si>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</si>
  <si>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</si>
  <si>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</si>
  <si>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</si>
  <si>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</si>
  <si>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</si>
  <si>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</si>
  <si>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</si>
  <si>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</si>
  <si>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</si>
  <si>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</si>
  <si>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</si>
  <si>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</si>
  <si>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</si>
  <si>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</si>
  <si>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</si>
  <si>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</si>
  <si>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</si>
  <si>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</si>
  <si>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</si>
  <si>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</si>
  <si>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</si>
  <si>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</si>
  <si>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</si>
  <si>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</si>
  <si>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</si>
  <si>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</si>
  <si>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</si>
  <si>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</si>
  <si>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</si>
  <si>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</si>
  <si>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</si>
  <si>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</si>
  <si>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</si>
  <si>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</si>
  <si>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</si>
  <si>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</si>
  <si>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</si>
  <si>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</si>
  <si>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</si>
  <si>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</si>
  <si>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</si>
  <si>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</si>
  <si>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</si>
  <si>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</si>
  <si>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</si>
  <si>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</si>
  <si>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</si>
  <si>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</si>
  <si>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</si>
  <si>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</si>
  <si>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</si>
  <si>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</si>
  <si>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</si>
  <si>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</si>
  <si>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</si>
  <si>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</si>
  <si>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</si>
  <si>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</si>
  <si>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</si>
  <si>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</si>
  <si>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</si>
  <si>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</si>
  <si>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</si>
  <si>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</si>
  <si>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</si>
  <si>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</si>
  <si>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</si>
  <si>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</si>
  <si>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</si>
  <si>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</si>
  <si>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</si>
  <si>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</si>
  <si>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</si>
  <si>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</si>
  <si>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</si>
  <si>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</si>
  <si>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</si>
  <si>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</si>
  <si>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</si>
  <si>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</si>
  <si>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</si>
  <si>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</si>
  <si>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</si>
  <si>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</si>
  <si>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</si>
  <si>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</si>
  <si>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</si>
  <si>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</si>
  <si>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</si>
  <si>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</si>
  <si>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</si>
  <si>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</si>
  <si>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</si>
  <si>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</si>
  <si>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</si>
  <si>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</si>
  <si>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</si>
  <si>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Saudero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</si>
  <si>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</si>
  <si>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</si>
  <si>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</si>
  <si>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</si>
  <si>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</si>
  <si>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</si>
  <si>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</si>
  <si>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</si>
  <si>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</si>
  <si>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</si>
  <si>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</si>
  <si>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</si>
  <si>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</si>
  <si>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</si>
  <si>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</si>
  <si>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</si>
  <si>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</si>
  <si>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</si>
  <si>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</si>
  <si>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</si>
  <si>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</si>
  <si>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</si>
  <si>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</si>
  <si>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</si>
  <si>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</si>
  <si>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</si>
  <si>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</si>
  <si>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</si>
  <si>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</si>
  <si>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</si>
  <si>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</si>
  <si>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</si>
  <si>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</si>
  <si>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</si>
  <si>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</si>
  <si>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</si>
  <si>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</si>
  <si>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</si>
  <si>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</si>
  <si>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</si>
  <si>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</si>
  <si>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</si>
  <si>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</si>
  <si>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</si>
  <si>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</si>
  <si>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</si>
  <si>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</si>
  <si>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</si>
  <si>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</si>
  <si>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</si>
  <si>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</si>
  <si>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</si>
  <si>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</si>
  <si>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</si>
  <si>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</si>
  <si>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</si>
  <si>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</si>
  <si>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</si>
  <si>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</si>
  <si>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</si>
  <si>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</si>
  <si>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</si>
  <si>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</si>
  <si>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</si>
  <si>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</si>
  <si>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</si>
  <si>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</si>
  <si>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</si>
  <si>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</si>
  <si>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</si>
  <si>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</si>
  <si>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</si>
  <si>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</si>
  <si>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</si>
  <si>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</si>
  <si>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</si>
  <si>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</si>
  <si>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</si>
  <si>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</si>
  <si>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</si>
  <si>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</si>
  <si>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</si>
  <si>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</si>
  <si>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</si>
  <si>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</si>
  <si>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</si>
  <si>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</si>
  <si>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</si>
  <si>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</si>
  <si>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</si>
  <si>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</si>
  <si>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</si>
  <si>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</si>
  <si>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</si>
  <si>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</si>
  <si>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</si>
  <si>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</si>
  <si>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</si>
  <si>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</si>
  <si>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</si>
  <si>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</si>
  <si>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</si>
  <si>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</si>
  <si>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</si>
  <si>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</si>
  <si>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</si>
  <si>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</si>
  <si>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</si>
  <si>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</si>
  <si>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</si>
  <si>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</si>
  <si>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</si>
  <si>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</si>
  <si>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</si>
  <si>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</si>
  <si>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</si>
  <si>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</si>
  <si>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</si>
  <si>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</si>
  <si>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</si>
  <si>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</si>
  <si>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</si>
  <si>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</si>
  <si>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</si>
  <si>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</si>
  <si>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</si>
  <si>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</si>
  <si>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</si>
  <si>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</si>
  <si>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</si>
  <si>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</si>
  <si>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</si>
  <si>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</si>
  <si>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</si>
  <si>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</si>
  <si>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</si>
  <si>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</si>
  <si>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</si>
  <si>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</si>
  <si>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</si>
  <si>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</si>
  <si>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</si>
  <si>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</si>
  <si>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</si>
  <si>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</si>
  <si>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</si>
  <si>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</si>
  <si>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</si>
  <si>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</si>
  <si>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</si>
  <si>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</si>
  <si>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</si>
  <si>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</si>
  <si>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</si>
  <si>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</si>
  <si>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</si>
  <si>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</si>
  <si>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</si>
  <si>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</si>
  <si>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</si>
  <si>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</si>
  <si>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</si>
  <si>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</si>
  <si>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</si>
  <si>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</si>
  <si>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</si>
  <si>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</si>
  <si>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</si>
  <si>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</si>
  <si>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</si>
  <si>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</si>
  <si>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</si>
  <si>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</si>
  <si>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</si>
  <si>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</si>
  <si>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</si>
  <si>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</si>
  <si>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</si>
  <si>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</si>
  <si>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</si>
  <si>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</si>
  <si>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</si>
  <si>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</si>
  <si>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</si>
  <si>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</si>
  <si>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</si>
  <si>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</si>
  <si>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</si>
  <si>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</si>
  <si>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</si>
  <si>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</si>
  <si>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</si>
  <si>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</si>
  <si>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</si>
  <si>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</si>
  <si>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</si>
  <si>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</si>
  <si>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</si>
  <si>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</si>
  <si>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</si>
  <si>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</si>
  <si>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</si>
  <si>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</si>
  <si>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</si>
  <si>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</si>
  <si>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</si>
  <si>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</si>
  <si>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</si>
  <si>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</si>
  <si>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</si>
  <si>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</si>
  <si>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</si>
  <si>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</si>
  <si>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</si>
  <si>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</si>
  <si>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</si>
  <si>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</si>
  <si>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</si>
  <si>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</si>
  <si>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</si>
  <si>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</si>
  <si>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</si>
  <si>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</si>
  <si>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</si>
  <si>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</si>
  <si>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</si>
  <si>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Black caella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</si>
  <si>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</si>
  <si>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</si>
  <si>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</si>
  <si>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</si>
  <si>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</si>
  <si>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</si>
  <si>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</si>
  <si>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</si>
  <si>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</si>
  <si>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</si>
  <si>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</si>
  <si>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</si>
  <si>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</si>
  <si>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</si>
  <si>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</si>
  <si>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</si>
  <si>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</si>
  <si>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</si>
  <si>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</si>
  <si>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</si>
  <si>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</si>
  <si>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</si>
  <si>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</si>
  <si>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</si>
  <si>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</si>
  <si>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</si>
  <si>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</si>
  <si>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</si>
  <si>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</si>
  <si>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</si>
  <si>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</si>
  <si>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</si>
  <si>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</si>
  <si>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</si>
  <si>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</si>
  <si>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</si>
  <si>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</si>
  <si>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</si>
  <si>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</si>
  <si>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</si>
  <si>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</si>
  <si>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</si>
  <si>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</si>
  <si>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</si>
  <si>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</si>
  <si>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</si>
  <si>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</si>
  <si>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</si>
  <si>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</si>
  <si>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</si>
  <si>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</si>
  <si>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</si>
  <si>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</si>
  <si>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</si>
  <si>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</si>
  <si>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</si>
  <si>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</si>
  <si>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</si>
  <si>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</si>
  <si>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</si>
  <si>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</si>
  <si>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</si>
  <si>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</si>
  <si>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</si>
  <si>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</si>
  <si>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</si>
  <si>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</si>
  <si>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</si>
  <si>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</si>
  <si>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</si>
  <si>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</si>
  <si>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</si>
  <si>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</si>
  <si>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</si>
  <si>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</si>
  <si>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</si>
  <si>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</si>
  <si>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</si>
  <si>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</si>
  <si>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</si>
  <si>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</si>
  <si>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</si>
  <si>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</si>
  <si>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</si>
  <si>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</si>
  <si>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</si>
  <si>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</si>
  <si>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</si>
  <si>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</si>
  <si>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</si>
  <si>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</si>
  <si>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</si>
  <si>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</si>
  <si>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</si>
  <si>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</si>
  <si>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</si>
  <si>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</si>
  <si>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</si>
  <si>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</si>
  <si>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</si>
  <si>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</si>
  <si>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</si>
  <si>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</si>
  <si>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</si>
  <si>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</si>
  <si>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</si>
  <si>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</si>
  <si>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</si>
  <si>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</si>
  <si>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</si>
  <si>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</si>
  <si>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</si>
  <si>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</si>
  <si>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</si>
  <si>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</si>
  <si>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</si>
  <si>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</si>
  <si>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</si>
  <si>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</si>
  <si>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</si>
  <si>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</si>
  <si>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</si>
  <si>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</si>
  <si>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</si>
  <si>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</si>
  <si>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</si>
  <si>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</si>
  <si>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</si>
  <si>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</si>
  <si>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</si>
  <si>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</si>
  <si>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</si>
  <si>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</si>
  <si>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</si>
  <si>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</si>
  <si>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</si>
  <si>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</si>
  <si>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</si>
  <si>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</si>
  <si>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</si>
  <si>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</si>
  <si>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</si>
  <si>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</si>
  <si>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</si>
  <si>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</si>
  <si>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</si>
  <si>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</si>
  <si>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</si>
  <si>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</si>
  <si>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</si>
  <si>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</si>
  <si>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</si>
  <si>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</si>
  <si>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</si>
  <si>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</si>
  <si>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</si>
  <si>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</si>
  <si>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</si>
  <si>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</si>
  <si>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</si>
  <si>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</si>
  <si>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</si>
  <si>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</si>
  <si>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</si>
  <si>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</si>
  <si>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</si>
  <si>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</si>
  <si>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</si>
  <si>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</si>
  <si>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</si>
  <si>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</si>
  <si>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</si>
  <si>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</si>
  <si>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</si>
  <si>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</si>
  <si>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</si>
  <si>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</si>
  <si>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</si>
  <si>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</si>
  <si>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</si>
  <si>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</si>
  <si>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</si>
  <si>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</si>
  <si>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</si>
  <si>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</si>
  <si>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</si>
  <si>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</si>
  <si>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</si>
  <si>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</si>
  <si>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</si>
  <si>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</si>
  <si>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</si>
  <si>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</si>
  <si>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</si>
  <si>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</si>
  <si>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</si>
  <si>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</si>
  <si>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</si>
  <si>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</si>
  <si>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</si>
  <si>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</si>
  <si>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</si>
  <si>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</si>
  <si>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</si>
  <si>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</si>
  <si>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</si>
  <si>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</si>
  <si>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</si>
  <si>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</si>
  <si>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</si>
  <si>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</si>
  <si>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</si>
  <si>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</si>
  <si>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</si>
  <si>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</si>
  <si>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</si>
  <si>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</si>
  <si>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</si>
  <si>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</si>
  <si>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</si>
  <si>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</si>
  <si>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</si>
  <si>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</si>
  <si>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</si>
  <si>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</si>
  <si>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</si>
  <si>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</si>
  <si>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</si>
  <si>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</si>
  <si>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</si>
  <si>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</si>
  <si>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</si>
  <si>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</si>
  <si>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</si>
  <si>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</si>
  <si>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</si>
  <si>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</si>
  <si>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</si>
  <si>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</si>
  <si>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</si>
  <si>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</si>
  <si>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</si>
  <si>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</si>
  <si>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</si>
  <si>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</si>
  <si>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</si>
  <si>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</si>
  <si>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Used tp makl+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</si>
  <si>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</si>
  <si>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</si>
  <si>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</si>
  <si>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</si>
  <si>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</si>
  <si>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</si>
  <si>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</si>
  <si>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</si>
  <si>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</si>
  <si>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</si>
  <si>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</si>
  <si>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</si>
  <si>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</si>
  <si>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</si>
  <si>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</si>
  <si>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</si>
  <si>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</si>
  <si>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</si>
  <si>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</si>
  <si>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</si>
  <si>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</si>
  <si>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</si>
  <si>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</si>
  <si>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</si>
  <si>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</si>
  <si>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</si>
  <si>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</si>
  <si>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</si>
  <si>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</si>
  <si>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</si>
  <si>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</si>
  <si>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</si>
  <si>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</si>
  <si>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</si>
  <si>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</si>
  <si>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</si>
  <si>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</si>
  <si>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</si>
  <si>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</si>
  <si>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</si>
  <si>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</si>
  <si>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</si>
  <si>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</si>
  <si>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</si>
  <si>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</si>
  <si>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</si>
  <si>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</si>
  <si>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</si>
  <si>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</si>
  <si>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</si>
  <si>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</si>
  <si>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Bon edible by itself never decays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</si>
  <si>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</si>
  <si>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</si>
  <si>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</si>
  <si>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</si>
  <si>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</si>
  <si>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</si>
  <si>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</si>
  <si>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</si>
  <si>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</si>
  <si>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</si>
  <si>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</si>
  <si>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</si>
  <si>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</si>
  <si>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</si>
  <si>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</si>
  <si>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</si>
  <si>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</si>
  <si>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</si>
  <si>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</si>
  <si>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</si>
  <si>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</si>
  <si>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</si>
  <si>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</si>
  <si>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</si>
  <si>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</si>
  <si>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</si>
  <si>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</si>
  <si>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</si>
  <si>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</si>
  <si>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</si>
  <si>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</si>
  <si>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</si>
  <si>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</si>
  <si>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</si>
  <si>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</si>
  <si>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</si>
  <si>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</si>
  <si>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</si>
  <si>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</si>
  <si>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</si>
  <si>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</si>
  <si>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</si>
  <si>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</si>
  <si>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</si>
  <si>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</si>
  <si>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</si>
  <si>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</si>
  <si>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</si>
  <si>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</si>
  <si>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</si>
  <si>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</si>
  <si>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</si>
  <si>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</si>
  <si>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</si>
  <si>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</si>
  <si>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</si>
  <si>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</si>
  <si>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</si>
  <si>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</si>
  <si>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</si>
  <si>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</si>
  <si>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</si>
  <si>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</si>
  <si>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</si>
  <si>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</si>
  <si>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</si>
  <si>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</si>
  <si>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</si>
  <si>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</si>
  <si>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</si>
  <si>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</si>
  <si>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</si>
  <si>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</si>
  <si>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</si>
  <si>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</si>
  <si>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</si>
  <si>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</si>
  <si>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</si>
  <si>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</si>
  <si>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</si>
  <si>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</si>
  <si>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</si>
  <si>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</si>
  <si>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</si>
  <si>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</si>
  <si>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</si>
  <si>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</si>
  <si>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</si>
  <si>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</si>
  <si>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</si>
  <si>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</si>
  <si>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</si>
  <si>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</si>
  <si>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</si>
  <si>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</si>
  <si>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</si>
  <si>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</si>
  <si>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</si>
  <si>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</si>
  <si>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</si>
  <si>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</si>
  <si>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</si>
  <si>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</si>
  <si>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</si>
  <si>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</si>
  <si>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</si>
  <si>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</si>
  <si>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</si>
  <si>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</si>
  <si>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</si>
  <si>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</si>
  <si>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</si>
  <si>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</si>
  <si>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</si>
  <si>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</si>
  <si>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</si>
  <si>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</si>
  <si>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</si>
  <si>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</si>
  <si>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</si>
  <si>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</si>
  <si>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</si>
  <si>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</si>
  <si>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</si>
  <si>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</si>
  <si>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</si>
  <si>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</si>
  <si>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</si>
  <si>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</si>
  <si>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</si>
  <si>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</si>
  <si>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</si>
  <si>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</si>
  <si>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</si>
  <si>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</si>
  <si>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</si>
  <si>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</si>
  <si>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</si>
  <si>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</si>
  <si>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</si>
  <si>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</si>
  <si>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</si>
  <si>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</si>
  <si>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</si>
  <si>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</si>
  <si>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</si>
  <si>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</si>
  <si>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</si>
  <si>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</si>
  <si>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</si>
  <si>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</si>
  <si>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</si>
  <si>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</si>
  <si>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</si>
  <si>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</si>
  <si>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</si>
  <si>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</si>
  <si>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</si>
  <si>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</si>
  <si>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</si>
  <si>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</si>
  <si>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</si>
  <si>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</si>
  <si>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</si>
  <si>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</si>
  <si>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</si>
  <si>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</si>
  <si>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</si>
  <si>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</si>
  <si>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</si>
  <si>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</si>
  <si>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</si>
  <si>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</si>
  <si>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</si>
  <si>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</si>
  <si>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</si>
  <si>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</si>
  <si>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</si>
  <si>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</si>
  <si>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</si>
  <si>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</si>
  <si>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</si>
  <si>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</si>
  <si>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</si>
  <si>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</si>
  <si>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</si>
  <si>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</si>
  <si>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</si>
  <si>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</si>
  <si>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</si>
  <si>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</si>
  <si>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</si>
  <si>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</si>
  <si>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</si>
  <si>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</si>
  <si>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</si>
  <si>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</si>
  <si>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</si>
  <si>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</si>
  <si>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</si>
  <si>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</si>
  <si>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</si>
  <si>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</si>
  <si>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</si>
  <si>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</si>
  <si>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</si>
  <si>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</si>
  <si>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</si>
  <si>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</si>
  <si>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</si>
  <si>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</si>
  <si>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</si>
  <si>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</si>
  <si>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</si>
  <si>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</si>
  <si>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</si>
  <si>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</si>
  <si>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</si>
  <si>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</si>
  <si>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</si>
  <si>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</si>
  <si>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</si>
  <si>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</si>
  <si>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</si>
  <si>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</si>
  <si>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</si>
  <si>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</si>
  <si>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</si>
  <si>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</si>
  <si>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</si>
  <si>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</si>
  <si>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</si>
  <si>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</si>
  <si>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</si>
  <si>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</si>
  <si>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</si>
  <si>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</si>
  <si>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</si>
  <si>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</si>
  <si>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</si>
  <si>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</si>
  <si>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</si>
  <si>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</si>
  <si>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</si>
  <si>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</si>
  <si>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</si>
  <si>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</si>
  <si>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</si>
  <si>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</si>
  <si>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</si>
  <si>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</si>
  <si>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</si>
  <si>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</si>
  <si>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</si>
  <si>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</si>
  <si>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</si>
  <si>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</si>
  <si>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</si>
  <si>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</si>
  <si>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</si>
  <si>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</si>
  <si>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</si>
  <si>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</si>
  <si>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</si>
  <si>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</si>
  <si>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</si>
  <si>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</si>
  <si>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</si>
  <si>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</si>
  <si>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</si>
  <si>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</si>
  <si>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</si>
  <si>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</si>
  <si>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</si>
  <si>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</si>
  <si>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</si>
  <si>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</si>
  <si>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</si>
  <si>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</si>
  <si>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</si>
  <si>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</si>
  <si>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</si>
  <si>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</si>
  <si>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</si>
  <si>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</si>
  <si>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</si>
  <si>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</si>
  <si>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</si>
  <si>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</si>
  <si>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</si>
  <si>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</si>
  <si>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</si>
  <si>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</si>
  <si>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</si>
  <si>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</si>
  <si>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</si>
  <si>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</si>
  <si>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</si>
  <si>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</si>
  <si>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</si>
  <si>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</si>
  <si>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</si>
  <si>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</si>
  <si>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</si>
  <si>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</si>
  <si>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</si>
  <si>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</si>
  <si>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</si>
  <si>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</si>
  <si>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</si>
  <si>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</si>
  <si>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</si>
  <si>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</si>
  <si>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</si>
  <si>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</si>
  <si>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</si>
  <si>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</si>
  <si>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</si>
  <si>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</si>
  <si>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</si>
  <si>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</si>
  <si>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</si>
  <si>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</si>
  <si>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</si>
  <si>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</si>
  <si>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</si>
  <si>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</si>
  <si>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</si>
  <si>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</si>
  <si>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</si>
  <si>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</si>
  <si>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</si>
  <si>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</si>
  <si>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</si>
  <si>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</si>
  <si>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</si>
  <si>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</si>
  <si>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</si>
  <si>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</si>
  <si>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</si>
  <si>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</si>
  <si>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</si>
  <si>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</si>
  <si>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</si>
  <si>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</si>
  <si>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</si>
  <si>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</si>
  <si>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</si>
  <si>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</si>
  <si>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</si>
  <si>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</si>
  <si>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</si>
  <si>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</si>
  <si>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</si>
  <si>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</si>
  <si>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</si>
  <si>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</si>
  <si>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</si>
  <si>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</si>
  <si>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</si>
  <si>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</si>
  <si>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</si>
  <si>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</si>
  <si>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</si>
  <si>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</si>
  <si>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</si>
  <si>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</si>
  <si>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</si>
  <si>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</si>
  <si>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</si>
  <si>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</si>
  <si>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</si>
  <si>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</si>
  <si>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</si>
  <si>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</si>
  <si>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</si>
  <si>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</si>
  <si>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</si>
  <si>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</si>
  <si>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</si>
  <si>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</si>
  <si>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</si>
  <si>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</si>
  <si>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</si>
  <si>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</si>
  <si>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</si>
  <si>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</si>
  <si>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</si>
  <si>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</si>
  <si>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</si>
  <si>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</si>
  <si>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</si>
  <si>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</si>
  <si>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</si>
  <si>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</si>
  <si>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</si>
  <si>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</si>
  <si>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</si>
  <si>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</si>
  <si>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</si>
  <si>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</si>
  <si>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</si>
  <si>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</si>
  <si>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</si>
  <si>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</si>
  <si>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</si>
  <si>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</si>
  <si>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</si>
  <si>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</si>
  <si>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</si>
  <si>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</si>
  <si>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</si>
  <si>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</si>
  <si>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</si>
  <si>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</si>
  <si>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</si>
  <si>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</si>
  <si>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</si>
  <si>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</si>
  <si>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</si>
  <si>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</si>
  <si>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</si>
  <si>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</si>
  <si>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</si>
  <si>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</si>
  <si>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</si>
  <si>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</si>
  <si>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</si>
  <si>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</si>
  <si>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</si>
  <si>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</si>
  <si>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</si>
  <si>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</si>
  <si>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</si>
  <si>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</si>
  <si>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</si>
  <si>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</si>
  <si>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</si>
  <si>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</si>
  <si>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</si>
  <si>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</si>
  <si>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</si>
  <si>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</si>
  <si>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</si>
  <si>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</si>
  <si>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</si>
  <si>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</si>
  <si>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</si>
  <si>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</si>
  <si>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</si>
  <si>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</si>
  <si>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</si>
  <si>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</si>
  <si>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</si>
  <si>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</si>
  <si>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</si>
  <si>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</si>
  <si>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</si>
  <si>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</si>
  <si>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</si>
  <si>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</si>
  <si>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</si>
  <si>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</si>
  <si>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</si>
  <si>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</si>
  <si>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</si>
  <si>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</si>
  <si>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</si>
  <si>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</si>
  <si>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</si>
  <si>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</si>
  <si>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</si>
  <si>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</si>
  <si>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</si>
  <si>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</si>
  <si>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</si>
  <si>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</si>
  <si>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</si>
  <si>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</si>
  <si>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</si>
  <si>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</si>
  <si>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</si>
  <si>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</si>
  <si>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</si>
  <si>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</si>
  <si>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</si>
  <si>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</si>
  <si>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</si>
  <si>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</si>
  <si>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</si>
  <si>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</si>
  <si>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</si>
  <si>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</si>
  <si>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</si>
  <si>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</si>
  <si>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</si>
  <si>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</si>
  <si>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</si>
  <si>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</si>
  <si>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</si>
  <si>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</si>
  <si>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</si>
  <si>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</si>
  <si>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</si>
  <si>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</si>
  <si>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</si>
  <si>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</si>
  <si>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</si>
  <si>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</si>
  <si>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</si>
  <si>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</si>
  <si>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</si>
  <si>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</si>
  <si>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</si>
  <si>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</si>
  <si>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</si>
  <si>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</si>
  <si>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</si>
  <si>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</si>
  <si>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</si>
  <si>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</si>
  <si>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</si>
  <si>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</si>
  <si>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</si>
  <si>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</si>
  <si>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</si>
  <si>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</si>
  <si>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</si>
  <si>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</si>
  <si>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</si>
  <si>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</si>
  <si>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</si>
  <si>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</si>
  <si>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</si>
  <si>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</si>
  <si>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</si>
  <si>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</si>
  <si>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</si>
  <si>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</si>
  <si>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</si>
  <si>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</si>
  <si>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</si>
  <si>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</si>
  <si>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</si>
  <si>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</si>
  <si>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</si>
  <si>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</si>
  <si>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</si>
  <si>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</si>
  <si>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</si>
  <si>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</si>
  <si>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</si>
  <si>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</si>
  <si>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</si>
  <si>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</si>
  <si>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</si>
  <si>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</si>
  <si>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</si>
  <si>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</si>
  <si>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</si>
  <si>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</si>
  <si>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</si>
  <si>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</si>
  <si>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</si>
  <si>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</si>
  <si>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</si>
  <si>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</si>
  <si>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</si>
  <si>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</si>
  <si>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</si>
  <si>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</si>
  <si>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</si>
  <si>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</si>
  <si>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</si>
  <si>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</si>
  <si>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</si>
  <si>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</si>
  <si>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</si>
  <si>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</si>
  <si>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</si>
  <si>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</si>
  <si>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</si>
  <si>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</si>
  <si>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</si>
  <si>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</si>
  <si>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</si>
  <si>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</si>
  <si>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</si>
  <si>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</si>
  <si>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</si>
  <si>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</si>
  <si>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</si>
  <si>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</si>
  <si>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</si>
  <si>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</si>
  <si>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</si>
  <si>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</si>
  <si>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</si>
  <si>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</si>
  <si>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</si>
  <si>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</si>
  <si>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</si>
  <si>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</si>
  <si>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</si>
  <si>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</si>
  <si>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</si>
  <si>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</si>
  <si>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</si>
  <si>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</si>
  <si>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</si>
  <si>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</si>
  <si>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</si>
  <si>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</si>
  <si>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</si>
  <si>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</si>
  <si>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</si>
  <si>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</si>
  <si>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</si>
  <si>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</si>
  <si>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</si>
  <si>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</si>
  <si>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</si>
  <si>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</si>
  <si>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</si>
  <si>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</si>
  <si>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</si>
  <si>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</si>
  <si>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</si>
  <si>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</si>
  <si>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</si>
  <si>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</si>
  <si>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</si>
  <si>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</si>
  <si>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</si>
  <si>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</si>
  <si>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</si>
  <si>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</si>
  <si>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</si>
  <si>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</si>
  <si>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</si>
  <si>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</si>
  <si>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</si>
  <si>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</si>
  <si>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</si>
  <si>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</si>
  <si>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</si>
  <si>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</si>
  <si>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</si>
  <si>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</si>
  <si>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</si>
  <si>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</si>
  <si>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</si>
  <si>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</si>
  <si>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</si>
  <si>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</si>
  <si>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</si>
  <si>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</si>
  <si>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</si>
  <si>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</si>
  <si>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</si>
  <si>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</si>
  <si>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</si>
  <si>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</si>
  <si>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</si>
  <si>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</si>
  <si>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</si>
  <si>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</si>
  <si>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</si>
  <si>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</si>
  <si>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</si>
  <si>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</si>
  <si>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</si>
  <si>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</si>
  <si>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</si>
  <si>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</si>
  <si>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</si>
  <si>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</si>
  <si>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</si>
  <si>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</si>
  <si>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</si>
  <si>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</si>
  <si>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</si>
  <si>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</si>
  <si>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</si>
  <si>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</si>
  <si>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</si>
  <si>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</si>
  <si>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</si>
  <si>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</si>
  <si>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</si>
  <si>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</si>
  <si>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</si>
  <si>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</si>
  <si>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</si>
  <si>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</si>
  <si>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</si>
  <si>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</si>
  <si>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</si>
  <si>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</si>
  <si>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</si>
  <si>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</si>
  <si>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</si>
  <si>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</si>
  <si>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</si>
  <si>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</si>
  <si>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</si>
  <si>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</si>
  <si>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</si>
  <si>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</si>
  <si>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</si>
  <si>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</si>
  <si>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</si>
  <si>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</si>
  <si>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</si>
  <si>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</si>
  <si>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</si>
  <si>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</si>
  <si>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</si>
  <si>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</si>
  <si>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</si>
  <si>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</si>
  <si>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</si>
  <si>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</si>
  <si>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</si>
  <si>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</si>
  <si>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</si>
  <si>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</si>
  <si>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</si>
  <si>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</si>
  <si>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</si>
  <si>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</si>
  <si>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</si>
  <si>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</si>
  <si>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</si>
  <si>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</si>
  <si>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</si>
  <si>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</si>
  <si>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</si>
  <si>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</si>
  <si>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</si>
  <si>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</si>
  <si>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</si>
  <si>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</si>
  <si>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</si>
  <si>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</si>
  <si>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</si>
  <si>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</si>
  <si>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</si>
  <si>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</si>
  <si>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</si>
  <si>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</si>
  <si>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</si>
  <si>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</si>
  <si>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</si>
  <si>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</si>
  <si>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</si>
  <si>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</si>
  <si>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</si>
  <si>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</si>
  <si>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</si>
  <si>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</si>
  <si>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</si>
  <si>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</si>
  <si>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</si>
  <si>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</si>
  <si>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</si>
  <si>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</si>
  <si>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</si>
  <si>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</si>
  <si>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</si>
  <si>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</si>
  <si>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</si>
  <si>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</si>
  <si>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</si>
  <si>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</si>
  <si>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</si>
  <si>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</si>
  <si>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</si>
  <si>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</si>
  <si>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</si>
  <si>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</si>
  <si>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</si>
  <si>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</si>
  <si>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</si>
  <si>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</si>
  <si>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</si>
  <si>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</si>
  <si>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</si>
  <si>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</si>
  <si>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</si>
  <si>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</si>
  <si>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</si>
  <si>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</si>
  <si>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</si>
  <si>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</si>
  <si>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</si>
  <si>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</si>
  <si>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</si>
  <si>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</si>
  <si>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</si>
  <si>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</si>
  <si>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</si>
  <si>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</si>
  <si>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</si>
  <si>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</si>
  <si>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</si>
  <si>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</si>
  <si>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</si>
  <si>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</si>
  <si>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</si>
  <si>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</si>
  <si>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</si>
  <si>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</si>
  <si>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</si>
  <si>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</si>
  <si>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</si>
  <si>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</si>
  <si>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</si>
  <si>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</si>
  <si>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</si>
  <si>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</si>
  <si>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</si>
  <si>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</si>
  <si>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</si>
  <si>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</si>
  <si>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</si>
  <si>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</si>
  <si>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</si>
  <si>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</si>
  <si>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</si>
  <si>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</si>
  <si>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</si>
  <si>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</si>
  <si>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</si>
  <si>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</si>
  <si>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</si>
  <si>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</si>
  <si>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</si>
  <si>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</si>
  <si>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</si>
  <si>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</si>
  <si>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</si>
  <si>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</si>
  <si>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</si>
  <si>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</si>
  <si>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</si>
  <si>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</si>
  <si>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</si>
  <si>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</si>
  <si>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</si>
  <si>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</si>
  <si>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</si>
  <si>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</si>
  <si>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</si>
  <si>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</si>
  <si>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</si>
  <si>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</si>
  <si>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</si>
  <si>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</si>
  <si>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</si>
  <si>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</si>
  <si>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</si>
  <si>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</si>
  <si>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</si>
  <si>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</si>
  <si>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</si>
  <si>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</si>
  <si>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</si>
  <si>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</si>
  <si>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</si>
  <si>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</si>
  <si>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</si>
  <si>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</si>
  <si>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</si>
  <si>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</si>
  <si>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</si>
  <si>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</si>
  <si>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</si>
  <si>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</si>
  <si>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</si>
  <si>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</si>
  <si>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</si>
  <si>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</si>
  <si>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</si>
  <si>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</si>
  <si>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</si>
  <si>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</si>
  <si>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</si>
  <si>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</si>
  <si>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</si>
  <si>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</si>
  <si>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</si>
  <si>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</si>
  <si>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</si>
  <si>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</si>
  <si>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</si>
  <si>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</si>
  <si>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</si>
  <si>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</si>
  <si>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</si>
  <si>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</si>
  <si>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</si>
  <si>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</si>
  <si>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</si>
  <si>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</si>
  <si>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</si>
  <si>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</si>
  <si>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</si>
  <si>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</si>
  <si>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</si>
  <si>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</si>
  <si>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</si>
  <si>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</si>
  <si>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</si>
  <si>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</si>
  <si>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</si>
  <si>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</si>
  <si>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</si>
  <si>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</si>
  <si>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</si>
  <si>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</si>
  <si>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</si>
  <si>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</si>
  <si>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</si>
  <si>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</si>
  <si>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</si>
  <si>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</si>
  <si>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</si>
  <si>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</si>
  <si>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</si>
  <si>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</si>
  <si>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</si>
  <si>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</si>
  <si>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</si>
  <si>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</si>
  <si>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</si>
  <si>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</si>
  <si>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</si>
  <si>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</si>
  <si>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</si>
  <si>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</si>
  <si>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</si>
  <si>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</si>
  <si>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</si>
  <si>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</si>
  <si>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</si>
  <si>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</si>
  <si>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</si>
  <si>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</si>
  <si>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</si>
  <si>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</si>
  <si>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</si>
  <si>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</si>
  <si>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</si>
  <si>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</si>
  <si>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</si>
  <si>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</si>
  <si>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</si>
  <si>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</si>
  <si>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</si>
  <si>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</si>
  <si>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</si>
  <si>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</si>
  <si>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</si>
  <si>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</si>
  <si>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</si>
  <si>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</si>
  <si>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</si>
  <si>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</si>
  <si>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</si>
  <si>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</si>
  <si>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</si>
  <si>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</si>
  <si>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</si>
  <si>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</si>
  <si>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</si>
  <si>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</si>
  <si>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</si>
  <si>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</si>
  <si>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</si>
  <si>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</si>
  <si>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</si>
  <si>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</si>
  <si>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</si>
  <si>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</si>
  <si>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</si>
  <si>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</si>
  <si>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</si>
  <si>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</si>
  <si>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</si>
  <si>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</si>
  <si>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</si>
  <si>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</si>
  <si>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</si>
  <si>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</si>
  <si>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</si>
  <si>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</si>
  <si>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</si>
  <si>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</si>
  <si>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</si>
  <si>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</si>
  <si>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</si>
  <si>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</si>
  <si>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</si>
  <si>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</si>
  <si>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</si>
  <si>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</si>
  <si>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</si>
  <si>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</si>
  <si>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</si>
  <si>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</si>
  <si>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</si>
  <si>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</si>
  <si>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</si>
  <si>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</si>
  <si>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</si>
  <si>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</si>
  <si>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</si>
  <si>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</si>
  <si>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</si>
  <si>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</si>
  <si>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</si>
  <si>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</si>
  <si>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</si>
  <si>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</si>
  <si>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</si>
  <si>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</si>
  <si>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</si>
  <si>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</si>
  <si>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</si>
  <si>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</si>
  <si>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</si>
  <si>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</si>
  <si>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</si>
  <si>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</si>
  <si>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</si>
  <si>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</si>
  <si>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</si>
  <si>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</si>
  <si>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</si>
  <si>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</si>
  <si>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</si>
  <si>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</si>
  <si>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</si>
  <si>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</si>
  <si>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</si>
  <si>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</si>
  <si>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</si>
  <si>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</si>
  <si>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</si>
  <si>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</si>
  <si>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</si>
  <si>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</si>
  <si>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</si>
  <si>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</si>
  <si>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</si>
  <si>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</si>
  <si>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</si>
  <si>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</si>
  <si>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</si>
  <si>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</si>
  <si>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</si>
  <si>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</si>
  <si>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</si>
  <si>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</si>
  <si>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</si>
  <si>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</si>
  <si>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</si>
  <si>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</si>
  <si>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</si>
  <si>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</si>
  <si>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</si>
  <si>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</si>
  <si>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</si>
  <si>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</si>
  <si>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</si>
  <si>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</si>
  <si>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</si>
  <si>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</si>
  <si>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</si>
  <si>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</si>
  <si>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</si>
  <si>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</si>
  <si>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</si>
  <si>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</si>
  <si>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</si>
  <si>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</si>
  <si>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</si>
  <si>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</si>
  <si>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</si>
  <si>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</si>
  <si>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</si>
  <si>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</si>
  <si>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</si>
  <si>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</si>
  <si>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</si>
  <si>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</si>
  <si>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</si>
  <si>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</si>
  <si>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</si>
  <si>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</si>
  <si>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</si>
  <si>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</si>
  <si>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</si>
  <si>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</si>
  <si>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</si>
  <si>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</si>
  <si>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</si>
  <si>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</si>
  <si>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</si>
  <si>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</si>
  <si>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</si>
  <si>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</si>
  <si>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</si>
  <si>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</si>
  <si>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</si>
  <si>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</si>
  <si>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</si>
  <si>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</si>
  <si>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</si>
  <si>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</si>
  <si>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</si>
  <si>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</si>
  <si>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</si>
  <si>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</si>
  <si>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</si>
  <si>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</si>
  <si>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</si>
  <si>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</si>
  <si>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</si>
  <si>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</si>
  <si>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</si>
  <si>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</si>
  <si>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</si>
  <si>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</si>
  <si>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</si>
  <si>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</si>
  <si>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</si>
  <si>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</si>
  <si>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</si>
  <si>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</si>
  <si>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</si>
  <si>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</si>
  <si>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</si>
  <si>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</si>
  <si>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</si>
  <si>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</si>
  <si>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</si>
  <si>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</si>
  <si>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</si>
  <si>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</si>
  <si>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</si>
  <si>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</si>
  <si>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</si>
  <si>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</si>
  <si>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</si>
  <si>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</si>
  <si>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</si>
  <si>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</si>
  <si>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</si>
  <si>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</si>
  <si>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</si>
  <si>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</si>
  <si>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</si>
  <si>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</si>
  <si>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</si>
  <si>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</si>
  <si>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</si>
  <si>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</si>
  <si>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</si>
  <si>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</si>
  <si>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</si>
  <si>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</si>
  <si>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</si>
  <si>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</si>
  <si>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</si>
  <si>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</si>
  <si>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</si>
  <si>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</si>
  <si>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</si>
  <si>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</si>
  <si>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</si>
  <si>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</si>
  <si>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</si>
  <si>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</si>
  <si>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</si>
  <si>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</si>
  <si>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</si>
  <si>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</si>
  <si>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</si>
  <si>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</si>
  <si>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</si>
  <si>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</si>
  <si>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</si>
  <si>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</si>
  <si>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</si>
  <si>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</si>
  <si>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</si>
  <si>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</si>
  <si>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</si>
  <si>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</si>
  <si>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</si>
  <si>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</si>
  <si>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</si>
  <si>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</si>
  <si>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</si>
  <si>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</si>
  <si>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</si>
  <si>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</si>
  <si>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</si>
  <si>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</si>
  <si>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</si>
  <si>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</si>
  <si>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</si>
  <si>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</si>
  <si>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</si>
  <si>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</si>
  <si>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</si>
  <si>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</si>
  <si>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</si>
  <si>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</si>
  <si>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</si>
  <si>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</si>
  <si>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</si>
  <si>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</si>
  <si>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</si>
  <si>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</si>
  <si>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</si>
  <si>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</si>
  <si>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</si>
  <si>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</si>
  <si>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</si>
  <si>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</si>
  <si>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</si>
  <si>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</si>
  <si>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</si>
  <si>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</si>
  <si>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</si>
  <si>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</si>
  <si>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</si>
  <si>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</si>
  <si>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</si>
  <si>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</si>
  <si>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</si>
  <si>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</si>
  <si>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</si>
  <si>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</si>
  <si>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</si>
  <si>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</si>
  <si>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</si>
  <si>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</si>
  <si>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</si>
  <si>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</si>
  <si>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</si>
  <si>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</si>
  <si>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</si>
  <si>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</si>
  <si>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</si>
  <si>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</si>
  <si>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</si>
  <si>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</si>
  <si>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</si>
  <si>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</si>
  <si>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</si>
  <si>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</si>
  <si>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</si>
  <si>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</si>
  <si>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</si>
  <si>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</si>
  <si>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</si>
  <si>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</si>
  <si>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</si>
  <si>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</si>
  <si>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</si>
  <si>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</si>
  <si>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</si>
  <si>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</si>
  <si>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</si>
  <si>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</si>
  <si>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</si>
  <si>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</si>
  <si>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</si>
  <si>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</si>
  <si>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</si>
  <si>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</si>
  <si>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</si>
  <si>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</si>
  <si>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</si>
  <si>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</si>
  <si>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</si>
  <si>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</si>
  <si>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</si>
  <si>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</si>
  <si>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</si>
  <si>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</si>
  <si>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</si>
  <si>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</si>
  <si>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</si>
  <si>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</si>
  <si>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</si>
  <si>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</si>
  <si>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</si>
  <si>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</si>
  <si>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</si>
  <si>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</si>
  <si>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</si>
  <si>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</si>
  <si>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</si>
  <si>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</si>
  <si>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</si>
  <si>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</si>
  <si>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</si>
  <si>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</si>
  <si>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</si>
  <si>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</si>
  <si>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</si>
  <si>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</si>
  <si>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</si>
  <si>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</si>
  <si>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</si>
  <si>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</si>
  <si>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</si>
  <si>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</si>
  <si>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</si>
  <si>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</si>
  <si>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</si>
  <si>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</si>
  <si>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</si>
  <si>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</si>
  <si>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</si>
  <si>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</si>
  <si>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</si>
  <si>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</si>
  <si>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</si>
  <si>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</si>
  <si>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</si>
  <si>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</si>
  <si>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</si>
  <si>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</si>
  <si>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</si>
  <si>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</si>
  <si>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</si>
  <si>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</si>
  <si>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</si>
  <si>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</si>
  <si>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</si>
  <si>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</si>
  <si>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</si>
  <si>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</si>
  <si>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</si>
  <si>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</si>
  <si>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</si>
  <si>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</si>
  <si>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</si>
  <si>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</si>
  <si>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</si>
  <si>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</si>
  <si>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</si>
  <si>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</si>
  <si>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</si>
  <si>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</si>
  <si>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</si>
  <si>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</si>
  <si>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</si>
  <si>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</si>
  <si>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</si>
  <si>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</si>
  <si>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</si>
  <si>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</si>
  <si>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</si>
  <si>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</si>
  <si>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</si>
  <si>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</si>
  <si>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</si>
  <si>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</si>
  <si>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</si>
  <si>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</si>
  <si>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</si>
  <si>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</si>
  <si>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</si>
  <si>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</si>
  <si>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</si>
  <si>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</si>
  <si>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</si>
  <si>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</si>
  <si>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</si>
  <si>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</si>
  <si>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</si>
  <si>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</si>
  <si>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</si>
  <si>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</si>
  <si>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</si>
  <si>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</si>
  <si>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</si>
  <si>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</si>
  <si>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</si>
  <si>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</si>
  <si>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</si>
  <si>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</si>
  <si>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</si>
  <si>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</si>
  <si>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</si>
  <si>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</si>
  <si>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</si>
  <si>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</si>
  <si>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</si>
  <si>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</si>
  <si>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</si>
  <si>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</si>
  <si>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</si>
  <si>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</si>
  <si>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</si>
  <si>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</si>
  <si>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</si>
  <si>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</si>
  <si>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</si>
  <si>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</si>
  <si>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</si>
  <si>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</si>
  <si>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</si>
  <si>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</si>
  <si>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</si>
  <si>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</si>
  <si>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</si>
  <si>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</si>
  <si>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</si>
  <si>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</si>
  <si>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</si>
  <si>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</si>
  <si>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</si>
  <si>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</si>
  <si>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</si>
  <si>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</si>
  <si>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</si>
  <si>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</si>
  <si>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</si>
  <si>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</si>
  <si>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</si>
  <si>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</si>
  <si>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</si>
  <si>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</si>
  <si>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</si>
  <si>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</si>
  <si>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</si>
  <si>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</si>
  <si>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</si>
  <si>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</si>
  <si>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</si>
  <si>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</si>
  <si>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</si>
  <si>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</si>
  <si>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</si>
  <si>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</si>
  <si>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</si>
  <si>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</si>
  <si>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</si>
  <si>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</si>
  <si>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</si>
  <si>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</si>
  <si>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</si>
  <si>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</si>
  <si>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</si>
  <si>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</si>
  <si>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</si>
  <si>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</si>
  <si>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</si>
  <si>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</si>
  <si>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</si>
  <si>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</si>
  <si>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</si>
  <si>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</si>
  <si>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</si>
  <si>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</si>
  <si>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</si>
  <si>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</si>
  <si>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</si>
  <si>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</si>
  <si>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</si>
  <si>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</si>
  <si>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</si>
  <si>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</si>
  <si>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</si>
  <si>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</si>
  <si>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</si>
  <si>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</si>
  <si>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</si>
  <si>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</si>
  <si>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</si>
  <si>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</si>
  <si>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</si>
  <si>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</si>
  <si>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</si>
  <si>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</si>
  <si>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</si>
  <si>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</si>
  <si>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</si>
  <si>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</si>
  <si>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</si>
  <si>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</si>
  <si>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</si>
  <si>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</si>
  <si>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</si>
  <si>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</si>
  <si>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</si>
  <si>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</si>
  <si>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</si>
  <si>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</si>
  <si>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</si>
  <si>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</si>
  <si>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</si>
  <si>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</si>
  <si>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</si>
  <si>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</si>
  <si>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</si>
  <si>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</si>
  <si>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</si>
  <si>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</si>
  <si>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</si>
  <si>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</si>
  <si>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</si>
  <si>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</si>
  <si>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</si>
  <si>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</si>
  <si>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</si>
  <si>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</si>
  <si>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</si>
  <si>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</si>
  <si>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</si>
  <si>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</si>
  <si>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</si>
  <si>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</si>
  <si>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</si>
  <si>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</si>
  <si>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</si>
  <si>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</si>
  <si>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</si>
  <si>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</si>
  <si>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</si>
  <si>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</si>
  <si>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</si>
  <si>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</si>
  <si>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</si>
  <si>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</si>
  <si>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</si>
  <si>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</si>
  <si>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</si>
  <si>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</si>
  <si>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</si>
  <si>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</si>
  <si>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</si>
  <si>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</si>
  <si>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</si>
  <si>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</si>
  <si>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</si>
  <si>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</si>
  <si>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</si>
  <si>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</si>
  <si>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</si>
  <si>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</si>
  <si>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</si>
  <si>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</si>
  <si>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</si>
  <si>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</si>
  <si>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</si>
  <si>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</si>
  <si>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</si>
  <si>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</si>
  <si>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</si>
  <si>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</si>
  <si>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</si>
  <si>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</si>
  <si>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</si>
  <si>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</si>
  <si>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</si>
  <si>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</si>
  <si>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</si>
  <si>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</si>
  <si>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</si>
  <si>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</si>
  <si>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</si>
  <si>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</si>
  <si>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</si>
  <si>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BLACKBERRYJUICEITEM(FRUIT, ItemRegistry.blackberryjuiceItem, 4, 0.6f, 10f, 0f, 0f, 1.5f, 0f, 0f, 2.1f),</t>
  </si>
  <si>
    <t>BLUEBERRYJUICEITEM(FRUIT, ItemRegistry.blueberryjuiceItem, 4, 0.6f, 10f, 0f, 0f, 1.5f, 0f, 0f, 2.1f),</t>
  </si>
  <si>
    <t>CHERRYJUICEITEM(FRUIT, ItemRegistry.cherryjuiceItem, 4, 0.6f, 10f, 0f, 0f, 1.5f, 0f, 0f, 2.1f),</t>
  </si>
  <si>
    <t>CRANBERRYJUICEITEM(FRUIT, ItemRegistry.cranberryjuiceItem, 4, 0.6f, 10f, 0f, 0f, 1.5f, 0f, 0f, 2.1f),</t>
  </si>
  <si>
    <t>APPLEJUICEITEM(FRUIT, ItemRegistry.applejuiceItem, 4, 0.6f, 10f, 0f, 0f, 1.5f, 0f, 0f, 2.1f),</t>
  </si>
  <si>
    <t>LEMONAIDEITEM(FRUIT, ItemRegistry.lemonaideItem, 4, 0.6f, 10f, 0f, 0f, 1.5f, 0f, 0f, 2.1f),</t>
  </si>
  <si>
    <t>ORANGEJUICEITEM(FRUIT, ItemRegistry.orangejuiceItem, 4, 0.6f, 10f, 0f, 0f, 1.5f, 0f, 0f, 2.1f),</t>
  </si>
  <si>
    <t>PEACHJUICEITEM(FRUIT, ItemRegistry.peachjuiceItem, 4, 0.6f, 10f, 0f, 0f, 1.5f, 0f, 0f, 2.1f),</t>
  </si>
  <si>
    <t>PLUMJUICEITEM(FRUIT, ItemRegistry.plumjuiceItem, 4, 0.6f, 10f, 0f, 0f, 1.5f, 0f, 0f, 2.1f),</t>
  </si>
  <si>
    <t>RASPBERRYJUICEITEM(FRUIT, ItemRegistry.raspberryjuiceItem, 4, 0.6f, 10f, 0f, 0f, 1.5f, 0f, 0f, 2.1f),</t>
  </si>
  <si>
    <t>STRAWBERRYJUICEITEM(FRUIT, ItemRegistry.strawberryjuiceItem, 4, 0.6f, 10f, 0f, 0f, 1.5f, 0f, 0f, 2.1f),</t>
  </si>
  <si>
    <t>GRAPEJUICEITEM(FRUIT, ItemRegistry.grapejuiceItem, 4, 0.6f, 10f, 0f, 0f, 1.5f, 0f, 0f, 2.1f),</t>
  </si>
  <si>
    <t>CARROTJUICEITEM(VEGETABLE, ItemRegistry.carrotjuiceItem, 4, 0.6f, 10f, 0f, 1.5f, 0f, 0f, 0f, 2.1f),</t>
  </si>
  <si>
    <t>BANANASMOOTHIEITEM(FRUIT, ItemRegistry.bananasmoothieItem, 4, 1f, 15f, 0f, 0f, 1.5f, 0f, 0f, 2.33f),</t>
  </si>
  <si>
    <t>BLACKBERRYSMOOTHIEITEM(FRUIT, ItemRegistry.blackberrysmoothieItem, 4, 1f, 15f, 0f, 0f, 1.5f, 0f, 0f, 2.33f),</t>
  </si>
  <si>
    <t>BLUEBERRYSMOOTHIEITEM(FRUIT, ItemRegistry.blueberrysmoothieItem, 4, 1f, 15f, 0f, 0f, 1.5f, 0f, 0f, 2.33f),</t>
  </si>
  <si>
    <t>CHERRYSMOOTHIEITEM(FRUIT, ItemRegistry.cherrysmoothieItem, 4, 1f, 15f, 0f, 0f, 1.5f, 0f, 0f, 2.33f),</t>
  </si>
  <si>
    <t>CRANBERRYSMOOTHIEITEM(FRUIT, ItemRegistry.cranberrysmoothieItem, 4, 1f, 15f, 0f, 0f, 1.5f, 0f, 0f, 2.33f),</t>
  </si>
  <si>
    <t>GOOSEBERRYSMOOTHIEITEM(FRUIT, ItemRegistry.gooseberrysmoothieItem, 4, 1f, 15f, 0f, 0f, 1.5f, 0f, 0f, 2.33f),</t>
  </si>
  <si>
    <t>APPLESMOOTHIEITEM(FRUIT, ItemRegistry.applesmoothieItem, 4, 1f, 15f, 0f, 0f, 1.5f, 0f, 0f, 2.33f),</t>
  </si>
  <si>
    <t>LEMONSMOOTHIEITEM(FRUIT, ItemRegistry.lemonsmoothieItem, 4, 1f, 15f, 0f, 0f, 1.5f, 0f, 0f, 2.33f),</t>
  </si>
  <si>
    <t>ORANGESMOOTHIEITEM(FRUIT, ItemRegistry.orangesmoothieItem, 4, 1f, 15f, 0f, 0f, 1.5f, 0f, 0f, 2.33f),</t>
  </si>
  <si>
    <t>PEACHSMOOTHIEITEM(FRUIT, ItemRegistry.peachsmoothieItem, 4, 1f, 15f, 0f, 0f, 1.5f, 0f, 0f, 2.33f),</t>
  </si>
  <si>
    <t>PLUMSMOOTHIEITEM(FRUIT, ItemRegistry.plumsmoothieItem, 4, 1f, 15f, 0f, 0f, 1.5f, 0f, 0f, 2.33f),</t>
  </si>
  <si>
    <t>RASPBERRYSMOOTHIEITEM(FRUIT, ItemRegistry.raspberrysmoothieItem, 4, 1f, 15f, 0f, 0f, 1.5f, 0f, 0f, 2.33f),</t>
  </si>
  <si>
    <t>STRAWBERRYSMOOTHIEITEM(FRUIT, ItemRegistry.strawberrysmoothieItem, 4, 1f, 15f, 0f, 0f, 1.5f, 0f, 0f, 2.33f),</t>
  </si>
  <si>
    <t>GRAPESMOOTHIEITEM(FRUIT, ItemRegistry.grapesmoothieItem, 4, 1f, 15f, 0f, 0f, 1.5f, 0f, 0f, 2.33f),</t>
  </si>
  <si>
    <t>BANANAYOGURTITEM(FRUIT, ItemRegistry.bananayogurtItem, 4, 3f, 5f, 0f, 0f, 1f, 0f, 1.5f, 3f),</t>
  </si>
  <si>
    <t>BLACKBERRYYOGURTITEM(FRUIT, ItemRegistry.blackberryyogurtItem, 4, 3f, 5f, 0f, 0f, 1f, 0f, 1.5f, 3f),</t>
  </si>
  <si>
    <t>BLUEBERRYYOGURTITEM(FRUIT, ItemRegistry.blueberryyogurtItem, 4, 3f, 5f, 0f, 0f, 1f, 0f, 1.5f, 3f),</t>
  </si>
  <si>
    <t>CHERRYYOGURTITEM(FRUIT, ItemRegistry.cherryyogurtItem, 4, 3f, 5f, 0f, 0f, 1f, 0f, 1.5f, 3f),</t>
  </si>
  <si>
    <t>CRANBERRYYOGURTITEM(FRUIT, ItemRegistry.cranberryyogurtItem, 4, 3f, 5f, 0f, 0f, 1f, 0f, 1.5f, 3f),</t>
  </si>
  <si>
    <t>GOOSEBERRYYOGURTITEM(FRUIT, ItemRegistry.gooseberryyogurtItem, 4, 3f, 5f, 0f, 0f, 1f, 0f, 1.5f, 3f),</t>
  </si>
  <si>
    <t>APPLEYOGURTITEM(FRUIT, ItemRegistry.appleyogurtItem, 4, 3f, 5f, 0f, 0f, 1f, 0f, 1.5f, 3f),</t>
  </si>
  <si>
    <t>LEMONYOGURTITEM(FRUIT, ItemRegistry.lemonyogurtItem, 4, 3f, 5f, 0f, 0f, 1f, 0f, 1.5f, 3f),</t>
  </si>
  <si>
    <t>ORANGEYOGURTITEM(FRUIT, ItemRegistry.orangeyogurtItem, 4, 3f, 5f, 0f, 0f, 1f, 0f, 1.5f, 3f),</t>
  </si>
  <si>
    <t>PEACHYOGURTITEM(FRUIT, ItemRegistry.peachyogurtItem, 4, 3f, 5f, 0f, 0f, 1f, 0f, 1.5f, 3f),</t>
  </si>
  <si>
    <t>PLUMYOGURTITEM(FRUIT, ItemRegistry.plumyogurtItem, 4, 3f, 5f, 0f, 0f, 1f, 0f, 1.5f, 3f),</t>
  </si>
  <si>
    <t>RASPBERRYYOGURTITEM(FRUIT, ItemRegistry.raspberryyogurtItem, 4, 3f, 5f, 0f, 0f, 1f, 0f, 1.5f, 3f),</t>
  </si>
  <si>
    <t>STRAWBERRYYOGURTITEM(FRUIT, ItemRegistry.strawberryyogurtItem, 4, 3f, 5f, 0f, 0f, 1f, 0f, 1.5f, 3f),</t>
  </si>
  <si>
    <t>GRAPEYOGURTITEM(FRUIT, ItemRegistry.grapeyogurtItem, 4, 3f, 5f, 0f, 0f, 1f, 0f, 1.5f, 3f),</t>
  </si>
  <si>
    <t>BLACKBERRYJELLYITEM(FRUIT, ItemRegistry.blackberryjellyItem, 4, 0.3f, 0f, 0f, 0f, 0.5f, 0f, 0f, 0.24f),</t>
  </si>
  <si>
    <t>BLUEBERRYJELLYITEM(FRUIT, ItemRegistry.blueberryjellyItem, 4, 0.3f, 0f, 0f, 0f, 0.5f, 0f, 0f, 0.24f),</t>
  </si>
  <si>
    <t>CHERRYJELLYITEM(FRUIT, ItemRegistry.cherryjellyItem, 4, 0.3f, 0f, 0f, 0f, 0.5f, 0f, 0f, 0.24f),</t>
  </si>
  <si>
    <t>CRANBERRYJELLYITEM(FRUIT, ItemRegistry.cranberryjellyItem, 4, 0.3f, 0f, 0f, 0f, 0.5f, 0f, 0f, 0.24f),</t>
  </si>
  <si>
    <t>GOOSEBERRYJELLYITEM(FRUIT, ItemRegistry.gooseberryjellyItem, 4, 0.3f, 0f, 0f, 0f, 0.5f, 0f, 0f, 0.24f),</t>
  </si>
  <si>
    <t>APPLEJELLYITEM(FRUIT, ItemRegistry.applejellyItem, 4, 0.3f, 0f, 0f, 0f, 0.5f, 0f, 0f, 0.24f),</t>
  </si>
  <si>
    <t>LEMONJELLYITEM(FRUIT, ItemRegistry.lemonjellyItem, 4, 0.3f, 0f, 0f, 0f, 0.5f, 0f, 0f, 0.24f),</t>
  </si>
  <si>
    <t>ORANGEJELLYITEM(FRUIT, ItemRegistry.orangejellyItem, 4, 0.3f, 0f, 0f, 0f, 0.5f, 0f, 0f, 0.24f),</t>
  </si>
  <si>
    <t>PEACHJELLYITEM(FRUIT, ItemRegistry.peachjellyItem, 4, 0.3f, 0f, 0f, 0f, 0.5f, 0f, 0f, 0.24f),</t>
  </si>
  <si>
    <t>PLUMJELLYITEM(FRUIT, ItemRegistry.plumjellyItem, 4, 0.3f, 0f, 0f, 0f, 0.5f, 0f, 0f, 0.24f),</t>
  </si>
  <si>
    <t>RASPBERRYJELLYITEM(FRUIT, ItemRegistry.raspberryjellyItem, 4, 0.3f, 0f, 0f, 0f, 0.5f, 0f, 0f, 0.24f),</t>
  </si>
  <si>
    <t>STRAWBERRYJELLYITEM(FRUIT, ItemRegistry.strawberryjellyItem, 4, 0.3f, 0f, 0f, 0f, 0.5f, 0f, 0f, 0.24f),</t>
  </si>
  <si>
    <t>GRAPEJELLYITEM(FRUIT, ItemRegistry.grapejellyItem, 4, 0.3f, 0f, 0f, 0f, 0.5f, 0f, 0f, 0.24f),</t>
  </si>
  <si>
    <t>BLACKBERRYJELLYSANDWICHITEM(MEAL, ItemRegistry.blackberryjellysandwichItem, 4, 3f, 0f, 2f, 0f, 0.85f, 0f, 0f, 1.02f),</t>
  </si>
  <si>
    <t>BLUEBERRYJELLYSANDWICHITEM(MEAL, ItemRegistry.blueberryjellysandwichItem, 4, 3f, 0f, 2f, 0f, 0.85f, 0f, 0f, 1.02f),</t>
  </si>
  <si>
    <t>CHERRYJELLYSANDWICHITEM(MEAL, ItemRegistry.cherryjellysandwichItem, 4, 3f, 0f, 2f, 0f, 0.85f, 0f, 0f, 1.02f),</t>
  </si>
  <si>
    <t>CRANBERRYJELLYSANDWICHITEM(MEAL, ItemRegistry.cranberryjellysandwichItem, 4, 3f, 0f, 2f, 0f, 0.85f, 0f, 0f, 1.02f),</t>
  </si>
  <si>
    <t>GOOSEBERRYJELLYSANDWICHITEM(MEAL, ItemRegistry.gooseberryjellysandwichItem, 4, 3f, 0f, 2f, 0f, 0.85f, 0f, 0f, 1.02f),</t>
  </si>
  <si>
    <t>APPLEJELLYSANDWICHITEM(MEAL, ItemRegistry.applejellysandwichItem, 4, 3f, 0f, 2f, 0f, 0.85f, 0f, 0f, 1.02f),</t>
  </si>
  <si>
    <t>LEMONJELLYSANDWICHITEM(MEAL, ItemRegistry.lemonjellysandwichItem, 4, 3f, 0f, 2f, 0f, 0.85f, 0f, 0f, 1.02f),</t>
  </si>
  <si>
    <t>ORANGEJELLYSANDWICHITEM(MEAL, ItemRegistry.orangejellysandwichItem, 4, 3f, 0f, 2f, 0f, 0.85f, 0f, 0f, 1.02f),</t>
  </si>
  <si>
    <t>PEACHJELLYSANDWICHITEM(MEAL, ItemRegistry.peachjellysandwichItem, 4, 3f, 0f, 2f, 0f, 0.85f, 0f, 0f, 1.02f),</t>
  </si>
  <si>
    <t>PLUMJELLYSANDWICHITEM(MEAL, ItemRegistry.plumjellysandwichItem, 4, 3f, 0f, 2f, 0f, 0.85f, 0f, 0f, 1.02f),</t>
  </si>
  <si>
    <t>RASPBERRYJELLYSANDWICHITEM(MEAL, ItemRegistry.raspberryjellysandwichItem, 4, 3f, 0f, 2f, 0f, 0.85f, 0f, 0f, 1.02f),</t>
  </si>
  <si>
    <t>STRAWBERRYJELLYSANDWICHITEM(MEAL, ItemRegistry.strawberryjellysandwichItem, 4, 3f, 0f, 2f, 0f, 0.85f, 0f, 0f, 1.02f),</t>
  </si>
  <si>
    <t>Jelly Sw</t>
  </si>
  <si>
    <t>Itemname</t>
  </si>
  <si>
    <t>Paired with black pepper requires special constructor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</si>
  <si>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</si>
  <si>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</si>
  <si>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</si>
  <si>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</si>
  <si>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</si>
  <si>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</si>
  <si>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</si>
  <si>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</si>
  <si>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</si>
  <si>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</si>
  <si>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</si>
  <si>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</si>
  <si>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</si>
  <si>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</si>
  <si>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</si>
  <si>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</si>
  <si>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</si>
  <si>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</si>
  <si>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</si>
  <si>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</si>
  <si>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</si>
  <si>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</si>
  <si>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</si>
  <si>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</si>
  <si>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</si>
  <si>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duckcoockedItem</t>
  </si>
  <si>
    <t>turkeycoockedItem</t>
  </si>
  <si>
    <t>TURKEYRAWITEM(MEAT, ItemRegistry.turkeyrawItem, 4, 1f, 0f, 0f, 0f, 0f, 1.5f, 0f, 3f),</t>
  </si>
  <si>
    <t>TURKEYCOOCKEDITEM(COOKED_MEAT, ItemRegistry.turkeycoockedItem, 4, 1f, 0f, 0f, 0f, 0f, 2.5f, 0f, 1.91f),</t>
  </si>
  <si>
    <t>DUCKRAWITEM(MEAT, ItemRegistry.duckrawItem, 4, 2f, 0f, 0f, 0f, 0f, 1.5f, 0f, 3.5f),</t>
  </si>
  <si>
    <t>DUCKCOOCKEDITEM(COOKED_MEAT, ItemRegistry.duckcoockedItem, 4, 2f, 0f, 0f, 0f, 0f, 2.5f, 0f, 2.1f),</t>
  </si>
  <si>
    <t>SPICELEAF(OTHER, "spiceleaf", 4, 0f, 0f, 0f, 0f, 0f, 0f, 0f, 0.44f),</t>
  </si>
  <si>
    <t>PEPPERCORN(OTHER, FruitRegistry.getFood("peppercorn"), 4, 0f, 0f, 0f, 0f, 0f, 0f, 0f, 0.44f),</t>
  </si>
  <si>
    <t>MUSTARDSEEDS(OTHER, "mustardseeds", 4, 0f, 0f, 0f, 0f, 0f, 0f, 0f, 0.44f),</t>
  </si>
  <si>
    <t>SWEETPOTATO(VEGETABLE, "sweetpotato", 4, 2f, 0f, 0f, 1.5f, 0f, 0f, 0f, 0.66f),</t>
  </si>
  <si>
    <t>LETTUCE(VEGETABLE, "lettuce", 4, 0.4f, 0f, 0f, 1f, 0f, 0f, 0f, 1.17f),</t>
  </si>
  <si>
    <t>CUCUMBER(VEGETABLE, "cucumber", 4, 0.4f, 5f, 0f, 1.5f, 0f, 0f, 0f, 3f),</t>
  </si>
  <si>
    <t>WHITEMUSHROOM(OTHER, "whitemushroom", 4, 0.4f, 0f, 0f, 0f, 0f, 0.5f, 0f, 0.88f),</t>
  </si>
  <si>
    <t>CHILIPEPPER(VEGETABLE, "chilipepper", 4, 0.2f, 0f, 0f, 0.5f, 0f, 0f, 0f, 0.66f),</t>
  </si>
  <si>
    <t>PEAS(VEGETABLE, "peas", 4, 0.4f, 0f, 0f, 1f, 0f, 0f, 0f, 4.2f),</t>
  </si>
  <si>
    <t>BROCCOLI(VEGETABLE, "broccoli", 4, 0.4f, 0f, 0f, 1f, 0f, 0f, 0f, 3f),</t>
  </si>
  <si>
    <t>GINGER(OTHER, "ginger", 4, 0.4f, 0f, 0f, 0f, 0f, 0f, 0f, 0.88f),</t>
  </si>
  <si>
    <t>SPINACH(VEGETABLE, "spinach", 4, 0.4f, 0f, 0f, 1f, 0f, 0f, 0f, 3f),</t>
  </si>
  <si>
    <t>SESAMESEEDS(GRAIN, "sesameseeds", 4, 0.2f, 0f, 1f, 0f, 0f, 0f, 0f, 0.24f),</t>
  </si>
  <si>
    <t>COFFEEBEAN(OTHER, "coffeebean", 4, 0.2f, 0f, 0f, 0f, 0f, 0f, 0f, 0.62f),</t>
  </si>
  <si>
    <t>RADISH(VEGETABLE, "radish", 4, 1f, 0f, 0f, 1f, 0f, 0f, 0f, 3f),</t>
  </si>
  <si>
    <t>ZUCCHINI(VEGETABLE, "zucchini", 4, 1f, 0f, 0f, 1f, 0f, 0f, 0f, 3f),</t>
  </si>
  <si>
    <t>GRAPE(FRUIT, "grape", 4, 0.4f, 0f, 0f, 0f, 1f, 0f, 0f, 1.75f),</t>
  </si>
  <si>
    <t>EGGPLANT(VEGETABLE, "eggplant", 4, 1f, 0f, 0f, 1.5f, 0f, 0f, 0f, 1.4f),</t>
  </si>
  <si>
    <t>TEALEAF(OTHER, "tealeaf", 4, 0.2f, 0f, 0f, 0f, 0f, 0f, 0f, 0.7f),</t>
  </si>
  <si>
    <t>PEANUT(GRAIN, "peanut", 4, 1f, 0f, 1f, 0f, 0f, 0f, 0f, 0.47f),</t>
  </si>
  <si>
    <t>CELERY(VEGETABLE, "celery", 4, 1f, 0f, 0f, 1f, 0f, 0f, 0f, 3f),</t>
  </si>
  <si>
    <t>SCALLION(VEGETABLE, "scallion", 4, 0.4f, 0f, 0f, 1f, 0f, 0f, 0f, 1.75f),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</si>
</sst>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3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9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</cellXfs>
  <cellStyles count="2">
    <cellStyle name="Normál" xfId="0" builtinId="0"/>
    <cellStyle name="Százalék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17"/>
  <sheetViews>
    <sheetView tabSelected="1" workbookViewId="0">
      <pane ySplit="2" topLeftCell="A129" activePane="bottomLeft" state="frozen"/>
      <selection pane="bottomLeft" activeCell="N144" sqref="N14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4" width="20.77734375" customWidth="1"/>
    <col min="15" max="16" width="9.109375" customWidth="1"/>
    <col min="17" max="17" width="12.44140625" bestFit="1" customWidth="1"/>
  </cols>
  <sheetData>
    <row r="2" spans="1:14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1104</v>
      </c>
      <c r="L2" s="8"/>
      <c r="M2" s="1"/>
      <c r="N2" s="1" t="s">
        <v>1113</v>
      </c>
    </row>
    <row r="3" spans="1:14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</row>
    <row r="4" spans="1:14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</row>
    <row r="5" spans="1:14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</row>
    <row r="6" spans="1:14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N6" t="s">
        <v>1108</v>
      </c>
    </row>
    <row r="7" spans="1:14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</row>
    <row r="8" spans="1:14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N8" t="s">
        <v>1108</v>
      </c>
    </row>
    <row r="9" spans="1:14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</row>
    <row r="10" spans="1:14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</row>
    <row r="11" spans="1:14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</row>
    <row r="12" spans="1:14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N12" t="s">
        <v>1112</v>
      </c>
    </row>
    <row r="13" spans="1:14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</row>
    <row r="14" spans="1:14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</row>
    <row r="15" spans="1:14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</row>
    <row r="16" spans="1:14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</row>
    <row r="17" spans="1:14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</row>
    <row r="18" spans="1:14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</row>
    <row r="19" spans="1:14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N19" t="s">
        <v>1112</v>
      </c>
    </row>
    <row r="20" spans="1:14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N20" t="s">
        <v>1108</v>
      </c>
    </row>
    <row r="21" spans="1:14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</row>
    <row r="22" spans="1:14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N22" t="s">
        <v>1108</v>
      </c>
    </row>
    <row r="23" spans="1:14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</row>
    <row r="24" spans="1:14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</row>
    <row r="25" spans="1:14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N25" t="s">
        <v>1109</v>
      </c>
    </row>
    <row r="26" spans="1:14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N26" t="s">
        <v>1110</v>
      </c>
    </row>
    <row r="27" spans="1:14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N27" t="s">
        <v>1111</v>
      </c>
    </row>
    <row r="28" spans="1:14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N28" t="s">
        <v>108</v>
      </c>
    </row>
    <row r="29" spans="1:14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N29" t="s">
        <v>1114</v>
      </c>
    </row>
    <row r="30" spans="1:14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N30" t="s">
        <v>349</v>
      </c>
    </row>
    <row r="31" spans="1:14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N31" t="s">
        <v>1109</v>
      </c>
    </row>
    <row r="32" spans="1:14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N32" t="s">
        <v>1110</v>
      </c>
    </row>
    <row r="33" spans="1:14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N33" t="s">
        <v>1111</v>
      </c>
    </row>
    <row r="34" spans="1:14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</row>
    <row r="35" spans="1:14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N35" t="s">
        <v>1109</v>
      </c>
    </row>
    <row r="36" spans="1:14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N36" t="s">
        <v>1110</v>
      </c>
    </row>
    <row r="37" spans="1:14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N37" t="s">
        <v>1111</v>
      </c>
    </row>
    <row r="38" spans="1:14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</row>
    <row r="39" spans="1:14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</row>
    <row r="40" spans="1:14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N40" t="s">
        <v>1109</v>
      </c>
    </row>
    <row r="41" spans="1:14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N41" t="s">
        <v>1110</v>
      </c>
    </row>
    <row r="42" spans="1:14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N42" t="s">
        <v>1111</v>
      </c>
    </row>
    <row r="43" spans="1:14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</row>
    <row r="44" spans="1:14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</row>
    <row r="45" spans="1:14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N45" t="s">
        <v>1109</v>
      </c>
    </row>
    <row r="46" spans="1:14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N46" t="s">
        <v>1110</v>
      </c>
    </row>
    <row r="47" spans="1:14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N47" t="s">
        <v>1111</v>
      </c>
    </row>
    <row r="48" spans="1:14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</row>
    <row r="49" spans="1:14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</row>
    <row r="50" spans="1:14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N50" t="s">
        <v>1109</v>
      </c>
    </row>
    <row r="51" spans="1:14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N51" t="s">
        <v>1110</v>
      </c>
    </row>
    <row r="52" spans="1:14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N52" t="s">
        <v>1111</v>
      </c>
    </row>
    <row r="53" spans="1:14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</row>
    <row r="54" spans="1:14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</row>
    <row r="55" spans="1:14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N55" t="s">
        <v>1117</v>
      </c>
    </row>
    <row r="56" spans="1:14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</row>
    <row r="57" spans="1:14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N57" t="s">
        <v>1115</v>
      </c>
    </row>
    <row r="58" spans="1:14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N58" t="s">
        <v>1116</v>
      </c>
    </row>
    <row r="59" spans="1:14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</row>
    <row r="60" spans="1:14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N60" t="s">
        <v>1117</v>
      </c>
    </row>
    <row r="61" spans="1:14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N61" t="s">
        <v>1116</v>
      </c>
    </row>
    <row r="62" spans="1:14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</row>
    <row r="63" spans="1:14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</row>
    <row r="64" spans="1:14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N64" t="s">
        <v>1130</v>
      </c>
    </row>
    <row r="65" spans="1:14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</row>
    <row r="66" spans="1:14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N66" t="s">
        <v>1116</v>
      </c>
    </row>
    <row r="67" spans="1:14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N67" t="s">
        <v>1104</v>
      </c>
    </row>
    <row r="68" spans="1:14" x14ac:dyDescent="0.3">
      <c r="A68">
        <v>1</v>
      </c>
      <c r="B68" t="s">
        <v>1045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N68" t="s">
        <v>1104</v>
      </c>
    </row>
    <row r="69" spans="1:14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N69" t="s">
        <v>1118</v>
      </c>
    </row>
    <row r="70" spans="1:14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</row>
    <row r="71" spans="1:14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</row>
    <row r="72" spans="1:14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</row>
    <row r="73" spans="1:14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</row>
    <row r="74" spans="1:14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</row>
    <row r="75" spans="1:14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</row>
    <row r="76" spans="1:14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</row>
    <row r="77" spans="1:14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</row>
    <row r="78" spans="1:14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</row>
    <row r="79" spans="1:14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</row>
    <row r="80" spans="1:14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</row>
    <row r="81" spans="1:11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</row>
    <row r="82" spans="1:11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</row>
    <row r="83" spans="1:11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</row>
    <row r="84" spans="1:11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</row>
    <row r="85" spans="1:11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</row>
    <row r="86" spans="1:11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</row>
    <row r="87" spans="1:11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</row>
    <row r="88" spans="1:11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</row>
    <row r="89" spans="1:11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</row>
    <row r="90" spans="1:11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</row>
    <row r="91" spans="1:11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</row>
    <row r="92" spans="1:11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</row>
    <row r="93" spans="1:11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</row>
    <row r="94" spans="1:11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</row>
    <row r="95" spans="1:11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</row>
    <row r="96" spans="1:11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</row>
    <row r="97" spans="1:11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</row>
    <row r="98" spans="1:11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</row>
    <row r="99" spans="1:11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</row>
    <row r="100" spans="1:11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>
        <f>SUMIF('PH base foods'!$B$3:$B$130,Ingredients!B100,'PH base foods'!$A$3:$A$130)</f>
        <v>0</v>
      </c>
    </row>
    <row r="101" spans="1:11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</row>
    <row r="102" spans="1:11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</row>
    <row r="103" spans="1:11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</row>
    <row r="104" spans="1:11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</row>
    <row r="105" spans="1:11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</row>
    <row r="106" spans="1:11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</row>
    <row r="107" spans="1:11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</row>
    <row r="108" spans="1:11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</row>
    <row r="109" spans="1:11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0">AVERAGE(D$58,D$61,D$66)</f>
        <v>0</v>
      </c>
      <c r="E109" s="23">
        <f t="shared" si="0"/>
        <v>7.666666666666667</v>
      </c>
      <c r="F109" s="3"/>
      <c r="G109" s="2"/>
      <c r="H109" s="4">
        <f t="shared" si="0"/>
        <v>1</v>
      </c>
      <c r="I109" s="5"/>
      <c r="J109" s="6"/>
      <c r="K109">
        <f>SUMIF('PH base foods'!$B$3:$B$130,Ingredients!B109,'PH base foods'!$A$3:$A$130)</f>
        <v>1</v>
      </c>
    </row>
    <row r="110" spans="1:11" x14ac:dyDescent="0.3">
      <c r="A110">
        <v>1</v>
      </c>
      <c r="B110" t="s">
        <v>266</v>
      </c>
      <c r="C110" s="23">
        <f>AVERAGE(C$58,C$61,C$66)</f>
        <v>4</v>
      </c>
      <c r="D110" s="23">
        <f t="shared" si="0"/>
        <v>0</v>
      </c>
      <c r="E110" s="23">
        <f t="shared" si="0"/>
        <v>7.666666666666667</v>
      </c>
      <c r="F110" s="3"/>
      <c r="G110" s="2"/>
      <c r="H110" s="4">
        <f t="shared" si="0"/>
        <v>1</v>
      </c>
      <c r="I110" s="5"/>
      <c r="J110" s="6"/>
      <c r="K110">
        <f>SUMIF('PH base foods'!$B$3:$B$130,Ingredients!B110,'PH base foods'!$A$3:$A$130)</f>
        <v>0</v>
      </c>
    </row>
    <row r="111" spans="1:11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">AVERAGE(D53:D66)</f>
        <v>0.35714285714285715</v>
      </c>
      <c r="E111" s="23">
        <f t="shared" si="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</row>
    <row r="112" spans="1:11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2">D111</f>
        <v>0.35714285714285715</v>
      </c>
      <c r="E112" s="23">
        <f t="shared" si="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</row>
    <row r="113" spans="1:20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</row>
    <row r="114" spans="1:20" x14ac:dyDescent="0.3">
      <c r="A114">
        <v>1</v>
      </c>
      <c r="B114" t="s">
        <v>495</v>
      </c>
      <c r="C114">
        <f>AVERAGE(C3:C22)</f>
        <v>1.5</v>
      </c>
      <c r="D114">
        <f t="shared" ref="D114:E114" si="3">AVERAGE(D3:D22)</f>
        <v>4.75</v>
      </c>
      <c r="E114">
        <f t="shared" si="3"/>
        <v>6.65</v>
      </c>
      <c r="F114" s="3"/>
      <c r="G114" s="25">
        <f>AVERAGE(G3:G22)</f>
        <v>0.84500000000000008</v>
      </c>
      <c r="H114" s="4"/>
      <c r="I114" s="5"/>
      <c r="J114" s="6"/>
    </row>
    <row r="115" spans="1:20" x14ac:dyDescent="0.3">
      <c r="A115">
        <v>1</v>
      </c>
      <c r="B115" t="s">
        <v>5</v>
      </c>
      <c r="C115">
        <f>AVERAGE(C3:C22)</f>
        <v>1.5</v>
      </c>
      <c r="D115">
        <f t="shared" ref="D115:E115" si="4">AVERAGE(D3:D22)</f>
        <v>4.75</v>
      </c>
      <c r="E115">
        <f t="shared" si="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</row>
    <row r="116" spans="1:20" x14ac:dyDescent="0.3">
      <c r="A116">
        <v>1</v>
      </c>
      <c r="B116" t="s">
        <v>137</v>
      </c>
      <c r="C116">
        <f>C57</f>
        <v>2</v>
      </c>
      <c r="D116">
        <f t="shared" ref="D116:E116" si="5">D57</f>
        <v>0</v>
      </c>
      <c r="E116">
        <f t="shared" si="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</row>
    <row r="117" spans="1:20" x14ac:dyDescent="0.3">
      <c r="A117">
        <v>1</v>
      </c>
      <c r="B117" t="s">
        <v>797</v>
      </c>
      <c r="C117">
        <f>AVERAGE(C$4:C$6,C$8:C$11,C$18,C$20,C$22)</f>
        <v>1.4</v>
      </c>
      <c r="D117">
        <f t="shared" ref="D117:G117" si="6">AVERAGE(D$4:D$6,D$8:D$11,D$18,D$20,D$22)</f>
        <v>5</v>
      </c>
      <c r="E117">
        <f t="shared" si="6"/>
        <v>4.8</v>
      </c>
      <c r="F117" s="3"/>
      <c r="G117" s="2">
        <f t="shared" si="6"/>
        <v>0.88000000000000012</v>
      </c>
      <c r="H117" s="4"/>
      <c r="I117" s="5"/>
      <c r="J117" s="6"/>
    </row>
    <row r="118" spans="1:20" x14ac:dyDescent="0.3">
      <c r="A118">
        <v>1</v>
      </c>
      <c r="B118" t="s">
        <v>1105</v>
      </c>
      <c r="C118">
        <f>C116</f>
        <v>2</v>
      </c>
      <c r="D118">
        <f t="shared" ref="D118:E118" si="7">D116</f>
        <v>0</v>
      </c>
      <c r="E118">
        <f t="shared" si="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</row>
    <row r="119" spans="1:20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</row>
    <row r="120" spans="1:20" x14ac:dyDescent="0.3">
      <c r="B120" s="1" t="s">
        <v>1103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1119</v>
      </c>
      <c r="M120" s="1" t="s">
        <v>1128</v>
      </c>
      <c r="N120" s="1" t="s">
        <v>1113</v>
      </c>
      <c r="O120" s="1" t="s">
        <v>2820</v>
      </c>
      <c r="P120" s="1" t="s">
        <v>111</v>
      </c>
      <c r="Q120" s="1" t="s">
        <v>1290</v>
      </c>
    </row>
    <row r="121" spans="1:20" x14ac:dyDescent="0.3">
      <c r="A121">
        <f>IF(K121="Yes", 1, 0)</f>
        <v>1</v>
      </c>
      <c r="B121" t="s">
        <v>124</v>
      </c>
      <c r="C121">
        <v>0</v>
      </c>
      <c r="E121">
        <v>48</v>
      </c>
      <c r="F121" s="3"/>
      <c r="G121" s="2"/>
      <c r="H121" s="4"/>
      <c r="I121" s="5"/>
      <c r="J121" s="6"/>
      <c r="K121" t="s">
        <v>215</v>
      </c>
      <c r="L121" s="10" t="s">
        <v>1120</v>
      </c>
      <c r="M121" s="22">
        <v>76</v>
      </c>
      <c r="N121" t="s">
        <v>1123</v>
      </c>
      <c r="O121" t="s">
        <v>2836</v>
      </c>
      <c r="P121" s="11" t="s">
        <v>1205</v>
      </c>
      <c r="Q121" t="str">
        <f>IF(K121="Yes",CONCATENATE(UPPER(O121),"(",P121,", """&amp;O121&amp;""",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R121" t="s">
        <v>2853</v>
      </c>
    </row>
    <row r="122" spans="1:20" x14ac:dyDescent="0.3">
      <c r="A122">
        <f t="shared" ref="A122:A160" si="8">IF(K122="Yes", 1, 0)</f>
        <v>1</v>
      </c>
      <c r="B122" t="s">
        <v>415</v>
      </c>
      <c r="C122">
        <v>0</v>
      </c>
      <c r="E122">
        <v>48</v>
      </c>
      <c r="F122" s="3"/>
      <c r="G122" s="2"/>
      <c r="H122" s="4"/>
      <c r="I122" s="5"/>
      <c r="J122" s="6"/>
      <c r="K122" t="s">
        <v>215</v>
      </c>
      <c r="L122" s="10" t="s">
        <v>1120</v>
      </c>
      <c r="M122" s="22">
        <v>46</v>
      </c>
      <c r="N122" t="s">
        <v>1203</v>
      </c>
      <c r="O122" t="s">
        <v>2822</v>
      </c>
      <c r="P122" s="11" t="s">
        <v>1205</v>
      </c>
      <c r="Q122" t="str">
        <f>IF(K122="Yes",CONCATENATE(UPPER(O122),"(",P122,", FruitRegistry.getFood("""&amp;O122&amp;"""),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R122" t="s">
        <v>2854</v>
      </c>
    </row>
    <row r="123" spans="1:20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2821</v>
      </c>
      <c r="O123" t="s">
        <v>2822</v>
      </c>
      <c r="P123" s="11" t="s">
        <v>1205</v>
      </c>
      <c r="T123" s="50"/>
    </row>
    <row r="124" spans="1:20" x14ac:dyDescent="0.3">
      <c r="A124">
        <f t="shared" si="8"/>
        <v>1</v>
      </c>
      <c r="B124" t="s">
        <v>127</v>
      </c>
      <c r="C124">
        <v>0</v>
      </c>
      <c r="E124">
        <v>48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  <c r="O124" t="s">
        <v>2837</v>
      </c>
      <c r="P124" s="11" t="s">
        <v>1205</v>
      </c>
      <c r="Q124" t="str">
        <f t="shared" ref="Q124:R159" si="9">IF(K124="Yes",CONCATENATE(UPPER(O124),"(",P124,", """&amp;O124&amp;""",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R124" t="s">
        <v>2855</v>
      </c>
      <c r="T124" s="50"/>
    </row>
    <row r="125" spans="1:20" x14ac:dyDescent="0.3">
      <c r="A125">
        <f t="shared" si="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1121</v>
      </c>
      <c r="M125" s="22">
        <v>6</v>
      </c>
      <c r="O125" t="s">
        <v>2838</v>
      </c>
      <c r="P125" s="11" t="s">
        <v>1209</v>
      </c>
      <c r="Q125" t="str">
        <f t="shared" si="9"/>
        <v>SWEETPOTATO(VEGETABLE, "sweetpotato", 4, 2f, 0f, 0f, 1.5f, 0f, 0f, 0f, 0.66f),</v>
      </c>
      <c r="R125" t="s">
        <v>2856</v>
      </c>
      <c r="T125" s="50"/>
    </row>
    <row r="126" spans="1:20" x14ac:dyDescent="0.3">
      <c r="A126">
        <f t="shared" si="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1120</v>
      </c>
      <c r="M126" s="22">
        <v>21</v>
      </c>
      <c r="N126" t="s">
        <v>1123</v>
      </c>
      <c r="O126" t="s">
        <v>2823</v>
      </c>
      <c r="P126" s="11" t="s">
        <v>1209</v>
      </c>
      <c r="Q126" t="str">
        <f t="shared" si="9"/>
        <v>LETTUCE(VEGETABLE, "lettuce", 4, 0.4f, 0f, 0f, 1f, 0f, 0f, 0f, 1.17f),</v>
      </c>
      <c r="R126" t="s">
        <v>2857</v>
      </c>
      <c r="T126" s="50"/>
    </row>
    <row r="127" spans="1:20" x14ac:dyDescent="0.3">
      <c r="A127">
        <f t="shared" si="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  <c r="O127" t="s">
        <v>2824</v>
      </c>
      <c r="P127" s="11" t="s">
        <v>1209</v>
      </c>
      <c r="Q127" t="str">
        <f t="shared" si="9"/>
        <v>CUCUMBER(VEGETABLE, "cucumber", 4, 0.4f, 5f, 0f, 1.5f, 0f, 0f, 0f, 3f),</v>
      </c>
      <c r="R127" t="s">
        <v>2858</v>
      </c>
      <c r="T127" s="50"/>
    </row>
    <row r="128" spans="1:20" x14ac:dyDescent="0.3">
      <c r="A128">
        <f t="shared" si="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  <c r="O128" t="s">
        <v>2842</v>
      </c>
      <c r="P128" s="11" t="s">
        <v>1205</v>
      </c>
      <c r="Q128" t="str">
        <f t="shared" si="9"/>
        <v>WHITEMUSHROOM(OTHER, "whitemushroom", 4, 0.4f, 0f, 0f, 0f, 0f, 0.5f, 0f, 0.88f),</v>
      </c>
      <c r="R128" t="s">
        <v>2859</v>
      </c>
      <c r="T128" s="50"/>
    </row>
    <row r="129" spans="1:20" x14ac:dyDescent="0.3">
      <c r="A129">
        <f t="shared" si="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1120</v>
      </c>
      <c r="M129" s="22">
        <v>26</v>
      </c>
      <c r="O129" t="s">
        <v>2839</v>
      </c>
      <c r="P129" s="11" t="s">
        <v>1209</v>
      </c>
      <c r="Q129" t="str">
        <f t="shared" si="9"/>
        <v>CHILIPEPPER(VEGETABLE, "chilipepper", 4, 0.2f, 0f, 0f, 0.5f, 0f, 0f, 0f, 0.66f),</v>
      </c>
      <c r="R129" t="s">
        <v>2860</v>
      </c>
      <c r="T129" s="50"/>
    </row>
    <row r="130" spans="1:20" x14ac:dyDescent="0.3">
      <c r="A130">
        <f t="shared" si="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1121</v>
      </c>
      <c r="M130" s="22">
        <v>7</v>
      </c>
      <c r="O130" t="s">
        <v>2825</v>
      </c>
      <c r="P130" s="11" t="s">
        <v>1209</v>
      </c>
      <c r="Q130" t="str">
        <f t="shared" si="9"/>
        <v>PEAS(VEGETABLE, "peas", 4, 0.4f, 0f, 0f, 1f, 0f, 0f, 0f, 4.2f),</v>
      </c>
      <c r="R130" t="s">
        <v>2861</v>
      </c>
      <c r="T130" s="50"/>
    </row>
    <row r="131" spans="1:20" x14ac:dyDescent="0.3">
      <c r="A131">
        <f t="shared" si="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1121</v>
      </c>
      <c r="M131" s="22">
        <v>6</v>
      </c>
      <c r="O131" t="s">
        <v>2826</v>
      </c>
      <c r="P131" s="11" t="s">
        <v>1209</v>
      </c>
      <c r="Q131" t="str">
        <f t="shared" si="9"/>
        <v>BROCCOLI(VEGETABLE, "broccoli", 4, 0.4f, 0f, 0f, 1f, 0f, 0f, 0f, 3f),</v>
      </c>
      <c r="R131" t="s">
        <v>2862</v>
      </c>
      <c r="T131" s="50"/>
    </row>
    <row r="132" spans="1:20" x14ac:dyDescent="0.3">
      <c r="A132">
        <f t="shared" si="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  <c r="O132" t="s">
        <v>2827</v>
      </c>
      <c r="P132" s="11" t="s">
        <v>1205</v>
      </c>
      <c r="Q132" t="str">
        <f t="shared" si="9"/>
        <v>GINGER(OTHER, "ginger", 4, 0.4f, 0f, 0f, 0f, 0f, 0f, 0f, 0.88f),</v>
      </c>
      <c r="R132" t="s">
        <v>2863</v>
      </c>
      <c r="T132" s="50"/>
    </row>
    <row r="133" spans="1:20" x14ac:dyDescent="0.3">
      <c r="A133">
        <f t="shared" si="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1121</v>
      </c>
      <c r="M133" s="22">
        <v>10</v>
      </c>
      <c r="N133" t="s">
        <v>1125</v>
      </c>
      <c r="P133" s="11" t="s">
        <v>213</v>
      </c>
      <c r="Q133" t="str">
        <f t="shared" si="9"/>
        <v/>
      </c>
      <c r="R133" t="s">
        <v>2316</v>
      </c>
      <c r="T133" s="50"/>
    </row>
    <row r="134" spans="1:20" x14ac:dyDescent="0.3">
      <c r="A134">
        <f t="shared" si="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1120</v>
      </c>
      <c r="M134" s="22">
        <v>43</v>
      </c>
      <c r="N134" t="s">
        <v>1124</v>
      </c>
      <c r="P134" s="11" t="s">
        <v>213</v>
      </c>
      <c r="Q134" t="str">
        <f t="shared" si="9"/>
        <v/>
      </c>
      <c r="R134" t="s">
        <v>2316</v>
      </c>
      <c r="T134" s="50"/>
    </row>
    <row r="135" spans="1:20" x14ac:dyDescent="0.3">
      <c r="A135">
        <f t="shared" si="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1121</v>
      </c>
      <c r="M135" s="22">
        <v>5</v>
      </c>
      <c r="O135" t="s">
        <v>2828</v>
      </c>
      <c r="P135" s="11" t="s">
        <v>1209</v>
      </c>
      <c r="Q135" t="str">
        <f t="shared" si="9"/>
        <v>SPINACH(VEGETABLE, "spinach", 4, 0.4f, 0f, 0f, 1f, 0f, 0f, 0f, 3f),</v>
      </c>
      <c r="R135" t="s">
        <v>2864</v>
      </c>
      <c r="T135" s="50"/>
    </row>
    <row r="136" spans="1:20" x14ac:dyDescent="0.3">
      <c r="A136">
        <f t="shared" si="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1121</v>
      </c>
      <c r="M136" s="22">
        <v>9</v>
      </c>
      <c r="P136" s="11" t="s">
        <v>213</v>
      </c>
      <c r="Q136" t="str">
        <f t="shared" si="9"/>
        <v/>
      </c>
      <c r="R136" t="s">
        <v>2316</v>
      </c>
      <c r="T136" s="50"/>
    </row>
    <row r="137" spans="1:20" x14ac:dyDescent="0.3">
      <c r="A137">
        <f t="shared" si="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1120</v>
      </c>
      <c r="M137" s="22">
        <v>10</v>
      </c>
      <c r="N137" t="s">
        <v>1126</v>
      </c>
      <c r="P137" s="11" t="s">
        <v>213</v>
      </c>
      <c r="T137" s="50"/>
    </row>
    <row r="138" spans="1:20" x14ac:dyDescent="0.3">
      <c r="A138">
        <f t="shared" si="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1121</v>
      </c>
      <c r="M138" s="22">
        <v>3</v>
      </c>
      <c r="P138" s="11" t="s">
        <v>213</v>
      </c>
      <c r="Q138" t="str">
        <f t="shared" si="9"/>
        <v/>
      </c>
      <c r="R138" t="s">
        <v>2316</v>
      </c>
      <c r="T138" s="50"/>
    </row>
    <row r="139" spans="1:20" x14ac:dyDescent="0.3">
      <c r="A139">
        <f t="shared" si="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  <c r="O139" t="s">
        <v>2840</v>
      </c>
      <c r="P139" s="11" t="s">
        <v>1207</v>
      </c>
      <c r="Q139" t="str">
        <f t="shared" si="9"/>
        <v>SESAMESEEDS(GRAIN, "sesameseeds", 4, 0.2f, 0f, 1f, 0f, 0f, 0f, 0f, 0.24f),</v>
      </c>
      <c r="R139" t="s">
        <v>2865</v>
      </c>
      <c r="T139" s="50"/>
    </row>
    <row r="140" spans="1:20" x14ac:dyDescent="0.3">
      <c r="A140">
        <f t="shared" si="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  <c r="O140" t="s">
        <v>2843</v>
      </c>
      <c r="P140" s="11" t="s">
        <v>1205</v>
      </c>
      <c r="Q140" t="str">
        <f t="shared" si="9"/>
        <v>COFFEEBEAN(OTHER, "coffeebean", 4, 0.2f, 0f, 0f, 0f, 0f, 0f, 0f, 0.62f),</v>
      </c>
      <c r="R140" t="s">
        <v>2866</v>
      </c>
      <c r="T140" s="50"/>
    </row>
    <row r="141" spans="1:20" x14ac:dyDescent="0.3">
      <c r="A141">
        <f t="shared" si="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1121</v>
      </c>
      <c r="M141" s="22">
        <v>5</v>
      </c>
      <c r="O141" t="s">
        <v>2829</v>
      </c>
      <c r="P141" s="11" t="s">
        <v>1209</v>
      </c>
      <c r="Q141" t="str">
        <f t="shared" si="9"/>
        <v>RADISH(VEGETABLE, "radish", 4, 1f, 0f, 0f, 1f, 0f, 0f, 0f, 3f),</v>
      </c>
      <c r="R141" t="s">
        <v>2867</v>
      </c>
      <c r="T141" s="50"/>
    </row>
    <row r="142" spans="1:20" x14ac:dyDescent="0.3">
      <c r="A142">
        <f t="shared" si="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1121</v>
      </c>
      <c r="M142" s="22">
        <v>4</v>
      </c>
      <c r="O142" t="s">
        <v>2830</v>
      </c>
      <c r="P142" s="11" t="s">
        <v>1209</v>
      </c>
      <c r="Q142" t="str">
        <f t="shared" si="9"/>
        <v>ZUCCHINI(VEGETABLE, "zucchini", 4, 1f, 0f, 0f, 1f, 0f, 0f, 0f, 3f),</v>
      </c>
      <c r="R142" t="s">
        <v>2868</v>
      </c>
      <c r="T142" s="50"/>
    </row>
    <row r="143" spans="1:20" x14ac:dyDescent="0.3">
      <c r="A143">
        <f t="shared" si="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1121</v>
      </c>
      <c r="M143" s="22">
        <v>3</v>
      </c>
      <c r="P143" s="11" t="s">
        <v>213</v>
      </c>
      <c r="Q143" t="str">
        <f t="shared" si="9"/>
        <v/>
      </c>
      <c r="R143" t="s">
        <v>2316</v>
      </c>
      <c r="T143" s="50"/>
    </row>
    <row r="144" spans="1:20" x14ac:dyDescent="0.3">
      <c r="A144">
        <f t="shared" si="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  <c r="O144" t="s">
        <v>2831</v>
      </c>
      <c r="P144" s="11" t="s">
        <v>1206</v>
      </c>
      <c r="Q144" t="str">
        <f t="shared" si="9"/>
        <v>GRAPE(FRUIT, "grape", 4, 0.4f, 0f, 0f, 0f, 1f, 0f, 0f, 1.75f),</v>
      </c>
      <c r="R144" t="s">
        <v>2869</v>
      </c>
      <c r="T144" s="50"/>
    </row>
    <row r="145" spans="1:20" x14ac:dyDescent="0.3">
      <c r="A145">
        <f t="shared" si="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1121</v>
      </c>
      <c r="M145" s="22">
        <v>3</v>
      </c>
      <c r="P145" s="11" t="s">
        <v>213</v>
      </c>
      <c r="Q145" t="str">
        <f t="shared" si="9"/>
        <v/>
      </c>
      <c r="R145" t="s">
        <v>2316</v>
      </c>
      <c r="T145" s="50"/>
    </row>
    <row r="146" spans="1:20" x14ac:dyDescent="0.3">
      <c r="A146">
        <f t="shared" si="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1121</v>
      </c>
      <c r="M146" s="22">
        <v>9</v>
      </c>
      <c r="P146" s="11" t="s">
        <v>213</v>
      </c>
      <c r="Q146" t="str">
        <f t="shared" si="9"/>
        <v/>
      </c>
      <c r="R146" t="s">
        <v>2316</v>
      </c>
    </row>
    <row r="147" spans="1:20" x14ac:dyDescent="0.3">
      <c r="A147">
        <f t="shared" si="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1121</v>
      </c>
      <c r="M147" s="22">
        <v>5</v>
      </c>
      <c r="O147" t="s">
        <v>2832</v>
      </c>
      <c r="P147" s="11" t="s">
        <v>1209</v>
      </c>
      <c r="Q147" t="str">
        <f t="shared" si="9"/>
        <v>EGGPLANT(VEGETABLE, "eggplant", 4, 1f, 0f, 0f, 1.5f, 0f, 0f, 0f, 1.4f),</v>
      </c>
      <c r="R147" t="s">
        <v>2870</v>
      </c>
    </row>
    <row r="148" spans="1:20" x14ac:dyDescent="0.3">
      <c r="A148">
        <f t="shared" si="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1121</v>
      </c>
      <c r="M148" s="22">
        <v>9</v>
      </c>
      <c r="O148" t="s">
        <v>2841</v>
      </c>
      <c r="P148" s="11" t="s">
        <v>1205</v>
      </c>
      <c r="Q148" t="str">
        <f t="shared" si="9"/>
        <v>TEALEAF(OTHER, "tealeaf", 4, 0.2f, 0f, 0f, 0f, 0f, 0f, 0f, 0.7f),</v>
      </c>
      <c r="R148" t="s">
        <v>2871</v>
      </c>
    </row>
    <row r="149" spans="1:20" x14ac:dyDescent="0.3">
      <c r="A149">
        <f t="shared" si="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  <c r="O149" t="s">
        <v>2833</v>
      </c>
      <c r="P149" s="11" t="s">
        <v>1207</v>
      </c>
      <c r="Q149" t="str">
        <f t="shared" si="9"/>
        <v>PEANUT(GRAIN, "peanut", 4, 1f, 0f, 1f, 0f, 0f, 0f, 0f, 0.47f),</v>
      </c>
      <c r="R149" t="s">
        <v>2872</v>
      </c>
    </row>
    <row r="150" spans="1:20" x14ac:dyDescent="0.3">
      <c r="A150">
        <f t="shared" si="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1121</v>
      </c>
      <c r="M150" s="22">
        <v>3</v>
      </c>
      <c r="P150" s="11" t="s">
        <v>213</v>
      </c>
      <c r="Q150" t="str">
        <f t="shared" si="9"/>
        <v/>
      </c>
      <c r="R150" t="s">
        <v>2316</v>
      </c>
    </row>
    <row r="151" spans="1:20" x14ac:dyDescent="0.3">
      <c r="A151">
        <f t="shared" si="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1121</v>
      </c>
      <c r="M151" s="22">
        <v>9</v>
      </c>
      <c r="O151" t="s">
        <v>2834</v>
      </c>
      <c r="P151" s="11" t="s">
        <v>1209</v>
      </c>
      <c r="Q151" t="str">
        <f t="shared" si="9"/>
        <v>CELERY(VEGETABLE, "celery", 4, 1f, 0f, 0f, 1f, 0f, 0f, 0f, 3f),</v>
      </c>
      <c r="R151" t="s">
        <v>2873</v>
      </c>
    </row>
    <row r="152" spans="1:20" x14ac:dyDescent="0.3">
      <c r="A152">
        <f t="shared" si="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1121</v>
      </c>
      <c r="M152" s="22">
        <v>3</v>
      </c>
      <c r="P152" s="11" t="s">
        <v>213</v>
      </c>
      <c r="Q152" t="str">
        <f t="shared" si="9"/>
        <v/>
      </c>
      <c r="R152" t="s">
        <v>2316</v>
      </c>
    </row>
    <row r="153" spans="1:20" x14ac:dyDescent="0.3">
      <c r="A153">
        <f t="shared" si="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  <c r="O153" t="s">
        <v>2835</v>
      </c>
      <c r="P153" s="11" t="s">
        <v>1209</v>
      </c>
      <c r="Q153" t="str">
        <f t="shared" si="9"/>
        <v>SCALLION(VEGETABLE, "scallion", 4, 0.4f, 0f, 0f, 1f, 0f, 0f, 0f, 1.75f),</v>
      </c>
      <c r="R153" t="s">
        <v>2874</v>
      </c>
    </row>
    <row r="154" spans="1:20" x14ac:dyDescent="0.3">
      <c r="A154">
        <f t="shared" si="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1121</v>
      </c>
      <c r="M154" s="22">
        <v>1</v>
      </c>
      <c r="P154" s="11" t="s">
        <v>213</v>
      </c>
      <c r="Q154" t="str">
        <f t="shared" si="9"/>
        <v/>
      </c>
      <c r="R154" t="s">
        <v>2316</v>
      </c>
    </row>
    <row r="155" spans="1:20" x14ac:dyDescent="0.3">
      <c r="A155">
        <f t="shared" si="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1121</v>
      </c>
      <c r="M155" s="22">
        <v>1</v>
      </c>
      <c r="P155" s="11" t="s">
        <v>213</v>
      </c>
      <c r="Q155" t="str">
        <f t="shared" si="9"/>
        <v/>
      </c>
      <c r="R155" t="s">
        <v>2316</v>
      </c>
    </row>
    <row r="156" spans="1:20" x14ac:dyDescent="0.3">
      <c r="A156">
        <f t="shared" si="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N156" t="s">
        <v>1129</v>
      </c>
      <c r="P156" s="11" t="s">
        <v>213</v>
      </c>
      <c r="Q156" t="str">
        <f t="shared" si="9"/>
        <v/>
      </c>
      <c r="R156" t="s">
        <v>2316</v>
      </c>
    </row>
    <row r="157" spans="1:20" x14ac:dyDescent="0.3">
      <c r="A157">
        <f t="shared" si="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1121</v>
      </c>
      <c r="M157" s="22">
        <v>3</v>
      </c>
      <c r="P157" s="11" t="s">
        <v>213</v>
      </c>
      <c r="Q157" t="str">
        <f t="shared" si="9"/>
        <v/>
      </c>
      <c r="R157" t="s">
        <v>2316</v>
      </c>
    </row>
    <row r="158" spans="1:20" x14ac:dyDescent="0.3">
      <c r="A158">
        <f t="shared" si="8"/>
        <v>0</v>
      </c>
      <c r="B158" s="12" t="s">
        <v>661</v>
      </c>
      <c r="F158" s="3"/>
      <c r="G158" s="2"/>
      <c r="H158" s="4"/>
      <c r="I158" s="5"/>
      <c r="J158" s="6"/>
      <c r="K158" t="s">
        <v>212</v>
      </c>
      <c r="L158" s="10" t="s">
        <v>1121</v>
      </c>
      <c r="M158" s="22">
        <v>1</v>
      </c>
      <c r="P158" s="11" t="s">
        <v>213</v>
      </c>
      <c r="Q158" t="str">
        <f t="shared" si="9"/>
        <v/>
      </c>
      <c r="R158" t="s">
        <v>2316</v>
      </c>
    </row>
    <row r="159" spans="1:20" x14ac:dyDescent="0.3">
      <c r="A159">
        <f t="shared" si="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1121</v>
      </c>
      <c r="M159" s="22">
        <v>2</v>
      </c>
      <c r="P159" s="11" t="s">
        <v>213</v>
      </c>
      <c r="Q159" t="str">
        <f t="shared" si="9"/>
        <v/>
      </c>
      <c r="R159" t="s">
        <v>2316</v>
      </c>
    </row>
    <row r="160" spans="1:20" x14ac:dyDescent="0.3">
      <c r="A160">
        <f t="shared" si="8"/>
        <v>1</v>
      </c>
      <c r="B160" s="12" t="s">
        <v>1172</v>
      </c>
      <c r="C160">
        <v>5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1121</v>
      </c>
      <c r="M160" s="22">
        <v>0</v>
      </c>
      <c r="N160" t="s">
        <v>1173</v>
      </c>
      <c r="O160" t="s">
        <v>1848</v>
      </c>
      <c r="P160" s="11" t="s">
        <v>1210</v>
      </c>
      <c r="Q160" t="str">
        <f>IF(K160="Yes",CONCATENATE(UPPER(O160),"(",P160,", ItemRegistry.",O160,", 4, ", ROUND(C160/5,2),"f, ",ROUND(D160,0),"f, ",ROUND(F160,0),"f, ",ROUND(H160,2),"f, ",ROUND(G160,2),"f, ",ROUND(I160,2),"f, ",ROUND(J160,2),"f, ",ROUND(21/E160,2), "f),"),"")</f>
        <v>TURKEYRAWITEM(MEAT, ItemRegistry.turkeyrawItem, 4, 1f, 0f, 0f, 0f, 0f, 1.5f, 0f, 3f),</v>
      </c>
      <c r="R160" t="s">
        <v>2849</v>
      </c>
    </row>
    <row r="161" spans="1:18" x14ac:dyDescent="0.3">
      <c r="A161">
        <v>1</v>
      </c>
      <c r="B161" s="12" t="s">
        <v>2844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215</v>
      </c>
      <c r="L161" s="10" t="s">
        <v>1121</v>
      </c>
      <c r="M161" s="22">
        <v>0</v>
      </c>
      <c r="N161" t="s">
        <v>2846</v>
      </c>
      <c r="O161" t="s">
        <v>2848</v>
      </c>
      <c r="P161" s="11" t="s">
        <v>1211</v>
      </c>
      <c r="Q161" t="str">
        <f t="shared" ref="Q161:R163" si="10">IF(K161="Yes",CONCATENATE(UPPER(O161),"(",P161,", ItemRegistry.",O161,", 4, ", ROUND(C161/5,2),"f, ",ROUND(D161,0),"f, ",ROUND(F161,0),"f, ",ROUND(H161,2),"f, ",ROUND(G161,2),"f, ",ROUND(I161,2),"f, ",ROUND(J161,2),"f, ",ROUND(21/E161,2), "f),"),"")</f>
        <v>TURKEYCOOCKEDITEM(COOKED_MEAT, ItemRegistry.turkeycoockedItem, 4, 1f, 0f, 0f, 0f, 0f, 2.5f, 0f, 1.91f),</v>
      </c>
      <c r="R161" t="s">
        <v>2850</v>
      </c>
    </row>
    <row r="162" spans="1:18" x14ac:dyDescent="0.3">
      <c r="A162">
        <f>IF(K162="Yes", 1, 0)</f>
        <v>1</v>
      </c>
      <c r="B162" s="12" t="s">
        <v>830</v>
      </c>
      <c r="C162">
        <v>10</v>
      </c>
      <c r="E162">
        <v>6</v>
      </c>
      <c r="F162" s="3"/>
      <c r="G162" s="2"/>
      <c r="H162" s="4"/>
      <c r="I162" s="5">
        <v>1.5</v>
      </c>
      <c r="J162" s="6"/>
      <c r="K162" t="s">
        <v>215</v>
      </c>
      <c r="L162" s="10" t="s">
        <v>1120</v>
      </c>
      <c r="M162" s="22">
        <v>3</v>
      </c>
      <c r="N162" t="s">
        <v>1171</v>
      </c>
      <c r="O162" t="s">
        <v>2069</v>
      </c>
      <c r="P162" s="11" t="s">
        <v>1210</v>
      </c>
      <c r="Q162" t="str">
        <f t="shared" si="10"/>
        <v>DUCKRAWITEM(MEAT, ItemRegistry.duckrawItem, 4, 2f, 0f, 0f, 0f, 0f, 1.5f, 0f, 3.5f),</v>
      </c>
      <c r="R162" t="s">
        <v>2851</v>
      </c>
    </row>
    <row r="163" spans="1:18" x14ac:dyDescent="0.3">
      <c r="A163">
        <v>1</v>
      </c>
      <c r="B163" s="12" t="s">
        <v>2845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215</v>
      </c>
      <c r="L163" s="10" t="s">
        <v>1120</v>
      </c>
      <c r="M163" s="22">
        <v>0</v>
      </c>
      <c r="N163" t="s">
        <v>2846</v>
      </c>
      <c r="O163" t="s">
        <v>2847</v>
      </c>
      <c r="P163" s="11" t="s">
        <v>1211</v>
      </c>
      <c r="Q163" t="str">
        <f t="shared" si="10"/>
        <v>DUCKCOOCKEDITEM(COOKED_MEAT, ItemRegistry.duckcoockedItem, 4, 2f, 0f, 0f, 0f, 0f, 2.5f, 0f, 2.1f),</v>
      </c>
      <c r="R163" t="s">
        <v>2852</v>
      </c>
    </row>
    <row r="164" spans="1:18" x14ac:dyDescent="0.3">
      <c r="B164" s="1" t="s">
        <v>1102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1" t="s">
        <v>1113</v>
      </c>
    </row>
    <row r="165" spans="1:18" x14ac:dyDescent="0.3">
      <c r="A165" s="17">
        <v>1</v>
      </c>
      <c r="B165" t="s">
        <v>325</v>
      </c>
      <c r="F165" s="3"/>
      <c r="G165" s="2"/>
      <c r="H165" s="4"/>
      <c r="I165" s="5">
        <v>0.5</v>
      </c>
      <c r="J165" s="6"/>
      <c r="N165" t="s">
        <v>1163</v>
      </c>
    </row>
    <row r="166" spans="1:18" x14ac:dyDescent="0.3">
      <c r="A166" s="17">
        <v>0</v>
      </c>
      <c r="B166" t="s">
        <v>1047</v>
      </c>
      <c r="C166">
        <v>5</v>
      </c>
      <c r="E166">
        <v>7</v>
      </c>
      <c r="F166" s="3"/>
      <c r="G166" s="2"/>
      <c r="H166" s="4"/>
      <c r="I166" s="5">
        <v>1</v>
      </c>
      <c r="J166" s="6"/>
      <c r="N166" s="12" t="s">
        <v>1134</v>
      </c>
    </row>
    <row r="167" spans="1:18" x14ac:dyDescent="0.3">
      <c r="A167" s="17">
        <v>0</v>
      </c>
      <c r="B167" t="s">
        <v>767</v>
      </c>
      <c r="C167">
        <v>5</v>
      </c>
      <c r="E167">
        <v>7</v>
      </c>
      <c r="F167" s="3"/>
      <c r="G167" s="2"/>
      <c r="H167" s="4"/>
      <c r="I167" s="5">
        <v>1</v>
      </c>
      <c r="J167" s="6"/>
      <c r="N167" s="12" t="s">
        <v>1134</v>
      </c>
    </row>
    <row r="168" spans="1:18" x14ac:dyDescent="0.3">
      <c r="A168" s="17">
        <v>0</v>
      </c>
      <c r="B168" t="s">
        <v>754</v>
      </c>
      <c r="C168">
        <v>5</v>
      </c>
      <c r="E168">
        <v>7</v>
      </c>
      <c r="F168" s="3"/>
      <c r="G168" s="2"/>
      <c r="H168" s="4"/>
      <c r="I168" s="5">
        <v>1</v>
      </c>
      <c r="J168" s="6"/>
      <c r="N168" s="12" t="s">
        <v>1134</v>
      </c>
    </row>
    <row r="169" spans="1:18" x14ac:dyDescent="0.3">
      <c r="A169" s="17">
        <v>0</v>
      </c>
      <c r="B169" t="s">
        <v>1006</v>
      </c>
      <c r="C169">
        <v>5</v>
      </c>
      <c r="E169">
        <v>7</v>
      </c>
      <c r="F169" s="3"/>
      <c r="G169" s="2"/>
      <c r="H169" s="4"/>
      <c r="I169" s="5">
        <v>1</v>
      </c>
      <c r="J169" s="6"/>
      <c r="N169" s="12"/>
    </row>
    <row r="170" spans="1:18" x14ac:dyDescent="0.3">
      <c r="A170" s="17">
        <v>0</v>
      </c>
      <c r="B170" t="s">
        <v>586</v>
      </c>
      <c r="C170">
        <v>5</v>
      </c>
      <c r="E170">
        <v>7</v>
      </c>
      <c r="F170" s="3"/>
      <c r="G170" s="2"/>
      <c r="H170" s="4"/>
      <c r="I170" s="5">
        <v>1</v>
      </c>
      <c r="J170" s="6"/>
      <c r="N170" s="12" t="s">
        <v>1133</v>
      </c>
    </row>
    <row r="171" spans="1:18" x14ac:dyDescent="0.3">
      <c r="A171" s="17">
        <v>1</v>
      </c>
      <c r="B171" t="s">
        <v>970</v>
      </c>
      <c r="C171">
        <f>C72</f>
        <v>10</v>
      </c>
      <c r="E171">
        <f t="shared" ref="E171" si="11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18" x14ac:dyDescent="0.3">
      <c r="A172" s="17">
        <v>1</v>
      </c>
      <c r="B172" t="s">
        <v>1138</v>
      </c>
      <c r="C172">
        <f>C70</f>
        <v>10</v>
      </c>
      <c r="E172">
        <f t="shared" ref="E172:I172" si="12">E70</f>
        <v>10</v>
      </c>
      <c r="F172" s="3"/>
      <c r="G172" s="2"/>
      <c r="H172" s="4"/>
      <c r="I172" s="5">
        <f t="shared" si="12"/>
        <v>2</v>
      </c>
      <c r="J172" s="6"/>
      <c r="K172" s="12"/>
    </row>
    <row r="173" spans="1:18" x14ac:dyDescent="0.3">
      <c r="A173" s="17">
        <v>1</v>
      </c>
      <c r="B173" t="s">
        <v>865</v>
      </c>
      <c r="C173">
        <v>2</v>
      </c>
      <c r="F173" s="3"/>
      <c r="G173" s="2"/>
      <c r="H173" s="4"/>
      <c r="I173" s="5"/>
      <c r="J173" s="6"/>
      <c r="K173" s="12"/>
      <c r="N173" s="12" t="s">
        <v>1163</v>
      </c>
    </row>
    <row r="174" spans="1:18" x14ac:dyDescent="0.3">
      <c r="A174" s="17">
        <v>1</v>
      </c>
      <c r="B174" t="s">
        <v>868</v>
      </c>
      <c r="C174">
        <v>10</v>
      </c>
      <c r="F174" s="3"/>
      <c r="G174" s="2"/>
      <c r="H174" s="4"/>
      <c r="I174" s="5"/>
      <c r="J174" s="6"/>
      <c r="N174" s="12" t="s">
        <v>1135</v>
      </c>
    </row>
    <row r="175" spans="1:18" x14ac:dyDescent="0.3">
      <c r="A175" s="17">
        <v>1</v>
      </c>
      <c r="B175" t="s">
        <v>789</v>
      </c>
      <c r="C175">
        <v>5</v>
      </c>
      <c r="F175" s="3"/>
      <c r="G175" s="2"/>
      <c r="H175" s="4"/>
      <c r="I175" s="5"/>
      <c r="J175" s="6"/>
      <c r="N175" s="12" t="s">
        <v>1135</v>
      </c>
    </row>
    <row r="176" spans="1:18" x14ac:dyDescent="0.3">
      <c r="A176" s="17">
        <v>1</v>
      </c>
      <c r="B176" t="s">
        <v>1131</v>
      </c>
      <c r="C176">
        <f>C64</f>
        <v>5</v>
      </c>
      <c r="E176">
        <f t="shared" ref="E176" si="13">E64</f>
        <v>12</v>
      </c>
      <c r="F176" s="3"/>
      <c r="G176" s="2"/>
      <c r="H176" s="4">
        <f>H64</f>
        <v>1.5</v>
      </c>
      <c r="I176" s="5"/>
      <c r="J176" s="6"/>
      <c r="N176" s="12" t="s">
        <v>1132</v>
      </c>
    </row>
    <row r="177" spans="1:14" x14ac:dyDescent="0.3">
      <c r="A177" s="17">
        <v>1</v>
      </c>
      <c r="B177" t="s">
        <v>733</v>
      </c>
      <c r="F177" s="3"/>
      <c r="G177" s="2"/>
      <c r="H177" s="4"/>
      <c r="I177" s="5"/>
      <c r="J177" s="6"/>
      <c r="N177" s="12" t="s">
        <v>1163</v>
      </c>
    </row>
    <row r="178" spans="1:14" x14ac:dyDescent="0.3">
      <c r="A178" s="17">
        <v>1</v>
      </c>
      <c r="B178" t="s">
        <v>506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N178" s="12" t="s">
        <v>1165</v>
      </c>
    </row>
    <row r="179" spans="1:14" x14ac:dyDescent="0.3">
      <c r="A179" s="17">
        <v>1</v>
      </c>
      <c r="B179" t="s">
        <v>192</v>
      </c>
      <c r="C179">
        <f>C13</f>
        <v>1</v>
      </c>
      <c r="D179">
        <f t="shared" ref="D179:G179" si="14">D13</f>
        <v>5</v>
      </c>
      <c r="E179">
        <f t="shared" si="14"/>
        <v>10</v>
      </c>
      <c r="F179" s="3"/>
      <c r="G179" s="2">
        <f t="shared" si="14"/>
        <v>0.8</v>
      </c>
      <c r="H179" s="4"/>
      <c r="I179" s="5"/>
      <c r="J179" s="6"/>
      <c r="N179" t="s">
        <v>1106</v>
      </c>
    </row>
    <row r="180" spans="1:14" x14ac:dyDescent="0.3">
      <c r="A180" s="17">
        <v>1</v>
      </c>
      <c r="B180" t="s">
        <v>469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4" x14ac:dyDescent="0.3">
      <c r="A181" s="17">
        <v>1</v>
      </c>
      <c r="B181" t="s">
        <v>435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4" x14ac:dyDescent="0.3">
      <c r="A182" s="17">
        <v>1</v>
      </c>
      <c r="B182" t="s">
        <v>289</v>
      </c>
      <c r="C182">
        <f>C60</f>
        <v>10</v>
      </c>
      <c r="E182">
        <f t="shared" ref="E182:H182" si="15">E60</f>
        <v>32</v>
      </c>
      <c r="F182" s="3"/>
      <c r="G182" s="2"/>
      <c r="H182" s="4">
        <f t="shared" si="15"/>
        <v>1.5</v>
      </c>
      <c r="I182" s="5"/>
      <c r="J182" s="6"/>
      <c r="N182" t="s">
        <v>1166</v>
      </c>
    </row>
    <row r="183" spans="1:14" x14ac:dyDescent="0.3">
      <c r="A183" s="17">
        <v>1</v>
      </c>
      <c r="B183" t="s">
        <v>364</v>
      </c>
      <c r="E183">
        <v>30</v>
      </c>
      <c r="F183" s="3"/>
      <c r="G183" s="2"/>
      <c r="H183" s="4"/>
      <c r="I183" s="5"/>
      <c r="J183" s="6"/>
      <c r="N183" t="s">
        <v>1167</v>
      </c>
    </row>
    <row r="184" spans="1:14" x14ac:dyDescent="0.3">
      <c r="A184">
        <v>1</v>
      </c>
      <c r="B184" t="s">
        <v>260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N184" t="s">
        <v>1168</v>
      </c>
    </row>
    <row r="185" spans="1:14" x14ac:dyDescent="0.3">
      <c r="A185">
        <v>1</v>
      </c>
      <c r="B185" t="s">
        <v>262</v>
      </c>
      <c r="E185">
        <v>30</v>
      </c>
      <c r="F185" s="3"/>
      <c r="G185" s="2"/>
      <c r="H185" s="4"/>
      <c r="I185" s="5"/>
      <c r="J185" s="6"/>
      <c r="N185" t="s">
        <v>1169</v>
      </c>
    </row>
    <row r="186" spans="1:14" x14ac:dyDescent="0.3">
      <c r="A186">
        <v>1</v>
      </c>
      <c r="B186" t="s">
        <v>230</v>
      </c>
      <c r="C186">
        <v>5</v>
      </c>
      <c r="E186">
        <v>7</v>
      </c>
      <c r="F186" s="3"/>
      <c r="G186" s="2"/>
      <c r="H186" s="4"/>
      <c r="I186" s="5"/>
      <c r="J186" s="6">
        <v>1</v>
      </c>
      <c r="N186" t="s">
        <v>1168</v>
      </c>
    </row>
    <row r="187" spans="1:14" x14ac:dyDescent="0.3">
      <c r="A187">
        <v>1</v>
      </c>
      <c r="B187" t="s">
        <v>223</v>
      </c>
      <c r="E187">
        <v>30</v>
      </c>
      <c r="F187" s="3"/>
      <c r="G187" s="2"/>
      <c r="H187" s="4"/>
      <c r="I187" s="5"/>
      <c r="J187" s="6"/>
      <c r="N187" t="s">
        <v>1170</v>
      </c>
    </row>
    <row r="188" spans="1:14" x14ac:dyDescent="0.3">
      <c r="A188">
        <v>1</v>
      </c>
      <c r="B188" t="s">
        <v>239</v>
      </c>
      <c r="E188">
        <v>16</v>
      </c>
      <c r="F188" s="3"/>
      <c r="G188" s="2"/>
      <c r="H188" s="4"/>
      <c r="I188" s="5"/>
      <c r="J188" s="6"/>
      <c r="N188" t="s">
        <v>1163</v>
      </c>
    </row>
    <row r="189" spans="1:14" x14ac:dyDescent="0.3">
      <c r="A189">
        <v>1</v>
      </c>
      <c r="B189" t="s">
        <v>263</v>
      </c>
      <c r="D189">
        <v>5</v>
      </c>
      <c r="F189" s="3"/>
      <c r="G189" s="2"/>
      <c r="H189" s="4"/>
      <c r="I189" s="5"/>
      <c r="J189" s="6"/>
      <c r="N189" t="s">
        <v>1163</v>
      </c>
    </row>
    <row r="190" spans="1:14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N190" t="s">
        <v>1163</v>
      </c>
    </row>
    <row r="191" spans="1:14" ht="15" customHeight="1" x14ac:dyDescent="0.3">
      <c r="A191">
        <v>1</v>
      </c>
      <c r="B191" t="s">
        <v>732</v>
      </c>
      <c r="F191" s="3"/>
      <c r="G191" s="2"/>
      <c r="H191" s="4"/>
      <c r="I191" s="5"/>
      <c r="J191" s="6"/>
      <c r="N191" t="s">
        <v>1163</v>
      </c>
    </row>
    <row r="192" spans="1:14" ht="15" customHeight="1" x14ac:dyDescent="0.3">
      <c r="A192">
        <v>1</v>
      </c>
      <c r="B192" t="s">
        <v>1012</v>
      </c>
      <c r="F192" s="3"/>
      <c r="G192" s="2"/>
      <c r="H192" s="4"/>
      <c r="I192" s="5"/>
      <c r="J192" s="6"/>
      <c r="N192" t="s">
        <v>1163</v>
      </c>
    </row>
    <row r="193" spans="1:14" x14ac:dyDescent="0.3">
      <c r="A193">
        <v>1</v>
      </c>
      <c r="B193" t="s">
        <v>605</v>
      </c>
      <c r="F193" s="3"/>
      <c r="G193" s="2"/>
      <c r="H193" s="4"/>
      <c r="I193" s="5"/>
      <c r="J193" s="6"/>
      <c r="N193" t="s">
        <v>1163</v>
      </c>
    </row>
    <row r="194" spans="1:14" x14ac:dyDescent="0.3">
      <c r="A194">
        <v>1</v>
      </c>
      <c r="B194" t="s">
        <v>379</v>
      </c>
      <c r="F194" s="3"/>
      <c r="G194" s="2"/>
      <c r="H194" s="4"/>
      <c r="I194" s="5"/>
      <c r="J194" s="6"/>
      <c r="N194" t="s">
        <v>1163</v>
      </c>
    </row>
    <row r="195" spans="1:14" x14ac:dyDescent="0.3">
      <c r="A195">
        <v>1</v>
      </c>
      <c r="B195" t="s">
        <v>378</v>
      </c>
      <c r="F195" s="3"/>
      <c r="G195" s="2"/>
      <c r="H195" s="4"/>
      <c r="I195" s="5"/>
      <c r="J195" s="6"/>
      <c r="N195" t="s">
        <v>1163</v>
      </c>
    </row>
    <row r="196" spans="1:14" x14ac:dyDescent="0.3">
      <c r="A196">
        <v>1</v>
      </c>
      <c r="B196" t="s">
        <v>377</v>
      </c>
      <c r="F196" s="3"/>
      <c r="G196" s="2"/>
      <c r="H196" s="4"/>
      <c r="I196" s="5"/>
      <c r="J196" s="6"/>
      <c r="N196" t="s">
        <v>1163</v>
      </c>
    </row>
    <row r="197" spans="1:14" x14ac:dyDescent="0.3">
      <c r="A197">
        <v>1</v>
      </c>
      <c r="B197" t="s">
        <v>235</v>
      </c>
      <c r="F197" s="3"/>
      <c r="G197" s="2"/>
      <c r="H197" s="4"/>
      <c r="I197" s="5"/>
      <c r="J197" s="6"/>
      <c r="N197" t="s">
        <v>1163</v>
      </c>
    </row>
    <row r="198" spans="1:14" x14ac:dyDescent="0.3">
      <c r="A198">
        <v>1</v>
      </c>
      <c r="B198" t="s">
        <v>237</v>
      </c>
      <c r="F198" s="3"/>
      <c r="G198" s="2"/>
      <c r="H198" s="4"/>
      <c r="I198" s="5"/>
      <c r="J198" s="6"/>
      <c r="N198" t="s">
        <v>1163</v>
      </c>
    </row>
    <row r="199" spans="1:14" x14ac:dyDescent="0.3">
      <c r="A199">
        <v>1</v>
      </c>
      <c r="B199" t="s">
        <v>236</v>
      </c>
      <c r="F199" s="3"/>
      <c r="G199" s="2"/>
      <c r="H199" s="4"/>
      <c r="I199" s="5"/>
      <c r="J199" s="6"/>
      <c r="N199" t="s">
        <v>1163</v>
      </c>
    </row>
    <row r="200" spans="1:14" x14ac:dyDescent="0.3">
      <c r="A200">
        <v>1</v>
      </c>
      <c r="B200" t="s">
        <v>361</v>
      </c>
      <c r="C200">
        <v>2</v>
      </c>
      <c r="F200" s="3"/>
      <c r="G200" s="2"/>
      <c r="H200" s="4"/>
      <c r="I200" s="5"/>
      <c r="J200" s="6"/>
      <c r="N200" t="s">
        <v>1163</v>
      </c>
    </row>
    <row r="201" spans="1:14" x14ac:dyDescent="0.3">
      <c r="B201" s="1" t="s">
        <v>1107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1" t="s">
        <v>1113</v>
      </c>
    </row>
    <row r="202" spans="1:14" x14ac:dyDescent="0.3">
      <c r="A202">
        <v>1</v>
      </c>
      <c r="B202" t="s">
        <v>543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4" x14ac:dyDescent="0.3">
      <c r="A203">
        <v>1</v>
      </c>
      <c r="B203" t="s">
        <v>551</v>
      </c>
      <c r="C203" s="26">
        <f>C202</f>
        <v>3</v>
      </c>
      <c r="D203" s="26">
        <f t="shared" ref="D203:J203" si="16">D202</f>
        <v>9.5</v>
      </c>
      <c r="E203" s="26">
        <f t="shared" si="16"/>
        <v>10</v>
      </c>
      <c r="F203" s="3">
        <f t="shared" si="16"/>
        <v>0</v>
      </c>
      <c r="G203" s="2">
        <f t="shared" si="16"/>
        <v>1.5</v>
      </c>
      <c r="H203" s="4">
        <f t="shared" si="16"/>
        <v>0</v>
      </c>
      <c r="I203" s="5">
        <f t="shared" si="16"/>
        <v>0</v>
      </c>
      <c r="J203" s="6">
        <f t="shared" si="16"/>
        <v>0</v>
      </c>
    </row>
    <row r="204" spans="1:14" x14ac:dyDescent="0.3">
      <c r="A204">
        <v>1</v>
      </c>
      <c r="B204" t="s">
        <v>929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4" x14ac:dyDescent="0.3">
      <c r="A205">
        <v>1</v>
      </c>
      <c r="B205" t="s">
        <v>555</v>
      </c>
      <c r="C205" s="26">
        <f>C202</f>
        <v>3</v>
      </c>
      <c r="D205" s="26">
        <f t="shared" ref="D205:J205" si="17">D202</f>
        <v>9.5</v>
      </c>
      <c r="E205" s="26">
        <f t="shared" si="17"/>
        <v>10</v>
      </c>
      <c r="F205" s="3">
        <f t="shared" si="17"/>
        <v>0</v>
      </c>
      <c r="G205" s="2">
        <f t="shared" si="17"/>
        <v>1.5</v>
      </c>
      <c r="H205" s="4">
        <f t="shared" si="17"/>
        <v>0</v>
      </c>
      <c r="I205" s="5">
        <f t="shared" si="17"/>
        <v>0</v>
      </c>
      <c r="J205" s="6">
        <f t="shared" si="17"/>
        <v>0</v>
      </c>
    </row>
    <row r="206" spans="1:14" x14ac:dyDescent="0.3">
      <c r="A206">
        <v>1</v>
      </c>
      <c r="B206" t="s">
        <v>1089</v>
      </c>
      <c r="C206" s="26">
        <f>C204</f>
        <v>1.5</v>
      </c>
      <c r="D206" s="26">
        <f t="shared" ref="D206:J206" si="18">D204</f>
        <v>0</v>
      </c>
      <c r="E206" s="26">
        <f t="shared" si="18"/>
        <v>87</v>
      </c>
      <c r="F206" s="3">
        <f t="shared" si="18"/>
        <v>0</v>
      </c>
      <c r="G206" s="2">
        <f t="shared" si="18"/>
        <v>0.5</v>
      </c>
      <c r="H206" s="4">
        <f t="shared" si="18"/>
        <v>0</v>
      </c>
      <c r="I206" s="5">
        <f t="shared" si="18"/>
        <v>0</v>
      </c>
      <c r="J206" s="6">
        <f t="shared" si="18"/>
        <v>0</v>
      </c>
    </row>
    <row r="207" spans="1:14" x14ac:dyDescent="0.3">
      <c r="A207">
        <v>1</v>
      </c>
      <c r="B207" t="s">
        <v>1157</v>
      </c>
      <c r="C207" s="26">
        <f>C204</f>
        <v>1.5</v>
      </c>
      <c r="D207" s="26">
        <f t="shared" ref="D207:J207" si="19">D204</f>
        <v>0</v>
      </c>
      <c r="E207" s="26">
        <f t="shared" si="19"/>
        <v>87</v>
      </c>
      <c r="F207" s="3">
        <f t="shared" si="19"/>
        <v>0</v>
      </c>
      <c r="G207" s="2">
        <f t="shared" si="19"/>
        <v>0.5</v>
      </c>
      <c r="H207" s="4">
        <f t="shared" si="19"/>
        <v>0</v>
      </c>
      <c r="I207" s="5">
        <f t="shared" si="19"/>
        <v>0</v>
      </c>
      <c r="J207" s="6">
        <f t="shared" si="19"/>
        <v>0</v>
      </c>
    </row>
    <row r="208" spans="1:14" x14ac:dyDescent="0.3">
      <c r="A208">
        <v>1</v>
      </c>
      <c r="B208" t="s">
        <v>1054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4" x14ac:dyDescent="0.3">
      <c r="A209">
        <f>A129</f>
        <v>1</v>
      </c>
      <c r="B209" t="s">
        <v>804</v>
      </c>
      <c r="C209" s="26">
        <f>C204</f>
        <v>1.5</v>
      </c>
      <c r="D209" s="26">
        <f t="shared" ref="D209:J209" si="20">D204</f>
        <v>0</v>
      </c>
      <c r="E209" s="26">
        <f t="shared" si="20"/>
        <v>87</v>
      </c>
      <c r="F209" s="3">
        <f t="shared" si="20"/>
        <v>0</v>
      </c>
      <c r="G209" s="2">
        <f t="shared" si="20"/>
        <v>0.5</v>
      </c>
      <c r="H209" s="4">
        <f t="shared" si="20"/>
        <v>0</v>
      </c>
      <c r="I209" s="5">
        <f t="shared" si="20"/>
        <v>0</v>
      </c>
      <c r="J209" s="6">
        <f t="shared" si="20"/>
        <v>0</v>
      </c>
      <c r="N209" t="s">
        <v>1161</v>
      </c>
    </row>
    <row r="210" spans="1:14" x14ac:dyDescent="0.3">
      <c r="A210">
        <f>$A$144</f>
        <v>1</v>
      </c>
      <c r="B210" t="s">
        <v>547</v>
      </c>
      <c r="C210" s="26">
        <f>C202</f>
        <v>3</v>
      </c>
      <c r="D210" s="26">
        <f t="shared" ref="D210:J210" si="21">D202</f>
        <v>9.5</v>
      </c>
      <c r="E210" s="26">
        <f t="shared" si="21"/>
        <v>10</v>
      </c>
      <c r="F210" s="3">
        <f t="shared" si="21"/>
        <v>0</v>
      </c>
      <c r="G210" s="2">
        <f t="shared" si="21"/>
        <v>1.5</v>
      </c>
      <c r="H210" s="4">
        <f t="shared" si="21"/>
        <v>0</v>
      </c>
      <c r="I210" s="5">
        <f t="shared" si="21"/>
        <v>0</v>
      </c>
      <c r="J210" s="6">
        <f t="shared" si="21"/>
        <v>0</v>
      </c>
      <c r="N210" t="s">
        <v>1136</v>
      </c>
    </row>
    <row r="211" spans="1:14" x14ac:dyDescent="0.3">
      <c r="A211">
        <f>$A$144</f>
        <v>1</v>
      </c>
      <c r="B211" t="s">
        <v>803</v>
      </c>
      <c r="C211" s="26">
        <f>C204</f>
        <v>1.5</v>
      </c>
      <c r="D211" s="26">
        <f t="shared" ref="D211:I211" si="22">D204</f>
        <v>0</v>
      </c>
      <c r="E211" s="26">
        <f t="shared" si="22"/>
        <v>87</v>
      </c>
      <c r="F211" s="3">
        <f t="shared" si="22"/>
        <v>0</v>
      </c>
      <c r="G211" s="2">
        <f t="shared" si="22"/>
        <v>0.5</v>
      </c>
      <c r="H211" s="4">
        <f t="shared" si="22"/>
        <v>0</v>
      </c>
      <c r="I211" s="5">
        <f t="shared" si="22"/>
        <v>0</v>
      </c>
      <c r="J211" s="6">
        <f>J204</f>
        <v>0</v>
      </c>
      <c r="N211" t="s">
        <v>1136</v>
      </c>
    </row>
    <row r="212" spans="1:14" x14ac:dyDescent="0.3">
      <c r="A212">
        <v>1</v>
      </c>
      <c r="B212" t="s">
        <v>981</v>
      </c>
      <c r="C212" s="26">
        <f>C213</f>
        <v>7.166666666666667</v>
      </c>
      <c r="D212" s="26">
        <f t="shared" ref="D212:J212" si="23">D213</f>
        <v>0</v>
      </c>
      <c r="E212" s="26">
        <f t="shared" si="23"/>
        <v>12</v>
      </c>
      <c r="F212" s="3">
        <f t="shared" si="23"/>
        <v>0</v>
      </c>
      <c r="G212" s="2">
        <f t="shared" si="23"/>
        <v>0</v>
      </c>
      <c r="H212" s="4">
        <f t="shared" si="23"/>
        <v>0</v>
      </c>
      <c r="I212" s="5">
        <f t="shared" si="23"/>
        <v>2</v>
      </c>
      <c r="J212" s="6">
        <f t="shared" si="23"/>
        <v>0</v>
      </c>
    </row>
    <row r="213" spans="1:14" x14ac:dyDescent="0.3">
      <c r="A213">
        <v>1</v>
      </c>
      <c r="B213" t="s">
        <v>1137</v>
      </c>
      <c r="C213" s="26">
        <f>C105</f>
        <v>7.166666666666667</v>
      </c>
      <c r="D213" s="26">
        <f t="shared" ref="D213:J213" si="24">D105</f>
        <v>0</v>
      </c>
      <c r="E213" s="26">
        <f t="shared" si="24"/>
        <v>12</v>
      </c>
      <c r="F213" s="3">
        <f t="shared" si="24"/>
        <v>0</v>
      </c>
      <c r="G213" s="2">
        <f t="shared" si="24"/>
        <v>0</v>
      </c>
      <c r="H213" s="4">
        <f t="shared" si="24"/>
        <v>0</v>
      </c>
      <c r="I213" s="5">
        <f t="shared" si="24"/>
        <v>2</v>
      </c>
      <c r="J213" s="6">
        <f t="shared" si="24"/>
        <v>0</v>
      </c>
    </row>
    <row r="214" spans="1:14" x14ac:dyDescent="0.3">
      <c r="A214">
        <f t="shared" ref="A214:A216" si="25">IF(AND($A$122=1,$A$124=1,$A$121=1),1,0)</f>
        <v>1</v>
      </c>
      <c r="B214" t="s">
        <v>1066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N214" t="s">
        <v>1139</v>
      </c>
    </row>
    <row r="215" spans="1:14" x14ac:dyDescent="0.3">
      <c r="A215">
        <f t="shared" si="25"/>
        <v>1</v>
      </c>
      <c r="B215" t="s">
        <v>1085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N215" t="s">
        <v>1139</v>
      </c>
    </row>
    <row r="216" spans="1:14" x14ac:dyDescent="0.3">
      <c r="A216">
        <f t="shared" si="25"/>
        <v>1</v>
      </c>
      <c r="B216" t="s">
        <v>1092</v>
      </c>
      <c r="C216">
        <f>C88</f>
        <v>5</v>
      </c>
      <c r="E216" s="26">
        <f t="shared" ref="E216:E217" si="26">E215</f>
        <v>14</v>
      </c>
      <c r="F216" s="3"/>
      <c r="G216" s="2"/>
      <c r="H216" s="4"/>
      <c r="I216" s="5">
        <f>I88</f>
        <v>1</v>
      </c>
      <c r="J216" s="6"/>
      <c r="N216" t="s">
        <v>1139</v>
      </c>
    </row>
    <row r="217" spans="1:14" x14ac:dyDescent="0.3">
      <c r="A217">
        <f>IF(AND($A$122=1,$A$124=1,$A$121=1),1,0)</f>
        <v>1</v>
      </c>
      <c r="B217" t="s">
        <v>1140</v>
      </c>
      <c r="C217">
        <f>C72</f>
        <v>10</v>
      </c>
      <c r="E217" s="26">
        <f t="shared" si="26"/>
        <v>14</v>
      </c>
      <c r="F217" s="3"/>
      <c r="G217" s="2"/>
      <c r="H217" s="4"/>
      <c r="I217" s="5">
        <f>I72</f>
        <v>1.5</v>
      </c>
      <c r="J217" s="6"/>
      <c r="N217" t="s">
        <v>1139</v>
      </c>
    </row>
  </sheetData>
  <conditionalFormatting sqref="K3:K119">
    <cfRule type="cellIs" dxfId="53" priority="43" operator="equal">
      <formula>1</formula>
    </cfRule>
  </conditionalFormatting>
  <conditionalFormatting sqref="N166:N170 K171:K173 N173:N179 N182:N187 K121:K163">
    <cfRule type="cellIs" dxfId="52" priority="41" operator="equal">
      <formula>"No"</formula>
    </cfRule>
    <cfRule type="cellIs" dxfId="51" priority="42" operator="equal">
      <formula>"Yes"</formula>
    </cfRule>
  </conditionalFormatting>
  <conditionalFormatting sqref="B142:B153 B156:B163">
    <cfRule type="expression" dxfId="50" priority="40">
      <formula>J142=1</formula>
    </cfRule>
  </conditionalFormatting>
  <conditionalFormatting sqref="L163 L121:M162">
    <cfRule type="cellIs" dxfId="49" priority="36" operator="equal">
      <formula>"Low"</formula>
    </cfRule>
    <cfRule type="cellIs" dxfId="48" priority="37" operator="equal">
      <formula>"Medium"</formula>
    </cfRule>
    <cfRule type="cellIs" dxfId="47" priority="38" operator="equal">
      <formula>"High"</formula>
    </cfRule>
  </conditionalFormatting>
  <conditionalFormatting sqref="B154">
    <cfRule type="expression" dxfId="46" priority="35">
      <formula>J154=1</formula>
    </cfRule>
  </conditionalFormatting>
  <conditionalFormatting sqref="B155">
    <cfRule type="expression" dxfId="45" priority="34">
      <formula>J155=1</formula>
    </cfRule>
  </conditionalFormatting>
  <conditionalFormatting sqref="B122:B163">
    <cfRule type="expression" dxfId="44" priority="32">
      <formula>$K122="No"</formula>
    </cfRule>
  </conditionalFormatting>
  <conditionalFormatting sqref="N188:N200">
    <cfRule type="cellIs" dxfId="43" priority="26" operator="equal">
      <formula>"No"</formula>
    </cfRule>
    <cfRule type="cellIs" dxfId="42" priority="27" operator="equal">
      <formula>"Yes"</formula>
    </cfRule>
  </conditionalFormatting>
  <conditionalFormatting sqref="M121:M16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M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M121:M127 L121:L163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P121:P163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D28" sqref="D28:D50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1278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1218</v>
      </c>
      <c r="C2" s="52" t="s">
        <v>111</v>
      </c>
      <c r="D2" s="52" t="s">
        <v>1219</v>
      </c>
      <c r="E2" s="52" t="s">
        <v>1220</v>
      </c>
      <c r="F2" s="52" t="s">
        <v>1221</v>
      </c>
      <c r="G2" s="52" t="s">
        <v>1222</v>
      </c>
      <c r="H2" s="52" t="s">
        <v>1223</v>
      </c>
      <c r="I2" s="52" t="s">
        <v>1224</v>
      </c>
      <c r="J2" s="57" t="s">
        <v>1225</v>
      </c>
      <c r="K2" s="58" t="s">
        <v>1226</v>
      </c>
      <c r="L2" s="58" t="s">
        <v>1227</v>
      </c>
      <c r="M2" s="58" t="s">
        <v>1228</v>
      </c>
      <c r="N2" s="52" t="s">
        <v>1229</v>
      </c>
      <c r="O2" s="52" t="s">
        <v>1230</v>
      </c>
      <c r="P2" s="52" t="s">
        <v>1280</v>
      </c>
      <c r="Q2" s="52"/>
      <c r="R2" s="52" t="s">
        <v>1281</v>
      </c>
      <c r="S2" s="52" t="s">
        <v>1113</v>
      </c>
    </row>
    <row r="3" spans="1:19" ht="15" customHeight="1" x14ac:dyDescent="0.3">
      <c r="A3" s="51"/>
      <c r="B3" s="55" t="s">
        <v>1231</v>
      </c>
      <c r="C3" s="55" t="s">
        <v>1232</v>
      </c>
      <c r="D3" s="55" t="s">
        <v>1231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1233</v>
      </c>
      <c r="C4" s="55" t="s">
        <v>1232</v>
      </c>
      <c r="D4" s="55" t="s">
        <v>1233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1234</v>
      </c>
      <c r="C5" s="55" t="s">
        <v>1232</v>
      </c>
      <c r="D5" s="55" t="s">
        <v>1234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1235</v>
      </c>
      <c r="C6" s="55" t="s">
        <v>1232</v>
      </c>
      <c r="D6" s="55" t="s">
        <v>1235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1236</v>
      </c>
      <c r="C7" s="55" t="s">
        <v>1232</v>
      </c>
      <c r="D7" s="55" t="s">
        <v>1236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1237</v>
      </c>
      <c r="C8" s="55" t="s">
        <v>1232</v>
      </c>
      <c r="D8" s="55" t="s">
        <v>1237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1238</v>
      </c>
      <c r="C9" s="55" t="s">
        <v>1232</v>
      </c>
      <c r="D9" s="55" t="s">
        <v>1238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1239</v>
      </c>
      <c r="C10" s="55" t="s">
        <v>1232</v>
      </c>
      <c r="D10" s="55" t="s">
        <v>1239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1240</v>
      </c>
      <c r="C11" s="55" t="s">
        <v>1232</v>
      </c>
      <c r="D11" s="55" t="s">
        <v>1240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1241</v>
      </c>
      <c r="C12" s="55" t="s">
        <v>1232</v>
      </c>
      <c r="D12" s="55" t="s">
        <v>1241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1242</v>
      </c>
      <c r="C13" s="55" t="s">
        <v>1243</v>
      </c>
      <c r="D13" s="55" t="s">
        <v>1242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1244</v>
      </c>
      <c r="C14" s="55" t="s">
        <v>1232</v>
      </c>
      <c r="D14" s="55" t="s">
        <v>1244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1245</v>
      </c>
      <c r="C15" s="55" t="s">
        <v>1232</v>
      </c>
      <c r="D15" s="55" t="s">
        <v>1245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1246</v>
      </c>
      <c r="C16" s="55" t="s">
        <v>1232</v>
      </c>
      <c r="D16" s="55" t="s">
        <v>1246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1247</v>
      </c>
      <c r="C17" s="55" t="s">
        <v>1232</v>
      </c>
      <c r="D17" s="55" t="s">
        <v>1247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1248</v>
      </c>
      <c r="C18" s="55" t="s">
        <v>1232</v>
      </c>
      <c r="D18" s="55" t="s">
        <v>1248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1249</v>
      </c>
      <c r="C19" s="55" t="s">
        <v>1243</v>
      </c>
      <c r="D19" s="55" t="s">
        <v>1249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1250</v>
      </c>
      <c r="C20" s="55" t="s">
        <v>1243</v>
      </c>
      <c r="D20" s="55" t="s">
        <v>1250</v>
      </c>
      <c r="E20" s="55" t="s">
        <v>1251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1252</v>
      </c>
      <c r="C21" s="55" t="s">
        <v>1243</v>
      </c>
      <c r="D21" s="55" t="s">
        <v>1252</v>
      </c>
      <c r="E21" s="55" t="s">
        <v>1251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1253</v>
      </c>
      <c r="C22" s="55" t="s">
        <v>1232</v>
      </c>
      <c r="D22" s="55"/>
      <c r="E22" s="55" t="s">
        <v>1254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1255</v>
      </c>
      <c r="C23" s="55" t="s">
        <v>1232</v>
      </c>
      <c r="D23" s="55"/>
      <c r="E23" s="55" t="s">
        <v>1256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1257</v>
      </c>
      <c r="C24" s="55" t="s">
        <v>1232</v>
      </c>
      <c r="D24" s="55"/>
      <c r="E24" s="55" t="s">
        <v>1258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1279</v>
      </c>
      <c r="G25" s="52" t="s">
        <v>1279</v>
      </c>
      <c r="H25" s="52" t="s">
        <v>1279</v>
      </c>
      <c r="I25" s="52" t="s">
        <v>1279</v>
      </c>
      <c r="J25" s="52" t="s">
        <v>1279</v>
      </c>
      <c r="K25" s="52" t="s">
        <v>1279</v>
      </c>
      <c r="L25" s="52" t="s">
        <v>1279</v>
      </c>
      <c r="M25" s="52" t="s">
        <v>1279</v>
      </c>
      <c r="N25" s="52" t="s">
        <v>1279</v>
      </c>
      <c r="O25" s="52" t="s">
        <v>1279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1218</v>
      </c>
      <c r="C27" s="52" t="s">
        <v>111</v>
      </c>
      <c r="D27" s="52" t="s">
        <v>1219</v>
      </c>
      <c r="E27" s="52" t="s">
        <v>1220</v>
      </c>
      <c r="F27" s="52" t="s">
        <v>1221</v>
      </c>
      <c r="G27" s="52" t="s">
        <v>1222</v>
      </c>
      <c r="H27" s="52" t="s">
        <v>1223</v>
      </c>
      <c r="I27" s="52" t="s">
        <v>1224</v>
      </c>
      <c r="J27" s="52" t="s">
        <v>1225</v>
      </c>
      <c r="K27" s="52" t="s">
        <v>1226</v>
      </c>
      <c r="L27" s="52" t="s">
        <v>1227</v>
      </c>
      <c r="M27" s="52" t="s">
        <v>1228</v>
      </c>
      <c r="N27" s="52" t="s">
        <v>1229</v>
      </c>
      <c r="O27" s="52" t="s">
        <v>1230</v>
      </c>
      <c r="P27" s="52" t="s">
        <v>1280</v>
      </c>
      <c r="Q27" s="52" t="s">
        <v>1291</v>
      </c>
      <c r="R27" s="52" t="s">
        <v>1281</v>
      </c>
      <c r="S27" s="52" t="s">
        <v>1113</v>
      </c>
      <c r="T27" s="52" t="s">
        <v>1290</v>
      </c>
    </row>
    <row r="28" spans="1:21" ht="15" thickBot="1" x14ac:dyDescent="0.35">
      <c r="A28" s="51"/>
      <c r="B28" s="50" t="s">
        <v>1266</v>
      </c>
      <c r="C28" s="53" t="s">
        <v>1232</v>
      </c>
      <c r="D28" s="50" t="s">
        <v>1266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1301</v>
      </c>
    </row>
    <row r="29" spans="1:21" ht="15" thickBot="1" x14ac:dyDescent="0.35">
      <c r="A29" s="51"/>
      <c r="B29" s="50" t="s">
        <v>1276</v>
      </c>
      <c r="C29" s="53" t="s">
        <v>1232</v>
      </c>
      <c r="D29" s="50" t="s">
        <v>1276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1302</v>
      </c>
    </row>
    <row r="30" spans="1:21" ht="15" thickBot="1" x14ac:dyDescent="0.35">
      <c r="A30" s="51"/>
      <c r="B30" s="50" t="s">
        <v>1264</v>
      </c>
      <c r="C30" s="53" t="s">
        <v>1243</v>
      </c>
      <c r="D30" s="50" t="s">
        <v>1300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1303</v>
      </c>
    </row>
    <row r="31" spans="1:21" ht="15" thickBot="1" x14ac:dyDescent="0.35">
      <c r="A31" s="51"/>
      <c r="B31" s="50" t="s">
        <v>1293</v>
      </c>
      <c r="C31" s="53" t="s">
        <v>1232</v>
      </c>
      <c r="D31" s="50" t="s">
        <v>1270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1304</v>
      </c>
    </row>
    <row r="32" spans="1:21" ht="15" thickBot="1" x14ac:dyDescent="0.35">
      <c r="A32" s="51"/>
      <c r="B32" s="50" t="s">
        <v>1262</v>
      </c>
      <c r="C32" s="53" t="s">
        <v>1232</v>
      </c>
      <c r="D32" s="50" t="s">
        <v>1262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1305</v>
      </c>
    </row>
    <row r="33" spans="1:21" ht="15" thickBot="1" x14ac:dyDescent="0.35">
      <c r="A33" s="51"/>
      <c r="B33" s="50" t="s">
        <v>1274</v>
      </c>
      <c r="C33" s="53" t="s">
        <v>1232</v>
      </c>
      <c r="D33" s="50" t="s">
        <v>1274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1306</v>
      </c>
    </row>
    <row r="34" spans="1:21" ht="15" thickBot="1" x14ac:dyDescent="0.35">
      <c r="A34" s="51"/>
      <c r="B34" s="50" t="s">
        <v>1267</v>
      </c>
      <c r="C34" s="53" t="s">
        <v>1232</v>
      </c>
      <c r="D34" s="50" t="s">
        <v>1267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1307</v>
      </c>
    </row>
    <row r="35" spans="1:21" ht="15" thickBot="1" x14ac:dyDescent="0.35">
      <c r="A35" s="51"/>
      <c r="B35" s="50" t="s">
        <v>1273</v>
      </c>
      <c r="C35" s="53" t="s">
        <v>1243</v>
      </c>
      <c r="D35" s="50" t="s">
        <v>1273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1308</v>
      </c>
    </row>
    <row r="36" spans="1:21" ht="15" thickBot="1" x14ac:dyDescent="0.35">
      <c r="A36" s="51"/>
      <c r="B36" s="50" t="s">
        <v>1261</v>
      </c>
      <c r="C36" s="53" t="s">
        <v>1232</v>
      </c>
      <c r="D36" s="50" t="s">
        <v>1261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1309</v>
      </c>
    </row>
    <row r="37" spans="1:21" ht="15" thickBot="1" x14ac:dyDescent="0.35">
      <c r="A37" s="51"/>
      <c r="B37" s="50" t="s">
        <v>1263</v>
      </c>
      <c r="C37" s="53" t="s">
        <v>1232</v>
      </c>
      <c r="D37" s="50" t="s">
        <v>1299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1310</v>
      </c>
    </row>
    <row r="38" spans="1:21" ht="15" thickBot="1" x14ac:dyDescent="0.35">
      <c r="A38" s="51"/>
      <c r="B38" s="50" t="s">
        <v>1294</v>
      </c>
      <c r="C38" s="53" t="s">
        <v>1232</v>
      </c>
      <c r="D38" s="50" t="s">
        <v>1260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1311</v>
      </c>
    </row>
    <row r="39" spans="1:21" ht="15" thickBot="1" x14ac:dyDescent="0.35">
      <c r="A39" s="51"/>
      <c r="B39" s="50" t="s">
        <v>1275</v>
      </c>
      <c r="C39" s="53" t="s">
        <v>1232</v>
      </c>
      <c r="D39" s="50" t="s">
        <v>1275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1312</v>
      </c>
    </row>
    <row r="40" spans="1:21" ht="15" thickBot="1" x14ac:dyDescent="0.35">
      <c r="A40" s="51"/>
      <c r="B40" s="50" t="s">
        <v>1265</v>
      </c>
      <c r="C40" s="53" t="s">
        <v>1243</v>
      </c>
      <c r="D40" s="50" t="s">
        <v>1265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1313</v>
      </c>
    </row>
    <row r="41" spans="1:21" ht="15" thickBot="1" x14ac:dyDescent="0.35">
      <c r="A41" s="51"/>
      <c r="B41" s="50" t="s">
        <v>1259</v>
      </c>
      <c r="C41" s="53" t="s">
        <v>1243</v>
      </c>
      <c r="D41" s="50" t="s">
        <v>1259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1292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1323</v>
      </c>
    </row>
    <row r="42" spans="1:21" ht="15" thickBot="1" x14ac:dyDescent="0.35">
      <c r="A42" s="51"/>
      <c r="B42" s="61" t="s">
        <v>1255</v>
      </c>
      <c r="C42" s="62" t="s">
        <v>1243</v>
      </c>
      <c r="D42" s="50" t="s">
        <v>1255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1314</v>
      </c>
    </row>
    <row r="43" spans="1:21" ht="15" thickBot="1" x14ac:dyDescent="0.35">
      <c r="A43" s="51"/>
      <c r="B43" s="50" t="s">
        <v>1271</v>
      </c>
      <c r="C43" s="53" t="s">
        <v>1232</v>
      </c>
      <c r="D43" s="50" t="s">
        <v>1271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1315</v>
      </c>
    </row>
    <row r="44" spans="1:21" ht="15" thickBot="1" x14ac:dyDescent="0.35">
      <c r="B44" s="50" t="s">
        <v>1277</v>
      </c>
      <c r="C44" s="53" t="s">
        <v>1232</v>
      </c>
      <c r="D44" s="50" t="s">
        <v>1277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1316</v>
      </c>
    </row>
    <row r="45" spans="1:21" s="60" customFormat="1" ht="15" thickBot="1" x14ac:dyDescent="0.35">
      <c r="B45" s="50" t="s">
        <v>1295</v>
      </c>
      <c r="C45" s="53" t="s">
        <v>1232</v>
      </c>
      <c r="D45" s="50" t="s">
        <v>1269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1317</v>
      </c>
    </row>
    <row r="46" spans="1:21" ht="15" thickBot="1" x14ac:dyDescent="0.35">
      <c r="B46" s="50" t="s">
        <v>1296</v>
      </c>
      <c r="C46" s="53" t="s">
        <v>1232</v>
      </c>
      <c r="D46" s="50" t="s">
        <v>1296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1318</v>
      </c>
    </row>
    <row r="47" spans="1:21" ht="15" thickBot="1" x14ac:dyDescent="0.35">
      <c r="B47" s="50" t="s">
        <v>1268</v>
      </c>
      <c r="C47" s="53" t="s">
        <v>1232</v>
      </c>
      <c r="D47" s="50" t="s">
        <v>1268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1319</v>
      </c>
    </row>
    <row r="48" spans="1:21" ht="15" thickBot="1" x14ac:dyDescent="0.35">
      <c r="B48" s="50" t="s">
        <v>1297</v>
      </c>
      <c r="C48" s="53" t="s">
        <v>1232</v>
      </c>
      <c r="D48" s="50" t="s">
        <v>1297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1320</v>
      </c>
    </row>
    <row r="49" spans="2:21" ht="15" thickBot="1" x14ac:dyDescent="0.35">
      <c r="B49" s="50" t="s">
        <v>1298</v>
      </c>
      <c r="C49" s="53" t="s">
        <v>1232</v>
      </c>
      <c r="D49" s="50" t="s">
        <v>1298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1321</v>
      </c>
    </row>
    <row r="50" spans="2:21" ht="15" customHeight="1" thickBot="1" x14ac:dyDescent="0.35">
      <c r="B50" s="50" t="s">
        <v>1272</v>
      </c>
      <c r="C50" s="53" t="s">
        <v>1232</v>
      </c>
      <c r="D50" s="50" t="s">
        <v>1272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1322</v>
      </c>
    </row>
    <row r="51" spans="2:21" x14ac:dyDescent="0.3">
      <c r="F51" s="52" t="s">
        <v>1279</v>
      </c>
      <c r="G51" s="52" t="s">
        <v>1279</v>
      </c>
      <c r="H51" s="52" t="s">
        <v>1279</v>
      </c>
      <c r="I51" s="52" t="s">
        <v>1279</v>
      </c>
      <c r="J51" s="52" t="s">
        <v>1279</v>
      </c>
      <c r="K51" s="52" t="s">
        <v>1279</v>
      </c>
      <c r="L51" s="52" t="s">
        <v>1279</v>
      </c>
      <c r="M51" s="52" t="s">
        <v>1279</v>
      </c>
      <c r="N51" s="52" t="s">
        <v>1279</v>
      </c>
      <c r="O51" s="52" t="s">
        <v>1279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1" priority="6" operator="equal">
      <formula>"Yes"</formula>
    </cfRule>
  </conditionalFormatting>
  <conditionalFormatting sqref="R3:R24">
    <cfRule type="cellIs" dxfId="40" priority="5" operator="equal">
      <formula>"Yes"</formula>
    </cfRule>
  </conditionalFormatting>
  <conditionalFormatting sqref="P3:R24">
    <cfRule type="cellIs" dxfId="39" priority="4" operator="equal">
      <formula>"No"</formula>
    </cfRule>
  </conditionalFormatting>
  <conditionalFormatting sqref="P28:Q50">
    <cfRule type="cellIs" dxfId="38" priority="3" operator="equal">
      <formula>"Yes"</formula>
    </cfRule>
  </conditionalFormatting>
  <conditionalFormatting sqref="R28:R50">
    <cfRule type="cellIs" dxfId="37" priority="2" operator="equal">
      <formula>"Yes"</formula>
    </cfRule>
  </conditionalFormatting>
  <conditionalFormatting sqref="P28:R50">
    <cfRule type="cellIs" dxfId="3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H130"/>
  <sheetViews>
    <sheetView workbookViewId="0">
      <pane ySplit="2" topLeftCell="A6" activePane="bottomLeft" state="frozen"/>
      <selection pane="bottomLeft" activeCell="G16" sqref="G16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6" width="8.77734375" customWidth="1"/>
    <col min="7" max="7" width="10.6640625" customWidth="1"/>
  </cols>
  <sheetData>
    <row r="2" spans="1:8" x14ac:dyDescent="0.3">
      <c r="B2" s="7" t="s">
        <v>216</v>
      </c>
      <c r="C2" s="7" t="s">
        <v>1217</v>
      </c>
      <c r="D2" s="7" t="s">
        <v>111</v>
      </c>
      <c r="E2" s="7" t="s">
        <v>209</v>
      </c>
      <c r="F2" s="7" t="s">
        <v>210</v>
      </c>
      <c r="G2" s="7" t="s">
        <v>211</v>
      </c>
      <c r="H2" s="7" t="s">
        <v>1113</v>
      </c>
    </row>
    <row r="3" spans="1:8" x14ac:dyDescent="0.3">
      <c r="A3">
        <v>1</v>
      </c>
      <c r="B3" t="s">
        <v>11</v>
      </c>
      <c r="C3" t="s">
        <v>112</v>
      </c>
      <c r="D3" t="s">
        <v>1206</v>
      </c>
      <c r="E3">
        <f>SUMIF(Ingredients!$B$2:$B$98,'PH base foods'!B3,Ingredients!$A$3:$A$99)+SUMIF(Ingredients!$B$2:$B$98,F3,Ingredients!$A$3:$A$99)</f>
        <v>1</v>
      </c>
      <c r="G3" t="str">
        <f>IF(E3=1, "-",IF(SUMIF(Ingredients!B3:B217,B3,Ingredients!A3:A217)+SUMIF(Ingredients!B3:B217,F3,Ingredients!A3:A217)&gt;0, "Yes", "No"))</f>
        <v>-</v>
      </c>
    </row>
    <row r="4" spans="1:8" x14ac:dyDescent="0.3">
      <c r="A4">
        <v>1</v>
      </c>
      <c r="B4" t="s">
        <v>12</v>
      </c>
      <c r="C4" t="s">
        <v>112</v>
      </c>
      <c r="D4" t="s">
        <v>1206</v>
      </c>
      <c r="E4">
        <f>SUMIF(Ingredients!$B$2:$B$98,'PH base foods'!B4,Ingredients!$A$3:$A$99)+SUMIF(Ingredients!$B$2:$B$98,F4,Ingredients!$A$3:$A$99)</f>
        <v>1</v>
      </c>
      <c r="G4" t="str">
        <f>IF(E4=1, "-",IF(SUMIF(Ingredients!B4:B218,B4,Ingredients!A4:A218)+SUMIF(Ingredients!B4:B218,F4,Ingredients!A4:A218)&gt;0, "Yes", "No"))</f>
        <v>-</v>
      </c>
    </row>
    <row r="5" spans="1:8" x14ac:dyDescent="0.3">
      <c r="A5">
        <v>1</v>
      </c>
      <c r="B5" t="s">
        <v>104</v>
      </c>
      <c r="C5" t="s">
        <v>112</v>
      </c>
      <c r="D5" t="s">
        <v>1206</v>
      </c>
      <c r="E5">
        <f>SUMIF(Ingredients!$B$2:$B$98,'PH base foods'!B5,Ingredients!$A$3:$A$99)+SUMIF(Ingredients!$B$2:$B$98,F5,Ingredients!$A$3:$A$99)</f>
        <v>0</v>
      </c>
      <c r="G5" t="str">
        <f>IF(E5=1, "-",IF(SUMIF(Ingredients!B5:B219,B5,Ingredients!A5:A219)+SUMIF(Ingredients!B5:B219,F5,Ingredients!A5:A219)&gt;0, "Yes", "No"))</f>
        <v>No</v>
      </c>
    </row>
    <row r="6" spans="1:8" x14ac:dyDescent="0.3">
      <c r="A6">
        <v>1</v>
      </c>
      <c r="B6" t="s">
        <v>25</v>
      </c>
      <c r="C6" t="s">
        <v>112</v>
      </c>
      <c r="D6" t="s">
        <v>1206</v>
      </c>
      <c r="E6">
        <f>SUMIF(Ingredients!$B$2:$B$98,'PH base foods'!B6,Ingredients!$A$3:$A$99)+SUMIF(Ingredients!$B$2:$B$98,F6,Ingredients!$A$3:$A$99)</f>
        <v>1</v>
      </c>
      <c r="G6" t="str">
        <f>IF(E6=1, "-",IF(SUMIF(Ingredients!B6:B220,B6,Ingredients!A6:A220)+SUMIF(Ingredients!B6:B220,F6,Ingredients!A6:A220)&gt;0, "Yes", "No"))</f>
        <v>-</v>
      </c>
    </row>
    <row r="7" spans="1:8" x14ac:dyDescent="0.3">
      <c r="A7">
        <v>1</v>
      </c>
      <c r="B7" t="s">
        <v>105</v>
      </c>
      <c r="C7" t="s">
        <v>112</v>
      </c>
      <c r="D7" t="s">
        <v>1206</v>
      </c>
      <c r="E7">
        <f>SUMIF(Ingredients!$B$2:$B$98,'PH base foods'!B7,Ingredients!$A$3:$A$99)+SUMIF(Ingredients!$B$2:$B$98,F7,Ingredients!$A$3:$A$99)</f>
        <v>1</v>
      </c>
      <c r="G7" t="str">
        <f>IF(E7=1, "-",IF(SUMIF(Ingredients!B7:B221,B7,Ingredients!A7:A221)+SUMIF(Ingredients!B7:B221,F7,Ingredients!A7:A221)&gt;0, "Yes", "No"))</f>
        <v>-</v>
      </c>
    </row>
    <row r="8" spans="1:8" x14ac:dyDescent="0.3">
      <c r="A8">
        <v>1</v>
      </c>
      <c r="B8" t="s">
        <v>106</v>
      </c>
      <c r="C8" t="s">
        <v>112</v>
      </c>
      <c r="D8" t="s">
        <v>1206</v>
      </c>
      <c r="E8">
        <f>SUMIF(Ingredients!$B$2:$B$98,'PH base foods'!B8,Ingredients!$A$3:$A$99)+SUMIF(Ingredients!$B$2:$B$98,F8,Ingredients!$A$3:$A$99)</f>
        <v>0</v>
      </c>
      <c r="G8" t="str">
        <f>IF(E8=1, "-",IF(SUMIF(Ingredients!B8:B222,B8,Ingredients!A8:A222)+SUMIF(Ingredients!B8:B222,F8,Ingredients!A8:A222)&gt;0, "Yes", "No"))</f>
        <v>No</v>
      </c>
    </row>
    <row r="9" spans="1:8" x14ac:dyDescent="0.3">
      <c r="A9">
        <v>1</v>
      </c>
      <c r="B9" t="s">
        <v>107</v>
      </c>
      <c r="C9" t="s">
        <v>112</v>
      </c>
      <c r="D9" t="s">
        <v>1209</v>
      </c>
      <c r="E9">
        <f>SUMIF(Ingredients!$B$2:$B$98,'PH base foods'!B9,Ingredients!$A$3:$A$99)+SUMIF(Ingredients!$B$2:$B$98,F9,Ingredients!$A$3:$A$99)</f>
        <v>0</v>
      </c>
      <c r="G9" t="str">
        <f>IF(E9=1, "-",IF(SUMIF(Ingredients!B9:B223,B9,Ingredients!A9:A223)+SUMIF(Ingredients!B9:B223,F9,Ingredients!A9:A223)&gt;0, "Yes", "No"))</f>
        <v>No</v>
      </c>
    </row>
    <row r="10" spans="1:8" x14ac:dyDescent="0.3">
      <c r="A10">
        <v>1</v>
      </c>
      <c r="B10" t="s">
        <v>29</v>
      </c>
      <c r="C10" t="s">
        <v>112</v>
      </c>
      <c r="D10" t="s">
        <v>1207</v>
      </c>
      <c r="E10">
        <f>SUMIF(Ingredients!$B$2:$B$98,'PH base foods'!B10,Ingredients!$A$3:$A$99)+SUMIF(Ingredients!$B$2:$B$98,F10,Ingredients!$A$3:$A$99)</f>
        <v>1</v>
      </c>
      <c r="G10" t="str">
        <f>IF(E10=1, "-",IF(SUMIF(Ingredients!B10:B224,B10,Ingredients!A10:A224)+SUMIF(Ingredients!B10:B224,F10,Ingredients!A10:A224)&gt;0, "Yes", "No"))</f>
        <v>-</v>
      </c>
    </row>
    <row r="11" spans="1:8" x14ac:dyDescent="0.3">
      <c r="A11">
        <v>1</v>
      </c>
      <c r="B11" t="s">
        <v>39</v>
      </c>
      <c r="C11" t="s">
        <v>112</v>
      </c>
      <c r="D11" t="s">
        <v>1207</v>
      </c>
      <c r="E11">
        <f>SUMIF(Ingredients!$B$2:$B$98,'PH base foods'!B11,Ingredients!$A$3:$A$99)+SUMIF(Ingredients!$B$2:$B$98,F11,Ingredients!$A$3:$A$99)</f>
        <v>1</v>
      </c>
      <c r="G11" t="str">
        <f>IF(E11=1, "-",IF(SUMIF(Ingredients!B11:B225,B11,Ingredients!A11:A225)+SUMIF(Ingredients!B11:B225,F11,Ingredients!A11:A225)&gt;0, "Yes", "No"))</f>
        <v>-</v>
      </c>
    </row>
    <row r="12" spans="1:8" x14ac:dyDescent="0.3">
      <c r="A12">
        <v>1</v>
      </c>
      <c r="B12" t="s">
        <v>49</v>
      </c>
      <c r="C12" t="s">
        <v>112</v>
      </c>
      <c r="D12" t="s">
        <v>1207</v>
      </c>
      <c r="E12">
        <f>SUMIF(Ingredients!$B$2:$B$98,'PH base foods'!B12,Ingredients!$A$3:$A$99)+SUMIF(Ingredients!$B$2:$B$98,F12,Ingredients!$A$3:$A$99)</f>
        <v>1</v>
      </c>
      <c r="G12" t="str">
        <f>IF(E12=1, "-",IF(SUMIF(Ingredients!B12:B226,B12,Ingredients!A12:A226)+SUMIF(Ingredients!B12:B226,F12,Ingredients!A12:A226)&gt;0, "Yes", "No"))</f>
        <v>-</v>
      </c>
    </row>
    <row r="13" spans="1:8" x14ac:dyDescent="0.3">
      <c r="A13">
        <v>1</v>
      </c>
      <c r="B13" t="s">
        <v>108</v>
      </c>
      <c r="C13" t="s">
        <v>112</v>
      </c>
      <c r="D13" t="s">
        <v>1207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>IF(E13=1, "-",IF(SUMIF(Ingredients!B13:B227,B13,Ingredients!A13:A227)+SUMIF(Ingredients!B13:B227,F13,Ingredients!A13:A227)&gt;0, "Yes", "No"))</f>
        <v>-</v>
      </c>
    </row>
    <row r="14" spans="1:8" x14ac:dyDescent="0.3">
      <c r="A14">
        <v>1</v>
      </c>
      <c r="B14" t="s">
        <v>109</v>
      </c>
      <c r="C14" t="s">
        <v>112</v>
      </c>
      <c r="D14" t="s">
        <v>1209</v>
      </c>
      <c r="E14">
        <f>SUMIF(Ingredients!$B$2:$B$98,'PH base foods'!B14,Ingredients!$A$3:$A$99)+SUMIF(Ingredients!$B$2:$B$98,F14,Ingredients!$A$3:$A$99)</f>
        <v>0</v>
      </c>
      <c r="G14" t="str">
        <f>IF(E14=1, "-",IF(SUMIF(Ingredients!B14:B228,B14,Ingredients!A14:A228)+SUMIF(Ingredients!B14:B228,F14,Ingredients!A14:A228)&gt;0, "Yes", "No"))</f>
        <v>No</v>
      </c>
    </row>
    <row r="15" spans="1:8" x14ac:dyDescent="0.3">
      <c r="A15">
        <v>1</v>
      </c>
      <c r="B15" t="s">
        <v>110</v>
      </c>
      <c r="C15" t="s">
        <v>112</v>
      </c>
      <c r="D15" t="s">
        <v>1209</v>
      </c>
      <c r="E15">
        <f>SUMIF(Ingredients!$B$2:$B$98,'PH base foods'!B15,Ingredients!$A$3:$A$99)+SUMIF(Ingredients!$B$2:$B$98,F15,Ingredients!$A$3:$A$99)</f>
        <v>0</v>
      </c>
      <c r="G15" t="str">
        <f>IF(E15=1, "-",IF(SUMIF(Ingredients!B15:B229,B15,Ingredients!A15:A229)+SUMIF(Ingredients!B15:B229,F15,Ingredients!A15:A229)&gt;0, "Yes", "No"))</f>
        <v>No</v>
      </c>
    </row>
    <row r="16" spans="1:8" x14ac:dyDescent="0.3">
      <c r="A16">
        <v>1</v>
      </c>
      <c r="B16" t="s">
        <v>113</v>
      </c>
      <c r="C16" t="s">
        <v>112</v>
      </c>
      <c r="D16" t="s">
        <v>1209</v>
      </c>
      <c r="E16">
        <f>SUMIF(Ingredients!$B$2:$B$98,'PH base foods'!B16,Ingredients!$A$3:$A$99)+SUMIF(Ingredients!$B$2:$B$98,F16,Ingredients!$A$3:$A$99)</f>
        <v>0</v>
      </c>
      <c r="G16" t="str">
        <f>IF(E16=1, "-",IF(SUMIF(Ingredients!B16:B230,B16,Ingredients!A16:A230)+SUMIF(Ingredients!B16:B230,F16,Ingredients!A16:A230)&gt;0, "Yes", "No"))</f>
        <v>Yes</v>
      </c>
    </row>
    <row r="17" spans="1:7" x14ac:dyDescent="0.3">
      <c r="A17">
        <v>1</v>
      </c>
      <c r="B17" t="s">
        <v>69</v>
      </c>
      <c r="C17" t="s">
        <v>112</v>
      </c>
      <c r="D17" t="s">
        <v>1209</v>
      </c>
      <c r="E17">
        <f>SUMIF(Ingredients!$B$2:$B$98,'PH base foods'!B17,Ingredients!$A$3:$A$99)+SUMIF(Ingredients!$B$2:$B$98,F17,Ingredients!$A$3:$A$99)</f>
        <v>1</v>
      </c>
      <c r="G17" t="str">
        <f>IF(E17=1, "-",IF(SUMIF(Ingredients!B17:B231,B17,Ingredients!A17:A231)+SUMIF(Ingredients!B17:B231,F17,Ingredients!A17:A231)&gt;0, "Yes", "No"))</f>
        <v>-</v>
      </c>
    </row>
    <row r="18" spans="1:7" x14ac:dyDescent="0.3">
      <c r="A18">
        <v>1</v>
      </c>
      <c r="B18" t="s">
        <v>114</v>
      </c>
      <c r="C18" t="s">
        <v>112</v>
      </c>
      <c r="D18" t="s">
        <v>1209</v>
      </c>
      <c r="E18">
        <f>SUMIF(Ingredients!$B$2:$B$98,'PH base foods'!B18,Ingredients!$A$3:$A$99)+SUMIF(Ingredients!$B$2:$B$98,F18,Ingredients!$A$3:$A$99)</f>
        <v>0</v>
      </c>
      <c r="G18" t="str">
        <f>IF(E18=1, "-",IF(SUMIF(Ingredients!B18:B232,B18,Ingredients!A18:A232)+SUMIF(Ingredients!B18:B232,F18,Ingredients!A18:A232)&gt;0, "Yes", "No"))</f>
        <v>Yes</v>
      </c>
    </row>
    <row r="19" spans="1:7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>IF(E19=1, "-",IF(SUMIF(Ingredients!B19:B233,B19,Ingredients!A19:A233)+SUMIF(Ingredients!B19:B233,F19,Ingredients!A19:A233)&gt;0, "Yes", "No"))</f>
        <v>-</v>
      </c>
    </row>
    <row r="20" spans="1:7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>IF(E20=1, "-",IF(SUMIF(Ingredients!B20:B234,B20,Ingredients!A20:A234)+SUMIF(Ingredients!B20:B234,F20,Ingredients!A20:A234)&gt;0, "Yes", "No"))</f>
        <v>-</v>
      </c>
    </row>
    <row r="21" spans="1:7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>IF(E21=1, "-",IF(SUMIF(Ingredients!B21:B235,B21,Ingredients!A21:A235)+SUMIF(Ingredients!B21:B235,F21,Ingredients!A21:A235)&gt;0, "Yes", "No"))</f>
        <v>No</v>
      </c>
    </row>
    <row r="22" spans="1:7" x14ac:dyDescent="0.3">
      <c r="A22">
        <v>1</v>
      </c>
      <c r="B22" t="s">
        <v>116</v>
      </c>
      <c r="C22" t="s">
        <v>112</v>
      </c>
      <c r="D22" t="s">
        <v>1207</v>
      </c>
      <c r="E22">
        <f>SUMIF(Ingredients!$B$2:$B$98,'PH base foods'!B22,Ingredients!$A$3:$A$99)+SUMIF(Ingredients!$B$2:$B$98,F22,Ingredients!$A$3:$A$99)</f>
        <v>0</v>
      </c>
      <c r="G22" t="str">
        <f>IF(E22=1, "-",IF(SUMIF(Ingredients!B22:B236,B22,Ingredients!A22:A236)+SUMIF(Ingredients!B22:B236,F22,Ingredients!A22:A236)&gt;0, "Yes", "No"))</f>
        <v>Yes</v>
      </c>
    </row>
    <row r="23" spans="1:7" x14ac:dyDescent="0.3">
      <c r="A23">
        <v>1</v>
      </c>
      <c r="B23" t="s">
        <v>117</v>
      </c>
      <c r="C23" t="s">
        <v>112</v>
      </c>
      <c r="D23" t="s">
        <v>1209</v>
      </c>
      <c r="E23">
        <f>SUMIF(Ingredients!$B$2:$B$98,'PH base foods'!B23,Ingredients!$A$3:$A$99)+SUMIF(Ingredients!$B$2:$B$98,F23,Ingredients!$A$3:$A$99)</f>
        <v>0</v>
      </c>
      <c r="G23" t="str">
        <f>IF(E23=1, "-",IF(SUMIF(Ingredients!B23:B237,B23,Ingredients!A23:A237)+SUMIF(Ingredients!B23:B237,F23,Ingredients!A23:A237)&gt;0, "Yes", "No"))</f>
        <v>Yes</v>
      </c>
    </row>
    <row r="24" spans="1:7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>IF(E24=1, "-",IF(SUMIF(Ingredients!B24:B238,B24,Ingredients!A24:A238)+SUMIF(Ingredients!B24:B238,F24,Ingredients!A24:A238)&gt;0, "Yes", "No"))</f>
        <v>No</v>
      </c>
    </row>
    <row r="25" spans="1:7" x14ac:dyDescent="0.3">
      <c r="A25">
        <v>1</v>
      </c>
      <c r="B25" t="s">
        <v>119</v>
      </c>
      <c r="C25" t="s">
        <v>112</v>
      </c>
      <c r="D25" t="s">
        <v>1209</v>
      </c>
      <c r="E25">
        <f>SUMIF(Ingredients!$B$2:$B$98,'PH base foods'!B25,Ingredients!$A$3:$A$99)+SUMIF(Ingredients!$B$2:$B$98,F25,Ingredients!$A$3:$A$99)</f>
        <v>0</v>
      </c>
      <c r="G25" t="str">
        <f>IF(E25=1, "-",IF(SUMIF(Ingredients!B25:B239,B25,Ingredients!A25:A239)+SUMIF(Ingredients!B25:B239,F25,Ingredients!A25:A239)&gt;0, "Yes", "No"))</f>
        <v>Yes</v>
      </c>
    </row>
    <row r="26" spans="1:7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>IF(E26=1, "-",IF(SUMIF(Ingredients!B26:B240,B26,Ingredients!A26:A240)+SUMIF(Ingredients!B26:B240,F26,Ingredients!A26:A240)&gt;0, "Yes", "No"))</f>
        <v>No</v>
      </c>
    </row>
    <row r="27" spans="1:7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>IF(E27=1, "-",IF(SUMIF(Ingredients!B27:B241,B27,Ingredients!A27:A241)+SUMIF(Ingredients!B27:B241,F27,Ingredients!A27:A241)&gt;0, "Yes", "No"))</f>
        <v>No</v>
      </c>
    </row>
    <row r="28" spans="1:7" x14ac:dyDescent="0.3">
      <c r="A28">
        <v>1</v>
      </c>
      <c r="B28" t="s">
        <v>122</v>
      </c>
      <c r="C28" t="s">
        <v>112</v>
      </c>
      <c r="D28" t="s">
        <v>1209</v>
      </c>
      <c r="E28">
        <f>SUMIF(Ingredients!$B$2:$B$98,'PH base foods'!B28,Ingredients!$A$3:$A$99)+SUMIF(Ingredients!$B$2:$B$98,F28,Ingredients!$A$3:$A$99)</f>
        <v>0</v>
      </c>
      <c r="G28" t="str">
        <f>IF(E28=1, "-",IF(SUMIF(Ingredients!B28:B242,B28,Ingredients!A28:A242)+SUMIF(Ingredients!B28:B242,F28,Ingredients!A28:A242)&gt;0, "Yes", "No"))</f>
        <v>Yes</v>
      </c>
    </row>
    <row r="29" spans="1:7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>IF(E29=1, "-",IF(SUMIF(Ingredients!B29:B243,B29,Ingredients!A29:A243)+SUMIF(Ingredients!B29:B243,F29,Ingredients!A29:A243)&gt;0, "Yes", "No"))</f>
        <v>-</v>
      </c>
    </row>
    <row r="30" spans="1:7" x14ac:dyDescent="0.3">
      <c r="A30">
        <v>1</v>
      </c>
      <c r="B30" t="s">
        <v>123</v>
      </c>
      <c r="C30" t="s">
        <v>112</v>
      </c>
      <c r="D30" t="s">
        <v>1205</v>
      </c>
      <c r="E30">
        <f>SUMIF(Ingredients!$B$2:$B$98,'PH base foods'!B30,Ingredients!$A$3:$A$99)+SUMIF(Ingredients!$B$2:$B$98,F30,Ingredients!$A$3:$A$99)</f>
        <v>0</v>
      </c>
      <c r="G30" t="str">
        <f>IF(E30=1, "-",IF(SUMIF(Ingredients!B30:B244,B30,Ingredients!A30:A244)+SUMIF(Ingredients!B30:B244,F30,Ingredients!A30:A244)&gt;0, "Yes", "No"))</f>
        <v>Yes</v>
      </c>
    </row>
    <row r="31" spans="1:7" x14ac:dyDescent="0.3">
      <c r="A31">
        <v>1</v>
      </c>
      <c r="B31" t="s">
        <v>124</v>
      </c>
      <c r="C31" t="s">
        <v>112</v>
      </c>
      <c r="D31" t="s">
        <v>1205</v>
      </c>
      <c r="E31">
        <f>SUMIF(Ingredients!$B$2:$B$98,'PH base foods'!B31,Ingredients!$A$3:$A$99)+SUMIF(Ingredients!$B$2:$B$98,F31,Ingredients!$A$3:$A$99)</f>
        <v>0</v>
      </c>
      <c r="G31" t="str">
        <f>IF(E31=1, "-",IF(SUMIF(Ingredients!B31:B245,B31,Ingredients!A31:A245)+SUMIF(Ingredients!B31:B245,F31,Ingredients!A31:A245)&gt;0, "Yes", "No"))</f>
        <v>Yes</v>
      </c>
    </row>
    <row r="32" spans="1:7" x14ac:dyDescent="0.3">
      <c r="A32">
        <v>1</v>
      </c>
      <c r="B32" t="s">
        <v>125</v>
      </c>
      <c r="C32" t="s">
        <v>112</v>
      </c>
      <c r="D32" t="s">
        <v>1205</v>
      </c>
      <c r="E32">
        <f>SUMIF(Ingredients!$B$2:$B$98,'PH base foods'!B32,Ingredients!$A$3:$A$99)+SUMIF(Ingredients!$B$2:$B$98,F32,Ingredients!$A$3:$A$99)</f>
        <v>0</v>
      </c>
      <c r="G32" t="str">
        <f>IF(E32=1, "-",IF(SUMIF(Ingredients!B32:B246,B32,Ingredients!A32:A246)+SUMIF(Ingredients!B32:B246,F32,Ingredients!A32:A246)&gt;0, "Yes", "No"))</f>
        <v>Yes</v>
      </c>
    </row>
    <row r="33" spans="1:7" x14ac:dyDescent="0.3">
      <c r="A33">
        <v>1</v>
      </c>
      <c r="B33" t="s">
        <v>126</v>
      </c>
      <c r="C33" t="s">
        <v>112</v>
      </c>
      <c r="D33" t="s">
        <v>1205</v>
      </c>
      <c r="E33">
        <f>SUMIF(Ingredients!$B$2:$B$98,'PH base foods'!B33,Ingredients!$A$3:$A$99)+SUMIF(Ingredients!$B$2:$B$98,F33,Ingredients!$A$3:$A$99)</f>
        <v>0</v>
      </c>
      <c r="G33" t="str">
        <f>IF(E33=1, "-",IF(SUMIF(Ingredients!B33:B247,B33,Ingredients!A33:A247)+SUMIF(Ingredients!B33:B247,F33,Ingredients!A33:A247)&gt;0, "Yes", "No"))</f>
        <v>Yes</v>
      </c>
    </row>
    <row r="34" spans="1:7" x14ac:dyDescent="0.3">
      <c r="A34">
        <v>1</v>
      </c>
      <c r="B34" t="s">
        <v>127</v>
      </c>
      <c r="C34" t="s">
        <v>112</v>
      </c>
      <c r="D34" t="s">
        <v>1205</v>
      </c>
      <c r="E34">
        <f>SUMIF(Ingredients!$B$2:$B$98,'PH base foods'!B34,Ingredients!$A$3:$A$99)+SUMIF(Ingredients!$B$2:$B$98,F34,Ingredients!$A$3:$A$99)</f>
        <v>0</v>
      </c>
      <c r="G34" t="str">
        <f>IF(E34=1, "-",IF(SUMIF(Ingredients!B34:B248,B34,Ingredients!A34:A248)+SUMIF(Ingredients!B34:B248,F34,Ingredients!A34:A248)&gt;0, "Yes", "No"))</f>
        <v>Yes</v>
      </c>
    </row>
    <row r="35" spans="1:7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>IF(E35=1, "-",IF(SUMIF(Ingredients!B35:B249,B35,Ingredients!A35:A249)+SUMIF(Ingredients!B35:B249,F35,Ingredients!A35:A249)&gt;0, "Yes", "No"))</f>
        <v>No</v>
      </c>
    </row>
    <row r="36" spans="1:7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>IF(E36=1, "-",IF(SUMIF(Ingredients!B36:B250,B36,Ingredients!A36:A250)+SUMIF(Ingredients!B36:B250,F36,Ingredients!A36:A250)&gt;0, "Yes", "No"))</f>
        <v>No</v>
      </c>
    </row>
    <row r="37" spans="1:7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>IF(E37=1, "-",IF(SUMIF(Ingredients!B37:B251,B37,Ingredients!A37:A251)+SUMIF(Ingredients!B37:B251,F37,Ingredients!A37:A251)&gt;0, "Yes", "No"))</f>
        <v>No</v>
      </c>
    </row>
    <row r="38" spans="1:7" x14ac:dyDescent="0.3">
      <c r="A38">
        <v>1</v>
      </c>
      <c r="B38" t="s">
        <v>131</v>
      </c>
      <c r="C38" t="s">
        <v>112</v>
      </c>
      <c r="D38" t="s">
        <v>1209</v>
      </c>
      <c r="E38">
        <f>SUMIF(Ingredients!$B$2:$B$98,'PH base foods'!B38,Ingredients!$A$3:$A$99)+SUMIF(Ingredients!$B$2:$B$98,F38,Ingredients!$A$3:$A$99)</f>
        <v>0</v>
      </c>
      <c r="G38" t="str">
        <f>IF(E38=1, "-",IF(SUMIF(Ingredients!B38:B252,B38,Ingredients!A38:A252)+SUMIF(Ingredients!B38:B252,F38,Ingredients!A38:A252)&gt;0, "Yes", "No"))</f>
        <v>Yes</v>
      </c>
    </row>
    <row r="39" spans="1:7" x14ac:dyDescent="0.3">
      <c r="A39">
        <v>1</v>
      </c>
      <c r="B39" t="s">
        <v>132</v>
      </c>
      <c r="C39" t="s">
        <v>112</v>
      </c>
      <c r="D39" t="s">
        <v>1209</v>
      </c>
      <c r="E39">
        <f>SUMIF(Ingredients!$B$2:$B$98,'PH base foods'!B39,Ingredients!$A$3:$A$99)+SUMIF(Ingredients!$B$2:$B$98,F39,Ingredients!$A$3:$A$99)</f>
        <v>0</v>
      </c>
      <c r="G39" t="str">
        <f>IF(E39=1, "-",IF(SUMIF(Ingredients!B39:B253,B39,Ingredients!A39:A253)+SUMIF(Ingredients!B39:B253,F39,Ingredients!A39:A253)&gt;0, "Yes", "No"))</f>
        <v>Yes</v>
      </c>
    </row>
    <row r="40" spans="1:7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>IF(E40=1, "-",IF(SUMIF(Ingredients!B40:B254,B40,Ingredients!A40:A254)+SUMIF(Ingredients!B40:B254,F40,Ingredients!A40:A254)&gt;0, "Yes", "No"))</f>
        <v>No</v>
      </c>
    </row>
    <row r="41" spans="1:7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>IF(E41=1, "-",IF(SUMIF(Ingredients!B41:B255,B41,Ingredients!A41:A255)+SUMIF(Ingredients!B41:B255,F41,Ingredients!A41:A255)&gt;0, "Yes", "No"))</f>
        <v>No</v>
      </c>
    </row>
    <row r="42" spans="1:7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>IF(E42=1, "-",IF(SUMIF(Ingredients!B42:B256,B42,Ingredients!A42:A256)+SUMIF(Ingredients!B42:B256,F42,Ingredients!A42:A256)&gt;0, "Yes", "No"))</f>
        <v>-</v>
      </c>
    </row>
    <row r="43" spans="1:7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>IF(E43=1, "-",IF(SUMIF(Ingredients!B43:B257,B43,Ingredients!A43:A257)+SUMIF(Ingredients!B43:B257,F43,Ingredients!A43:A257)&gt;0, "Yes", "No"))</f>
        <v>No</v>
      </c>
    </row>
    <row r="44" spans="1:7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>IF(E44=1, "-",IF(SUMIF(Ingredients!B44:B258,B44,Ingredients!A44:A258)+SUMIF(Ingredients!B44:B258,F44,Ingredients!A44:A258)&gt;0, "Yes", "No"))</f>
        <v>No</v>
      </c>
    </row>
    <row r="45" spans="1:7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>IF(E45=1, "-",IF(SUMIF(Ingredients!B45:B259,B45,Ingredients!A45:A259)+SUMIF(Ingredients!B45:B259,F45,Ingredients!A45:A259)&gt;0, "Yes", "No"))</f>
        <v>-</v>
      </c>
    </row>
    <row r="46" spans="1:7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>IF(E46=1, "-",IF(SUMIF(Ingredients!B46:B260,B46,Ingredients!A46:A260)+SUMIF(Ingredients!B46:B260,F46,Ingredients!A46:A260)&gt;0, "Yes", "No"))</f>
        <v>-</v>
      </c>
    </row>
    <row r="47" spans="1:7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>IF(E47=1, "-",IF(SUMIF(Ingredients!B47:B261,B47,Ingredients!A47:A261)+SUMIF(Ingredients!B47:B261,F47,Ingredients!A47:A261)&gt;0, "Yes", "No"))</f>
        <v>-</v>
      </c>
    </row>
    <row r="48" spans="1:7" x14ac:dyDescent="0.3">
      <c r="A48">
        <v>1</v>
      </c>
      <c r="B48" t="s">
        <v>139</v>
      </c>
      <c r="C48" t="s">
        <v>112</v>
      </c>
      <c r="D48" t="s">
        <v>1209</v>
      </c>
      <c r="E48">
        <f>SUMIF(Ingredients!$B$2:$B$98,'PH base foods'!B48,Ingredients!$A$3:$A$99)+SUMIF(Ingredients!$B$2:$B$98,F48,Ingredients!$A$3:$A$99)</f>
        <v>0</v>
      </c>
      <c r="G48" t="str">
        <f>IF(E48=1, "-",IF(SUMIF(Ingredients!B48:B262,B48,Ingredients!A48:A262)+SUMIF(Ingredients!B48:B262,F48,Ingredients!A48:A262)&gt;0, "Yes", "No"))</f>
        <v>Yes</v>
      </c>
    </row>
    <row r="49" spans="1:7" x14ac:dyDescent="0.3">
      <c r="A49">
        <v>1</v>
      </c>
      <c r="B49" t="s">
        <v>140</v>
      </c>
      <c r="C49" t="s">
        <v>112</v>
      </c>
      <c r="D49" t="s">
        <v>1209</v>
      </c>
      <c r="E49">
        <f>SUMIF(Ingredients!$B$2:$B$98,'PH base foods'!B49,Ingredients!$A$3:$A$99)+SUMIF(Ingredients!$B$2:$B$98,F49,Ingredients!$A$3:$A$99)</f>
        <v>0</v>
      </c>
      <c r="G49" t="str">
        <f>IF(E49=1, "-",IF(SUMIF(Ingredients!B49:B263,B49,Ingredients!A49:A263)+SUMIF(Ingredients!B49:B263,F49,Ingredients!A49:A263)&gt;0, "Yes", "No"))</f>
        <v>Yes</v>
      </c>
    </row>
    <row r="50" spans="1:7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>IF(E50=1, "-",IF(SUMIF(Ingredients!B50:B264,B50,Ingredients!A50:A264)+SUMIF(Ingredients!B50:B264,F50,Ingredients!A50:A264)&gt;0, "Yes", "No"))</f>
        <v>No</v>
      </c>
    </row>
    <row r="51" spans="1:7" x14ac:dyDescent="0.3">
      <c r="A51">
        <v>1</v>
      </c>
      <c r="B51" t="s">
        <v>142</v>
      </c>
      <c r="C51" t="s">
        <v>112</v>
      </c>
      <c r="D51" t="s">
        <v>1209</v>
      </c>
      <c r="E51">
        <f>SUMIF(Ingredients!$B$2:$B$98,'PH base foods'!B51,Ingredients!$A$3:$A$99)+SUMIF(Ingredients!$B$2:$B$98,F51,Ingredients!$A$3:$A$99)</f>
        <v>0</v>
      </c>
      <c r="G51" t="str">
        <f>IF(E51=1, "-",IF(SUMIF(Ingredients!B51:B265,B51,Ingredients!A51:A265)+SUMIF(Ingredients!B51:B265,F51,Ingredients!A51:A265)&gt;0, "Yes", "No"))</f>
        <v>Yes</v>
      </c>
    </row>
    <row r="52" spans="1:7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>IF(E52=1, "-",IF(SUMIF(Ingredients!B52:B266,B52,Ingredients!A52:A266)+SUMIF(Ingredients!B52:B266,F52,Ingredients!A52:A266)&gt;0, "Yes", "No"))</f>
        <v>-</v>
      </c>
    </row>
    <row r="53" spans="1:7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>IF(E53=1, "-",IF(SUMIF(Ingredients!B53:B267,B53,Ingredients!A53:A267)+SUMIF(Ingredients!B53:B267,F53,Ingredients!A53:A267)&gt;0, "Yes", "No"))</f>
        <v>No</v>
      </c>
    </row>
    <row r="54" spans="1:7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>IF(E54=1, "-",IF(SUMIF(Ingredients!B54:B268,B54,Ingredients!A54:A268)+SUMIF(Ingredients!B54:B268,F54,Ingredients!A54:A268)&gt;0, "Yes", "No"))</f>
        <v>No</v>
      </c>
    </row>
    <row r="55" spans="1:7" x14ac:dyDescent="0.3">
      <c r="A55">
        <v>1</v>
      </c>
      <c r="B55" t="s">
        <v>145</v>
      </c>
      <c r="C55" t="s">
        <v>112</v>
      </c>
      <c r="D55" t="s">
        <v>1206</v>
      </c>
      <c r="E55">
        <f>SUMIF(Ingredients!$B$2:$B$98,'PH base foods'!B55,Ingredients!$A$3:$A$99)+SUMIF(Ingredients!$B$2:$B$98,F55,Ingredients!$A$3:$A$99)</f>
        <v>0</v>
      </c>
      <c r="G55" t="str">
        <f>IF(E55=1, "-",IF(SUMIF(Ingredients!B55:B269,B55,Ingredients!A55:A269)+SUMIF(Ingredients!B55:B269,F55,Ingredients!A55:A269)&gt;0, "Yes", "No"))</f>
        <v>Yes</v>
      </c>
    </row>
    <row r="56" spans="1:7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>IF(E56=1, "-",IF(SUMIF(Ingredients!B56:B270,B56,Ingredients!A56:A270)+SUMIF(Ingredients!B56:B270,F56,Ingredients!A56:A270)&gt;0, "Yes", "No"))</f>
        <v>No</v>
      </c>
    </row>
    <row r="57" spans="1:7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>IF(E57=1, "-",IF(SUMIF(Ingredients!B57:B271,B57,Ingredients!A57:A271)+SUMIF(Ingredients!B57:B271,F57,Ingredients!A57:A271)&gt;0, "Yes", "No"))</f>
        <v>-</v>
      </c>
    </row>
    <row r="58" spans="1:7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>IF(E58=1, "-",IF(SUMIF(Ingredients!B58:B272,B58,Ingredients!A58:A272)+SUMIF(Ingredients!B58:B272,F58,Ingredients!A58:A272)&gt;0, "Yes", "No"))</f>
        <v>-</v>
      </c>
    </row>
    <row r="59" spans="1:7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>IF(E59=1, "-",IF(SUMIF(Ingredients!B59:B273,B59,Ingredients!A59:A273)+SUMIF(Ingredients!B59:B273,F59,Ingredients!A59:A273)&gt;0, "Yes", "No"))</f>
        <v>-</v>
      </c>
    </row>
    <row r="60" spans="1:7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>IF(E60=1, "-",IF(SUMIF(Ingredients!B60:B274,B60,Ingredients!A60:A274)+SUMIF(Ingredients!B60:B274,F60,Ingredients!A60:A274)&gt;0, "Yes", "No"))</f>
        <v>No</v>
      </c>
    </row>
    <row r="61" spans="1:7" x14ac:dyDescent="0.3">
      <c r="A61">
        <v>1</v>
      </c>
      <c r="B61" t="s">
        <v>148</v>
      </c>
      <c r="C61" t="s">
        <v>112</v>
      </c>
      <c r="D61" t="s">
        <v>1205</v>
      </c>
      <c r="E61">
        <f>SUMIF(Ingredients!$B$2:$B$98,'PH base foods'!B61,Ingredients!$A$3:$A$99)+SUMIF(Ingredients!$B$2:$B$98,F61,Ingredients!$A$3:$A$99)</f>
        <v>0</v>
      </c>
      <c r="G61" t="str">
        <f>IF(E61=1, "-",IF(SUMIF(Ingredients!B61:B275,B61,Ingredients!A61:A275)+SUMIF(Ingredients!B61:B275,F61,Ingredients!A61:A275)&gt;0, "Yes", "No"))</f>
        <v>Yes</v>
      </c>
    </row>
    <row r="62" spans="1:7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>IF(E62=1, "-",IF(SUMIF(Ingredients!B62:B276,B62,Ingredients!A62:A276)+SUMIF(Ingredients!B62:B276,F62,Ingredients!A62:A276)&gt;0, "Yes", "No"))</f>
        <v>No</v>
      </c>
    </row>
    <row r="63" spans="1:7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>IF(E63=1, "-",IF(SUMIF(Ingredients!B63:B277,B63,Ingredients!A63:A277)+SUMIF(Ingredients!B63:B277,F63,Ingredients!A63:A277)&gt;0, "Yes", "No"))</f>
        <v>No</v>
      </c>
    </row>
    <row r="64" spans="1:7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>IF(E64=1, "-",IF(SUMIF(Ingredients!B64:B278,B64,Ingredients!A64:A278)+SUMIF(Ingredients!B64:B278,F64,Ingredients!A64:A278)&gt;0, "Yes", "No"))</f>
        <v>No</v>
      </c>
    </row>
    <row r="65" spans="1:7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>IF(E65=1, "-",IF(SUMIF(Ingredients!B65:B279,B65,Ingredients!A65:A279)+SUMIF(Ingredients!B65:B279,F65,Ingredients!A65:A279)&gt;0, "Yes", "No"))</f>
        <v>No</v>
      </c>
    </row>
    <row r="66" spans="1:7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>IF(E66=1, "-",IF(SUMIF(Ingredients!B66:B280,B66,Ingredients!A66:A280)+SUMIF(Ingredients!B66:B280,F66,Ingredients!A66:A280)&gt;0, "Yes", "No"))</f>
        <v>No</v>
      </c>
    </row>
    <row r="67" spans="1:7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>IF(E67=1, "-",IF(SUMIF(Ingredients!B67:B281,B67,Ingredients!A67:A281)+SUMIF(Ingredients!B67:B281,F67,Ingredients!A67:A281)&gt;0, "Yes", "No"))</f>
        <v>No</v>
      </c>
    </row>
    <row r="68" spans="1:7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>IF(E68=1, "-",IF(SUMIF(Ingredients!B68:B282,B68,Ingredients!A68:A282)+SUMIF(Ingredients!B68:B282,F68,Ingredients!A68:A282)&gt;0, "Yes", "No"))</f>
        <v>No</v>
      </c>
    </row>
    <row r="69" spans="1:7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>IF(E69=1, "-",IF(SUMIF(Ingredients!B69:B283,B69,Ingredients!A69:A283)+SUMIF(Ingredients!B69:B283,F69,Ingredients!A69:A283)&gt;0, "Yes", "No"))</f>
        <v>No</v>
      </c>
    </row>
    <row r="70" spans="1:7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>IF(E70=1, "-",IF(SUMIF(Ingredients!B70:B284,B70,Ingredients!A70:A284)+SUMIF(Ingredients!B70:B284,F70,Ingredients!A70:A284)&gt;0, "Yes", "No"))</f>
        <v>-</v>
      </c>
    </row>
    <row r="71" spans="1:7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>IF(E71=1, "-",IF(SUMIF(Ingredients!B71:B285,B71,Ingredients!A71:A285)+SUMIF(Ingredients!B71:B285,F71,Ingredients!A71:A285)&gt;0, "Yes", "No"))</f>
        <v>No</v>
      </c>
    </row>
    <row r="72" spans="1:7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>IF(E72=1, "-",IF(SUMIF(Ingredients!B72:B286,B72,Ingredients!A72:A286)+SUMIF(Ingredients!B72:B286,F72,Ingredients!A72:A286)&gt;0, "Yes", "No"))</f>
        <v>No</v>
      </c>
    </row>
    <row r="73" spans="1:7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>IF(E73=1, "-",IF(SUMIF(Ingredients!B73:B287,B73,Ingredients!A73:A287)+SUMIF(Ingredients!B73:B287,F73,Ingredients!A73:A287)&gt;0, "Yes", "No"))</f>
        <v>No</v>
      </c>
    </row>
    <row r="74" spans="1:7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>IF(E74=1, "-",IF(SUMIF(Ingredients!B74:B288,B74,Ingredients!A74:A288)+SUMIF(Ingredients!B74:B288,F74,Ingredients!A74:A288)&gt;0, "Yes", "No"))</f>
        <v>No</v>
      </c>
    </row>
    <row r="75" spans="1:7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>IF(E75=1, "-",IF(SUMIF(Ingredients!B75:B289,B75,Ingredients!A75:A289)+SUMIF(Ingredients!B75:B289,F75,Ingredients!A75:A289)&gt;0, "Yes", "No"))</f>
        <v>No</v>
      </c>
    </row>
    <row r="76" spans="1:7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>IF(E76=1, "-",IF(SUMIF(Ingredients!B76:B290,B76,Ingredients!A76:A290)+SUMIF(Ingredients!B76:B290,F76,Ingredients!A76:A290)&gt;0, "Yes", "No"))</f>
        <v>No</v>
      </c>
    </row>
    <row r="77" spans="1:7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>IF(E77=1, "-",IF(SUMIF(Ingredients!B77:B291,B77,Ingredients!A77:A291)+SUMIF(Ingredients!B77:B291,F77,Ingredients!A77:A291)&gt;0, "Yes", "No"))</f>
        <v>No</v>
      </c>
    </row>
    <row r="78" spans="1:7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>IF(E78=1, "-",IF(SUMIF(Ingredients!B78:B292,B78,Ingredients!A78:A292)+SUMIF(Ingredients!B78:B292,F78,Ingredients!A78:A292)&gt;0, "Yes", "No"))</f>
        <v>No</v>
      </c>
    </row>
    <row r="79" spans="1:7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>IF(E79=1, "-",IF(SUMIF(Ingredients!B79:B293,B79,Ingredients!A79:A293)+SUMIF(Ingredients!B79:B293,F79,Ingredients!A79:A293)&gt;0, "Yes", "No"))</f>
        <v>No</v>
      </c>
    </row>
    <row r="80" spans="1:7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>IF(E80=1, "-",IF(SUMIF(Ingredients!B80:B294,B80,Ingredients!A80:A294)+SUMIF(Ingredients!B80:B294,F80,Ingredients!A80:A294)&gt;0, "Yes", "No"))</f>
        <v>No</v>
      </c>
    </row>
    <row r="81" spans="1:7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>IF(E81=1, "-",IF(SUMIF(Ingredients!B81:B295,B81,Ingredients!A81:A295)+SUMIF(Ingredients!B81:B295,F81,Ingredients!A81:A295)&gt;0, "Yes", "No"))</f>
        <v>No</v>
      </c>
    </row>
    <row r="82" spans="1:7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>IF(E82=1, "-",IF(SUMIF(Ingredients!B82:B296,B82,Ingredients!A82:A296)+SUMIF(Ingredients!B82:B296,F82,Ingredients!A82:A296)&gt;0, "Yes", "No"))</f>
        <v>No</v>
      </c>
    </row>
    <row r="83" spans="1:7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>IF(E83=1, "-",IF(SUMIF(Ingredients!B83:B297,B83,Ingredients!A83:A297)+SUMIF(Ingredients!B83:B297,F83,Ingredients!A83:A297)&gt;0, "Yes", "No"))</f>
        <v>No</v>
      </c>
    </row>
    <row r="84" spans="1:7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>IF(E84=1, "-",IF(SUMIF(Ingredients!B84:B298,B84,Ingredients!A84:A298)+SUMIF(Ingredients!B84:B298,F84,Ingredients!A84:A298)&gt;0, "Yes", "No"))</f>
        <v>No</v>
      </c>
    </row>
    <row r="85" spans="1:7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>IF(E85=1, "-",IF(SUMIF(Ingredients!B85:B299,B85,Ingredients!A85:A299)+SUMIF(Ingredients!B85:B299,F85,Ingredients!A85:A299)&gt;0, "Yes", "No"))</f>
        <v>No</v>
      </c>
    </row>
    <row r="86" spans="1:7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>IF(E86=1, "-",IF(SUMIF(Ingredients!B86:B300,B86,Ingredients!A86:A300)+SUMIF(Ingredients!B86:B300,F86,Ingredients!A86:A300)&gt;0, "Yes", "No"))</f>
        <v>No</v>
      </c>
    </row>
    <row r="87" spans="1:7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>IF(E87=1, "-",IF(SUMIF(Ingredients!B87:B301,B87,Ingredients!A87:A301)+SUMIF(Ingredients!B87:B301,F87,Ingredients!A87:A301)&gt;0, "Yes", "No"))</f>
        <v>No</v>
      </c>
    </row>
    <row r="88" spans="1:7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>IF(E88=1, "-",IF(SUMIF(Ingredients!B88:B302,B88,Ingredients!A88:A302)+SUMIF(Ingredients!B88:B302,F88,Ingredients!A88:A302)&gt;0, "Yes", "No"))</f>
        <v>-</v>
      </c>
    </row>
    <row r="89" spans="1:7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>IF(E89=1, "-",IF(SUMIF(Ingredients!B89:B303,B89,Ingredients!A89:A303)+SUMIF(Ingredients!B89:B303,F89,Ingredients!A89:A303)&gt;0, "Yes", "No"))</f>
        <v>No</v>
      </c>
    </row>
    <row r="90" spans="1:7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>IF(E90=1, "-",IF(SUMIF(Ingredients!B90:B304,B90,Ingredients!A90:A304)+SUMIF(Ingredients!B90:B304,F90,Ingredients!A90:A304)&gt;0, "Yes", "No"))</f>
        <v>No</v>
      </c>
    </row>
    <row r="91" spans="1:7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>IF(E91=1, "-",IF(SUMIF(Ingredients!B91:B305,B91,Ingredients!A91:A305)+SUMIF(Ingredients!B91:B305,F91,Ingredients!A91:A305)&gt;0, "Yes", "No"))</f>
        <v>No</v>
      </c>
    </row>
    <row r="92" spans="1:7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>IF(E92=1, "-",IF(SUMIF(Ingredients!B92:B306,B92,Ingredients!A92:A306)+SUMIF(Ingredients!B92:B306,F92,Ingredients!A92:A306)&gt;0, "Yes", "No"))</f>
        <v>No</v>
      </c>
    </row>
    <row r="93" spans="1:7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>IF(E93=1, "-",IF(SUMIF(Ingredients!B93:B307,B93,Ingredients!A93:A307)+SUMIF(Ingredients!B93:B307,F93,Ingredients!A93:A307)&gt;0, "Yes", "No"))</f>
        <v>No</v>
      </c>
    </row>
    <row r="94" spans="1:7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>IF(E94=1, "-",IF(SUMIF(Ingredients!B94:B308,B94,Ingredients!A94:A308)+SUMIF(Ingredients!B94:B308,F94,Ingredients!A94:A308)&gt;0, "Yes", "No"))</f>
        <v>No</v>
      </c>
    </row>
    <row r="95" spans="1:7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>IF(E95=1, "-",IF(SUMIF(Ingredients!B95:B309,B95,Ingredients!A95:A309)+SUMIF(Ingredients!B95:B309,F95,Ingredients!A95:A309)&gt;0, "Yes", "No"))</f>
        <v>-</v>
      </c>
    </row>
    <row r="96" spans="1:7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>IF(E96=1, "-",IF(SUMIF(Ingredients!B96:B310,B96,Ingredients!A96:A310)+SUMIF(Ingredients!B96:B310,F96,Ingredients!A96:A310)&gt;0, "Yes", "No"))</f>
        <v>-</v>
      </c>
    </row>
    <row r="97" spans="1:8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>IF(E97=1, "-",IF(SUMIF(Ingredients!B97:B311,B97,Ingredients!A97:A311)+SUMIF(Ingredients!B97:B311,F97,Ingredients!A97:A311)&gt;0, "Yes", "No"))</f>
        <v>No</v>
      </c>
    </row>
    <row r="98" spans="1:8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>IF(E98=1, "-",IF(SUMIF(Ingredients!B98:B312,B98,Ingredients!A98:A312)+SUMIF(Ingredients!B98:B312,F98,Ingredients!A98:A312)&gt;0, "Yes", "No"))</f>
        <v>-</v>
      </c>
    </row>
    <row r="99" spans="1:8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>IF(E99=1, "-",IF(SUMIF(Ingredients!B99:B313,B99,Ingredients!A99:A313)+SUMIF(Ingredients!B99:B313,F99,Ingredients!A99:A313)&gt;0, "Yes", "No"))</f>
        <v>No</v>
      </c>
    </row>
    <row r="100" spans="1:8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>IF(E100=1, "-",IF(SUMIF(Ingredients!B100:B314,B100,Ingredients!A100:A314)+SUMIF(Ingredients!B100:B314,F100,Ingredients!A100:A314)&gt;0, "Yes", "No"))</f>
        <v>No</v>
      </c>
    </row>
    <row r="101" spans="1:8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>IF(E101=1, "-",IF(SUMIF(Ingredients!B101:B315,B101,Ingredients!A101:A315)+SUMIF(Ingredients!B101:B315,F101,Ingredients!A101:A315)&gt;0, "Yes", "No"))</f>
        <v>No</v>
      </c>
    </row>
    <row r="102" spans="1:8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>IF(E102=1, "-",IF(SUMIF(Ingredients!B102:B316,B102,Ingredients!A102:A316)+SUMIF(Ingredients!B102:B316,F102,Ingredients!A102:A316)&gt;0, "Yes", "No"))</f>
        <v>No</v>
      </c>
    </row>
    <row r="103" spans="1:8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>IF(E103=1, "-",IF(SUMIF(Ingredients!B103:B317,B103,Ingredients!A103:A317)+SUMIF(Ingredients!B103:B317,F103,Ingredients!A103:A317)&gt;0, "Yes", "No"))</f>
        <v>No</v>
      </c>
    </row>
    <row r="104" spans="1:8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>IF(E104=1, "-",IF(SUMIF(Ingredients!B104:B318,B104,Ingredients!A104:A318)+SUMIF(Ingredients!B104:B318,F104,Ingredients!A104:A318)&gt;0, "Yes", "No"))</f>
        <v>No</v>
      </c>
    </row>
    <row r="105" spans="1:8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>IF(E105=1, "-",IF(SUMIF(Ingredients!B105:B319,B105,Ingredients!A105:A319)+SUMIF(Ingredients!B105:B319,F105,Ingredients!A105:A319)&gt;0, "Yes", "No"))</f>
        <v>-</v>
      </c>
    </row>
    <row r="106" spans="1:8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>IF(E106=1, "-",IF(SUMIF(Ingredients!B106:B320,B106,Ingredients!A106:A320)+SUMIF(Ingredients!B106:B320,F106,Ingredients!A106:A320)&gt;0, "Yes", "No"))</f>
        <v>-</v>
      </c>
    </row>
    <row r="107" spans="1:8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>IF(E107=1, "-",IF(SUMIF(Ingredients!B107:B321,B107,Ingredients!A107:A321)+SUMIF(Ingredients!B107:B321,F107,Ingredients!A107:A321)&gt;0, "Yes", "No"))</f>
        <v>No</v>
      </c>
    </row>
    <row r="108" spans="1:8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>IF(E108=1, "-",IF(SUMIF(Ingredients!B108:B322,B108,Ingredients!A108:A322)+SUMIF(Ingredients!B108:B322,F108,Ingredients!A108:A322)&gt;0, "Yes", "No"))</f>
        <v>No</v>
      </c>
    </row>
    <row r="109" spans="1:8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>IF(E109=1, "-",IF(SUMIF(Ingredients!B109:B323,B109,Ingredients!A109:A323)+SUMIF(Ingredients!B109:B323,F109,Ingredients!A109:A323)&gt;0, "Yes", "No"))</f>
        <v>No</v>
      </c>
    </row>
    <row r="110" spans="1:8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>IF(E110=1, "-",IF(SUMIF(Ingredients!B110:B324,B110,Ingredients!A110:A324)+SUMIF(Ingredients!B110:B324,F110,Ingredients!A110:A324)&gt;0, "Yes", "No"))</f>
        <v>No</v>
      </c>
    </row>
    <row r="111" spans="1:8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>IF(E111=1, "-",IF(SUMIF(Ingredients!B111:B325,B111,Ingredients!A111:A325)+SUMIF(Ingredients!B111:B325,F111,Ingredients!A111:A325)&gt;0, "Yes", "No"))</f>
        <v>-</v>
      </c>
    </row>
    <row r="112" spans="1:8" x14ac:dyDescent="0.3">
      <c r="A112">
        <v>1</v>
      </c>
      <c r="B112" t="s">
        <v>193</v>
      </c>
      <c r="C112" t="s">
        <v>171</v>
      </c>
      <c r="D112" t="s">
        <v>1205</v>
      </c>
      <c r="E112">
        <f>SUMIF(Ingredients!$B$2:$B$98,'PH base foods'!B112,Ingredients!$A$3:$A$99)+SUMIF(Ingredients!$B$2:$B$98,F112,Ingredients!$A$3:$A$99)</f>
        <v>0</v>
      </c>
      <c r="G112" t="str">
        <f>IF(E112=1, "-",IF(SUMIF(Ingredients!B112:B326,B112,Ingredients!A112:A326)+SUMIF(Ingredients!B112:B326,F112,Ingredients!A112:A326)&gt;0, "Yes", "No"))</f>
        <v>Yes</v>
      </c>
      <c r="H112" t="s">
        <v>1204</v>
      </c>
    </row>
    <row r="113" spans="1:7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>IF(E113=1, "-",IF(SUMIF(Ingredients!B113:B327,B113,Ingredients!A113:A327)+SUMIF(Ingredients!B113:B327,F113,Ingredients!A113:A327)&gt;0, "Yes", "No"))</f>
        <v>No</v>
      </c>
    </row>
    <row r="114" spans="1:7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>IF(E114=1, "-",IF(SUMIF(Ingredients!B114:B328,B114,Ingredients!A114:A328)+SUMIF(Ingredients!B114:B328,F114,Ingredients!A114:A328)&gt;0, "Yes", "No"))</f>
        <v>-</v>
      </c>
    </row>
    <row r="115" spans="1:7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>IF(E115=1, "-",IF(SUMIF(Ingredients!B115:B329,B115,Ingredients!A115:A329)+SUMIF(Ingredients!B115:B329,F115,Ingredients!A115:A329)&gt;0, "Yes", "No"))</f>
        <v>-</v>
      </c>
    </row>
    <row r="116" spans="1:7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>IF(E116=1, "-",IF(SUMIF(Ingredients!B116:B330,B116,Ingredients!A116:A330)+SUMIF(Ingredients!B116:B330,F116,Ingredients!A116:A330)&gt;0, "Yes", "No"))</f>
        <v>No</v>
      </c>
    </row>
    <row r="117" spans="1:7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>IF(E117=1, "-",IF(SUMIF(Ingredients!B117:B331,B117,Ingredients!A117:A331)+SUMIF(Ingredients!B117:B331,F117,Ingredients!A117:A331)&gt;0, "Yes", "No"))</f>
        <v>No</v>
      </c>
    </row>
    <row r="118" spans="1:7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>IF(E118=1, "-",IF(SUMIF(Ingredients!B118:B332,B118,Ingredients!A118:A332)+SUMIF(Ingredients!B118:B332,F118,Ingredients!A118:A332)&gt;0, "Yes", "No"))</f>
        <v>No</v>
      </c>
    </row>
    <row r="119" spans="1:7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>IF(E119=1, "-",IF(SUMIF(Ingredients!B119:B333,B119,Ingredients!A119:A333)+SUMIF(Ingredients!B119:B333,F119,Ingredients!A119:A333)&gt;0, "Yes", "No"))</f>
        <v>No</v>
      </c>
    </row>
    <row r="120" spans="1:7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>IF(E120=1, "-",IF(SUMIF(Ingredients!B120:B334,B120,Ingredients!A120:A334)+SUMIF(Ingredients!B120:B334,F120,Ingredients!A120:A334)&gt;0, "Yes", "No"))</f>
        <v>No</v>
      </c>
    </row>
    <row r="121" spans="1:7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>IF(E121=1, "-",IF(SUMIF(Ingredients!B121:B335,B121,Ingredients!A121:A335)+SUMIF(Ingredients!B121:B335,F121,Ingredients!A121:A335)&gt;0, "Yes", "No"))</f>
        <v>-</v>
      </c>
    </row>
    <row r="122" spans="1:7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>IF(E122=1, "-",IF(SUMIF(Ingredients!B122:B336,B122,Ingredients!A122:A336)+SUMIF(Ingredients!B122:B336,F122,Ingredients!A122:A336)&gt;0, "Yes", "No"))</f>
        <v>No</v>
      </c>
    </row>
    <row r="123" spans="1:7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>IF(E123=1, "-",IF(SUMIF(Ingredients!B123:B337,B123,Ingredients!A123:A337)+SUMIF(Ingredients!B123:B337,F123,Ingredients!A123:A337)&gt;0, "Yes", "No"))</f>
        <v>No</v>
      </c>
    </row>
    <row r="124" spans="1:7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>IF(E124=1, "-",IF(SUMIF(Ingredients!B124:B338,B124,Ingredients!A124:A338)+SUMIF(Ingredients!B124:B338,F124,Ingredients!A124:A338)&gt;0, "Yes", "No"))</f>
        <v>No</v>
      </c>
    </row>
    <row r="125" spans="1:7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>IF(E125=1, "-",IF(SUMIF(Ingredients!B125:B339,B125,Ingredients!A125:A339)+SUMIF(Ingredients!B125:B339,F125,Ingredients!A125:A339)&gt;0, "Yes", "No"))</f>
        <v>No</v>
      </c>
    </row>
    <row r="126" spans="1:7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>IF(E126=1, "-",IF(SUMIF(Ingredients!B126:B340,B126,Ingredients!A126:A340)+SUMIF(Ingredients!B126:B340,F126,Ingredients!A126:A340)&gt;0, "Yes", "No"))</f>
        <v>No</v>
      </c>
    </row>
    <row r="127" spans="1:7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>IF(E127=1, "-",IF(SUMIF(Ingredients!B127:B341,B127,Ingredients!A127:A341)+SUMIF(Ingredients!B127:B341,F127,Ingredients!A127:A341)&gt;0, "Yes", "No"))</f>
        <v>No</v>
      </c>
    </row>
    <row r="128" spans="1:7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>IF(E128=1, "-",IF(SUMIF(Ingredients!B128:B342,B128,Ingredients!A128:A342)+SUMIF(Ingredients!B128:B342,F128,Ingredients!A128:A342)&gt;0, "Yes", "No"))</f>
        <v>No</v>
      </c>
    </row>
    <row r="129" spans="1:7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>IF(E129=1, "-",IF(SUMIF(Ingredients!B129:B343,B129,Ingredients!A129:A343)+SUMIF(Ingredients!B129:B343,F129,Ingredients!A129:A343)&gt;0, "Yes", "No"))</f>
        <v>No</v>
      </c>
    </row>
    <row r="130" spans="1:7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>IF(E130=1, "-",IF(SUMIF(Ingredients!B130:B344,B130,Ingredients!A130:A344)+SUMIF(Ingredients!B130:B344,F130,Ingredients!A130:A344)&gt;0, "Yes", "No"))</f>
        <v>No</v>
      </c>
    </row>
  </sheetData>
  <conditionalFormatting sqref="B3:E3 D4:D130">
    <cfRule type="cellIs" dxfId="35" priority="4" operator="equal">
      <formula>1</formula>
    </cfRule>
  </conditionalFormatting>
  <conditionalFormatting sqref="E3:E130">
    <cfRule type="cellIs" dxfId="34" priority="3" operator="equal">
      <formula>1</formula>
    </cfRule>
  </conditionalFormatting>
  <conditionalFormatting sqref="G3:G130">
    <cfRule type="cellIs" dxfId="33" priority="1" operator="equal">
      <formula>"Yes"</formula>
    </cfRule>
    <cfRule type="cellIs" dxfId="32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G3:G130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4"/>
  <sheetViews>
    <sheetView topLeftCell="H1" zoomScaleNormal="100" workbookViewId="0">
      <pane ySplit="2" topLeftCell="A282" activePane="bottomLeft" state="frozen"/>
      <selection pane="bottomLeft" activeCell="DG302" sqref="DG302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6" max="106" width="31.88671875" customWidth="1"/>
    <col min="107" max="107" width="6.44140625" bestFit="1" customWidth="1"/>
    <col min="108" max="108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</row>
    <row r="2" spans="2:116" x14ac:dyDescent="0.3">
      <c r="B2" s="1" t="s">
        <v>216</v>
      </c>
      <c r="C2" s="1" t="s">
        <v>1324</v>
      </c>
      <c r="D2" s="1" t="s">
        <v>1214</v>
      </c>
      <c r="E2" s="1" t="s">
        <v>111</v>
      </c>
      <c r="F2" s="66" t="s">
        <v>1144</v>
      </c>
      <c r="G2" s="67"/>
      <c r="H2" s="67"/>
      <c r="I2" s="67"/>
      <c r="J2" s="67"/>
      <c r="K2" s="67"/>
      <c r="L2" s="67"/>
      <c r="M2" s="67"/>
      <c r="N2" s="76" t="s">
        <v>1101</v>
      </c>
      <c r="O2" s="67"/>
      <c r="P2" s="67"/>
      <c r="Q2" s="67"/>
      <c r="R2" s="67"/>
      <c r="S2" s="67"/>
      <c r="T2" s="67"/>
      <c r="U2" s="67"/>
      <c r="V2" s="15" t="s">
        <v>1216</v>
      </c>
      <c r="W2" s="15" t="s">
        <v>1215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1145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1113</v>
      </c>
      <c r="DC2" s="1" t="s">
        <v>2343</v>
      </c>
      <c r="DD2" s="28" t="s">
        <v>1290</v>
      </c>
    </row>
    <row r="3" spans="2:116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1213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">
        <v>1146</v>
      </c>
      <c r="DC3" t="s">
        <v>213</v>
      </c>
      <c r="DD3" t="str">
        <f>IF(AND(X3="Yes",NOT(DC3="No")),CONCATENATE(UPPER(C3), "(", E3, ", ItemRegistry.",C3,", ",4," ,", ROUND(CS3/5,2),"f,",ROUND(CT3,0),"f,",ROUND(CV3,0),"f,",ROUND(CX3,2),"f,",ROUND(CW3,2),"f,",ROUND(CY3,2),"f,",ROUND(CZ3,2),"f,",ROUND(21/CU3,2), "f),"),"")</f>
        <v/>
      </c>
      <c r="DL3" t="s">
        <v>2316</v>
      </c>
    </row>
    <row r="4" spans="2:116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1213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">
        <v>1147</v>
      </c>
      <c r="DC4" t="s">
        <v>213</v>
      </c>
      <c r="DD4" t="str">
        <f t="shared" ref="DD4:DD67" si="16">IF(AND(X4="Yes",NOT(DC4="No")),CONCATENATE(UPPER(C4),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6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1213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">
        <v>1147</v>
      </c>
      <c r="DC5" t="s">
        <v>213</v>
      </c>
      <c r="DD5" t="str">
        <f t="shared" si="16"/>
        <v/>
      </c>
    </row>
    <row r="6" spans="2:116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1213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7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">
        <v>1147</v>
      </c>
      <c r="DC6" t="s">
        <v>213</v>
      </c>
      <c r="DD6" t="str">
        <f t="shared" ca="1" si="16"/>
        <v/>
      </c>
    </row>
    <row r="7" spans="2:116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1213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">
        <v>1147</v>
      </c>
      <c r="DC7" t="s">
        <v>213</v>
      </c>
      <c r="DD7" t="str">
        <f t="shared" si="16"/>
        <v/>
      </c>
    </row>
    <row r="8" spans="2:116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1213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7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">
        <v>1147</v>
      </c>
      <c r="DC8" t="s">
        <v>213</v>
      </c>
      <c r="DD8" t="str">
        <f t="shared" ca="1" si="16"/>
        <v/>
      </c>
    </row>
    <row r="9" spans="2:116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1213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">
        <v>1147</v>
      </c>
      <c r="DC9" t="s">
        <v>213</v>
      </c>
      <c r="DD9" t="str">
        <f t="shared" si="16"/>
        <v/>
      </c>
    </row>
    <row r="10" spans="2:116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1213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7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">
        <v>1147</v>
      </c>
      <c r="DC10" t="s">
        <v>213</v>
      </c>
      <c r="DD10" t="str">
        <f t="shared" ca="1" si="16"/>
        <v/>
      </c>
    </row>
    <row r="11" spans="2:116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1213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7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">
        <v>1147</v>
      </c>
      <c r="DC11" t="s">
        <v>213</v>
      </c>
      <c r="DD11" t="str">
        <f t="shared" ca="1" si="16"/>
        <v/>
      </c>
    </row>
    <row r="12" spans="2:116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1213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7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">
        <v>1147</v>
      </c>
      <c r="DC12" t="s">
        <v>213</v>
      </c>
      <c r="DD12" t="str">
        <f t="shared" ca="1" si="16"/>
        <v/>
      </c>
    </row>
    <row r="13" spans="2:116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1209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7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8">AG13</f>
        <v>0</v>
      </c>
      <c r="CT13" s="30">
        <f t="shared" si="10"/>
        <v>0</v>
      </c>
      <c r="CU13" s="30">
        <f t="shared" ref="CU13:CU67" si="19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C13" t="s">
        <v>213</v>
      </c>
      <c r="DD13" t="str">
        <f t="shared" ca="1" si="16"/>
        <v/>
      </c>
    </row>
    <row r="14" spans="2:116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1209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7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8"/>
        <v>10</v>
      </c>
      <c r="CT14" s="30">
        <f t="shared" si="10"/>
        <v>0</v>
      </c>
      <c r="CU14" s="30">
        <f t="shared" si="19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">
        <v>1148</v>
      </c>
      <c r="DC14" t="s">
        <v>213</v>
      </c>
      <c r="DD14" t="str">
        <f t="shared" ca="1" si="16"/>
        <v>BAKEDSWEETPOTATOITEM(VEGETABLE, ItemRegistry.bakedsweetpotatoItem, 4 ,2f,0f,0f,1.5f,0f,0f,0f,0.66f),</v>
      </c>
      <c r="DG14" t="s">
        <v>2344</v>
      </c>
    </row>
    <row r="15" spans="2:116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1209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7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">
        <v>1148</v>
      </c>
      <c r="DC15" t="s">
        <v>213</v>
      </c>
      <c r="DD15" t="str">
        <f t="shared" ca="1" si="16"/>
        <v>GRILLEDEGGPLANTITEM(VEGETABLE, ItemRegistry.grilledeggplantItem, 4 ,1.4f,0f,0f,1.5f,0f,0f,0f,2.1f),</v>
      </c>
      <c r="DG15" t="s">
        <v>2345</v>
      </c>
    </row>
    <row r="16" spans="2:116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1208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7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8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C16" t="s">
        <v>213</v>
      </c>
      <c r="DD16" t="str">
        <f t="shared" ca="1" si="16"/>
        <v>TOASTITEM(BREAD, ItemRegistry.toastItem, 4 ,2f,0f,2f,0f,0f,0f,1f,1f),</v>
      </c>
      <c r="DG16" t="s">
        <v>2317</v>
      </c>
    </row>
    <row r="17" spans="2:111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1213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7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8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C17" t="s">
        <v>213</v>
      </c>
      <c r="DD17" t="str">
        <f t="shared" ca="1" si="16"/>
        <v>ICECREAMITEM(MEAL, ItemRegistry.icecreamItem, 4 ,1f,0f,0f,0f,0f,0f,2f,2.33f),</v>
      </c>
      <c r="DG17" t="s">
        <v>2346</v>
      </c>
    </row>
    <row r="18" spans="2:111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1212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7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C18" t="s">
        <v>213</v>
      </c>
      <c r="DD18" t="str">
        <f t="shared" ca="1" si="16"/>
        <v>GRILLEDCHEESEITEM(DAIRY, ItemRegistry.grilledcheeseItem, 4 ,3f,0f,2f,0f,0f,0f,3f,1f),</v>
      </c>
      <c r="DG18" t="s">
        <v>2318</v>
      </c>
    </row>
    <row r="19" spans="2:111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1206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7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8"/>
        <v>2</v>
      </c>
      <c r="CT19" s="30">
        <f t="shared" si="10"/>
        <v>0</v>
      </c>
      <c r="CU19" s="30">
        <f t="shared" si="19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C19" t="s">
        <v>213</v>
      </c>
      <c r="DD19" t="str">
        <f t="shared" ca="1" si="16"/>
        <v>APPLESAUCEITEM(FRUIT, ItemRegistry.applesauceItem, 4 ,0.4f,0f,0f,0f,1f,0f,0f,2.1f),</v>
      </c>
      <c r="DG19" t="s">
        <v>2347</v>
      </c>
    </row>
    <row r="20" spans="2:111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1208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7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8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C20" t="s">
        <v>213</v>
      </c>
      <c r="DD20" t="str">
        <f t="shared" ca="1" si="16"/>
        <v/>
      </c>
      <c r="DG20" t="s">
        <v>2316</v>
      </c>
    </row>
    <row r="21" spans="2:111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1206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7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C21" t="s">
        <v>213</v>
      </c>
      <c r="DD21" t="str">
        <f t="shared" ca="1" si="16"/>
        <v>CARAMELAPPLEITEM(FRUIT, ItemRegistry.caramelappleItem, 4 ,1f,0f,0f,0f,1f,0f,0f,2.1f),</v>
      </c>
      <c r="DG21" t="s">
        <v>2348</v>
      </c>
    </row>
    <row r="22" spans="2:111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1213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7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19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C22" t="s">
        <v>213</v>
      </c>
      <c r="DD22" t="str">
        <f t="shared" ca="1" si="16"/>
        <v>APPLEPIEITEM(MEAL, ItemRegistry.applepieItem, 4 ,2f,0f,1f,0f,1f,0f,0f,1.34f),</v>
      </c>
      <c r="DG22" t="s">
        <v>2349</v>
      </c>
    </row>
    <row r="23" spans="2:111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1205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7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8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C23" t="s">
        <v>213</v>
      </c>
      <c r="DD23" t="str">
        <f t="shared" ca="1" si="16"/>
        <v>TEAITEM(OTHER, ItemRegistry.teaItem, 4 ,0.2f,20f,0f,0f,0f,0f,0f,2.1f),</v>
      </c>
      <c r="DG23" t="s">
        <v>2350</v>
      </c>
    </row>
    <row r="24" spans="2:111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1205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7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8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C24" t="s">
        <v>213</v>
      </c>
      <c r="DD24" t="str">
        <f t="shared" ca="1" si="16"/>
        <v>COFFEEITEM(OTHER, ItemRegistry.coffeeItem, 4 ,0.2f,20f,0f,0f,0f,0f,0f,2.1f),</v>
      </c>
      <c r="DG24" t="s">
        <v>2351</v>
      </c>
    </row>
    <row r="25" spans="2:111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1207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7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19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">
        <v>1156</v>
      </c>
      <c r="DC25" t="s">
        <v>213</v>
      </c>
      <c r="DD25" t="str">
        <f t="shared" ca="1" si="16"/>
        <v>POPCORNITEM(GRAIN, ItemRegistry.popcornItem, 4 ,0.4f,0f,0f,0f,0f,0f,0f,2.1f),</v>
      </c>
      <c r="DG25" t="s">
        <v>2352</v>
      </c>
    </row>
    <row r="26" spans="2:111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1206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7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8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">
        <v>1162</v>
      </c>
      <c r="DC26" t="s">
        <v>213</v>
      </c>
      <c r="DD26" t="str">
        <f t="shared" ca="1" si="16"/>
        <v>RAISINSITEM(FRUIT, ItemRegistry.raisinsItem, 4 ,0.4f,0f,0f,0f,1f,0f,0f,0.88f),</v>
      </c>
      <c r="DG26" t="s">
        <v>2353</v>
      </c>
    </row>
    <row r="27" spans="2:111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1208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7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C27" t="s">
        <v>213</v>
      </c>
      <c r="DD27" t="str">
        <f t="shared" ca="1" si="16"/>
        <v>RICECAKEITEM(BREAD, ItemRegistry.ricecakeItem, 4 ,1f,0f,1f,0f,0f,0f,0f,1.75f),</v>
      </c>
      <c r="DG27" t="s">
        <v>2354</v>
      </c>
    </row>
    <row r="28" spans="2:111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1205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7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8"/>
        <v>0</v>
      </c>
      <c r="CT28" s="30">
        <f t="shared" si="10"/>
        <v>0</v>
      </c>
      <c r="CU28" s="30">
        <f t="shared" si="19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C28" t="s">
        <v>213</v>
      </c>
      <c r="DD28" t="str">
        <f t="shared" ca="1" si="16"/>
        <v/>
      </c>
      <c r="DG28" t="s">
        <v>2316</v>
      </c>
    </row>
    <row r="29" spans="2:111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7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8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">
        <v>1163</v>
      </c>
      <c r="DC29" t="s">
        <v>212</v>
      </c>
      <c r="DD29" t="str">
        <f t="shared" ca="1" si="16"/>
        <v/>
      </c>
      <c r="DG29" t="s">
        <v>2316</v>
      </c>
    </row>
    <row r="30" spans="2:111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1207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7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8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C30" t="s">
        <v>213</v>
      </c>
      <c r="DD30" t="str">
        <f t="shared" ca="1" si="16"/>
        <v/>
      </c>
      <c r="DG30" t="s">
        <v>2316</v>
      </c>
    </row>
    <row r="31" spans="2:111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1213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7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">
        <v>1164</v>
      </c>
      <c r="DC31" t="s">
        <v>213</v>
      </c>
      <c r="DD31" t="str">
        <f t="shared" ca="1" si="16"/>
        <v>PASTAITEM(MEAL, ItemRegistry.pastaItem, 4 ,1f,0f,1f,0f,0f,0f,0f,0.5f),</v>
      </c>
      <c r="DG31" t="s">
        <v>2355</v>
      </c>
    </row>
    <row r="32" spans="2:111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1206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7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8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C32" t="s">
        <v>212</v>
      </c>
      <c r="DD32" t="str">
        <f t="shared" ca="1" si="16"/>
        <v/>
      </c>
      <c r="DG32" t="s">
        <v>2316</v>
      </c>
    </row>
    <row r="33" spans="2:111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1213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7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19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C33" t="s">
        <v>213</v>
      </c>
      <c r="DD33" t="str">
        <f t="shared" ca="1" si="16"/>
        <v/>
      </c>
      <c r="DG33" t="s">
        <v>2316</v>
      </c>
    </row>
    <row r="34" spans="2:111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1206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7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8"/>
        <v>0</v>
      </c>
      <c r="CT34" s="30">
        <f t="shared" si="10"/>
        <v>5</v>
      </c>
      <c r="CU34" s="30">
        <f t="shared" si="19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C34" t="s">
        <v>213</v>
      </c>
      <c r="DD34" t="str">
        <f t="shared" ca="1" si="16"/>
        <v/>
      </c>
      <c r="DG34" t="s">
        <v>2316</v>
      </c>
    </row>
    <row r="35" spans="2:111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1213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7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C35" t="s">
        <v>213</v>
      </c>
      <c r="DD35" t="str">
        <f t="shared" ca="1" si="16"/>
        <v>CARROTSOUPITEM(MEAL, ItemRegistry.carrotsoupItem, 4 ,3f,15f,0f,2.5f,0f,2.5f,1f,1.75f),</v>
      </c>
      <c r="DG35" t="s">
        <v>2356</v>
      </c>
    </row>
    <row r="36" spans="2:111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1209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7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C36" t="s">
        <v>213</v>
      </c>
      <c r="DD36" t="str">
        <f t="shared" ca="1" si="16"/>
        <v>GLAZEDCARROTSITEM(VEGETABLE, ItemRegistry.glazedcarrotsItem, 4 ,2f,0f,0f,1f,0f,0f,0f,1.4f),</v>
      </c>
      <c r="DG36" t="s">
        <v>2357</v>
      </c>
    </row>
    <row r="37" spans="2:111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1209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7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8"/>
        <v>15</v>
      </c>
      <c r="CT37" s="30">
        <f t="shared" si="10"/>
        <v>0</v>
      </c>
      <c r="CU37" s="30">
        <f t="shared" si="19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C37" t="s">
        <v>213</v>
      </c>
      <c r="DD37" t="str">
        <f t="shared" ca="1" si="16"/>
        <v>BUTTEREDPOTATOITEM(VEGETABLE, ItemRegistry.butteredpotatoItem, 4 ,3f,0f,0f,1.5f,0f,0f,0f,0.95f),</v>
      </c>
      <c r="DG37" t="s">
        <v>2358</v>
      </c>
    </row>
    <row r="38" spans="2:111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1213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7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C38" t="s">
        <v>213</v>
      </c>
      <c r="DD38" t="str">
        <f t="shared" ca="1" si="16"/>
        <v>LOADEDBAKEDPOTATOITEM(MEAL, ItemRegistry.loadedbakedpotatoItem, 4 ,3f,0f,0f,1.5f,0f,2.5f,3f,1f),</v>
      </c>
      <c r="DG38" t="s">
        <v>2359</v>
      </c>
    </row>
    <row r="39" spans="2:111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1213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7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8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C39" t="s">
        <v>213</v>
      </c>
      <c r="DD39" t="str">
        <f t="shared" ca="1" si="16"/>
        <v>MASHEDPOTATOESITEM(MEAL, ItemRegistry.mashedpotatoesItem, 4 ,3f,0f,0f,1.5f,0f,0f,1f,1.31f),</v>
      </c>
      <c r="DG39" t="s">
        <v>2360</v>
      </c>
    </row>
    <row r="40" spans="2:111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1213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7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8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C40" t="s">
        <v>213</v>
      </c>
      <c r="DD40" t="str">
        <f t="shared" ca="1" si="16"/>
        <v>POTATOSALADITEM(MEAL, ItemRegistry.potatosaladItem, 4 ,2f,0f,0f,1.5f,0f,0f,0f,1.31f),</v>
      </c>
      <c r="DG40" t="s">
        <v>2361</v>
      </c>
    </row>
    <row r="41" spans="2:111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1213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7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C41" t="s">
        <v>213</v>
      </c>
      <c r="DD41" t="str">
        <f t="shared" ca="1" si="16"/>
        <v>POTATOSOUPITEM(MEAL, ItemRegistry.potatosoupItem, 4 ,3f,15f,0f,2.5f,0f,2.5f,0f,3.5f),</v>
      </c>
      <c r="DG41" t="s">
        <v>2362</v>
      </c>
    </row>
    <row r="42" spans="2:111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1213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7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8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C42" t="s">
        <v>213</v>
      </c>
      <c r="DD42" t="str">
        <f t="shared" ca="1" si="16"/>
        <v>FRIESITEM(MEAL, ItemRegistry.friesItem, 4 ,2f,0f,0f,1.5f,0f,0f,0f,1.75f),</v>
      </c>
      <c r="DG42" t="s">
        <v>2363</v>
      </c>
    </row>
    <row r="43" spans="2:111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1213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7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8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C43" t="s">
        <v>213</v>
      </c>
      <c r="DD43" t="str">
        <f t="shared" ca="1" si="16"/>
        <v>GRILLEDMUSHROOMITEM(MEAL, ItemRegistry.grilledmushroomItem, 4 ,0.4f,0f,0f,0f,0f,0.5f,0f,2.1f),</v>
      </c>
      <c r="DG43" t="s">
        <v>2364</v>
      </c>
    </row>
    <row r="44" spans="2:111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1213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7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C44" t="s">
        <v>213</v>
      </c>
      <c r="DD44" t="str">
        <f t="shared" ca="1" si="16"/>
        <v>STUFFEDMUSHROOMITEM(MEAL, ItemRegistry.stuffedmushroomItem, 4 ,3f,0f,2f,0f,0f,0.5f,3f,1.31f),</v>
      </c>
      <c r="DG44" t="s">
        <v>2365</v>
      </c>
    </row>
    <row r="45" spans="2:111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1213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7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8"/>
        <v>15</v>
      </c>
      <c r="CT45" s="30">
        <f t="shared" si="10"/>
        <v>0</v>
      </c>
      <c r="CU45" s="30">
        <f t="shared" si="19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C45" t="s">
        <v>213</v>
      </c>
      <c r="DD45" t="str">
        <f t="shared" ca="1" si="16"/>
        <v>CHICKENSANDWICHITEM(MEAL, ItemRegistry.chickensandwichItem, 4 ,3f,0f,2f,0f,0f,2.5f,0f,1.43f),</v>
      </c>
      <c r="DG45" t="s">
        <v>2366</v>
      </c>
    </row>
    <row r="46" spans="2:111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1213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7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C46" t="s">
        <v>213</v>
      </c>
      <c r="DD46" t="str">
        <f t="shared" ca="1" si="16"/>
        <v>CHICKENNOODLESOUPITEM(MEAL, ItemRegistry.chickennoodlesoupItem, 4 ,4f,15f,1f,2.14f,0f,4f,1f,3.5f),</v>
      </c>
      <c r="DG46" t="s">
        <v>2367</v>
      </c>
    </row>
    <row r="47" spans="2:111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1213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7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C47" t="s">
        <v>213</v>
      </c>
      <c r="DD47" t="str">
        <f t="shared" ca="1" si="16"/>
        <v>CHICKENPOTPIEITEM(MEAL, ItemRegistry.chickenpotpieItem, 4 ,4f,0f,1f,2.5f,0f,2.5f,0f,1.75f),</v>
      </c>
      <c r="DG47" t="s">
        <v>2368</v>
      </c>
    </row>
    <row r="48" spans="2:111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1213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7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8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C48" t="s">
        <v>213</v>
      </c>
      <c r="DD48" t="str">
        <f t="shared" ca="1" si="16"/>
        <v>BREADEDPORKCHOPITEM(MEAL, ItemRegistry.breadedporkchopItem, 4 ,3f,0f,1f,0f,0f,1.5f,0f,1.5f),</v>
      </c>
      <c r="DG48" t="s">
        <v>2369</v>
      </c>
    </row>
    <row r="49" spans="2:111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1213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7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8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C49" t="s">
        <v>213</v>
      </c>
      <c r="DD49" t="str">
        <f t="shared" ca="1" si="16"/>
        <v>HOTDOGITEM(MEAL, ItemRegistry.hotdogItem, 4 ,3f,0f,2f,0f,0f,1.5f,0f,2.33f),</v>
      </c>
      <c r="DG49" t="s">
        <v>2370</v>
      </c>
    </row>
    <row r="50" spans="2:111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1213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7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19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C50" t="s">
        <v>213</v>
      </c>
      <c r="DD50" t="str">
        <f t="shared" ca="1" si="16"/>
        <v>BAKEDHAMITEM(MEAL, ItemRegistry.bakedhamItem, 4 ,2f,0f,0f,0f,1f,1.5f,0f,1.26f),</v>
      </c>
      <c r="DG50" t="s">
        <v>2371</v>
      </c>
    </row>
    <row r="51" spans="2:111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1213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7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8"/>
        <v>20</v>
      </c>
      <c r="CT51" s="30">
        <f t="shared" si="10"/>
        <v>0</v>
      </c>
      <c r="CU51" s="30">
        <f t="shared" si="19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C51" t="s">
        <v>213</v>
      </c>
      <c r="DD51" t="str">
        <f t="shared" ca="1" si="16"/>
        <v>HAMBURGERITEM(MEAL, ItemRegistry.hamburgerItem, 4 ,4f,0f,2f,0f,0f,2f,1f,1.58f),</v>
      </c>
      <c r="DG51" t="s">
        <v>2372</v>
      </c>
    </row>
    <row r="52" spans="2:111" x14ac:dyDescent="0.3">
      <c r="B52" t="s">
        <v>983</v>
      </c>
      <c r="C52" t="str">
        <f>INDEX('PH Itemnames'!$B$1:$B$723,MATCH(B52,'PH Itemnames'!$A$1:$A$723),1)</f>
        <v>cheeseburgerItem</v>
      </c>
      <c r="D52" t="s">
        <v>253</v>
      </c>
      <c r="E52" t="s">
        <v>1213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7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C52" t="s">
        <v>213</v>
      </c>
      <c r="DD52" t="str">
        <f t="shared" ca="1" si="16"/>
        <v>CHEESEBURGERITEM(MEAL, ItemRegistry.cheeseburgerItem, 4 ,5f,0f,2f,0f,0f,2f,3f,1.4f),</v>
      </c>
      <c r="DG52" t="s">
        <v>2373</v>
      </c>
    </row>
    <row r="53" spans="2:111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1213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7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C53" t="s">
        <v>213</v>
      </c>
      <c r="DD53" t="str">
        <f t="shared" ca="1" si="16"/>
        <v>POTROASTITEM(MEAL, ItemRegistry.potroastItem, 4 ,6f,0f,0f,3.5f,0f,4.5f,0f,3.5f),</v>
      </c>
      <c r="DG53" t="s">
        <v>2374</v>
      </c>
    </row>
    <row r="54" spans="2:111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1213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7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8"/>
        <v>10</v>
      </c>
      <c r="CT54" s="30">
        <f t="shared" si="10"/>
        <v>0</v>
      </c>
      <c r="CU54" s="30">
        <f t="shared" si="19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C54" t="s">
        <v>213</v>
      </c>
      <c r="DD54" t="str">
        <f t="shared" ca="1" si="16"/>
        <v>FISHSANDWICHITEM(MEAL, ItemRegistry.fishsandwichItem, 4 ,2f,0f,2f,0f,0f,1f,0f,1.43f),</v>
      </c>
      <c r="DG54" t="s">
        <v>2375</v>
      </c>
    </row>
    <row r="55" spans="2:111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1213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7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8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C55" t="s">
        <v>213</v>
      </c>
      <c r="DD55" t="str">
        <f t="shared" ca="1" si="16"/>
        <v>FISHSTICKSITEM(MEAL, ItemRegistry.fishsticksItem, 4 ,2f,0f,1f,0f,0f,1f,0f,1.75f),</v>
      </c>
      <c r="DG55" t="s">
        <v>2376</v>
      </c>
    </row>
    <row r="56" spans="2:111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1213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7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8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C56" t="s">
        <v>213</v>
      </c>
      <c r="DD56" t="str">
        <f t="shared" ca="1" si="16"/>
        <v>FISHANDCHIPSITEM(MEAL, ItemRegistry.fishandchipsItem, 4 ,4f,0f,1f,1.5f,0f,1f,0f,1.75f),</v>
      </c>
      <c r="DG56" t="s">
        <v>2377</v>
      </c>
    </row>
    <row r="57" spans="2:111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7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8"/>
        <v>0</v>
      </c>
      <c r="CT57" s="30">
        <f t="shared" si="10"/>
        <v>0</v>
      </c>
      <c r="CU57" s="30">
        <f t="shared" si="19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">
        <v>1163</v>
      </c>
      <c r="DC57" t="s">
        <v>212</v>
      </c>
      <c r="DD57" t="str">
        <f t="shared" ca="1" si="16"/>
        <v/>
      </c>
      <c r="DG57" t="s">
        <v>2316</v>
      </c>
    </row>
    <row r="58" spans="2:111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1213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7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C58" t="s">
        <v>213</v>
      </c>
      <c r="DD58" t="str">
        <f t="shared" ca="1" si="16"/>
        <v>SCRAMBLEDEGGITEM(MEAL, ItemRegistry.scrambledeggItem, 4 ,0.4f,0f,0f,0f,0f,0.8f,0.3f,4.2f),</v>
      </c>
      <c r="DG58" t="s">
        <v>2378</v>
      </c>
    </row>
    <row r="59" spans="2:111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1213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7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C59" t="s">
        <v>213</v>
      </c>
      <c r="DD59" t="str">
        <f t="shared" ca="1" si="16"/>
        <v>BOILEDEGGITEM(MEAL, ItemRegistry.boiledeggItem, 4 ,0.4f,0f,0f,0f,0f,0.8f,0.3f,4.2f),</v>
      </c>
      <c r="DG59" t="s">
        <v>2379</v>
      </c>
    </row>
    <row r="60" spans="2:111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1213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7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C60" t="s">
        <v>213</v>
      </c>
      <c r="DD60" t="str">
        <f t="shared" ca="1" si="16"/>
        <v>EGGSALADITEM(MEAL, ItemRegistry.eggsaladItem, 4 ,1f,0f,0f,0f,0f,0.8f,0.3f,3f),</v>
      </c>
      <c r="DG60" t="s">
        <v>2380</v>
      </c>
    </row>
    <row r="61" spans="2:111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1205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7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C61" t="s">
        <v>213</v>
      </c>
      <c r="DD61" t="str">
        <f t="shared" ca="1" si="16"/>
        <v>CARAMELITEM(OTHER, ItemRegistry.caramelItem, 4 ,0.2f,0f,0f,0f,0f,0f,0f,0.88f),</v>
      </c>
      <c r="DG61" t="s">
        <v>2381</v>
      </c>
    </row>
    <row r="62" spans="2:111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1205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7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C62" t="s">
        <v>213</v>
      </c>
      <c r="DD62" t="str">
        <f t="shared" ca="1" si="16"/>
        <v>TAFFYITEM(OTHER, ItemRegistry.taffyItem, 4 ,0.2f,0f,0f,0f,0f,0f,0f,0.88f),</v>
      </c>
      <c r="DG62" t="s">
        <v>2382</v>
      </c>
    </row>
    <row r="63" spans="2:111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1213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7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8"/>
        <v>12.30952380952381</v>
      </c>
      <c r="CT63" s="30">
        <f t="shared" si="10"/>
        <v>0.35714285714285715</v>
      </c>
      <c r="CU63" s="30">
        <f t="shared" si="19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C63" t="s">
        <v>213</v>
      </c>
      <c r="DD63" t="str">
        <f t="shared" ca="1" si="16"/>
        <v/>
      </c>
      <c r="DG63" t="s">
        <v>2316</v>
      </c>
    </row>
    <row r="64" spans="2:111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1210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7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8"/>
        <v>0</v>
      </c>
      <c r="CT64" s="30">
        <f t="shared" si="10"/>
        <v>0</v>
      </c>
      <c r="CU64" s="30">
        <f t="shared" si="19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C64" t="s">
        <v>213</v>
      </c>
      <c r="DD64" t="str">
        <f t="shared" ca="1" si="16"/>
        <v/>
      </c>
      <c r="DG64" t="s">
        <v>2316</v>
      </c>
    </row>
    <row r="65" spans="2:111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1205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7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8"/>
        <v>0</v>
      </c>
      <c r="CT65" s="30">
        <f t="shared" si="10"/>
        <v>0</v>
      </c>
      <c r="CU65" s="30">
        <f t="shared" si="19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">
        <v>320</v>
      </c>
      <c r="DC65" t="s">
        <v>213</v>
      </c>
      <c r="DD65" t="str">
        <f t="shared" ca="1" si="16"/>
        <v/>
      </c>
      <c r="DG65" t="s">
        <v>2316</v>
      </c>
    </row>
    <row r="66" spans="2:111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1205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7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8"/>
        <v>10</v>
      </c>
      <c r="CT66" s="30">
        <f t="shared" si="10"/>
        <v>5</v>
      </c>
      <c r="CU66" s="30">
        <f t="shared" si="19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C66" t="s">
        <v>213</v>
      </c>
      <c r="DD66" t="str">
        <f t="shared" ca="1" si="16"/>
        <v/>
      </c>
      <c r="DG66" t="s">
        <v>2316</v>
      </c>
    </row>
    <row r="67" spans="2:111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1205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7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8"/>
        <v>5</v>
      </c>
      <c r="CT67" s="30">
        <f t="shared" si="10"/>
        <v>5</v>
      </c>
      <c r="CU67" s="30">
        <f t="shared" si="19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C67" t="s">
        <v>213</v>
      </c>
      <c r="DD67" t="str">
        <f t="shared" ca="1" si="16"/>
        <v/>
      </c>
      <c r="DG67" t="s">
        <v>2316</v>
      </c>
    </row>
    <row r="68" spans="2:111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1205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0">COUNTIF(F68:M790,B68)</f>
        <v>1</v>
      </c>
      <c r="X68" s="44" t="str">
        <f t="shared" ref="X68" ca="1" si="21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2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3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4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5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6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7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8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9">SUM(CJ68:CQ68)</f>
        <v>2</v>
      </c>
      <c r="CS68" s="34">
        <f t="shared" ref="CS68:CS129" si="30">AG68</f>
        <v>5</v>
      </c>
      <c r="CT68" s="30">
        <f t="shared" ref="CT68:CT125" si="31">AP68</f>
        <v>10</v>
      </c>
      <c r="CU68" s="30">
        <f t="shared" ref="CU68:CU131" si="32">AY68</f>
        <v>8.8333333333333339</v>
      </c>
      <c r="CV68" s="35">
        <f t="shared" ref="CV68:CV131" si="33">BH68</f>
        <v>0</v>
      </c>
      <c r="CW68" s="36">
        <f t="shared" ref="CW68:CW131" si="34">BQ68</f>
        <v>0</v>
      </c>
      <c r="CX68" s="37">
        <f t="shared" ref="CX68:CX131" si="35">BZ68</f>
        <v>0</v>
      </c>
      <c r="CY68" s="38">
        <f t="shared" ref="CY68:CY131" si="36">CI68</f>
        <v>0</v>
      </c>
      <c r="CZ68" s="39">
        <f t="shared" ref="CZ68:CZ130" si="37">CR68</f>
        <v>2</v>
      </c>
      <c r="DA68" t="s">
        <v>212</v>
      </c>
      <c r="DC68" t="s">
        <v>213</v>
      </c>
      <c r="DD68" t="str">
        <f t="shared" ref="DD68:DD131" ca="1" si="38">IF(AND(X68="Yes",NOT(DC68="No")),CONCATENATE(UPPER(C68),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G68" t="s">
        <v>2316</v>
      </c>
    </row>
    <row r="69" spans="2:111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1213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39">SUM(N69:U69)-COUNTA(F69:M69)+1</f>
        <v>1</v>
      </c>
      <c r="W69" s="11">
        <f t="shared" si="20"/>
        <v>0</v>
      </c>
      <c r="X69" s="44" t="str">
        <f t="shared" ca="1" si="17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2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3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4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5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6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7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8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9"/>
        <v>0</v>
      </c>
      <c r="CS69" s="34">
        <v>25</v>
      </c>
      <c r="CT69" s="30">
        <v>15</v>
      </c>
      <c r="CU69" s="30">
        <v>6</v>
      </c>
      <c r="CV69" s="35">
        <f t="shared" si="33"/>
        <v>0</v>
      </c>
      <c r="CW69" s="36">
        <f t="shared" si="34"/>
        <v>0</v>
      </c>
      <c r="CX69" s="37">
        <v>3.5</v>
      </c>
      <c r="CY69" s="38">
        <f t="shared" si="36"/>
        <v>3</v>
      </c>
      <c r="CZ69" s="39">
        <f t="shared" si="37"/>
        <v>0</v>
      </c>
      <c r="DA69" t="s">
        <v>215</v>
      </c>
      <c r="DC69" t="s">
        <v>213</v>
      </c>
      <c r="DD69" t="str">
        <f t="shared" ca="1" si="38"/>
        <v>VEGETABLESOUPITEM(MEAL, ItemRegistry.vegetablesoupItem, 4 ,5f,15f,0f,3.5f,0f,3f,0f,3.5f),</v>
      </c>
      <c r="DG69" t="s">
        <v>2383</v>
      </c>
    </row>
    <row r="70" spans="2:111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1213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39"/>
        <v>1</v>
      </c>
      <c r="W70" s="11">
        <f t="shared" si="20"/>
        <v>0</v>
      </c>
      <c r="X70" s="44" t="str">
        <f t="shared" ref="X70:X133" ca="1" si="40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2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3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4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5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6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7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8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9"/>
        <v>0</v>
      </c>
      <c r="CS70" s="34">
        <f t="shared" si="30"/>
        <v>7.166666666666667</v>
      </c>
      <c r="CT70" s="30">
        <f t="shared" si="31"/>
        <v>0</v>
      </c>
      <c r="CU70" s="30">
        <f t="shared" si="32"/>
        <v>12</v>
      </c>
      <c r="CV70" s="35">
        <f t="shared" si="33"/>
        <v>0</v>
      </c>
      <c r="CW70" s="36">
        <f t="shared" si="34"/>
        <v>0</v>
      </c>
      <c r="CX70" s="37">
        <f t="shared" si="35"/>
        <v>0</v>
      </c>
      <c r="CY70" s="38">
        <f t="shared" si="36"/>
        <v>2</v>
      </c>
      <c r="CZ70" s="39">
        <f t="shared" si="37"/>
        <v>0</v>
      </c>
      <c r="DA70" t="s">
        <v>212</v>
      </c>
      <c r="DB70" t="s">
        <v>1177</v>
      </c>
      <c r="DC70" t="s">
        <v>212</v>
      </c>
      <c r="DD70" t="str">
        <f t="shared" ca="1" si="38"/>
        <v/>
      </c>
      <c r="DG70" t="s">
        <v>2316</v>
      </c>
    </row>
    <row r="71" spans="2:111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1213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39"/>
        <v>1</v>
      </c>
      <c r="W71" s="11">
        <f t="shared" si="20"/>
        <v>0</v>
      </c>
      <c r="X71" s="44" t="str">
        <f t="shared" ca="1" si="40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2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3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4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5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6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7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8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9"/>
        <v>0</v>
      </c>
      <c r="CS71" s="34">
        <f t="shared" si="30"/>
        <v>0</v>
      </c>
      <c r="CT71" s="30">
        <f t="shared" si="31"/>
        <v>0</v>
      </c>
      <c r="CU71" s="30">
        <f t="shared" si="32"/>
        <v>0</v>
      </c>
      <c r="CV71" s="35">
        <f t="shared" si="33"/>
        <v>0</v>
      </c>
      <c r="CW71" s="36">
        <f t="shared" si="34"/>
        <v>0</v>
      </c>
      <c r="CX71" s="37">
        <f t="shared" si="35"/>
        <v>0</v>
      </c>
      <c r="CY71" s="38">
        <f t="shared" si="36"/>
        <v>0.5</v>
      </c>
      <c r="CZ71" s="39">
        <f t="shared" si="37"/>
        <v>0</v>
      </c>
      <c r="DA71" t="s">
        <v>212</v>
      </c>
      <c r="DB71" t="s">
        <v>1177</v>
      </c>
      <c r="DC71" t="s">
        <v>212</v>
      </c>
      <c r="DD71" t="str">
        <f t="shared" ca="1" si="38"/>
        <v/>
      </c>
      <c r="DG71" t="s">
        <v>2316</v>
      </c>
    </row>
    <row r="72" spans="2:111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1213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39"/>
        <v>1</v>
      </c>
      <c r="W72" s="11">
        <f t="shared" si="20"/>
        <v>0</v>
      </c>
      <c r="X72" s="44" t="str">
        <f t="shared" ca="1" si="40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2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3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4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5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6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7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8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9"/>
        <v>0</v>
      </c>
      <c r="CS72" s="34">
        <f t="shared" si="30"/>
        <v>5.1428571428571432</v>
      </c>
      <c r="CT72" s="30">
        <f t="shared" si="31"/>
        <v>0.35714285714285715</v>
      </c>
      <c r="CU72" s="30">
        <f t="shared" si="32"/>
        <v>19.285714285714285</v>
      </c>
      <c r="CV72" s="35">
        <f t="shared" si="33"/>
        <v>0</v>
      </c>
      <c r="CW72" s="36">
        <f t="shared" si="34"/>
        <v>0</v>
      </c>
      <c r="CX72" s="37">
        <f t="shared" si="35"/>
        <v>1.1428571428571428</v>
      </c>
      <c r="CY72" s="38">
        <f t="shared" si="36"/>
        <v>0</v>
      </c>
      <c r="CZ72" s="39">
        <f t="shared" si="37"/>
        <v>0</v>
      </c>
      <c r="DA72" t="s">
        <v>212</v>
      </c>
      <c r="DB72" t="s">
        <v>1177</v>
      </c>
      <c r="DC72" t="s">
        <v>212</v>
      </c>
      <c r="DD72" t="str">
        <f t="shared" ca="1" si="38"/>
        <v/>
      </c>
      <c r="DG72" t="s">
        <v>2316</v>
      </c>
    </row>
    <row r="73" spans="2:111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1213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39"/>
        <v>1</v>
      </c>
      <c r="W73" s="11">
        <f t="shared" si="20"/>
        <v>34</v>
      </c>
      <c r="X73" s="44" t="str">
        <f t="shared" ca="1" si="40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2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3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4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5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6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7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8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9"/>
        <v>0</v>
      </c>
      <c r="CS73" s="34">
        <v>10</v>
      </c>
      <c r="CT73" s="30">
        <v>15</v>
      </c>
      <c r="CU73" s="30">
        <v>6</v>
      </c>
      <c r="CV73" s="35">
        <f t="shared" si="33"/>
        <v>0</v>
      </c>
      <c r="CW73" s="36">
        <f t="shared" si="34"/>
        <v>0</v>
      </c>
      <c r="CX73" s="37">
        <v>1</v>
      </c>
      <c r="CY73" s="38">
        <f t="shared" si="36"/>
        <v>2.5</v>
      </c>
      <c r="CZ73" s="39">
        <f t="shared" si="37"/>
        <v>0</v>
      </c>
      <c r="DA73" t="s">
        <v>215</v>
      </c>
      <c r="DB73" t="s">
        <v>1289</v>
      </c>
      <c r="DC73" t="s">
        <v>213</v>
      </c>
      <c r="DD73" t="str">
        <f t="shared" ca="1" si="38"/>
        <v>STOCKITEM(MEAL, ItemRegistry.stockItem, 4 ,2f,15f,0f,1f,0f,2.5f,0f,3.5f),</v>
      </c>
      <c r="DG73" t="s">
        <v>2384</v>
      </c>
    </row>
    <row r="74" spans="2:111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1206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39"/>
        <v>1</v>
      </c>
      <c r="W74" s="11">
        <f t="shared" si="20"/>
        <v>1</v>
      </c>
      <c r="X74" s="44" t="str">
        <f t="shared" ca="1" si="40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2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3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4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5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6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7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8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9"/>
        <v>0</v>
      </c>
      <c r="CS74" s="34">
        <f t="shared" si="30"/>
        <v>3</v>
      </c>
      <c r="CT74" s="30">
        <v>5</v>
      </c>
      <c r="CU74" s="30">
        <f t="shared" si="32"/>
        <v>6.65</v>
      </c>
      <c r="CV74" s="35">
        <f t="shared" si="33"/>
        <v>0</v>
      </c>
      <c r="CW74" s="36">
        <v>1.5</v>
      </c>
      <c r="CX74" s="37">
        <f t="shared" si="35"/>
        <v>0</v>
      </c>
      <c r="CY74" s="38">
        <f t="shared" si="36"/>
        <v>0</v>
      </c>
      <c r="CZ74" s="39">
        <f t="shared" si="37"/>
        <v>0</v>
      </c>
      <c r="DA74" t="s">
        <v>215</v>
      </c>
      <c r="DC74" t="s">
        <v>213</v>
      </c>
      <c r="DD74" t="str">
        <f t="shared" ca="1" si="38"/>
        <v>FRUITSALADITEM(FRUIT, ItemRegistry.fruitsaladItem, 4 ,0.6f,5f,0f,0f,1.5f,0f,0f,3.16f),</v>
      </c>
      <c r="DG74" t="s">
        <v>2385</v>
      </c>
    </row>
    <row r="75" spans="2:111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1213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39"/>
        <v>1</v>
      </c>
      <c r="W75" s="11">
        <f t="shared" si="20"/>
        <v>1</v>
      </c>
      <c r="X75" s="44" t="str">
        <f t="shared" ca="1" si="40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2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3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4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5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6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7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8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9"/>
        <v>1</v>
      </c>
      <c r="CS75" s="34">
        <v>10</v>
      </c>
      <c r="CT75" s="30">
        <v>0</v>
      </c>
      <c r="CU75" s="30">
        <v>8</v>
      </c>
      <c r="CV75" s="35">
        <f t="shared" si="33"/>
        <v>1</v>
      </c>
      <c r="CW75" s="36">
        <f t="shared" si="34"/>
        <v>0</v>
      </c>
      <c r="CX75" s="37">
        <f t="shared" si="35"/>
        <v>1.5</v>
      </c>
      <c r="CY75" s="38">
        <f t="shared" si="36"/>
        <v>0</v>
      </c>
      <c r="CZ75" s="39">
        <f t="shared" si="37"/>
        <v>1</v>
      </c>
      <c r="DA75" t="s">
        <v>215</v>
      </c>
      <c r="DC75" t="s">
        <v>213</v>
      </c>
      <c r="DD75" t="str">
        <f t="shared" ca="1" si="38"/>
        <v>SPAGETTIITEM(MEAL, ItemRegistry.spagettiItem, 4 ,2f,0f,1f,1.5f,0f,0f,1f,2.63f),</v>
      </c>
      <c r="DG75" t="s">
        <v>2386</v>
      </c>
    </row>
    <row r="76" spans="2:111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1213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39"/>
        <v>1</v>
      </c>
      <c r="W76" s="11">
        <f t="shared" si="20"/>
        <v>2</v>
      </c>
      <c r="X76" s="44" t="str">
        <f t="shared" ca="1" si="40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2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3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4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5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6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7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8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9"/>
        <v>1</v>
      </c>
      <c r="CS76" s="34">
        <v>20</v>
      </c>
      <c r="CT76" s="30">
        <v>0</v>
      </c>
      <c r="CU76" s="30">
        <v>8</v>
      </c>
      <c r="CV76" s="35">
        <f t="shared" si="33"/>
        <v>1</v>
      </c>
      <c r="CW76" s="36">
        <f t="shared" si="34"/>
        <v>0</v>
      </c>
      <c r="CX76" s="37">
        <f t="shared" si="35"/>
        <v>1.5</v>
      </c>
      <c r="CY76" s="38">
        <f t="shared" si="36"/>
        <v>2.5</v>
      </c>
      <c r="CZ76" s="39">
        <f t="shared" si="37"/>
        <v>1</v>
      </c>
      <c r="DA76" t="s">
        <v>215</v>
      </c>
      <c r="DC76" t="s">
        <v>213</v>
      </c>
      <c r="DD76" t="str">
        <f t="shared" ca="1" si="38"/>
        <v>SPAGETTIANDMEATBALLSITEM(MEAL, ItemRegistry.spagettiandmeatballsItem, 4 ,4f,0f,1f,1.5f,0f,2.5f,1f,2.63f),</v>
      </c>
      <c r="DG76" t="s">
        <v>2387</v>
      </c>
    </row>
    <row r="77" spans="2:111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1213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39"/>
        <v>1</v>
      </c>
      <c r="W77" s="11">
        <f t="shared" si="20"/>
        <v>2</v>
      </c>
      <c r="X77" s="44" t="str">
        <f t="shared" ca="1" si="40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2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3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4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5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6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7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8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9"/>
        <v>0</v>
      </c>
      <c r="CS77" s="34">
        <v>15</v>
      </c>
      <c r="CT77" s="30">
        <v>15</v>
      </c>
      <c r="CU77" s="30">
        <v>6</v>
      </c>
      <c r="CV77" s="35">
        <f t="shared" si="33"/>
        <v>0</v>
      </c>
      <c r="CW77" s="36">
        <f t="shared" si="34"/>
        <v>0</v>
      </c>
      <c r="CX77" s="37">
        <v>2.5</v>
      </c>
      <c r="CY77" s="38">
        <f t="shared" si="36"/>
        <v>2.5</v>
      </c>
      <c r="CZ77" s="39">
        <f t="shared" si="37"/>
        <v>0</v>
      </c>
      <c r="DA77" t="s">
        <v>215</v>
      </c>
      <c r="DC77" t="s">
        <v>213</v>
      </c>
      <c r="DD77" t="str">
        <f t="shared" ca="1" si="38"/>
        <v>TOMATOSOUPITEM(MEAL, ItemRegistry.tomatosoupItem, 4 ,3f,15f,0f,2.5f,0f,2.5f,0f,3.5f),</v>
      </c>
      <c r="DG77" t="s">
        <v>2388</v>
      </c>
    </row>
    <row r="78" spans="2:111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1205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39"/>
        <v>1</v>
      </c>
      <c r="W78" s="11">
        <f t="shared" si="20"/>
        <v>11</v>
      </c>
      <c r="X78" s="44" t="str">
        <f t="shared" ca="1" si="40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2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3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4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5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6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7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8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9"/>
        <v>0</v>
      </c>
      <c r="CS78" s="34">
        <f t="shared" si="30"/>
        <v>2</v>
      </c>
      <c r="CT78" s="30">
        <f t="shared" si="31"/>
        <v>5</v>
      </c>
      <c r="CU78" s="30">
        <f t="shared" si="32"/>
        <v>5</v>
      </c>
      <c r="CV78" s="35">
        <f t="shared" si="33"/>
        <v>0</v>
      </c>
      <c r="CW78" s="36">
        <f t="shared" si="34"/>
        <v>0</v>
      </c>
      <c r="CX78" s="37">
        <f t="shared" si="35"/>
        <v>1.5</v>
      </c>
      <c r="CY78" s="38">
        <f t="shared" si="36"/>
        <v>0</v>
      </c>
      <c r="CZ78" s="39">
        <f t="shared" si="37"/>
        <v>0</v>
      </c>
      <c r="DA78" t="s">
        <v>212</v>
      </c>
      <c r="DB78" t="s">
        <v>1163</v>
      </c>
      <c r="DC78" t="s">
        <v>212</v>
      </c>
      <c r="DD78" t="str">
        <f t="shared" ca="1" si="38"/>
        <v/>
      </c>
      <c r="DG78" t="s">
        <v>2316</v>
      </c>
    </row>
    <row r="79" spans="2:111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1213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39"/>
        <v>1</v>
      </c>
      <c r="W79" s="11">
        <f t="shared" si="20"/>
        <v>0</v>
      </c>
      <c r="X79" s="44" t="str">
        <f t="shared" ca="1" si="40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2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3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4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5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6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7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8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9"/>
        <v>3</v>
      </c>
      <c r="CS79" s="34">
        <v>20</v>
      </c>
      <c r="CT79" s="30">
        <v>0</v>
      </c>
      <c r="CU79" s="30">
        <v>9</v>
      </c>
      <c r="CV79" s="35">
        <f t="shared" si="33"/>
        <v>0</v>
      </c>
      <c r="CW79" s="36">
        <f t="shared" si="34"/>
        <v>0</v>
      </c>
      <c r="CX79" s="37">
        <f t="shared" si="35"/>
        <v>1.5</v>
      </c>
      <c r="CY79" s="38">
        <f t="shared" si="36"/>
        <v>2.5</v>
      </c>
      <c r="CZ79" s="39">
        <f t="shared" si="37"/>
        <v>3</v>
      </c>
      <c r="DA79" t="s">
        <v>215</v>
      </c>
      <c r="DC79" t="s">
        <v>213</v>
      </c>
      <c r="DD79" t="str">
        <f t="shared" ca="1" si="38"/>
        <v>CHICKENPARMASANITEM(MEAL, ItemRegistry.chickenparmasanItem, 4 ,4f,0f,0f,1.5f,0f,2.5f,3f,2.33f),</v>
      </c>
      <c r="DG79" t="s">
        <v>2389</v>
      </c>
    </row>
    <row r="80" spans="2:111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1213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39"/>
        <v>1</v>
      </c>
      <c r="W80" s="11">
        <f t="shared" si="20"/>
        <v>2</v>
      </c>
      <c r="X80" s="44" t="str">
        <f t="shared" ca="1" si="40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2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3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4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5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6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7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8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9"/>
        <v>0</v>
      </c>
      <c r="CS80" s="34">
        <f t="shared" si="30"/>
        <v>10.285714285714286</v>
      </c>
      <c r="CT80" s="30">
        <v>0</v>
      </c>
      <c r="CU80" s="30">
        <v>12</v>
      </c>
      <c r="CV80" s="35">
        <f t="shared" si="33"/>
        <v>0</v>
      </c>
      <c r="CW80" s="36">
        <f t="shared" si="34"/>
        <v>0</v>
      </c>
      <c r="CX80" s="37">
        <v>2</v>
      </c>
      <c r="CY80" s="38">
        <f t="shared" si="36"/>
        <v>0</v>
      </c>
      <c r="CZ80" s="39">
        <f t="shared" si="37"/>
        <v>0</v>
      </c>
      <c r="DA80" t="s">
        <v>215</v>
      </c>
      <c r="DC80" t="s">
        <v>213</v>
      </c>
      <c r="DD80" t="str">
        <f t="shared" ca="1" si="38"/>
        <v>SPRINGSALADITEM(MEAL, ItemRegistry.springsaladItem, 4 ,2.06f,0f,0f,2f,0f,0f,0f,1.75f),</v>
      </c>
      <c r="DG80" t="s">
        <v>2390</v>
      </c>
    </row>
    <row r="81" spans="2:111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1213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39"/>
        <v>1</v>
      </c>
      <c r="W81" s="11">
        <f t="shared" si="20"/>
        <v>0</v>
      </c>
      <c r="X81" s="44" t="str">
        <f t="shared" ca="1" si="40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2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3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4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5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6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7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8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9"/>
        <v>0</v>
      </c>
      <c r="CS81" s="34">
        <v>10</v>
      </c>
      <c r="CT81" s="30">
        <f t="shared" si="31"/>
        <v>0</v>
      </c>
      <c r="CU81" s="30">
        <v>10</v>
      </c>
      <c r="CV81" s="35">
        <f t="shared" si="33"/>
        <v>0</v>
      </c>
      <c r="CW81" s="36">
        <f t="shared" si="34"/>
        <v>0</v>
      </c>
      <c r="CX81" s="37">
        <f t="shared" si="35"/>
        <v>1</v>
      </c>
      <c r="CY81" s="38">
        <f t="shared" si="36"/>
        <v>2.5</v>
      </c>
      <c r="CZ81" s="39">
        <f t="shared" si="37"/>
        <v>0</v>
      </c>
      <c r="DA81" t="s">
        <v>215</v>
      </c>
      <c r="DC81" t="s">
        <v>213</v>
      </c>
      <c r="DD81" t="str">
        <f t="shared" ca="1" si="38"/>
        <v>PORKLETTUCEWRAPITEM(MEAL, ItemRegistry.porklettucewrapItem, 4 ,2f,0f,0f,1f,0f,2.5f,0f,2.1f),</v>
      </c>
      <c r="DG81" t="s">
        <v>2391</v>
      </c>
    </row>
    <row r="82" spans="2:111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1213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39"/>
        <v>1</v>
      </c>
      <c r="W82" s="11">
        <f t="shared" si="20"/>
        <v>0</v>
      </c>
      <c r="X82" s="44" t="str">
        <f t="shared" ca="1" si="40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2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3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4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5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6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7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8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9"/>
        <v>0</v>
      </c>
      <c r="CS82" s="34">
        <f t="shared" si="30"/>
        <v>7</v>
      </c>
      <c r="CT82" s="30">
        <f t="shared" si="31"/>
        <v>0</v>
      </c>
      <c r="CU82" s="30">
        <v>9</v>
      </c>
      <c r="CV82" s="35">
        <f t="shared" si="33"/>
        <v>0</v>
      </c>
      <c r="CW82" s="36">
        <f t="shared" si="34"/>
        <v>0</v>
      </c>
      <c r="CX82" s="37">
        <f t="shared" si="35"/>
        <v>1</v>
      </c>
      <c r="CY82" s="38">
        <f t="shared" si="36"/>
        <v>2</v>
      </c>
      <c r="CZ82" s="39">
        <f t="shared" si="37"/>
        <v>0</v>
      </c>
      <c r="DA82" t="s">
        <v>215</v>
      </c>
      <c r="DC82" t="s">
        <v>213</v>
      </c>
      <c r="DD82" t="str">
        <f t="shared" ca="1" si="38"/>
        <v>FISHLETTUCEWRAPITEM(MEAL, ItemRegistry.fishlettucewrapItem, 4 ,1.4f,0f,0f,1f,0f,2f,0f,2.33f),</v>
      </c>
      <c r="DG82" t="s">
        <v>2392</v>
      </c>
    </row>
    <row r="83" spans="2:111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1213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39"/>
        <v>1</v>
      </c>
      <c r="W83" s="11">
        <f t="shared" si="20"/>
        <v>0</v>
      </c>
      <c r="X83" s="44" t="str">
        <f t="shared" ca="1" si="40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2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3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4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5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6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7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8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9"/>
        <v>1</v>
      </c>
      <c r="CS83" s="34">
        <v>20</v>
      </c>
      <c r="CT83" s="30">
        <v>0</v>
      </c>
      <c r="CU83" s="30">
        <v>14</v>
      </c>
      <c r="CV83" s="35">
        <f t="shared" si="33"/>
        <v>1.5</v>
      </c>
      <c r="CW83" s="36">
        <f t="shared" si="34"/>
        <v>0</v>
      </c>
      <c r="CX83" s="37">
        <f t="shared" si="35"/>
        <v>2.5</v>
      </c>
      <c r="CY83" s="38">
        <f t="shared" si="36"/>
        <v>2.5</v>
      </c>
      <c r="CZ83" s="39">
        <v>0</v>
      </c>
      <c r="DA83" t="s">
        <v>215</v>
      </c>
      <c r="DC83" t="s">
        <v>213</v>
      </c>
      <c r="DD83" t="str">
        <f t="shared" ca="1" si="38"/>
        <v>BLTITEM(MEAL, ItemRegistry.bltItem, 4 ,4f,0f,2f,2.5f,0f,2.5f,0f,1.5f),</v>
      </c>
      <c r="DG83" t="s">
        <v>2393</v>
      </c>
    </row>
    <row r="84" spans="2:111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1213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39"/>
        <v>1</v>
      </c>
      <c r="W84" s="11">
        <f t="shared" si="20"/>
        <v>0</v>
      </c>
      <c r="X84" s="44" t="str">
        <f t="shared" ca="1" si="40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2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3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4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5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6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7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8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9"/>
        <v>0</v>
      </c>
      <c r="CS84" s="34">
        <v>15</v>
      </c>
      <c r="CT84" s="30">
        <f t="shared" si="31"/>
        <v>0</v>
      </c>
      <c r="CU84" s="30">
        <v>15</v>
      </c>
      <c r="CV84" s="35">
        <f t="shared" si="33"/>
        <v>1.5</v>
      </c>
      <c r="CW84" s="36">
        <f t="shared" si="34"/>
        <v>0</v>
      </c>
      <c r="CX84" s="37">
        <f t="shared" si="35"/>
        <v>1</v>
      </c>
      <c r="CY84" s="38">
        <f t="shared" si="36"/>
        <v>2.5</v>
      </c>
      <c r="CZ84" s="39">
        <f t="shared" si="37"/>
        <v>0</v>
      </c>
      <c r="DA84" t="s">
        <v>215</v>
      </c>
      <c r="DC84" t="s">
        <v>213</v>
      </c>
      <c r="DD84" t="str">
        <f t="shared" ca="1" si="38"/>
        <v>LEAFYCHICKENSANDWICHITEM(MEAL, ItemRegistry.leafychickensandwichItem, 4 ,3f,0f,2f,1f,0f,2.5f,0f,1.4f),</v>
      </c>
      <c r="DG84" t="s">
        <v>2394</v>
      </c>
    </row>
    <row r="85" spans="2:111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1213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39"/>
        <v>1</v>
      </c>
      <c r="W85" s="11">
        <f t="shared" si="20"/>
        <v>0</v>
      </c>
      <c r="X85" s="44" t="str">
        <f t="shared" ca="1" si="40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2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3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4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5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6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7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8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9"/>
        <v>0</v>
      </c>
      <c r="CS85" s="34">
        <f t="shared" si="30"/>
        <v>12</v>
      </c>
      <c r="CT85" s="30">
        <f t="shared" si="31"/>
        <v>0</v>
      </c>
      <c r="CU85" s="30">
        <f t="shared" si="32"/>
        <v>16.333333333333332</v>
      </c>
      <c r="CV85" s="35">
        <f t="shared" si="33"/>
        <v>1.5</v>
      </c>
      <c r="CW85" s="36">
        <f t="shared" si="34"/>
        <v>0</v>
      </c>
      <c r="CX85" s="37">
        <f t="shared" si="35"/>
        <v>1</v>
      </c>
      <c r="CY85" s="38">
        <f t="shared" si="36"/>
        <v>1</v>
      </c>
      <c r="CZ85" s="39">
        <f t="shared" si="37"/>
        <v>0</v>
      </c>
      <c r="DA85" t="s">
        <v>215</v>
      </c>
      <c r="DC85" t="s">
        <v>213</v>
      </c>
      <c r="DD85" t="str">
        <f t="shared" ca="1" si="38"/>
        <v>LEAFYFISHSANDWICHITEM(MEAL, ItemRegistry.leafyfishsandwichItem, 4 ,2.4f,0f,2f,1f,0f,1f,0f,1.29f),</v>
      </c>
      <c r="DG85" t="s">
        <v>2395</v>
      </c>
    </row>
    <row r="86" spans="2:111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1213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39"/>
        <v>1</v>
      </c>
      <c r="W86" s="11">
        <f t="shared" si="20"/>
        <v>1</v>
      </c>
      <c r="X86" s="44" t="str">
        <f t="shared" ca="1" si="40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2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3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4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5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6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7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8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9"/>
        <v>1</v>
      </c>
      <c r="CS86" s="34">
        <v>15</v>
      </c>
      <c r="CT86" s="30">
        <f t="shared" si="31"/>
        <v>0</v>
      </c>
      <c r="CU86" s="30">
        <v>14</v>
      </c>
      <c r="CV86" s="35">
        <f t="shared" si="33"/>
        <v>0</v>
      </c>
      <c r="CW86" s="36">
        <f t="shared" si="34"/>
        <v>0</v>
      </c>
      <c r="CX86" s="37">
        <f t="shared" si="35"/>
        <v>2.5</v>
      </c>
      <c r="CY86" s="38">
        <f t="shared" si="36"/>
        <v>0</v>
      </c>
      <c r="CZ86" s="39">
        <v>0</v>
      </c>
      <c r="DA86" t="s">
        <v>215</v>
      </c>
      <c r="DC86" t="s">
        <v>213</v>
      </c>
      <c r="DD86" t="str">
        <f t="shared" ca="1" si="38"/>
        <v>POTATOCAKESITEM(MEAL, ItemRegistry.potatocakesItem, 4 ,3f,0f,0f,2.5f,0f,0f,0f,1.5f),</v>
      </c>
      <c r="DG86" t="s">
        <v>2396</v>
      </c>
    </row>
    <row r="87" spans="2:111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1213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39"/>
        <v>1</v>
      </c>
      <c r="W87" s="11">
        <f t="shared" si="20"/>
        <v>0</v>
      </c>
      <c r="X87" s="44" t="str">
        <f t="shared" ca="1" si="40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2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3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4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5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6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7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8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9"/>
        <v>0</v>
      </c>
      <c r="CS87" s="34">
        <v>25</v>
      </c>
      <c r="CT87" s="30">
        <f t="shared" si="31"/>
        <v>5</v>
      </c>
      <c r="CU87" s="30">
        <v>9</v>
      </c>
      <c r="CV87" s="35">
        <f t="shared" si="33"/>
        <v>0</v>
      </c>
      <c r="CW87" s="36">
        <f t="shared" si="34"/>
        <v>0</v>
      </c>
      <c r="CX87" s="37">
        <f t="shared" si="35"/>
        <v>4</v>
      </c>
      <c r="CY87" s="38">
        <f t="shared" si="36"/>
        <v>2.5</v>
      </c>
      <c r="CZ87" s="39">
        <f t="shared" si="37"/>
        <v>0</v>
      </c>
      <c r="DA87" t="s">
        <v>215</v>
      </c>
      <c r="DC87" t="s">
        <v>213</v>
      </c>
      <c r="DD87" t="str">
        <f t="shared" ca="1" si="38"/>
        <v>HASHITEM(MEAL, ItemRegistry.hashItem, 4 ,5f,5f,0f,4f,0f,2.5f,0f,2.33f),</v>
      </c>
      <c r="DG87" t="s">
        <v>2397</v>
      </c>
    </row>
    <row r="88" spans="2:111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1213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39"/>
        <v>1</v>
      </c>
      <c r="W88" s="11">
        <f t="shared" si="20"/>
        <v>0</v>
      </c>
      <c r="X88" s="44" t="str">
        <f t="shared" ca="1" si="40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2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3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4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5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6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7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8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9"/>
        <v>1</v>
      </c>
      <c r="CS88" s="34">
        <v>20</v>
      </c>
      <c r="CT88" s="30">
        <f t="shared" si="31"/>
        <v>0.35714285714285715</v>
      </c>
      <c r="CU88" s="30">
        <v>12</v>
      </c>
      <c r="CV88" s="35">
        <f t="shared" si="33"/>
        <v>0</v>
      </c>
      <c r="CW88" s="36">
        <f t="shared" si="34"/>
        <v>0</v>
      </c>
      <c r="CX88" s="37">
        <v>2</v>
      </c>
      <c r="CY88" s="38">
        <f t="shared" si="36"/>
        <v>2.5</v>
      </c>
      <c r="CZ88" s="39">
        <v>0</v>
      </c>
      <c r="DA88" t="s">
        <v>215</v>
      </c>
      <c r="DC88" t="s">
        <v>213</v>
      </c>
      <c r="DD88" t="str">
        <f t="shared" ca="1" si="38"/>
        <v>BRAISEDONIONSITEM(MEAL, ItemRegistry.braisedonionsItem, 4 ,4f,0f,0f,2f,0f,2.5f,0f,1.75f),</v>
      </c>
      <c r="DG88" t="s">
        <v>2398</v>
      </c>
    </row>
    <row r="89" spans="2:111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1213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39"/>
        <v>1</v>
      </c>
      <c r="W89" s="11">
        <f t="shared" si="20"/>
        <v>0</v>
      </c>
      <c r="X89" s="44" t="str">
        <f t="shared" ca="1" si="40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2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3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4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5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6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7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8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9"/>
        <v>1</v>
      </c>
      <c r="CS89" s="34">
        <f t="shared" si="30"/>
        <v>5</v>
      </c>
      <c r="CT89" s="30">
        <f t="shared" si="31"/>
        <v>0</v>
      </c>
      <c r="CU89" s="30">
        <f t="shared" si="32"/>
        <v>11</v>
      </c>
      <c r="CV89" s="35">
        <v>1</v>
      </c>
      <c r="CW89" s="36">
        <f t="shared" si="34"/>
        <v>0</v>
      </c>
      <c r="CX89" s="37">
        <f t="shared" si="35"/>
        <v>0</v>
      </c>
      <c r="CY89" s="38">
        <f t="shared" si="36"/>
        <v>0</v>
      </c>
      <c r="CZ89" s="39">
        <v>0</v>
      </c>
      <c r="DA89" t="s">
        <v>215</v>
      </c>
      <c r="DC89" t="s">
        <v>213</v>
      </c>
      <c r="DD89" t="str">
        <f t="shared" ca="1" si="38"/>
        <v>CORNONTHECOBITEM(MEAL, ItemRegistry.cornonthecobItem, 4 ,1f,0f,1f,0f,0f,0f,0f,1.91f),</v>
      </c>
      <c r="DG89" t="s">
        <v>2399</v>
      </c>
    </row>
    <row r="90" spans="2:111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1208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39"/>
        <v>1</v>
      </c>
      <c r="W90" s="11">
        <f t="shared" si="20"/>
        <v>10</v>
      </c>
      <c r="X90" s="44" t="str">
        <f t="shared" ca="1" si="40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2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3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4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5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6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7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8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9"/>
        <v>0</v>
      </c>
      <c r="CS90" s="34">
        <v>5</v>
      </c>
      <c r="CT90" s="30">
        <v>0</v>
      </c>
      <c r="CU90" s="30">
        <v>21</v>
      </c>
      <c r="CV90" s="35">
        <f t="shared" si="33"/>
        <v>0</v>
      </c>
      <c r="CW90" s="36">
        <f t="shared" si="34"/>
        <v>0</v>
      </c>
      <c r="CX90" s="37">
        <f t="shared" si="35"/>
        <v>0</v>
      </c>
      <c r="CY90" s="38">
        <f t="shared" si="36"/>
        <v>0</v>
      </c>
      <c r="CZ90" s="39">
        <f t="shared" si="37"/>
        <v>0</v>
      </c>
      <c r="DA90" t="s">
        <v>215</v>
      </c>
      <c r="DC90" t="s">
        <v>213</v>
      </c>
      <c r="DD90" t="str">
        <f t="shared" ca="1" si="38"/>
        <v>TORTILLAITEM(BREAD, ItemRegistry.tortillaItem, 4 ,1f,0f,0f,0f,0f,0f,0f,1f),</v>
      </c>
      <c r="DG90" t="s">
        <v>2319</v>
      </c>
    </row>
    <row r="91" spans="2:111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1213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39"/>
        <v>1</v>
      </c>
      <c r="W91" s="11">
        <f t="shared" si="20"/>
        <v>0</v>
      </c>
      <c r="X91" s="44" t="str">
        <f t="shared" ca="1" si="40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2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3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4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5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6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7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8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9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4"/>
        <v>0</v>
      </c>
      <c r="CX91" s="37">
        <f t="shared" si="35"/>
        <v>0</v>
      </c>
      <c r="CY91" s="38">
        <f t="shared" si="36"/>
        <v>0</v>
      </c>
      <c r="CZ91" s="39">
        <f t="shared" si="37"/>
        <v>3</v>
      </c>
      <c r="DA91" t="s">
        <v>215</v>
      </c>
      <c r="DC91" t="s">
        <v>213</v>
      </c>
      <c r="DD91" t="str">
        <f t="shared" ca="1" si="38"/>
        <v>NACHOESITEM(MEAL, ItemRegistry.nachoesItem, 4 ,3f,0f,1f,0f,0f,0f,3f,0.53f),</v>
      </c>
      <c r="DG91" t="s">
        <v>2400</v>
      </c>
    </row>
    <row r="92" spans="2:111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1213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39"/>
        <v>1</v>
      </c>
      <c r="W92" s="11">
        <f t="shared" si="20"/>
        <v>1</v>
      </c>
      <c r="X92" s="44" t="str">
        <f t="shared" ca="1" si="40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2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3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4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5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6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7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8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9"/>
        <v>3</v>
      </c>
      <c r="CS92" s="34">
        <v>20</v>
      </c>
      <c r="CT92" s="30">
        <v>0</v>
      </c>
      <c r="CU92" s="30">
        <v>12</v>
      </c>
      <c r="CV92" s="35">
        <f t="shared" si="33"/>
        <v>0</v>
      </c>
      <c r="CW92" s="36">
        <f t="shared" si="34"/>
        <v>0</v>
      </c>
      <c r="CX92" s="37">
        <f t="shared" si="35"/>
        <v>1</v>
      </c>
      <c r="CY92" s="38">
        <f t="shared" si="36"/>
        <v>2</v>
      </c>
      <c r="CZ92" s="39">
        <f t="shared" si="37"/>
        <v>3</v>
      </c>
      <c r="DA92" t="s">
        <v>215</v>
      </c>
      <c r="DC92" t="s">
        <v>213</v>
      </c>
      <c r="DD92" t="str">
        <f t="shared" ca="1" si="38"/>
        <v>TACOITEM(MEAL, ItemRegistry.tacoItem, 4 ,4f,0f,0f,1f,0f,2f,3f,1.75f),</v>
      </c>
      <c r="DG92" t="s">
        <v>2401</v>
      </c>
    </row>
    <row r="93" spans="2:111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1213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39"/>
        <v>1</v>
      </c>
      <c r="W93" s="11">
        <f t="shared" si="20"/>
        <v>0</v>
      </c>
      <c r="X93" s="44" t="str">
        <f t="shared" ca="1" si="40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2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3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4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5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6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7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8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9"/>
        <v>3</v>
      </c>
      <c r="CS93" s="34">
        <v>15</v>
      </c>
      <c r="CT93" s="30">
        <v>0</v>
      </c>
      <c r="CU93" s="30">
        <v>11</v>
      </c>
      <c r="CV93" s="35">
        <f t="shared" si="33"/>
        <v>0</v>
      </c>
      <c r="CW93" s="36">
        <f t="shared" si="34"/>
        <v>0</v>
      </c>
      <c r="CX93" s="37">
        <f t="shared" si="35"/>
        <v>1</v>
      </c>
      <c r="CY93" s="38">
        <f t="shared" si="36"/>
        <v>2</v>
      </c>
      <c r="CZ93" s="39">
        <f t="shared" si="37"/>
        <v>3</v>
      </c>
      <c r="DA93" t="s">
        <v>215</v>
      </c>
      <c r="DC93" t="s">
        <v>213</v>
      </c>
      <c r="DD93" t="str">
        <f t="shared" ca="1" si="38"/>
        <v>FISHTACOITEM(MEAL, ItemRegistry.fishtacoItem, 4 ,3f,0f,0f,1f,0f,2f,3f,1.91f),</v>
      </c>
      <c r="DG93" t="s">
        <v>2402</v>
      </c>
    </row>
    <row r="94" spans="2:111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1213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39"/>
        <v>1</v>
      </c>
      <c r="W94" s="11">
        <f t="shared" si="20"/>
        <v>0</v>
      </c>
      <c r="X94" s="44" t="str">
        <f t="shared" ca="1" si="40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2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3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4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5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6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7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8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9"/>
        <v>1</v>
      </c>
      <c r="CS94" s="34">
        <f t="shared" si="30"/>
        <v>7</v>
      </c>
      <c r="CT94" s="30">
        <f t="shared" si="31"/>
        <v>0</v>
      </c>
      <c r="CU94" s="30">
        <f t="shared" si="32"/>
        <v>20</v>
      </c>
      <c r="CV94" s="35">
        <f t="shared" si="33"/>
        <v>0</v>
      </c>
      <c r="CW94" s="36">
        <f t="shared" si="34"/>
        <v>0</v>
      </c>
      <c r="CX94" s="37">
        <f t="shared" si="35"/>
        <v>1</v>
      </c>
      <c r="CY94" s="38">
        <f t="shared" si="36"/>
        <v>0</v>
      </c>
      <c r="CZ94" s="39">
        <f t="shared" si="37"/>
        <v>1</v>
      </c>
      <c r="DA94" t="s">
        <v>215</v>
      </c>
      <c r="DC94" t="s">
        <v>213</v>
      </c>
      <c r="DD94" t="str">
        <f t="shared" ca="1" si="38"/>
        <v>CREAMEDCORNITEM(MEAL, ItemRegistry.creamedcornItem, 4 ,1.4f,0f,0f,1f,0f,0f,1f,1.05f),</v>
      </c>
      <c r="DG94" t="s">
        <v>2403</v>
      </c>
    </row>
    <row r="95" spans="2:111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1206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39"/>
        <v>1</v>
      </c>
      <c r="W95" s="11">
        <f t="shared" si="20"/>
        <v>0</v>
      </c>
      <c r="X95" s="44" t="str">
        <f t="shared" ca="1" si="40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2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3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4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5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6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7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8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9"/>
        <v>0</v>
      </c>
      <c r="CS95" s="34">
        <v>5</v>
      </c>
      <c r="CT95" s="30">
        <v>15</v>
      </c>
      <c r="CU95" s="30">
        <v>9</v>
      </c>
      <c r="CV95" s="35">
        <f t="shared" si="33"/>
        <v>0</v>
      </c>
      <c r="CW95" s="36">
        <v>1.5</v>
      </c>
      <c r="CX95" s="37">
        <f t="shared" si="35"/>
        <v>0</v>
      </c>
      <c r="CY95" s="38">
        <f t="shared" si="36"/>
        <v>0</v>
      </c>
      <c r="CZ95" s="39">
        <f t="shared" si="37"/>
        <v>0</v>
      </c>
      <c r="DA95" t="s">
        <v>215</v>
      </c>
      <c r="DC95" t="s">
        <v>212</v>
      </c>
      <c r="DD95" t="str">
        <f t="shared" ca="1" si="38"/>
        <v/>
      </c>
    </row>
    <row r="96" spans="2:111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1213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39"/>
        <v>1</v>
      </c>
      <c r="W96" s="11">
        <f t="shared" si="20"/>
        <v>0</v>
      </c>
      <c r="X96" s="44" t="str">
        <f t="shared" ca="1" si="40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2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3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4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5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6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7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8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9"/>
        <v>0</v>
      </c>
      <c r="CS96" s="34">
        <v>7</v>
      </c>
      <c r="CT96" s="30">
        <v>0</v>
      </c>
      <c r="CU96" s="30">
        <f t="shared" si="32"/>
        <v>13.666666666666666</v>
      </c>
      <c r="CV96" s="35">
        <f t="shared" si="33"/>
        <v>1</v>
      </c>
      <c r="CW96" s="36">
        <f t="shared" si="34"/>
        <v>0.5</v>
      </c>
      <c r="CX96" s="37">
        <f t="shared" si="35"/>
        <v>0</v>
      </c>
      <c r="CY96" s="38">
        <f t="shared" si="36"/>
        <v>0</v>
      </c>
      <c r="CZ96" s="39">
        <f t="shared" si="37"/>
        <v>0</v>
      </c>
      <c r="DA96" t="s">
        <v>215</v>
      </c>
      <c r="DC96" t="s">
        <v>213</v>
      </c>
      <c r="DD96" t="str">
        <f t="shared" ca="1" si="38"/>
        <v>STRAWBERRYPIEITEM(MEAL, ItemRegistry.strawberrypieItem, 4 ,1.4f,0f,1f,0f,0.5f,0f,0f,1.54f),</v>
      </c>
      <c r="DG96" t="s">
        <v>2404</v>
      </c>
    </row>
    <row r="97" spans="2:111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1206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39"/>
        <v>1</v>
      </c>
      <c r="W97" s="11">
        <f t="shared" si="20"/>
        <v>0</v>
      </c>
      <c r="X97" s="44" t="str">
        <f t="shared" ca="1" si="40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2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3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4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5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6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7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8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9"/>
        <v>0</v>
      </c>
      <c r="CS97" s="34">
        <f t="shared" si="30"/>
        <v>5</v>
      </c>
      <c r="CT97" s="30">
        <v>0</v>
      </c>
      <c r="CU97" s="30">
        <f t="shared" si="32"/>
        <v>5.3250000000000002</v>
      </c>
      <c r="CV97" s="35">
        <f t="shared" si="33"/>
        <v>0</v>
      </c>
      <c r="CW97" s="36">
        <v>2</v>
      </c>
      <c r="CX97" s="37">
        <f t="shared" si="35"/>
        <v>0</v>
      </c>
      <c r="CY97" s="38">
        <f t="shared" si="36"/>
        <v>0</v>
      </c>
      <c r="CZ97" s="39">
        <f t="shared" si="37"/>
        <v>0</v>
      </c>
      <c r="DA97" t="s">
        <v>215</v>
      </c>
      <c r="DC97" t="s">
        <v>213</v>
      </c>
      <c r="DD97" t="str">
        <f t="shared" ca="1" si="38"/>
        <v>STRAWBERRYSALADITEM(FRUIT, ItemRegistry.strawberrysaladItem, 4 ,1f,0f,0f,0f,2f,0f,0f,3.94f),</v>
      </c>
      <c r="DG97" t="s">
        <v>2405</v>
      </c>
    </row>
    <row r="98" spans="2:111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1213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39"/>
        <v>0</v>
      </c>
      <c r="W98" s="11">
        <f t="shared" si="20"/>
        <v>0</v>
      </c>
      <c r="X98" s="44" t="str">
        <f t="shared" ca="1" si="40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2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3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4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5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6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7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8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9"/>
        <v>3</v>
      </c>
      <c r="CS98" s="34">
        <f t="shared" si="30"/>
        <v>12</v>
      </c>
      <c r="CT98" s="30">
        <f t="shared" si="31"/>
        <v>15</v>
      </c>
      <c r="CU98" s="30">
        <f t="shared" si="32"/>
        <v>7.833333333333333</v>
      </c>
      <c r="CV98" s="35">
        <f t="shared" si="33"/>
        <v>0</v>
      </c>
      <c r="CW98" s="36">
        <f t="shared" si="34"/>
        <v>0.5</v>
      </c>
      <c r="CX98" s="37">
        <f t="shared" si="35"/>
        <v>0</v>
      </c>
      <c r="CY98" s="38">
        <f t="shared" si="36"/>
        <v>0</v>
      </c>
      <c r="CZ98" s="39">
        <f t="shared" si="37"/>
        <v>3</v>
      </c>
      <c r="DA98" t="s">
        <v>212</v>
      </c>
      <c r="DC98" t="s">
        <v>213</v>
      </c>
      <c r="DD98" t="str">
        <f t="shared" ca="1" si="38"/>
        <v/>
      </c>
      <c r="DG98" t="s">
        <v>2316</v>
      </c>
    </row>
    <row r="99" spans="2:111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1205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39"/>
        <v>1</v>
      </c>
      <c r="W99" s="11">
        <f t="shared" si="20"/>
        <v>8</v>
      </c>
      <c r="X99" s="44" t="str">
        <f t="shared" ca="1" si="40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2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3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4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5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6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7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8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9"/>
        <v>0</v>
      </c>
      <c r="CS99" s="34">
        <v>5</v>
      </c>
      <c r="CT99" s="30">
        <f t="shared" si="31"/>
        <v>0</v>
      </c>
      <c r="CU99" s="30">
        <f t="shared" si="32"/>
        <v>22.5</v>
      </c>
      <c r="CV99" s="35">
        <f t="shared" si="33"/>
        <v>0.5</v>
      </c>
      <c r="CW99" s="36">
        <f t="shared" si="34"/>
        <v>0</v>
      </c>
      <c r="CX99" s="37">
        <f t="shared" si="35"/>
        <v>0</v>
      </c>
      <c r="CY99" s="38">
        <f t="shared" si="36"/>
        <v>0</v>
      </c>
      <c r="CZ99" s="39">
        <f t="shared" si="37"/>
        <v>0</v>
      </c>
      <c r="DA99" t="s">
        <v>215</v>
      </c>
      <c r="DC99" t="s">
        <v>213</v>
      </c>
      <c r="DD99" t="str">
        <f t="shared" ca="1" si="38"/>
        <v>PEANUTBUTTERITEM(OTHER, ItemRegistry.peanutbutterItem, 4 ,1f,0f,1f,0f,0f,0f,0f,0.93f),</v>
      </c>
      <c r="DG99" t="s">
        <v>2406</v>
      </c>
    </row>
    <row r="100" spans="2:111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1205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39"/>
        <v>0</v>
      </c>
      <c r="W100" s="11">
        <f t="shared" si="20"/>
        <v>0</v>
      </c>
      <c r="X100" s="44" t="str">
        <f t="shared" ca="1" si="40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2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3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4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5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6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7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8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9"/>
        <v>3</v>
      </c>
      <c r="CS100" s="34">
        <f t="shared" si="30"/>
        <v>14</v>
      </c>
      <c r="CT100" s="30">
        <f t="shared" si="31"/>
        <v>5</v>
      </c>
      <c r="CU100" s="30">
        <f t="shared" si="32"/>
        <v>7.8888888888888884</v>
      </c>
      <c r="CV100" s="35">
        <f t="shared" si="33"/>
        <v>0</v>
      </c>
      <c r="CW100" s="36">
        <f t="shared" si="34"/>
        <v>1</v>
      </c>
      <c r="CX100" s="37">
        <f t="shared" si="35"/>
        <v>0</v>
      </c>
      <c r="CY100" s="38">
        <f t="shared" si="36"/>
        <v>0</v>
      </c>
      <c r="CZ100" s="39">
        <f t="shared" si="37"/>
        <v>3</v>
      </c>
      <c r="DA100" t="s">
        <v>212</v>
      </c>
      <c r="DC100" t="s">
        <v>213</v>
      </c>
      <c r="DD100" t="str">
        <f t="shared" ca="1" si="38"/>
        <v/>
      </c>
      <c r="DG100" t="s">
        <v>2316</v>
      </c>
    </row>
    <row r="101" spans="2:111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1213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39"/>
        <v>1</v>
      </c>
      <c r="W101" s="11">
        <f t="shared" si="20"/>
        <v>0</v>
      </c>
      <c r="X101" s="44" t="str">
        <f t="shared" ca="1" si="40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2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3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4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5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6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7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8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9"/>
        <v>0</v>
      </c>
      <c r="CS101" s="34">
        <v>10</v>
      </c>
      <c r="CT101" s="30">
        <f t="shared" si="31"/>
        <v>0</v>
      </c>
      <c r="CU101" s="30">
        <f t="shared" si="32"/>
        <v>27.333333333333332</v>
      </c>
      <c r="CV101" s="35">
        <f t="shared" si="33"/>
        <v>1.5</v>
      </c>
      <c r="CW101" s="36">
        <f t="shared" si="34"/>
        <v>0</v>
      </c>
      <c r="CX101" s="37">
        <f t="shared" si="35"/>
        <v>0</v>
      </c>
      <c r="CY101" s="38">
        <f t="shared" si="36"/>
        <v>0</v>
      </c>
      <c r="CZ101" s="39">
        <f t="shared" si="37"/>
        <v>0</v>
      </c>
      <c r="DA101" t="s">
        <v>215</v>
      </c>
      <c r="DC101" t="s">
        <v>213</v>
      </c>
      <c r="DD101" t="str">
        <f t="shared" ca="1" si="38"/>
        <v>PEANUTBUTTERCOOKIESITEM(MEAL, ItemRegistry.peanutbuttercookiesItem, 4 ,2f,0f,2f,0f,0f,0f,0f,0.77f),</v>
      </c>
      <c r="DG101" t="s">
        <v>2407</v>
      </c>
    </row>
    <row r="102" spans="2:111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1209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39"/>
        <v>1</v>
      </c>
      <c r="W102" s="11">
        <f t="shared" si="20"/>
        <v>6</v>
      </c>
      <c r="X102" s="44" t="str">
        <f t="shared" ca="1" si="40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2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3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4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5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6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7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8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9"/>
        <v>0</v>
      </c>
      <c r="CS102" s="34">
        <v>3</v>
      </c>
      <c r="CT102" s="30">
        <v>0</v>
      </c>
      <c r="CU102" s="30">
        <v>40</v>
      </c>
      <c r="CV102" s="35">
        <f t="shared" si="33"/>
        <v>0</v>
      </c>
      <c r="CW102" s="36">
        <f t="shared" si="34"/>
        <v>0</v>
      </c>
      <c r="CX102" s="37">
        <f t="shared" si="35"/>
        <v>1.5</v>
      </c>
      <c r="CY102" s="38">
        <f t="shared" si="36"/>
        <v>0</v>
      </c>
      <c r="CZ102" s="39">
        <f t="shared" si="37"/>
        <v>0</v>
      </c>
      <c r="DA102" t="s">
        <v>215</v>
      </c>
      <c r="DB102" t="s">
        <v>365</v>
      </c>
      <c r="DC102" t="s">
        <v>213</v>
      </c>
      <c r="DD102" t="str">
        <f t="shared" ca="1" si="38"/>
        <v>PICKLESITEM(VEGETABLE, ItemRegistry.picklesItem, 4 ,0.6f,0f,0f,1.5f,0f,0f,0f,0.53f),</v>
      </c>
      <c r="DG102" t="s">
        <v>2408</v>
      </c>
    </row>
    <row r="103" spans="2:111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1209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39"/>
        <v>1</v>
      </c>
      <c r="W103" s="11">
        <f t="shared" si="20"/>
        <v>0</v>
      </c>
      <c r="X103" s="44" t="str">
        <f t="shared" ca="1" si="40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2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3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4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5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6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7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8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9"/>
        <v>0</v>
      </c>
      <c r="CS103" s="34">
        <v>10</v>
      </c>
      <c r="CT103" s="30">
        <v>0</v>
      </c>
      <c r="CU103" s="30">
        <f t="shared" si="32"/>
        <v>13.142857142857142</v>
      </c>
      <c r="CV103" s="35">
        <f t="shared" si="33"/>
        <v>0</v>
      </c>
      <c r="CW103" s="36">
        <f t="shared" si="34"/>
        <v>0</v>
      </c>
      <c r="CX103" s="37">
        <v>3.5</v>
      </c>
      <c r="CY103" s="38">
        <f t="shared" si="36"/>
        <v>0</v>
      </c>
      <c r="CZ103" s="39">
        <f t="shared" si="37"/>
        <v>0</v>
      </c>
      <c r="DA103" t="s">
        <v>215</v>
      </c>
      <c r="DC103" t="s">
        <v>213</v>
      </c>
      <c r="DD103" t="str">
        <f t="shared" ca="1" si="38"/>
        <v>CUCUMBERSALADITEM(VEGETABLE, ItemRegistry.cucumbersaladItem, 4 ,2f,0f,0f,3.5f,0f,0f,0f,1.6f),</v>
      </c>
      <c r="DG103" t="s">
        <v>2409</v>
      </c>
    </row>
    <row r="104" spans="2:111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1213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39"/>
        <v>1</v>
      </c>
      <c r="W104" s="11">
        <f t="shared" si="20"/>
        <v>0</v>
      </c>
      <c r="X104" s="44" t="str">
        <f t="shared" ca="1" si="40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2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3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4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5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6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7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8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9"/>
        <v>1</v>
      </c>
      <c r="CS104" s="34">
        <v>20</v>
      </c>
      <c r="CT104" s="30">
        <v>15</v>
      </c>
      <c r="CU104" s="30">
        <v>6</v>
      </c>
      <c r="CV104" s="35">
        <f t="shared" si="33"/>
        <v>0</v>
      </c>
      <c r="CW104" s="36">
        <f t="shared" si="34"/>
        <v>0</v>
      </c>
      <c r="CX104" s="37">
        <v>2.5</v>
      </c>
      <c r="CY104" s="38">
        <f t="shared" si="36"/>
        <v>2.5</v>
      </c>
      <c r="CZ104" s="39">
        <f t="shared" si="37"/>
        <v>1</v>
      </c>
      <c r="DA104" t="s">
        <v>215</v>
      </c>
      <c r="DC104" t="s">
        <v>213</v>
      </c>
      <c r="DD104" t="str">
        <f t="shared" ca="1" si="38"/>
        <v>CUCUMBERSOUPITEM(MEAL, ItemRegistry.cucumbersoupItem, 4 ,4f,15f,0f,2.5f,0f,2.5f,1f,3.5f),</v>
      </c>
      <c r="DG104" t="s">
        <v>2410</v>
      </c>
    </row>
    <row r="105" spans="2:111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1213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39"/>
        <v>1</v>
      </c>
      <c r="W105" s="11">
        <f t="shared" si="20"/>
        <v>0</v>
      </c>
      <c r="X105" s="44" t="str">
        <f t="shared" ca="1" si="40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2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3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4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5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6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7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8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9"/>
        <v>0</v>
      </c>
      <c r="CS105" s="34">
        <v>5</v>
      </c>
      <c r="CT105" s="30">
        <v>0</v>
      </c>
      <c r="CU105" s="30">
        <f t="shared" si="32"/>
        <v>10</v>
      </c>
      <c r="CV105" s="35">
        <f t="shared" si="33"/>
        <v>0</v>
      </c>
      <c r="CW105" s="36">
        <f t="shared" si="34"/>
        <v>0</v>
      </c>
      <c r="CX105" s="37">
        <f t="shared" si="35"/>
        <v>4</v>
      </c>
      <c r="CY105" s="38">
        <f t="shared" si="36"/>
        <v>0</v>
      </c>
      <c r="CZ105" s="39">
        <f t="shared" si="37"/>
        <v>0</v>
      </c>
      <c r="DA105" t="s">
        <v>215</v>
      </c>
      <c r="DC105" t="s">
        <v>213</v>
      </c>
      <c r="DD105" t="str">
        <f t="shared" ca="1" si="38"/>
        <v>VEGETARIANLETTUCEWRAPITEM(MEAL, ItemRegistry.vegetarianlettucewrapItem, 4 ,1f,0f,0f,4f,0f,0f,0f,2.1f),</v>
      </c>
      <c r="DG105" t="s">
        <v>2411</v>
      </c>
    </row>
    <row r="106" spans="2:111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1209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39"/>
        <v>1</v>
      </c>
      <c r="W106" s="11">
        <f t="shared" si="20"/>
        <v>0</v>
      </c>
      <c r="X106" s="44" t="str">
        <f t="shared" ca="1" si="40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2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3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4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5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6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7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8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9"/>
        <v>0</v>
      </c>
      <c r="CS106" s="34">
        <v>5</v>
      </c>
      <c r="CT106" s="30">
        <f t="shared" si="31"/>
        <v>5</v>
      </c>
      <c r="CU106" s="30">
        <v>32</v>
      </c>
      <c r="CV106" s="35">
        <f t="shared" si="33"/>
        <v>0</v>
      </c>
      <c r="CW106" s="36">
        <f t="shared" si="34"/>
        <v>0</v>
      </c>
      <c r="CX106" s="37">
        <f t="shared" si="35"/>
        <v>2.5</v>
      </c>
      <c r="CY106" s="38">
        <f t="shared" si="36"/>
        <v>0</v>
      </c>
      <c r="CZ106" s="39">
        <f t="shared" si="37"/>
        <v>0</v>
      </c>
      <c r="DA106" t="s">
        <v>215</v>
      </c>
      <c r="DC106" t="s">
        <v>213</v>
      </c>
      <c r="DD106" t="str">
        <f t="shared" ca="1" si="38"/>
        <v>MARINATEDCUCUMBERSITEM(VEGETABLE, ItemRegistry.marinatedcucumbersItem, 4 ,1f,5f,0f,2.5f,0f,0f,0f,0.66f),</v>
      </c>
      <c r="DG106" t="s">
        <v>2412</v>
      </c>
    </row>
    <row r="107" spans="2:111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1213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39"/>
        <v>1</v>
      </c>
      <c r="W107" s="11">
        <f t="shared" si="20"/>
        <v>0</v>
      </c>
      <c r="X107" s="44" t="str">
        <f t="shared" ca="1" si="40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2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3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4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5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6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7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8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9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4"/>
        <v>0</v>
      </c>
      <c r="CX107" s="37">
        <v>1</v>
      </c>
      <c r="CY107" s="38">
        <f t="shared" si="36"/>
        <v>2.5</v>
      </c>
      <c r="CZ107" s="39">
        <f t="shared" si="37"/>
        <v>0</v>
      </c>
      <c r="DA107" t="s">
        <v>215</v>
      </c>
      <c r="DC107" t="s">
        <v>213</v>
      </c>
      <c r="DD107" t="str">
        <f t="shared" ca="1" si="38"/>
        <v>RICESOUPITEM(MEAL, ItemRegistry.ricesoupItem, 4 ,2f,15f,1f,1f,0f,2.5f,0f,3.5f),</v>
      </c>
      <c r="DG107" t="s">
        <v>2413</v>
      </c>
    </row>
    <row r="108" spans="2:111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1207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39"/>
        <v>1</v>
      </c>
      <c r="W108" s="11">
        <f t="shared" si="20"/>
        <v>0</v>
      </c>
      <c r="X108" s="44" t="str">
        <f t="shared" ca="1" si="40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2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3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4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5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6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7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8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9"/>
        <v>0</v>
      </c>
      <c r="CS108" s="34">
        <v>15</v>
      </c>
      <c r="CT108" s="30">
        <f t="shared" si="31"/>
        <v>0</v>
      </c>
      <c r="CU108" s="30">
        <v>12</v>
      </c>
      <c r="CV108" s="35">
        <f t="shared" si="33"/>
        <v>0</v>
      </c>
      <c r="CW108" s="36">
        <f t="shared" si="34"/>
        <v>0</v>
      </c>
      <c r="CX108" s="37">
        <f t="shared" si="35"/>
        <v>2</v>
      </c>
      <c r="CY108" s="38">
        <v>0.8</v>
      </c>
      <c r="CZ108" s="39">
        <v>0.3</v>
      </c>
      <c r="DA108" t="s">
        <v>215</v>
      </c>
      <c r="DC108" t="s">
        <v>213</v>
      </c>
      <c r="DD108" t="str">
        <f t="shared" ca="1" si="38"/>
        <v>FRIEDRICEITEM(GRAIN, ItemRegistry.friedriceItem, 4 ,3f,0f,0f,2f,0f,0.8f,0.3f,1.75f),</v>
      </c>
      <c r="DG108" t="s">
        <v>2414</v>
      </c>
    </row>
    <row r="109" spans="2:111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1213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39"/>
        <v>1</v>
      </c>
      <c r="W109" s="11">
        <f t="shared" si="20"/>
        <v>0</v>
      </c>
      <c r="X109" s="44" t="str">
        <f t="shared" ca="1" si="40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2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3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4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5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6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7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8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9"/>
        <v>3</v>
      </c>
      <c r="CS109" s="34">
        <v>15</v>
      </c>
      <c r="CT109" s="30">
        <f t="shared" si="31"/>
        <v>0</v>
      </c>
      <c r="CU109" s="30">
        <v>12</v>
      </c>
      <c r="CV109" s="35">
        <f t="shared" si="33"/>
        <v>0</v>
      </c>
      <c r="CW109" s="36">
        <f t="shared" si="34"/>
        <v>0</v>
      </c>
      <c r="CX109" s="37">
        <f t="shared" si="35"/>
        <v>1</v>
      </c>
      <c r="CY109" s="38">
        <f t="shared" si="36"/>
        <v>0.5</v>
      </c>
      <c r="CZ109" s="39">
        <f t="shared" si="37"/>
        <v>3</v>
      </c>
      <c r="DA109" t="s">
        <v>215</v>
      </c>
      <c r="DC109" t="s">
        <v>213</v>
      </c>
      <c r="DD109" t="str">
        <f t="shared" ca="1" si="38"/>
        <v>MUSHROOMRISOTTOITEM(MEAL, ItemRegistry.mushroomrisottoItem, 4 ,3f,0f,0f,1f,0f,0.5f,3f,1.75f),</v>
      </c>
      <c r="DG109" t="s">
        <v>2415</v>
      </c>
    </row>
    <row r="110" spans="2:111" x14ac:dyDescent="0.3">
      <c r="B110" t="s">
        <v>373</v>
      </c>
      <c r="C110">
        <f>INDEX('PH Itemnames'!$B$1:$B$723,MATCH(B110,'PH Itemnames'!$A$1:$A$723),1)</f>
        <v>0</v>
      </c>
      <c r="D110" t="s">
        <v>258</v>
      </c>
      <c r="E110" t="s">
        <v>1213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39"/>
        <v>-1</v>
      </c>
      <c r="W110" s="11">
        <f t="shared" si="20"/>
        <v>0</v>
      </c>
      <c r="X110" s="44" t="str">
        <f t="shared" ca="1" si="40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2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3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4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5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6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7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8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9"/>
        <v>0</v>
      </c>
      <c r="CS110" s="34">
        <f t="shared" si="30"/>
        <v>1</v>
      </c>
      <c r="CT110" s="30">
        <f t="shared" si="31"/>
        <v>0</v>
      </c>
      <c r="CU110" s="30">
        <f t="shared" si="32"/>
        <v>14.4</v>
      </c>
      <c r="CV110" s="35">
        <f t="shared" si="33"/>
        <v>0</v>
      </c>
      <c r="CW110" s="36">
        <f t="shared" si="34"/>
        <v>0</v>
      </c>
      <c r="CX110" s="37">
        <f t="shared" si="35"/>
        <v>0.5</v>
      </c>
      <c r="CY110" s="38">
        <f t="shared" si="36"/>
        <v>0</v>
      </c>
      <c r="CZ110" s="39">
        <f t="shared" si="37"/>
        <v>0</v>
      </c>
      <c r="DA110" t="s">
        <v>212</v>
      </c>
      <c r="DC110" t="s">
        <v>213</v>
      </c>
      <c r="DD110" t="str">
        <f t="shared" ca="1" si="38"/>
        <v/>
      </c>
      <c r="DG110" t="s">
        <v>2316</v>
      </c>
    </row>
    <row r="111" spans="2:111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1213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39"/>
        <v>1</v>
      </c>
      <c r="W111" s="11">
        <f t="shared" si="20"/>
        <v>0</v>
      </c>
      <c r="X111" s="44" t="s">
        <v>212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2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3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4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5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6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7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8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9"/>
        <v>0</v>
      </c>
      <c r="CS111" s="34">
        <f t="shared" si="30"/>
        <v>0</v>
      </c>
      <c r="CT111" s="30">
        <f t="shared" si="31"/>
        <v>0</v>
      </c>
      <c r="CU111" s="30">
        <f t="shared" si="32"/>
        <v>1.4285714285714286</v>
      </c>
      <c r="CV111" s="35">
        <f t="shared" si="33"/>
        <v>0</v>
      </c>
      <c r="CW111" s="36">
        <f t="shared" si="34"/>
        <v>0</v>
      </c>
      <c r="CX111" s="37">
        <f t="shared" si="35"/>
        <v>0</v>
      </c>
      <c r="CY111" s="38">
        <f t="shared" si="36"/>
        <v>0</v>
      </c>
      <c r="CZ111" s="39">
        <f t="shared" si="37"/>
        <v>0</v>
      </c>
      <c r="DA111" t="s">
        <v>212</v>
      </c>
      <c r="DB111" t="s">
        <v>1175</v>
      </c>
      <c r="DC111" t="s">
        <v>213</v>
      </c>
      <c r="DD111" t="str">
        <f t="shared" si="38"/>
        <v/>
      </c>
      <c r="DG111" t="s">
        <v>2316</v>
      </c>
    </row>
    <row r="112" spans="2:111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1213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39"/>
        <v>1</v>
      </c>
      <c r="W112" s="11">
        <f t="shared" si="20"/>
        <v>0</v>
      </c>
      <c r="X112" s="44" t="str">
        <f t="shared" ca="1" si="40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2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3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4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5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6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7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8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9"/>
        <v>1</v>
      </c>
      <c r="CS112" s="34">
        <v>10</v>
      </c>
      <c r="CT112" s="30">
        <f t="shared" si="31"/>
        <v>0</v>
      </c>
      <c r="CU112" s="30">
        <v>12</v>
      </c>
      <c r="CV112" s="35">
        <f t="shared" si="33"/>
        <v>0</v>
      </c>
      <c r="CW112" s="36">
        <f t="shared" si="34"/>
        <v>0</v>
      </c>
      <c r="CX112" s="37">
        <f t="shared" si="35"/>
        <v>2</v>
      </c>
      <c r="CY112" s="38">
        <f t="shared" si="36"/>
        <v>0</v>
      </c>
      <c r="CZ112" s="39">
        <v>0</v>
      </c>
      <c r="DA112" t="s">
        <v>215</v>
      </c>
      <c r="DC112" t="s">
        <v>213</v>
      </c>
      <c r="DD112" t="str">
        <f t="shared" ca="1" si="38"/>
        <v>REFRIEDBEANSITEM(MEAL, ItemRegistry.refriedbeansItem, 4 ,2f,0f,0f,2f,0f,0f,0f,1.75f),</v>
      </c>
      <c r="DG112" t="s">
        <v>2416</v>
      </c>
    </row>
    <row r="113" spans="2:111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1213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39"/>
        <v>1</v>
      </c>
      <c r="W113" s="11">
        <f t="shared" si="20"/>
        <v>1</v>
      </c>
      <c r="X113" s="44" t="str">
        <f t="shared" ca="1" si="40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2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3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4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5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6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7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8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9"/>
        <v>0</v>
      </c>
      <c r="CS113" s="34">
        <f t="shared" si="30"/>
        <v>12</v>
      </c>
      <c r="CT113" s="30">
        <f t="shared" si="31"/>
        <v>0</v>
      </c>
      <c r="CU113" s="30">
        <v>12</v>
      </c>
      <c r="CV113" s="35">
        <f t="shared" si="33"/>
        <v>0</v>
      </c>
      <c r="CW113" s="36">
        <f t="shared" si="34"/>
        <v>0</v>
      </c>
      <c r="CX113" s="37">
        <f t="shared" si="35"/>
        <v>1</v>
      </c>
      <c r="CY113" s="38">
        <f t="shared" si="36"/>
        <v>2.5</v>
      </c>
      <c r="CZ113" s="39">
        <f t="shared" si="37"/>
        <v>0</v>
      </c>
      <c r="DA113" t="s">
        <v>215</v>
      </c>
      <c r="DC113" t="s">
        <v>213</v>
      </c>
      <c r="DD113" t="str">
        <f t="shared" ca="1" si="38"/>
        <v>BAKEDBEANSITEM(MEAL, ItemRegistry.bakedbeansItem, 4 ,2.4f,0f,0f,1f,0f,2.5f,0f,1.75f),</v>
      </c>
      <c r="DG113" t="s">
        <v>2417</v>
      </c>
    </row>
    <row r="114" spans="2:111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1213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39"/>
        <v>1</v>
      </c>
      <c r="W114" s="11">
        <f t="shared" si="20"/>
        <v>0</v>
      </c>
      <c r="X114" s="44" t="str">
        <f t="shared" ca="1" si="40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2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3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4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5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6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7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8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9"/>
        <v>0</v>
      </c>
      <c r="CS114" s="34">
        <v>15</v>
      </c>
      <c r="CT114" s="30">
        <f t="shared" si="31"/>
        <v>0</v>
      </c>
      <c r="CU114" s="30">
        <v>12</v>
      </c>
      <c r="CV114" s="35">
        <v>1</v>
      </c>
      <c r="CW114" s="36">
        <f t="shared" si="34"/>
        <v>0</v>
      </c>
      <c r="CX114" s="37">
        <f t="shared" si="35"/>
        <v>2</v>
      </c>
      <c r="CY114" s="38">
        <f t="shared" si="36"/>
        <v>2.5</v>
      </c>
      <c r="CZ114" s="39">
        <f t="shared" si="37"/>
        <v>0</v>
      </c>
      <c r="DA114" t="s">
        <v>215</v>
      </c>
      <c r="DC114" t="s">
        <v>213</v>
      </c>
      <c r="DD114" t="str">
        <f t="shared" ca="1" si="38"/>
        <v>BEANSANDRICEITEM(MEAL, ItemRegistry.beansandriceItem, 4 ,3f,0f,1f,2f,0f,2.5f,0f,1.75f),</v>
      </c>
      <c r="DG114" t="s">
        <v>2418</v>
      </c>
    </row>
    <row r="115" spans="2:111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1213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39"/>
        <v>1</v>
      </c>
      <c r="W115" s="11">
        <f t="shared" si="20"/>
        <v>2</v>
      </c>
      <c r="X115" s="44" t="str">
        <f t="shared" ca="1" si="40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2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3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4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5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6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7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8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9"/>
        <v>0</v>
      </c>
      <c r="CS115" s="34">
        <v>15</v>
      </c>
      <c r="CT115" s="30">
        <f t="shared" si="31"/>
        <v>0</v>
      </c>
      <c r="CU115" s="30">
        <v>12</v>
      </c>
      <c r="CV115" s="35">
        <f t="shared" si="33"/>
        <v>0</v>
      </c>
      <c r="CW115" s="36">
        <f t="shared" si="34"/>
        <v>0</v>
      </c>
      <c r="CX115" s="37">
        <f t="shared" si="35"/>
        <v>1.5</v>
      </c>
      <c r="CY115" s="38">
        <f t="shared" si="36"/>
        <v>2.5</v>
      </c>
      <c r="CZ115" s="39">
        <f t="shared" si="37"/>
        <v>0</v>
      </c>
      <c r="DA115" t="s">
        <v>215</v>
      </c>
      <c r="DC115" t="s">
        <v>213</v>
      </c>
      <c r="DD115" t="str">
        <f t="shared" ca="1" si="38"/>
        <v>CHILIITEM(MEAL, ItemRegistry.chiliItem, 4 ,3f,0f,0f,1.5f,0f,2.5f,0f,1.75f),</v>
      </c>
      <c r="DG115" t="s">
        <v>2419</v>
      </c>
    </row>
    <row r="116" spans="2:111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1213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39"/>
        <v>1</v>
      </c>
      <c r="W116" s="11">
        <f t="shared" si="20"/>
        <v>0</v>
      </c>
      <c r="X116" s="44" t="str">
        <f t="shared" ca="1" si="40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2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3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4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5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6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7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8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9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4"/>
        <v>0</v>
      </c>
      <c r="CX116" s="37">
        <f t="shared" si="35"/>
        <v>1</v>
      </c>
      <c r="CY116" s="38">
        <f t="shared" si="36"/>
        <v>0</v>
      </c>
      <c r="CZ116" s="39">
        <f t="shared" si="37"/>
        <v>3</v>
      </c>
      <c r="DA116" t="s">
        <v>215</v>
      </c>
      <c r="DC116" t="s">
        <v>213</v>
      </c>
      <c r="DD116" t="str">
        <f t="shared" ca="1" si="38"/>
        <v>BEANBURRITOITEM(MEAL, ItemRegistry.beanburritoItem, 4 ,3f,0f,1f,1f,0f,0f,3f,1.75f),</v>
      </c>
      <c r="DG116" t="s">
        <v>2420</v>
      </c>
    </row>
    <row r="117" spans="2:111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1213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39"/>
        <v>1</v>
      </c>
      <c r="W117" s="11">
        <f t="shared" si="20"/>
        <v>0</v>
      </c>
      <c r="X117" s="44" t="str">
        <f t="shared" ca="1" si="40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2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3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4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5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6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7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8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9"/>
        <v>0</v>
      </c>
      <c r="CS117" s="34">
        <v>5</v>
      </c>
      <c r="CT117" s="30">
        <v>0</v>
      </c>
      <c r="CU117" s="30">
        <f t="shared" si="32"/>
        <v>7.333333333333333</v>
      </c>
      <c r="CV117" s="35">
        <v>1</v>
      </c>
      <c r="CW117" s="36">
        <f t="shared" si="34"/>
        <v>0</v>
      </c>
      <c r="CX117" s="37">
        <f t="shared" si="35"/>
        <v>2.5</v>
      </c>
      <c r="CY117" s="38">
        <f t="shared" si="36"/>
        <v>0</v>
      </c>
      <c r="CZ117" s="39">
        <f t="shared" si="37"/>
        <v>0</v>
      </c>
      <c r="DA117" t="s">
        <v>215</v>
      </c>
      <c r="DC117" t="s">
        <v>213</v>
      </c>
      <c r="DD117" t="str">
        <f t="shared" ca="1" si="38"/>
        <v>STUFFEDPEPPERITEM(MEAL, ItemRegistry.stuffedpepperItem, 4 ,1f,0f,1f,2.5f,0f,0f,0f,2.86f),</v>
      </c>
      <c r="DG117" t="s">
        <v>2421</v>
      </c>
    </row>
    <row r="118" spans="2:111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1213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39"/>
        <v>1</v>
      </c>
      <c r="W118" s="11">
        <f t="shared" si="20"/>
        <v>0</v>
      </c>
      <c r="X118" s="44" t="str">
        <f t="shared" ca="1" si="40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2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3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4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5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6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7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8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9"/>
        <v>0</v>
      </c>
      <c r="CS118" s="34">
        <v>20</v>
      </c>
      <c r="CT118" s="30">
        <f t="shared" si="31"/>
        <v>0.35714285714285715</v>
      </c>
      <c r="CU118" s="30">
        <v>14</v>
      </c>
      <c r="CV118" s="35">
        <v>1</v>
      </c>
      <c r="CW118" s="36">
        <f t="shared" si="34"/>
        <v>0</v>
      </c>
      <c r="CX118" s="37">
        <v>4</v>
      </c>
      <c r="CY118" s="38">
        <f t="shared" si="36"/>
        <v>0</v>
      </c>
      <c r="CZ118" s="39">
        <f t="shared" si="37"/>
        <v>0</v>
      </c>
      <c r="DA118" t="s">
        <v>215</v>
      </c>
      <c r="DC118" t="s">
        <v>213</v>
      </c>
      <c r="DD118" t="str">
        <f t="shared" ca="1" si="38"/>
        <v>VEGGIESTIRFRYITEM(MEAL, ItemRegistry.veggiestirfryItem, 4 ,4f,0f,1f,4f,0f,0f,0f,1.5f),</v>
      </c>
      <c r="DG118" t="s">
        <v>2422</v>
      </c>
    </row>
    <row r="119" spans="2:111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1213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39"/>
        <v>1</v>
      </c>
      <c r="W119" s="11">
        <f t="shared" si="20"/>
        <v>0</v>
      </c>
      <c r="X119" s="44" t="str">
        <f t="shared" ca="1" si="40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2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3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4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5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6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7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8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9"/>
        <v>0</v>
      </c>
      <c r="CS119" s="34">
        <v>15</v>
      </c>
      <c r="CT119" s="30">
        <f t="shared" si="31"/>
        <v>0</v>
      </c>
      <c r="CU119" s="30">
        <v>12</v>
      </c>
      <c r="CV119" s="35">
        <f t="shared" si="33"/>
        <v>0</v>
      </c>
      <c r="CW119" s="36">
        <f t="shared" si="34"/>
        <v>0</v>
      </c>
      <c r="CX119" s="37">
        <f t="shared" si="35"/>
        <v>3</v>
      </c>
      <c r="CY119" s="38">
        <f t="shared" si="36"/>
        <v>0</v>
      </c>
      <c r="CZ119" s="39">
        <f t="shared" si="37"/>
        <v>0</v>
      </c>
      <c r="DA119" t="s">
        <v>215</v>
      </c>
      <c r="DC119" t="s">
        <v>213</v>
      </c>
      <c r="DD119" t="str">
        <f t="shared" ca="1" si="38"/>
        <v>GRILLEDSKEWERSITEM(MEAL, ItemRegistry.grilledskewersItem, 4 ,3f,0f,0f,3f,0f,0f,0f,1.75f),</v>
      </c>
      <c r="DG119" t="s">
        <v>2423</v>
      </c>
    </row>
    <row r="120" spans="2:111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1213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39"/>
        <v>1</v>
      </c>
      <c r="W120" s="11">
        <f t="shared" si="20"/>
        <v>0</v>
      </c>
      <c r="X120" s="44" t="str">
        <f t="shared" ca="1" si="40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2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3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4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5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6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7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8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9"/>
        <v>0</v>
      </c>
      <c r="CS120" s="34">
        <v>5</v>
      </c>
      <c r="CT120" s="30">
        <f t="shared" si="31"/>
        <v>0</v>
      </c>
      <c r="CU120" s="30">
        <v>9</v>
      </c>
      <c r="CV120" s="35">
        <f t="shared" si="33"/>
        <v>0</v>
      </c>
      <c r="CW120" s="36">
        <f t="shared" si="34"/>
        <v>0</v>
      </c>
      <c r="CX120" s="37">
        <f t="shared" si="35"/>
        <v>2</v>
      </c>
      <c r="CY120" s="38">
        <v>0.8</v>
      </c>
      <c r="CZ120" s="39">
        <v>0.3</v>
      </c>
      <c r="DA120" t="s">
        <v>215</v>
      </c>
      <c r="DC120" t="s">
        <v>213</v>
      </c>
      <c r="DD120" t="str">
        <f t="shared" ca="1" si="38"/>
        <v>OMELETITEM(MEAL, ItemRegistry.omeletItem, 4 ,1f,0f,0f,2f,0f,0.8f,0.3f,2.33f),</v>
      </c>
      <c r="DG120" t="s">
        <v>2424</v>
      </c>
    </row>
    <row r="121" spans="2:111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1213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39"/>
        <v>1</v>
      </c>
      <c r="W121" s="11">
        <f t="shared" si="20"/>
        <v>0</v>
      </c>
      <c r="X121" s="44" t="str">
        <f t="shared" ca="1" si="40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2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3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4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5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6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7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8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9"/>
        <v>0</v>
      </c>
      <c r="CS121" s="34">
        <v>15</v>
      </c>
      <c r="CT121" s="30">
        <v>0</v>
      </c>
      <c r="CU121" s="30">
        <v>12</v>
      </c>
      <c r="CV121" s="35">
        <f t="shared" si="33"/>
        <v>0</v>
      </c>
      <c r="CW121" s="36">
        <f t="shared" si="34"/>
        <v>0</v>
      </c>
      <c r="CX121" s="37">
        <f t="shared" si="35"/>
        <v>2.5</v>
      </c>
      <c r="CY121" s="38">
        <f t="shared" si="36"/>
        <v>2.5</v>
      </c>
      <c r="CZ121" s="39">
        <f t="shared" si="37"/>
        <v>0</v>
      </c>
      <c r="DA121" t="s">
        <v>215</v>
      </c>
      <c r="DC121" t="s">
        <v>213</v>
      </c>
      <c r="DD121" t="str">
        <f t="shared" ca="1" si="38"/>
        <v>HOTWINGSITEM(MEAL, ItemRegistry.hotwingsItem, 4 ,3f,0f,0f,2.5f,0f,2.5f,0f,1.75f),</v>
      </c>
      <c r="DG121" t="s">
        <v>2425</v>
      </c>
    </row>
    <row r="122" spans="2:111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1213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39"/>
        <v>1</v>
      </c>
      <c r="W122" s="11">
        <f t="shared" si="20"/>
        <v>0</v>
      </c>
      <c r="X122" s="44" t="str">
        <f t="shared" ca="1" si="40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2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3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4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5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6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7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8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9"/>
        <v>3</v>
      </c>
      <c r="CS122" s="34">
        <v>15</v>
      </c>
      <c r="CT122" s="30">
        <f t="shared" si="31"/>
        <v>0</v>
      </c>
      <c r="CU122" s="30">
        <v>22</v>
      </c>
      <c r="CV122" s="35">
        <f t="shared" si="33"/>
        <v>1</v>
      </c>
      <c r="CW122" s="36">
        <f t="shared" si="34"/>
        <v>0</v>
      </c>
      <c r="CX122" s="37">
        <f t="shared" si="35"/>
        <v>0.5</v>
      </c>
      <c r="CY122" s="38">
        <f t="shared" si="36"/>
        <v>0</v>
      </c>
      <c r="CZ122" s="39">
        <f t="shared" si="37"/>
        <v>3</v>
      </c>
      <c r="DA122" t="s">
        <v>215</v>
      </c>
      <c r="DC122" t="s">
        <v>213</v>
      </c>
      <c r="DD122" t="str">
        <f t="shared" ca="1" si="38"/>
        <v>CHILIPOPPERSITEM(MEAL, ItemRegistry.chilipoppersItem, 4 ,3f,0f,1f,0.5f,0f,0f,3f,0.95f),</v>
      </c>
      <c r="DG122" t="s">
        <v>2426</v>
      </c>
    </row>
    <row r="123" spans="2:111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1213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39"/>
        <v>1</v>
      </c>
      <c r="W123" s="11">
        <f t="shared" si="20"/>
        <v>0</v>
      </c>
      <c r="X123" s="44" t="str">
        <f t="shared" ca="1" si="40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2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3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4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5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6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7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8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9"/>
        <v>0</v>
      </c>
      <c r="CS123" s="34">
        <v>15</v>
      </c>
      <c r="CT123" s="30">
        <f t="shared" si="31"/>
        <v>0</v>
      </c>
      <c r="CU123" s="30">
        <v>12</v>
      </c>
      <c r="CV123" s="35">
        <f t="shared" si="33"/>
        <v>0</v>
      </c>
      <c r="CW123" s="36">
        <f t="shared" si="34"/>
        <v>0</v>
      </c>
      <c r="CX123" s="37">
        <f t="shared" si="35"/>
        <v>2</v>
      </c>
      <c r="CY123" s="38">
        <f t="shared" si="36"/>
        <v>2.5</v>
      </c>
      <c r="CZ123" s="39">
        <f t="shared" si="37"/>
        <v>0</v>
      </c>
      <c r="DA123" t="s">
        <v>215</v>
      </c>
      <c r="DC123" t="s">
        <v>213</v>
      </c>
      <c r="DD123" t="str">
        <f t="shared" ca="1" si="38"/>
        <v>EXTREMECHILIITEM(MEAL, ItemRegistry.extremechiliItem, 4 ,3f,0f,0f,2f,0f,2.5f,0f,1.75f),</v>
      </c>
      <c r="DG123" t="s">
        <v>2427</v>
      </c>
    </row>
    <row r="124" spans="2:111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1213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39"/>
        <v>0</v>
      </c>
      <c r="W124" s="11">
        <f t="shared" si="20"/>
        <v>0</v>
      </c>
      <c r="X124" s="44" t="str">
        <f t="shared" ca="1" si="40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2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3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4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5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6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7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8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9"/>
        <v>3</v>
      </c>
      <c r="CS124" s="34">
        <f t="shared" si="30"/>
        <v>11</v>
      </c>
      <c r="CT124" s="30">
        <f t="shared" si="31"/>
        <v>5</v>
      </c>
      <c r="CU124" s="30">
        <f t="shared" si="32"/>
        <v>21.833333333333332</v>
      </c>
      <c r="CV124" s="35">
        <f t="shared" si="33"/>
        <v>0</v>
      </c>
      <c r="CW124" s="36">
        <f t="shared" si="34"/>
        <v>0</v>
      </c>
      <c r="CX124" s="37">
        <f t="shared" si="35"/>
        <v>0.5</v>
      </c>
      <c r="CY124" s="38">
        <f t="shared" si="36"/>
        <v>0</v>
      </c>
      <c r="CZ124" s="39">
        <f t="shared" si="37"/>
        <v>3</v>
      </c>
      <c r="DA124" t="s">
        <v>212</v>
      </c>
      <c r="DC124" t="s">
        <v>213</v>
      </c>
      <c r="DD124" t="str">
        <f t="shared" ca="1" si="38"/>
        <v/>
      </c>
      <c r="DG124" t="s">
        <v>2316</v>
      </c>
    </row>
    <row r="125" spans="2:111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1206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39"/>
        <v>1</v>
      </c>
      <c r="W125" s="11">
        <f t="shared" si="20"/>
        <v>1</v>
      </c>
      <c r="X125" s="44" t="str">
        <f t="shared" ca="1" si="40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2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3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4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5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6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7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8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9"/>
        <v>0</v>
      </c>
      <c r="CS125" s="34">
        <v>3</v>
      </c>
      <c r="CT125" s="30">
        <f t="shared" si="31"/>
        <v>10</v>
      </c>
      <c r="CU125" s="30">
        <v>10</v>
      </c>
      <c r="CV125" s="35">
        <f t="shared" si="33"/>
        <v>0</v>
      </c>
      <c r="CW125" s="36">
        <f t="shared" si="34"/>
        <v>1.6</v>
      </c>
      <c r="CX125" s="37">
        <f t="shared" si="35"/>
        <v>0</v>
      </c>
      <c r="CY125" s="38">
        <f t="shared" si="36"/>
        <v>0</v>
      </c>
      <c r="CZ125" s="39">
        <f t="shared" si="37"/>
        <v>0</v>
      </c>
      <c r="DA125" t="s">
        <v>215</v>
      </c>
      <c r="DC125" t="s">
        <v>212</v>
      </c>
      <c r="DD125" t="str">
        <f t="shared" ca="1" si="38"/>
        <v/>
      </c>
    </row>
    <row r="126" spans="2:111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1213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39"/>
        <v>1</v>
      </c>
      <c r="W126" s="11">
        <f t="shared" si="20"/>
        <v>0</v>
      </c>
      <c r="X126" s="44" t="str">
        <f t="shared" ca="1" si="40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2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3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4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5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6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7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8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9"/>
        <v>0</v>
      </c>
      <c r="CS126" s="34">
        <v>5</v>
      </c>
      <c r="CT126" s="30">
        <v>0</v>
      </c>
      <c r="CU126" s="30">
        <v>9</v>
      </c>
      <c r="CV126" s="35">
        <f t="shared" si="33"/>
        <v>1</v>
      </c>
      <c r="CW126" s="36">
        <f t="shared" si="34"/>
        <v>0.8</v>
      </c>
      <c r="CX126" s="37">
        <f t="shared" si="35"/>
        <v>0</v>
      </c>
      <c r="CY126" s="38">
        <f t="shared" si="36"/>
        <v>0</v>
      </c>
      <c r="CZ126" s="39">
        <f t="shared" si="37"/>
        <v>0</v>
      </c>
      <c r="DA126" t="s">
        <v>215</v>
      </c>
      <c r="DC126" t="s">
        <v>213</v>
      </c>
      <c r="DD126" t="str">
        <f t="shared" ca="1" si="38"/>
        <v>LEMONBARITEM(MEAL, ItemRegistry.lemonbarItem, 4 ,1f,0f,1f,0f,0.8f,0f,0f,2.33f),</v>
      </c>
      <c r="DG126" t="s">
        <v>2428</v>
      </c>
    </row>
    <row r="127" spans="2:111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1213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39"/>
        <v>1</v>
      </c>
      <c r="W127" s="11">
        <f t="shared" si="20"/>
        <v>0</v>
      </c>
      <c r="X127" s="44" t="str">
        <f t="shared" ca="1" si="40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2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3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4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5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6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7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8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9"/>
        <v>0</v>
      </c>
      <c r="CS127" s="34">
        <v>10</v>
      </c>
      <c r="CT127" s="30">
        <v>0</v>
      </c>
      <c r="CU127" s="30">
        <v>11</v>
      </c>
      <c r="CV127" s="35">
        <f t="shared" si="33"/>
        <v>1</v>
      </c>
      <c r="CW127" s="36">
        <f t="shared" si="34"/>
        <v>0.8</v>
      </c>
      <c r="CX127" s="37">
        <f t="shared" si="35"/>
        <v>0</v>
      </c>
      <c r="CY127" s="38">
        <f t="shared" si="36"/>
        <v>1</v>
      </c>
      <c r="CZ127" s="39">
        <f t="shared" si="37"/>
        <v>0</v>
      </c>
      <c r="DA127" t="s">
        <v>215</v>
      </c>
      <c r="DC127" t="s">
        <v>213</v>
      </c>
      <c r="DD127" t="str">
        <f t="shared" ca="1" si="38"/>
        <v>FISHDINNERITEM(MEAL, ItemRegistry.fishdinnerItem, 4 ,2f,0f,1f,0f,0.8f,1f,0f,1.91f),</v>
      </c>
      <c r="DG127" t="s">
        <v>2429</v>
      </c>
    </row>
    <row r="128" spans="2:111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1213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39"/>
        <v>1</v>
      </c>
      <c r="W128" s="11">
        <f t="shared" si="20"/>
        <v>0</v>
      </c>
      <c r="X128" s="44" t="str">
        <f t="shared" ca="1" si="40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2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3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4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5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6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7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8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9"/>
        <v>0</v>
      </c>
      <c r="CS128" s="34">
        <v>5</v>
      </c>
      <c r="CT128" s="30">
        <v>15</v>
      </c>
      <c r="CU128" s="30">
        <v>9</v>
      </c>
      <c r="CV128" s="35">
        <f t="shared" si="33"/>
        <v>0</v>
      </c>
      <c r="CW128" s="36">
        <v>1.5</v>
      </c>
      <c r="CX128" s="37">
        <f t="shared" si="35"/>
        <v>0</v>
      </c>
      <c r="CY128" s="38">
        <f t="shared" si="36"/>
        <v>0</v>
      </c>
      <c r="CZ128" s="39">
        <f t="shared" si="37"/>
        <v>0</v>
      </c>
      <c r="DA128" t="s">
        <v>215</v>
      </c>
      <c r="DC128" t="s">
        <v>212</v>
      </c>
      <c r="DD128" t="str">
        <f t="shared" ca="1" si="38"/>
        <v/>
      </c>
    </row>
    <row r="129" spans="2:111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1213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39"/>
        <v>1</v>
      </c>
      <c r="W129" s="11">
        <f t="shared" si="20"/>
        <v>0</v>
      </c>
      <c r="X129" s="44" t="str">
        <f t="shared" ca="1" si="40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2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3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4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5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6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7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8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9"/>
        <v>0</v>
      </c>
      <c r="CS129" s="34">
        <f t="shared" si="30"/>
        <v>7</v>
      </c>
      <c r="CT129" s="30">
        <v>0</v>
      </c>
      <c r="CU129" s="30">
        <v>12</v>
      </c>
      <c r="CV129" s="35">
        <f t="shared" si="33"/>
        <v>1</v>
      </c>
      <c r="CW129" s="36">
        <v>1.5</v>
      </c>
      <c r="CX129" s="37">
        <f t="shared" si="35"/>
        <v>0</v>
      </c>
      <c r="CY129" s="38">
        <f t="shared" si="36"/>
        <v>0</v>
      </c>
      <c r="CZ129" s="39">
        <f t="shared" si="37"/>
        <v>0</v>
      </c>
      <c r="DA129" t="s">
        <v>215</v>
      </c>
      <c r="DC129" t="s">
        <v>213</v>
      </c>
      <c r="DD129" t="str">
        <f t="shared" ca="1" si="38"/>
        <v>LEMONMERINGUEITEM(MEAL, ItemRegistry.lemonmeringueItem, 4 ,1.4f,0f,1f,0f,1.5f,0f,0f,1.75f),</v>
      </c>
      <c r="DG129" t="s">
        <v>2430</v>
      </c>
    </row>
    <row r="130" spans="2:111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1213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39"/>
        <v>1</v>
      </c>
      <c r="W130" s="11">
        <f t="shared" si="20"/>
        <v>0</v>
      </c>
      <c r="X130" s="44" t="str">
        <f t="shared" ca="1" si="40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2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3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4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5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6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7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8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9"/>
        <v>0</v>
      </c>
      <c r="CS130" s="34">
        <v>2</v>
      </c>
      <c r="CT130" s="30">
        <v>0</v>
      </c>
      <c r="CU130" s="30">
        <v>18</v>
      </c>
      <c r="CV130" s="35">
        <f t="shared" si="33"/>
        <v>0</v>
      </c>
      <c r="CW130" s="36">
        <f t="shared" si="34"/>
        <v>0.8</v>
      </c>
      <c r="CX130" s="37">
        <f t="shared" si="35"/>
        <v>0</v>
      </c>
      <c r="CY130" s="38">
        <f t="shared" si="36"/>
        <v>0</v>
      </c>
      <c r="CZ130" s="39">
        <f t="shared" si="37"/>
        <v>0</v>
      </c>
      <c r="DA130" t="s">
        <v>215</v>
      </c>
      <c r="DC130" t="s">
        <v>213</v>
      </c>
      <c r="DD130" t="str">
        <f t="shared" ca="1" si="38"/>
        <v>CANDIEDLEMONITEM(MEAL, ItemRegistry.candiedlemonItem, 4 ,0.4f,0f,0f,0f,0.8f,0f,0f,1.17f),</v>
      </c>
      <c r="DG130" t="s">
        <v>2431</v>
      </c>
    </row>
    <row r="131" spans="2:111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1213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39"/>
        <v>1</v>
      </c>
      <c r="W131" s="11">
        <f t="shared" si="20"/>
        <v>0</v>
      </c>
      <c r="X131" s="44" t="str">
        <f t="shared" ca="1" si="40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2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3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4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5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6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7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8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9"/>
        <v>1</v>
      </c>
      <c r="CS131" s="34">
        <v>15</v>
      </c>
      <c r="CT131" s="30">
        <v>0</v>
      </c>
      <c r="CU131" s="30">
        <f t="shared" si="32"/>
        <v>9.6666666666666661</v>
      </c>
      <c r="CV131" s="35">
        <f t="shared" si="33"/>
        <v>0</v>
      </c>
      <c r="CW131" s="36">
        <f t="shared" si="34"/>
        <v>0.8</v>
      </c>
      <c r="CX131" s="37">
        <f t="shared" si="35"/>
        <v>0</v>
      </c>
      <c r="CY131" s="38">
        <f t="shared" si="36"/>
        <v>2.5</v>
      </c>
      <c r="CZ131" s="39">
        <v>0</v>
      </c>
      <c r="DA131" t="s">
        <v>215</v>
      </c>
      <c r="DC131" t="s">
        <v>213</v>
      </c>
      <c r="DD131" t="str">
        <f t="shared" ca="1" si="38"/>
        <v>LEMONCHICKENITEM(MEAL, ItemRegistry.lemonchickenItem, 4 ,3f,0f,0f,0f,0.8f,2.5f,0f,2.17f),</v>
      </c>
      <c r="DG131" t="s">
        <v>2432</v>
      </c>
    </row>
    <row r="132" spans="2:111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1213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39"/>
        <v>1</v>
      </c>
      <c r="W132" s="11">
        <f t="shared" ref="W132:W195" si="41">COUNTIF(F132:M854,B132)</f>
        <v>0</v>
      </c>
      <c r="X132" s="44" t="str">
        <f t="shared" ca="1" si="40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2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3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4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5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6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7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48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49">SUM(CJ132:CQ132)</f>
        <v>0</v>
      </c>
      <c r="CS132" s="34">
        <v>5</v>
      </c>
      <c r="CT132" s="30">
        <f t="shared" ref="CT132:CT195" si="50">AP132</f>
        <v>15</v>
      </c>
      <c r="CU132" s="30">
        <v>9</v>
      </c>
      <c r="CV132" s="35">
        <f t="shared" ref="CV132:CV195" si="51">BH132</f>
        <v>0</v>
      </c>
      <c r="CW132" s="36">
        <v>1.5</v>
      </c>
      <c r="CX132" s="37">
        <f t="shared" ref="CX132:CX195" si="52">BZ132</f>
        <v>0</v>
      </c>
      <c r="CY132" s="38">
        <f t="shared" ref="CY132:CY195" si="53">CI132</f>
        <v>0</v>
      </c>
      <c r="CZ132" s="39">
        <f t="shared" ref="CZ132:CZ195" si="54">CR132</f>
        <v>0</v>
      </c>
      <c r="DA132" t="s">
        <v>215</v>
      </c>
      <c r="DC132" t="s">
        <v>212</v>
      </c>
      <c r="DD132" t="str">
        <f t="shared" ref="DD132:DD195" ca="1" si="55">IF(AND(X132="Yes",NOT(DC132="No")),CONCATENATE(UPPER(C132),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1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1213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6">SUM(N133:U133)-COUNTA(F133:M133)+1</f>
        <v>1</v>
      </c>
      <c r="W133" s="11">
        <f t="shared" si="41"/>
        <v>1</v>
      </c>
      <c r="X133" s="44" t="str">
        <f t="shared" ca="1" si="40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2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3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4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5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6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7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48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49"/>
        <v>0</v>
      </c>
      <c r="CS133" s="34">
        <v>10</v>
      </c>
      <c r="CT133" s="30">
        <v>0</v>
      </c>
      <c r="CU133" s="30">
        <v>12</v>
      </c>
      <c r="CV133" s="35">
        <f t="shared" si="51"/>
        <v>1</v>
      </c>
      <c r="CW133" s="36">
        <f t="shared" ref="CW133:CW195" si="57">BQ133</f>
        <v>0.8</v>
      </c>
      <c r="CX133" s="37">
        <f t="shared" si="52"/>
        <v>0</v>
      </c>
      <c r="CY133" s="38">
        <f t="shared" si="53"/>
        <v>0</v>
      </c>
      <c r="CZ133" s="39">
        <f t="shared" si="54"/>
        <v>0</v>
      </c>
      <c r="DA133" t="s">
        <v>215</v>
      </c>
      <c r="DC133" t="s">
        <v>213</v>
      </c>
      <c r="DD133" t="str">
        <f t="shared" ca="1" si="55"/>
        <v>BLUEBERRYPIEITEM(MEAL, ItemRegistry.blueberrypieItem, 4 ,2f,0f,1f,0f,0.8f,0f,0f,1.75f),</v>
      </c>
      <c r="DG133" t="s">
        <v>2433</v>
      </c>
    </row>
    <row r="134" spans="2:111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1213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6"/>
        <v>1</v>
      </c>
      <c r="W134" s="11">
        <f t="shared" si="41"/>
        <v>0</v>
      </c>
      <c r="X134" s="44" t="str">
        <f t="shared" ref="X134:X197" ca="1" si="58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2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3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4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5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6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7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48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49"/>
        <v>0</v>
      </c>
      <c r="CS134" s="34">
        <v>5</v>
      </c>
      <c r="CT134" s="30">
        <v>0</v>
      </c>
      <c r="CU134" s="30">
        <v>12</v>
      </c>
      <c r="CV134" s="35">
        <f t="shared" si="51"/>
        <v>1</v>
      </c>
      <c r="CW134" s="36">
        <f t="shared" si="57"/>
        <v>0.8</v>
      </c>
      <c r="CX134" s="37">
        <f t="shared" si="52"/>
        <v>0</v>
      </c>
      <c r="CY134" s="38">
        <f t="shared" si="53"/>
        <v>0</v>
      </c>
      <c r="CZ134" s="39">
        <f t="shared" si="54"/>
        <v>0</v>
      </c>
      <c r="DA134" t="s">
        <v>215</v>
      </c>
      <c r="DC134" t="s">
        <v>213</v>
      </c>
      <c r="DD134" t="str">
        <f t="shared" ca="1" si="55"/>
        <v>BLUEBERRYMUFFINITEM(MEAL, ItemRegistry.blueberrymuffinItem, 4 ,1f,0f,1f,0f,0.8f,0f,0f,1.75f),</v>
      </c>
      <c r="DG134" t="s">
        <v>2434</v>
      </c>
    </row>
    <row r="135" spans="2:111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1213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6"/>
        <v>1</v>
      </c>
      <c r="W135" s="11">
        <f t="shared" si="41"/>
        <v>2</v>
      </c>
      <c r="X135" s="44" t="str">
        <f t="shared" ca="1" si="58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2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3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4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5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6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7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48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49"/>
        <v>2</v>
      </c>
      <c r="CS135" s="34">
        <f t="shared" ref="CS135:CS195" si="59">AG135</f>
        <v>10</v>
      </c>
      <c r="CT135" s="30">
        <v>0</v>
      </c>
      <c r="CU135" s="30">
        <v>9</v>
      </c>
      <c r="CV135" s="35">
        <f t="shared" si="51"/>
        <v>1</v>
      </c>
      <c r="CW135" s="36">
        <f t="shared" si="57"/>
        <v>0</v>
      </c>
      <c r="CX135" s="37">
        <f t="shared" si="52"/>
        <v>0</v>
      </c>
      <c r="CY135" s="38">
        <f t="shared" si="53"/>
        <v>0</v>
      </c>
      <c r="CZ135" s="39">
        <f t="shared" si="54"/>
        <v>2</v>
      </c>
      <c r="DA135" t="s">
        <v>215</v>
      </c>
      <c r="DC135" t="s">
        <v>213</v>
      </c>
      <c r="DD135" t="str">
        <f t="shared" ca="1" si="55"/>
        <v>PANCAKESITEM(MEAL, ItemRegistry.pancakesItem, 4 ,2f,0f,1f,0f,0f,0f,2f,2.33f),</v>
      </c>
      <c r="DG135" t="s">
        <v>2435</v>
      </c>
    </row>
    <row r="136" spans="2:111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1213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6"/>
        <v>1</v>
      </c>
      <c r="W136" s="11">
        <f t="shared" si="41"/>
        <v>0</v>
      </c>
      <c r="X136" s="44" t="str">
        <f t="shared" ca="1" si="58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2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3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4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5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6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7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48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49"/>
        <v>2</v>
      </c>
      <c r="CS136" s="34">
        <v>10</v>
      </c>
      <c r="CT136" s="30">
        <v>0</v>
      </c>
      <c r="CU136" s="30">
        <v>9</v>
      </c>
      <c r="CV136" s="35">
        <f t="shared" si="51"/>
        <v>1</v>
      </c>
      <c r="CW136" s="36">
        <f t="shared" si="57"/>
        <v>0.8</v>
      </c>
      <c r="CX136" s="37">
        <f t="shared" si="52"/>
        <v>0</v>
      </c>
      <c r="CY136" s="38">
        <f t="shared" si="53"/>
        <v>0</v>
      </c>
      <c r="CZ136" s="39">
        <f t="shared" si="54"/>
        <v>2</v>
      </c>
      <c r="DA136" t="s">
        <v>215</v>
      </c>
      <c r="DC136" t="s">
        <v>213</v>
      </c>
      <c r="DD136" t="str">
        <f t="shared" ca="1" si="55"/>
        <v>BLUEBERRYPANCAKESITEM(MEAL, ItemRegistry.blueberrypancakesItem, 4 ,2f,0f,1f,0f,0.8f,0f,2f,2.33f),</v>
      </c>
      <c r="DG136" t="s">
        <v>2436</v>
      </c>
    </row>
    <row r="137" spans="2:111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1213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6"/>
        <v>1</v>
      </c>
      <c r="W137" s="11">
        <f t="shared" si="41"/>
        <v>0</v>
      </c>
      <c r="X137" s="44" t="str">
        <f t="shared" ca="1" si="58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2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3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4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5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6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7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48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49"/>
        <v>0</v>
      </c>
      <c r="CS137" s="34">
        <v>10</v>
      </c>
      <c r="CT137" s="30">
        <v>0</v>
      </c>
      <c r="CU137" s="30">
        <v>12</v>
      </c>
      <c r="CV137" s="35">
        <f t="shared" si="51"/>
        <v>1</v>
      </c>
      <c r="CW137" s="36">
        <f t="shared" si="57"/>
        <v>1</v>
      </c>
      <c r="CX137" s="37">
        <f t="shared" si="52"/>
        <v>0</v>
      </c>
      <c r="CY137" s="38">
        <f t="shared" si="53"/>
        <v>0</v>
      </c>
      <c r="CZ137" s="39">
        <f t="shared" si="54"/>
        <v>0</v>
      </c>
      <c r="DA137" t="s">
        <v>215</v>
      </c>
      <c r="DC137" t="s">
        <v>213</v>
      </c>
      <c r="DD137" t="str">
        <f t="shared" ca="1" si="55"/>
        <v>CHERRYPIEITEM(MEAL, ItemRegistry.cherrypieItem, 4 ,2f,0f,1f,0f,1f,0f,0f,1.75f),</v>
      </c>
      <c r="DG137" t="s">
        <v>2437</v>
      </c>
    </row>
    <row r="138" spans="2:111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1213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6"/>
        <v>0</v>
      </c>
      <c r="W138" s="11">
        <f t="shared" si="41"/>
        <v>0</v>
      </c>
      <c r="X138" s="44" t="str">
        <f t="shared" ca="1" si="58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2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3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4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5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6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7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48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49"/>
        <v>3</v>
      </c>
      <c r="CS138" s="34">
        <f t="shared" si="59"/>
        <v>11</v>
      </c>
      <c r="CT138" s="30">
        <f t="shared" si="50"/>
        <v>10</v>
      </c>
      <c r="CU138" s="30">
        <f t="shared" ref="CU138:CU195" si="60">AY138</f>
        <v>8.3333333333333321</v>
      </c>
      <c r="CV138" s="35">
        <f t="shared" si="51"/>
        <v>0</v>
      </c>
      <c r="CW138" s="36">
        <f t="shared" si="57"/>
        <v>1</v>
      </c>
      <c r="CX138" s="37">
        <f t="shared" si="52"/>
        <v>0</v>
      </c>
      <c r="CY138" s="38">
        <f t="shared" si="53"/>
        <v>0</v>
      </c>
      <c r="CZ138" s="39">
        <f t="shared" si="54"/>
        <v>3</v>
      </c>
      <c r="DA138" t="s">
        <v>212</v>
      </c>
      <c r="DC138" t="s">
        <v>213</v>
      </c>
      <c r="DD138" t="str">
        <f t="shared" ca="1" si="55"/>
        <v/>
      </c>
      <c r="DG138" t="s">
        <v>2316</v>
      </c>
    </row>
    <row r="139" spans="2:111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1206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6"/>
        <v>1</v>
      </c>
      <c r="W139" s="11">
        <f t="shared" si="41"/>
        <v>0</v>
      </c>
      <c r="X139" s="44" t="str">
        <f t="shared" ca="1" si="58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2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3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4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5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6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7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48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49"/>
        <v>0</v>
      </c>
      <c r="CS139" s="34">
        <v>5</v>
      </c>
      <c r="CT139" s="30">
        <f t="shared" si="50"/>
        <v>15</v>
      </c>
      <c r="CU139" s="30">
        <v>9</v>
      </c>
      <c r="CV139" s="35">
        <f t="shared" si="51"/>
        <v>0</v>
      </c>
      <c r="CW139" s="36">
        <v>1.5</v>
      </c>
      <c r="CX139" s="37">
        <f t="shared" si="52"/>
        <v>0</v>
      </c>
      <c r="CY139" s="38">
        <f t="shared" si="53"/>
        <v>0</v>
      </c>
      <c r="CZ139" s="39">
        <f t="shared" si="54"/>
        <v>0</v>
      </c>
      <c r="DA139" t="s">
        <v>215</v>
      </c>
      <c r="DC139" t="s">
        <v>212</v>
      </c>
      <c r="DD139" t="str">
        <f t="shared" ca="1" si="55"/>
        <v/>
      </c>
      <c r="DG139" t="s">
        <v>2316</v>
      </c>
    </row>
    <row r="140" spans="2:111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1213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6"/>
        <v>1</v>
      </c>
      <c r="W140" s="11">
        <f t="shared" si="41"/>
        <v>0</v>
      </c>
      <c r="X140" s="44" t="str">
        <f t="shared" ca="1" si="58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2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3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4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5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6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7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48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49"/>
        <v>1</v>
      </c>
      <c r="CS140" s="34">
        <v>15</v>
      </c>
      <c r="CT140" s="30">
        <f t="shared" si="50"/>
        <v>0</v>
      </c>
      <c r="CU140" s="30">
        <v>9</v>
      </c>
      <c r="CV140" s="35">
        <f t="shared" si="51"/>
        <v>0</v>
      </c>
      <c r="CW140" s="36">
        <f t="shared" si="57"/>
        <v>0</v>
      </c>
      <c r="CX140" s="37">
        <f t="shared" si="52"/>
        <v>3.5</v>
      </c>
      <c r="CY140" s="38">
        <v>0.8</v>
      </c>
      <c r="CZ140" s="39">
        <f t="shared" si="54"/>
        <v>1</v>
      </c>
      <c r="DA140" t="s">
        <v>215</v>
      </c>
      <c r="DC140" t="s">
        <v>213</v>
      </c>
      <c r="DD140" t="str">
        <f t="shared" ca="1" si="55"/>
        <v>STUFFEDEGGPLANTITEM(MEAL, ItemRegistry.stuffedeggplantItem, 4 ,3f,0f,0f,3.5f,0f,0.8f,1f,2.33f),</v>
      </c>
      <c r="DG140" t="s">
        <v>2438</v>
      </c>
    </row>
    <row r="141" spans="2:111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1213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6"/>
        <v>1</v>
      </c>
      <c r="W141" s="11">
        <f t="shared" si="41"/>
        <v>0</v>
      </c>
      <c r="X141" s="44" t="str">
        <f t="shared" ca="1" si="58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2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3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4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5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6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7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48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49"/>
        <v>4</v>
      </c>
      <c r="CS141" s="34">
        <v>25</v>
      </c>
      <c r="CT141" s="30">
        <v>0</v>
      </c>
      <c r="CU141" s="30">
        <v>12</v>
      </c>
      <c r="CV141" s="35">
        <f t="shared" si="51"/>
        <v>1</v>
      </c>
      <c r="CW141" s="36">
        <f t="shared" si="57"/>
        <v>0</v>
      </c>
      <c r="CX141" s="37">
        <f t="shared" si="52"/>
        <v>3</v>
      </c>
      <c r="CY141" s="38">
        <f t="shared" si="53"/>
        <v>0</v>
      </c>
      <c r="CZ141" s="39">
        <v>3</v>
      </c>
      <c r="DA141" t="s">
        <v>215</v>
      </c>
      <c r="DC141" t="s">
        <v>213</v>
      </c>
      <c r="DD141" t="str">
        <f t="shared" ca="1" si="55"/>
        <v>EGGPLANTPARMITEM(MEAL, ItemRegistry.eggplantparmItem, 4 ,5f,0f,1f,3f,0f,0f,3f,1.75f),</v>
      </c>
      <c r="DG141" t="s">
        <v>2439</v>
      </c>
    </row>
    <row r="142" spans="2:111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1213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6"/>
        <v>1</v>
      </c>
      <c r="W142" s="11">
        <f t="shared" si="41"/>
        <v>0</v>
      </c>
      <c r="X142" s="44" t="str">
        <f t="shared" ca="1" si="58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2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3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4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5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6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7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48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49"/>
        <v>0</v>
      </c>
      <c r="CS142" s="34">
        <f t="shared" si="59"/>
        <v>3</v>
      </c>
      <c r="CT142" s="30">
        <v>20</v>
      </c>
      <c r="CU142" s="30">
        <f t="shared" si="60"/>
        <v>11.333333333333334</v>
      </c>
      <c r="CV142" s="35">
        <f t="shared" si="51"/>
        <v>0</v>
      </c>
      <c r="CW142" s="36">
        <f t="shared" si="57"/>
        <v>0.8</v>
      </c>
      <c r="CX142" s="37">
        <f t="shared" si="52"/>
        <v>0</v>
      </c>
      <c r="CY142" s="38">
        <f t="shared" si="53"/>
        <v>0</v>
      </c>
      <c r="CZ142" s="39">
        <f t="shared" si="54"/>
        <v>0</v>
      </c>
      <c r="DA142" t="s">
        <v>215</v>
      </c>
      <c r="DC142" t="s">
        <v>213</v>
      </c>
      <c r="DD142" t="str">
        <f t="shared" ca="1" si="55"/>
        <v>RASPBERRYICEDTEAITEM(MEAL, ItemRegistry.raspberryicedteaItem, 4 ,0.6f,20f,0f,0f,0.8f,0f,0f,1.85f),</v>
      </c>
      <c r="DG142" t="s">
        <v>2440</v>
      </c>
    </row>
    <row r="143" spans="2:111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1213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6"/>
        <v>0</v>
      </c>
      <c r="W143" s="11">
        <f t="shared" si="41"/>
        <v>0</v>
      </c>
      <c r="X143" s="44" t="str">
        <f t="shared" ca="1" si="58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2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3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4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5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6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7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48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49"/>
        <v>0</v>
      </c>
      <c r="CS143" s="34">
        <f t="shared" si="59"/>
        <v>1</v>
      </c>
      <c r="CT143" s="30">
        <f t="shared" si="50"/>
        <v>0</v>
      </c>
      <c r="CU143" s="30">
        <f t="shared" si="60"/>
        <v>26</v>
      </c>
      <c r="CV143" s="35">
        <f t="shared" si="51"/>
        <v>0</v>
      </c>
      <c r="CW143" s="36">
        <f t="shared" si="57"/>
        <v>0</v>
      </c>
      <c r="CX143" s="37">
        <f t="shared" si="52"/>
        <v>0</v>
      </c>
      <c r="CY143" s="38">
        <f t="shared" si="53"/>
        <v>0</v>
      </c>
      <c r="CZ143" s="39">
        <f t="shared" si="54"/>
        <v>0</v>
      </c>
      <c r="DA143" t="s">
        <v>212</v>
      </c>
      <c r="DC143" t="s">
        <v>213</v>
      </c>
      <c r="DD143" t="str">
        <f t="shared" ca="1" si="55"/>
        <v/>
      </c>
      <c r="DG143" t="s">
        <v>2316</v>
      </c>
    </row>
    <row r="144" spans="2:111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1213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6"/>
        <v>1</v>
      </c>
      <c r="W144" s="11">
        <f t="shared" si="41"/>
        <v>2</v>
      </c>
      <c r="X144" s="44" t="str">
        <f t="shared" ca="1" si="58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2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3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4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5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6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7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48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49"/>
        <v>0</v>
      </c>
      <c r="CS144" s="34">
        <f t="shared" si="59"/>
        <v>3</v>
      </c>
      <c r="CT144" s="30">
        <v>10</v>
      </c>
      <c r="CU144" s="30">
        <v>12</v>
      </c>
      <c r="CV144" s="35">
        <f t="shared" si="51"/>
        <v>0</v>
      </c>
      <c r="CW144" s="36">
        <f t="shared" si="57"/>
        <v>0</v>
      </c>
      <c r="CX144" s="37">
        <f t="shared" si="52"/>
        <v>0</v>
      </c>
      <c r="CY144" s="38">
        <f t="shared" si="53"/>
        <v>0</v>
      </c>
      <c r="CZ144" s="39">
        <f t="shared" si="54"/>
        <v>0</v>
      </c>
      <c r="DA144" t="s">
        <v>215</v>
      </c>
      <c r="DC144" t="s">
        <v>213</v>
      </c>
      <c r="DD144" t="str">
        <f t="shared" ca="1" si="55"/>
        <v>ESPRESSOITEM(MEAL, ItemRegistry.espressoItem, 4 ,0.6f,10f,0f,0f,0f,0f,0f,1.75f),</v>
      </c>
      <c r="DG144" t="s">
        <v>2441</v>
      </c>
    </row>
    <row r="145" spans="2:111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1213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6"/>
        <v>0</v>
      </c>
      <c r="W145" s="11">
        <f t="shared" si="41"/>
        <v>0</v>
      </c>
      <c r="X145" s="44" t="str">
        <f t="shared" ca="1" si="58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2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3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4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5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6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7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48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49"/>
        <v>2</v>
      </c>
      <c r="CS145" s="34">
        <f t="shared" si="59"/>
        <v>8</v>
      </c>
      <c r="CT145" s="30">
        <f t="shared" si="50"/>
        <v>5</v>
      </c>
      <c r="CU145" s="30">
        <f t="shared" si="60"/>
        <v>18.666666666666668</v>
      </c>
      <c r="CV145" s="35">
        <f t="shared" si="51"/>
        <v>0</v>
      </c>
      <c r="CW145" s="36">
        <f t="shared" si="57"/>
        <v>0</v>
      </c>
      <c r="CX145" s="37">
        <f t="shared" si="52"/>
        <v>0</v>
      </c>
      <c r="CY145" s="38">
        <f t="shared" si="53"/>
        <v>0</v>
      </c>
      <c r="CZ145" s="39">
        <f t="shared" si="54"/>
        <v>2</v>
      </c>
      <c r="DA145" t="s">
        <v>212</v>
      </c>
      <c r="DC145" t="s">
        <v>213</v>
      </c>
      <c r="DD145" t="str">
        <f t="shared" ca="1" si="55"/>
        <v/>
      </c>
      <c r="DG145" t="s">
        <v>2316</v>
      </c>
    </row>
    <row r="146" spans="2:111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1213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6"/>
        <v>0</v>
      </c>
      <c r="W146" s="11">
        <f t="shared" si="41"/>
        <v>0</v>
      </c>
      <c r="X146" s="44" t="str">
        <f t="shared" ca="1" si="58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2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3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4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5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6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7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48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49"/>
        <v>2</v>
      </c>
      <c r="CS146" s="34">
        <f t="shared" si="59"/>
        <v>6</v>
      </c>
      <c r="CT146" s="30">
        <f t="shared" si="50"/>
        <v>10</v>
      </c>
      <c r="CU146" s="30">
        <f t="shared" si="60"/>
        <v>17.222222222222225</v>
      </c>
      <c r="CV146" s="35">
        <f t="shared" si="51"/>
        <v>0</v>
      </c>
      <c r="CW146" s="36">
        <f t="shared" si="57"/>
        <v>0</v>
      </c>
      <c r="CX146" s="37">
        <f t="shared" si="52"/>
        <v>0</v>
      </c>
      <c r="CY146" s="38">
        <f t="shared" si="53"/>
        <v>0</v>
      </c>
      <c r="CZ146" s="39">
        <f t="shared" si="54"/>
        <v>2</v>
      </c>
      <c r="DA146" t="s">
        <v>212</v>
      </c>
      <c r="DC146" t="s">
        <v>213</v>
      </c>
      <c r="DD146" t="str">
        <f t="shared" ca="1" si="55"/>
        <v/>
      </c>
      <c r="DG146" t="s">
        <v>2316</v>
      </c>
    </row>
    <row r="147" spans="2:111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1213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6"/>
        <v>1</v>
      </c>
      <c r="W147" s="11">
        <f t="shared" si="41"/>
        <v>2</v>
      </c>
      <c r="X147" s="44" t="str">
        <f t="shared" ca="1" si="58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2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3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4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5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6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7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48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49"/>
        <v>0</v>
      </c>
      <c r="CS147" s="34">
        <f t="shared" si="59"/>
        <v>10</v>
      </c>
      <c r="CT147" s="30">
        <f t="shared" si="50"/>
        <v>0</v>
      </c>
      <c r="CU147" s="30">
        <f t="shared" si="60"/>
        <v>30.333333333333332</v>
      </c>
      <c r="CV147" s="35">
        <f t="shared" si="51"/>
        <v>0</v>
      </c>
      <c r="CW147" s="36">
        <f t="shared" si="57"/>
        <v>0</v>
      </c>
      <c r="CX147" s="37">
        <f t="shared" si="52"/>
        <v>1</v>
      </c>
      <c r="CY147" s="38">
        <f t="shared" si="53"/>
        <v>0</v>
      </c>
      <c r="CZ147" s="39">
        <f t="shared" si="54"/>
        <v>0</v>
      </c>
      <c r="DA147" t="s">
        <v>215</v>
      </c>
      <c r="DB147" t="s">
        <v>686</v>
      </c>
      <c r="DC147" t="s">
        <v>213</v>
      </c>
      <c r="DD147" t="str">
        <f t="shared" ca="1" si="55"/>
        <v>PICKLEDBEETSITEM(MEAL, ItemRegistry.pickledbeetsItem, 4 ,2f,0f,0f,1f,0f,0f,0f,0.69f),</v>
      </c>
      <c r="DG147" t="s">
        <v>2442</v>
      </c>
    </row>
    <row r="148" spans="2:111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1209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6"/>
        <v>1</v>
      </c>
      <c r="W148" s="11">
        <f t="shared" si="41"/>
        <v>0</v>
      </c>
      <c r="X148" s="44" t="str">
        <f t="shared" ca="1" si="58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2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3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4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5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6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7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48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49"/>
        <v>3</v>
      </c>
      <c r="CS148" s="34">
        <v>20</v>
      </c>
      <c r="CT148" s="30">
        <f t="shared" si="50"/>
        <v>0</v>
      </c>
      <c r="CU148" s="30">
        <v>12</v>
      </c>
      <c r="CV148" s="35">
        <f t="shared" si="51"/>
        <v>0</v>
      </c>
      <c r="CW148" s="36">
        <f t="shared" si="57"/>
        <v>0</v>
      </c>
      <c r="CX148" s="37">
        <f t="shared" si="52"/>
        <v>2</v>
      </c>
      <c r="CY148" s="38">
        <f t="shared" si="53"/>
        <v>0</v>
      </c>
      <c r="CZ148" s="39">
        <f t="shared" si="54"/>
        <v>3</v>
      </c>
      <c r="DA148" t="s">
        <v>215</v>
      </c>
      <c r="DC148" t="s">
        <v>213</v>
      </c>
      <c r="DD148" t="str">
        <f t="shared" ca="1" si="55"/>
        <v>BEETSALADITEM(VEGETABLE, ItemRegistry.beetsaladItem, 4 ,4f,0f,0f,2f,0f,0f,3f,1.75f),</v>
      </c>
      <c r="DG148" t="s">
        <v>2443</v>
      </c>
    </row>
    <row r="149" spans="2:111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1213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6"/>
        <v>1</v>
      </c>
      <c r="W149" s="11">
        <f t="shared" si="41"/>
        <v>0</v>
      </c>
      <c r="X149" s="44" t="str">
        <f t="shared" ca="1" si="58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2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3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4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5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6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7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48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49"/>
        <v>2</v>
      </c>
      <c r="CS149" s="34">
        <v>15</v>
      </c>
      <c r="CT149" s="30">
        <v>15</v>
      </c>
      <c r="CU149" s="30">
        <v>9</v>
      </c>
      <c r="CV149" s="35">
        <f t="shared" si="51"/>
        <v>0</v>
      </c>
      <c r="CW149" s="36">
        <f t="shared" si="57"/>
        <v>0</v>
      </c>
      <c r="CX149" s="37">
        <f t="shared" si="52"/>
        <v>2</v>
      </c>
      <c r="CY149" s="38">
        <f t="shared" si="53"/>
        <v>0</v>
      </c>
      <c r="CZ149" s="39">
        <f t="shared" si="54"/>
        <v>2</v>
      </c>
      <c r="DA149" t="s">
        <v>215</v>
      </c>
      <c r="DC149" t="s">
        <v>213</v>
      </c>
      <c r="DD149" t="str">
        <f t="shared" ca="1" si="55"/>
        <v>BEETSOUPITEM(MEAL, ItemRegistry.beetsoupItem, 4 ,3f,15f,0f,2f,0f,0f,2f,2.33f),</v>
      </c>
      <c r="DG149" t="s">
        <v>2444</v>
      </c>
    </row>
    <row r="150" spans="2:111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1213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6"/>
        <v>1</v>
      </c>
      <c r="W150" s="11">
        <f t="shared" si="41"/>
        <v>0</v>
      </c>
      <c r="X150" s="44" t="str">
        <f t="shared" ca="1" si="58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2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3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4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5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6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7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48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49"/>
        <v>1</v>
      </c>
      <c r="CS150" s="34">
        <f t="shared" si="59"/>
        <v>15</v>
      </c>
      <c r="CT150" s="30">
        <f t="shared" si="50"/>
        <v>0</v>
      </c>
      <c r="CU150" s="30">
        <v>12</v>
      </c>
      <c r="CV150" s="35">
        <f t="shared" si="51"/>
        <v>0</v>
      </c>
      <c r="CW150" s="36">
        <f t="shared" si="57"/>
        <v>0</v>
      </c>
      <c r="CX150" s="37">
        <f t="shared" si="52"/>
        <v>1</v>
      </c>
      <c r="CY150" s="38">
        <f t="shared" si="53"/>
        <v>0</v>
      </c>
      <c r="CZ150" s="39">
        <v>0</v>
      </c>
      <c r="DA150" t="s">
        <v>215</v>
      </c>
      <c r="DC150" t="s">
        <v>213</v>
      </c>
      <c r="DD150" t="str">
        <f t="shared" ca="1" si="55"/>
        <v>BAKEDBEETSITEM(MEAL, ItemRegistry.bakedbeetsItem, 4 ,3f,0f,0f,1f,0f,0f,0f,1.75f),</v>
      </c>
      <c r="DG150" t="s">
        <v>2445</v>
      </c>
    </row>
    <row r="151" spans="2:111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1213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6"/>
        <v>1</v>
      </c>
      <c r="W151" s="11">
        <f t="shared" si="41"/>
        <v>0</v>
      </c>
      <c r="X151" s="44" t="str">
        <f t="shared" ca="1" si="58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2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3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4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5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6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7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48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49"/>
        <v>4</v>
      </c>
      <c r="CS151" s="34">
        <v>20</v>
      </c>
      <c r="CT151" s="30">
        <f t="shared" si="50"/>
        <v>0</v>
      </c>
      <c r="CU151" s="30">
        <v>12</v>
      </c>
      <c r="CV151" s="35">
        <f t="shared" si="51"/>
        <v>1</v>
      </c>
      <c r="CW151" s="36">
        <f t="shared" si="57"/>
        <v>0</v>
      </c>
      <c r="CX151" s="37">
        <f t="shared" si="52"/>
        <v>1</v>
      </c>
      <c r="CY151" s="38">
        <f t="shared" si="53"/>
        <v>0</v>
      </c>
      <c r="CZ151" s="39">
        <v>3</v>
      </c>
      <c r="DA151" t="s">
        <v>215</v>
      </c>
      <c r="DC151" t="s">
        <v>213</v>
      </c>
      <c r="DD151" t="str">
        <f t="shared" ca="1" si="55"/>
        <v>BROCCOLIMACITEM(MEAL, ItemRegistry.broccolimacItem, 4 ,4f,0f,1f,1f,0f,0f,3f,1.75f),</v>
      </c>
      <c r="DG151" t="s">
        <v>2446</v>
      </c>
    </row>
    <row r="152" spans="2:111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1213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6"/>
        <v>1</v>
      </c>
      <c r="W152" s="11">
        <f t="shared" si="41"/>
        <v>0</v>
      </c>
      <c r="X152" s="44" t="str">
        <f t="shared" ca="1" si="58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2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3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4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5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6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7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48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49"/>
        <v>1</v>
      </c>
      <c r="CS152" s="34">
        <v>10</v>
      </c>
      <c r="CT152" s="30">
        <f t="shared" si="50"/>
        <v>0</v>
      </c>
      <c r="CU152" s="30">
        <v>9</v>
      </c>
      <c r="CV152" s="35">
        <f t="shared" si="51"/>
        <v>0</v>
      </c>
      <c r="CW152" s="36">
        <f t="shared" si="57"/>
        <v>0</v>
      </c>
      <c r="CX152" s="37">
        <f t="shared" si="52"/>
        <v>2</v>
      </c>
      <c r="CY152" s="38">
        <f t="shared" si="53"/>
        <v>0</v>
      </c>
      <c r="CZ152" s="39">
        <f t="shared" si="54"/>
        <v>1</v>
      </c>
      <c r="DA152" t="s">
        <v>215</v>
      </c>
      <c r="DC152" t="s">
        <v>213</v>
      </c>
      <c r="DD152" t="str">
        <f t="shared" ca="1" si="55"/>
        <v>BROCCOLINDIPITEM(MEAL, ItemRegistry.broccolindipItem, 4 ,2f,0f,0f,2f,0f,0f,1f,2.33f),</v>
      </c>
      <c r="DG152" t="s">
        <v>2447</v>
      </c>
    </row>
    <row r="153" spans="2:111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1213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6"/>
        <v>1</v>
      </c>
      <c r="W153" s="11">
        <f t="shared" si="41"/>
        <v>0</v>
      </c>
      <c r="X153" s="44" t="str">
        <f t="shared" ca="1" si="58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2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3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4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5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6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7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48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49"/>
        <v>0</v>
      </c>
      <c r="CS153" s="34">
        <v>30</v>
      </c>
      <c r="CT153" s="30">
        <f t="shared" si="50"/>
        <v>0.35714285714285715</v>
      </c>
      <c r="CU153" s="30">
        <v>12</v>
      </c>
      <c r="CV153" s="35">
        <f t="shared" si="51"/>
        <v>1</v>
      </c>
      <c r="CW153" s="36">
        <f t="shared" si="57"/>
        <v>0</v>
      </c>
      <c r="CX153" s="37">
        <v>3</v>
      </c>
      <c r="CY153" s="38">
        <f t="shared" si="53"/>
        <v>2.5</v>
      </c>
      <c r="CZ153" s="39">
        <f t="shared" si="54"/>
        <v>0</v>
      </c>
      <c r="DA153" t="s">
        <v>215</v>
      </c>
      <c r="DC153" t="s">
        <v>213</v>
      </c>
      <c r="DD153" t="str">
        <f t="shared" ca="1" si="55"/>
        <v>CREAMEDBROCCOLISOUPITEM(MEAL, ItemRegistry.creamedbroccolisoupItem, 4 ,6f,0f,1f,3f,0f,2.5f,0f,1.75f),</v>
      </c>
      <c r="DG153" t="s">
        <v>2448</v>
      </c>
    </row>
    <row r="154" spans="2:111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1213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6"/>
        <v>0</v>
      </c>
      <c r="W154" s="11">
        <f t="shared" si="41"/>
        <v>0</v>
      </c>
      <c r="X154" s="44" t="str">
        <f t="shared" ca="1" si="58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2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3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4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5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6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7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48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49"/>
        <v>0</v>
      </c>
      <c r="CS154" s="34">
        <f t="shared" si="59"/>
        <v>15</v>
      </c>
      <c r="CT154" s="30">
        <f t="shared" si="50"/>
        <v>10</v>
      </c>
      <c r="CU154" s="30">
        <f t="shared" si="60"/>
        <v>13.583333333333334</v>
      </c>
      <c r="CV154" s="35">
        <f t="shared" si="51"/>
        <v>1</v>
      </c>
      <c r="CW154" s="36">
        <f t="shared" si="57"/>
        <v>0</v>
      </c>
      <c r="CX154" s="37">
        <f t="shared" si="52"/>
        <v>1.5</v>
      </c>
      <c r="CY154" s="38">
        <f t="shared" si="53"/>
        <v>0</v>
      </c>
      <c r="CZ154" s="39">
        <f t="shared" si="54"/>
        <v>0</v>
      </c>
      <c r="DA154" t="s">
        <v>212</v>
      </c>
      <c r="DC154" t="s">
        <v>213</v>
      </c>
      <c r="DD154" t="str">
        <f t="shared" ca="1" si="55"/>
        <v/>
      </c>
      <c r="DG154" t="s">
        <v>2316</v>
      </c>
    </row>
    <row r="155" spans="2:111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1213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6"/>
        <v>0</v>
      </c>
      <c r="W155" s="11">
        <f t="shared" si="41"/>
        <v>0</v>
      </c>
      <c r="X155" s="44" t="str">
        <f t="shared" ca="1" si="58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2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3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4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5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6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7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48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49"/>
        <v>0</v>
      </c>
      <c r="CS155" s="34">
        <f t="shared" si="59"/>
        <v>10</v>
      </c>
      <c r="CT155" s="30">
        <f t="shared" si="50"/>
        <v>0</v>
      </c>
      <c r="CU155" s="30">
        <f t="shared" si="60"/>
        <v>20.666666666666668</v>
      </c>
      <c r="CV155" s="35">
        <f t="shared" si="51"/>
        <v>0</v>
      </c>
      <c r="CW155" s="36">
        <f t="shared" si="57"/>
        <v>0</v>
      </c>
      <c r="CX155" s="37">
        <f t="shared" si="52"/>
        <v>1.5</v>
      </c>
      <c r="CY155" s="38">
        <f t="shared" si="53"/>
        <v>0</v>
      </c>
      <c r="CZ155" s="39">
        <f t="shared" si="54"/>
        <v>0</v>
      </c>
      <c r="DA155" t="s">
        <v>212</v>
      </c>
      <c r="DC155" t="s">
        <v>213</v>
      </c>
      <c r="DD155" t="str">
        <f t="shared" ca="1" si="55"/>
        <v/>
      </c>
      <c r="DG155" t="s">
        <v>2316</v>
      </c>
    </row>
    <row r="156" spans="2:111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1213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6"/>
        <v>1</v>
      </c>
      <c r="W156" s="11">
        <f t="shared" si="41"/>
        <v>0</v>
      </c>
      <c r="X156" s="44" t="str">
        <f t="shared" ca="1" si="58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2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3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4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5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6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7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48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49"/>
        <v>1</v>
      </c>
      <c r="CS156" s="34">
        <f t="shared" si="59"/>
        <v>15</v>
      </c>
      <c r="CT156" s="30">
        <f t="shared" si="50"/>
        <v>0</v>
      </c>
      <c r="CU156" s="30">
        <v>12</v>
      </c>
      <c r="CV156" s="35">
        <f t="shared" si="51"/>
        <v>0</v>
      </c>
      <c r="CW156" s="36">
        <f t="shared" si="57"/>
        <v>0</v>
      </c>
      <c r="CX156" s="37">
        <f t="shared" si="52"/>
        <v>1.5</v>
      </c>
      <c r="CY156" s="38">
        <f t="shared" si="53"/>
        <v>0</v>
      </c>
      <c r="CZ156" s="39">
        <v>1</v>
      </c>
      <c r="DA156" t="s">
        <v>215</v>
      </c>
      <c r="DC156" t="s">
        <v>213</v>
      </c>
      <c r="DD156" t="str">
        <f t="shared" ca="1" si="55"/>
        <v>MASHEDSWEETPOTATOESITEM(MEAL, ItemRegistry.mashedsweetpotatoesItem, 4 ,3f,0f,0f,1.5f,0f,0f,1f,1.75f),</v>
      </c>
      <c r="DG156" t="s">
        <v>2449</v>
      </c>
    </row>
    <row r="157" spans="2:111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1209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6"/>
        <v>1</v>
      </c>
      <c r="W157" s="11">
        <f t="shared" si="41"/>
        <v>0</v>
      </c>
      <c r="X157" s="44" t="str">
        <f t="shared" ca="1" si="58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2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3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4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5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6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7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48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49"/>
        <v>0</v>
      </c>
      <c r="CS157" s="34">
        <v>5</v>
      </c>
      <c r="CT157" s="30">
        <v>0</v>
      </c>
      <c r="CU157" s="30">
        <f t="shared" si="60"/>
        <v>11.666666666666666</v>
      </c>
      <c r="CV157" s="35">
        <f t="shared" si="51"/>
        <v>0</v>
      </c>
      <c r="CW157" s="36">
        <f t="shared" si="57"/>
        <v>0</v>
      </c>
      <c r="CX157" s="37">
        <f t="shared" si="52"/>
        <v>1</v>
      </c>
      <c r="CY157" s="38">
        <f t="shared" si="53"/>
        <v>0</v>
      </c>
      <c r="CZ157" s="39">
        <f t="shared" si="54"/>
        <v>0</v>
      </c>
      <c r="DA157" t="s">
        <v>215</v>
      </c>
      <c r="DC157" t="s">
        <v>213</v>
      </c>
      <c r="DD157" t="str">
        <f t="shared" ca="1" si="55"/>
        <v>STEAMEDPEASITEM(VEGETABLE, ItemRegistry.steamedpeasItem, 4 ,1f,0f,0f,1f,0f,0f,0f,1.8f),</v>
      </c>
      <c r="DG157" t="s">
        <v>2450</v>
      </c>
    </row>
    <row r="158" spans="2:111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1213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6"/>
        <v>1</v>
      </c>
      <c r="W158" s="11">
        <f t="shared" si="41"/>
        <v>0</v>
      </c>
      <c r="X158" s="44" t="str">
        <f t="shared" ca="1" si="58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2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3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4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5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6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7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48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49"/>
        <v>0</v>
      </c>
      <c r="CS158" s="34">
        <v>20</v>
      </c>
      <c r="CT158" s="30">
        <v>15</v>
      </c>
      <c r="CU158" s="30">
        <f t="shared" si="60"/>
        <v>19.357142857142858</v>
      </c>
      <c r="CV158" s="35">
        <f t="shared" si="51"/>
        <v>0</v>
      </c>
      <c r="CW158" s="36">
        <f t="shared" si="57"/>
        <v>0</v>
      </c>
      <c r="CX158" s="37">
        <v>2</v>
      </c>
      <c r="CY158" s="38">
        <f t="shared" si="53"/>
        <v>5</v>
      </c>
      <c r="CZ158" s="39">
        <f t="shared" si="54"/>
        <v>0</v>
      </c>
      <c r="DA158" t="s">
        <v>215</v>
      </c>
      <c r="DC158" t="s">
        <v>213</v>
      </c>
      <c r="DD158" t="str">
        <f t="shared" ca="1" si="55"/>
        <v>SPLITPEASOUPITEM(MEAL, ItemRegistry.splitpeasoupItem, 4 ,4f,15f,0f,2f,0f,5f,0f,1.08f),</v>
      </c>
      <c r="DG158" t="s">
        <v>2451</v>
      </c>
    </row>
    <row r="159" spans="2:111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1213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6"/>
        <v>0</v>
      </c>
      <c r="W159" s="11">
        <f t="shared" si="41"/>
        <v>0</v>
      </c>
      <c r="X159" s="44" t="str">
        <f t="shared" ca="1" si="58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2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3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4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5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6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7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48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49"/>
        <v>0</v>
      </c>
      <c r="CS159" s="34">
        <f t="shared" si="59"/>
        <v>11</v>
      </c>
      <c r="CT159" s="30">
        <f t="shared" si="50"/>
        <v>5</v>
      </c>
      <c r="CU159" s="30">
        <f t="shared" si="60"/>
        <v>11.25</v>
      </c>
      <c r="CV159" s="35">
        <f t="shared" si="51"/>
        <v>0</v>
      </c>
      <c r="CW159" s="36">
        <f t="shared" si="57"/>
        <v>1</v>
      </c>
      <c r="CX159" s="37">
        <f t="shared" si="52"/>
        <v>0</v>
      </c>
      <c r="CY159" s="38">
        <f t="shared" si="53"/>
        <v>1.5</v>
      </c>
      <c r="CZ159" s="39">
        <f t="shared" si="54"/>
        <v>0</v>
      </c>
      <c r="DA159" t="s">
        <v>212</v>
      </c>
      <c r="DC159" t="s">
        <v>213</v>
      </c>
      <c r="DD159" t="str">
        <f t="shared" ca="1" si="55"/>
        <v/>
      </c>
      <c r="DG159" t="s">
        <v>2316</v>
      </c>
    </row>
    <row r="160" spans="2:111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1212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6"/>
        <v>0</v>
      </c>
      <c r="W160" s="11">
        <f t="shared" si="41"/>
        <v>0</v>
      </c>
      <c r="X160" s="44" t="str">
        <f t="shared" ca="1" si="58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2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3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4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5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6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7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48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49"/>
        <v>1.5</v>
      </c>
      <c r="CS160" s="34">
        <f t="shared" si="59"/>
        <v>10</v>
      </c>
      <c r="CT160" s="30">
        <f t="shared" si="50"/>
        <v>5</v>
      </c>
      <c r="CU160" s="30">
        <f t="shared" si="60"/>
        <v>3.5</v>
      </c>
      <c r="CV160" s="35">
        <f t="shared" si="51"/>
        <v>0</v>
      </c>
      <c r="CW160" s="36">
        <f t="shared" si="57"/>
        <v>0</v>
      </c>
      <c r="CX160" s="37">
        <f t="shared" si="52"/>
        <v>0</v>
      </c>
      <c r="CY160" s="38">
        <f t="shared" si="53"/>
        <v>0</v>
      </c>
      <c r="CZ160" s="39">
        <f t="shared" si="54"/>
        <v>1.5</v>
      </c>
      <c r="DA160" t="s">
        <v>212</v>
      </c>
      <c r="DC160" t="s">
        <v>213</v>
      </c>
      <c r="DD160" t="str">
        <f t="shared" ca="1" si="55"/>
        <v/>
      </c>
      <c r="DG160" t="s">
        <v>2316</v>
      </c>
    </row>
    <row r="161" spans="2:111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1213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6"/>
        <v>-1</v>
      </c>
      <c r="W161" s="11">
        <f t="shared" si="41"/>
        <v>0</v>
      </c>
      <c r="X161" s="44" t="str">
        <f t="shared" ca="1" si="58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2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3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4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5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6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7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48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49"/>
        <v>1</v>
      </c>
      <c r="CS161" s="34">
        <f t="shared" si="59"/>
        <v>22.30952380952381</v>
      </c>
      <c r="CT161" s="30">
        <f t="shared" si="50"/>
        <v>0.35714285714285715</v>
      </c>
      <c r="CU161" s="30">
        <f t="shared" si="60"/>
        <v>10.107142857142858</v>
      </c>
      <c r="CV161" s="35">
        <f t="shared" si="51"/>
        <v>0</v>
      </c>
      <c r="CW161" s="36">
        <f t="shared" si="57"/>
        <v>0</v>
      </c>
      <c r="CX161" s="37">
        <f t="shared" si="52"/>
        <v>2.6428571428571428</v>
      </c>
      <c r="CY161" s="38">
        <f t="shared" si="53"/>
        <v>2.5</v>
      </c>
      <c r="CZ161" s="39">
        <f t="shared" si="54"/>
        <v>1</v>
      </c>
      <c r="DA161" t="s">
        <v>212</v>
      </c>
      <c r="DC161" t="s">
        <v>213</v>
      </c>
      <c r="DD161" t="str">
        <f t="shared" ca="1" si="55"/>
        <v/>
      </c>
      <c r="DG161" t="s">
        <v>2316</v>
      </c>
    </row>
    <row r="162" spans="2:111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1213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6"/>
        <v>0</v>
      </c>
      <c r="W162" s="11">
        <f t="shared" si="41"/>
        <v>0</v>
      </c>
      <c r="X162" s="44" t="str">
        <f t="shared" ca="1" si="58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2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3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4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5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6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7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48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49"/>
        <v>0</v>
      </c>
      <c r="CS162" s="34">
        <f t="shared" si="59"/>
        <v>12</v>
      </c>
      <c r="CT162" s="30">
        <f t="shared" si="50"/>
        <v>0</v>
      </c>
      <c r="CU162" s="30">
        <f t="shared" si="60"/>
        <v>30.5</v>
      </c>
      <c r="CV162" s="35">
        <f t="shared" si="51"/>
        <v>0</v>
      </c>
      <c r="CW162" s="36">
        <f t="shared" si="57"/>
        <v>0</v>
      </c>
      <c r="CX162" s="37">
        <f t="shared" si="52"/>
        <v>2</v>
      </c>
      <c r="CY162" s="38">
        <f t="shared" si="53"/>
        <v>0</v>
      </c>
      <c r="CZ162" s="39">
        <f t="shared" si="54"/>
        <v>0</v>
      </c>
      <c r="DA162" t="s">
        <v>212</v>
      </c>
      <c r="DC162" t="s">
        <v>213</v>
      </c>
      <c r="DD162" t="str">
        <f t="shared" ca="1" si="55"/>
        <v/>
      </c>
      <c r="DG162" t="s">
        <v>2316</v>
      </c>
    </row>
    <row r="163" spans="2:111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1213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6"/>
        <v>0</v>
      </c>
      <c r="W163" s="11">
        <f t="shared" si="41"/>
        <v>0</v>
      </c>
      <c r="X163" s="44" t="str">
        <f t="shared" ca="1" si="58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2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3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4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5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6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7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48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49"/>
        <v>1</v>
      </c>
      <c r="CS163" s="34">
        <f t="shared" si="59"/>
        <v>5</v>
      </c>
      <c r="CT163" s="30">
        <f t="shared" si="50"/>
        <v>0</v>
      </c>
      <c r="CU163" s="30">
        <f t="shared" si="60"/>
        <v>22.5</v>
      </c>
      <c r="CV163" s="35">
        <f t="shared" si="51"/>
        <v>0</v>
      </c>
      <c r="CW163" s="36">
        <f t="shared" si="57"/>
        <v>0</v>
      </c>
      <c r="CX163" s="37">
        <f t="shared" si="52"/>
        <v>0</v>
      </c>
      <c r="CY163" s="38">
        <f t="shared" si="53"/>
        <v>0</v>
      </c>
      <c r="CZ163" s="39">
        <f t="shared" si="54"/>
        <v>1</v>
      </c>
      <c r="DA163" t="s">
        <v>212</v>
      </c>
      <c r="DC163" t="s">
        <v>213</v>
      </c>
      <c r="DD163" t="str">
        <f t="shared" ca="1" si="55"/>
        <v/>
      </c>
      <c r="DG163" t="s">
        <v>2316</v>
      </c>
    </row>
    <row r="164" spans="2:111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1208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6"/>
        <v>0</v>
      </c>
      <c r="W164" s="11">
        <f t="shared" si="41"/>
        <v>0</v>
      </c>
      <c r="X164" s="44" t="str">
        <f t="shared" ca="1" si="58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2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3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4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5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6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7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48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49"/>
        <v>1</v>
      </c>
      <c r="CS164" s="34">
        <f t="shared" si="59"/>
        <v>12</v>
      </c>
      <c r="CT164" s="30">
        <f t="shared" si="50"/>
        <v>0</v>
      </c>
      <c r="CU164" s="30">
        <f t="shared" si="60"/>
        <v>16.375</v>
      </c>
      <c r="CV164" s="35">
        <f t="shared" si="51"/>
        <v>1</v>
      </c>
      <c r="CW164" s="36">
        <f t="shared" si="57"/>
        <v>0</v>
      </c>
      <c r="CX164" s="37">
        <f t="shared" si="52"/>
        <v>0</v>
      </c>
      <c r="CY164" s="38">
        <f t="shared" si="53"/>
        <v>0</v>
      </c>
      <c r="CZ164" s="39">
        <f t="shared" si="54"/>
        <v>1</v>
      </c>
      <c r="DA164" t="s">
        <v>212</v>
      </c>
      <c r="DC164" t="s">
        <v>213</v>
      </c>
      <c r="DD164" t="str">
        <f t="shared" ca="1" si="55"/>
        <v/>
      </c>
      <c r="DG164" t="s">
        <v>2316</v>
      </c>
    </row>
    <row r="165" spans="2:111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1213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6"/>
        <v>1</v>
      </c>
      <c r="W165" s="11">
        <f t="shared" si="41"/>
        <v>0</v>
      </c>
      <c r="X165" s="44" t="str">
        <f t="shared" ca="1" si="58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2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3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4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5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6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7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48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49"/>
        <v>0</v>
      </c>
      <c r="CS165" s="34">
        <v>5</v>
      </c>
      <c r="CT165" s="30">
        <f t="shared" si="50"/>
        <v>0</v>
      </c>
      <c r="CU165" s="30">
        <v>21</v>
      </c>
      <c r="CV165" s="35">
        <f t="shared" si="51"/>
        <v>1</v>
      </c>
      <c r="CW165" s="36">
        <f t="shared" si="57"/>
        <v>0</v>
      </c>
      <c r="CX165" s="37">
        <f t="shared" si="52"/>
        <v>0</v>
      </c>
      <c r="CY165" s="38">
        <f t="shared" si="53"/>
        <v>0</v>
      </c>
      <c r="CZ165" s="39">
        <f t="shared" si="54"/>
        <v>0</v>
      </c>
      <c r="DA165" t="s">
        <v>215</v>
      </c>
      <c r="DC165" t="s">
        <v>213</v>
      </c>
      <c r="DD165" t="str">
        <f t="shared" ca="1" si="55"/>
        <v>GINGERSNAPSITEM(MEAL, ItemRegistry.gingersnapsItem, 4 ,1f,0f,1f,0f,0f,0f,0f,1f),</v>
      </c>
      <c r="DG165" t="s">
        <v>2320</v>
      </c>
    </row>
    <row r="166" spans="2:111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1213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6"/>
        <v>1</v>
      </c>
      <c r="W166" s="11">
        <f t="shared" si="41"/>
        <v>0</v>
      </c>
      <c r="X166" s="44" t="str">
        <f t="shared" ca="1" si="58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2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3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4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5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6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7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48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49"/>
        <v>0</v>
      </c>
      <c r="CS166" s="34">
        <f t="shared" si="59"/>
        <v>2</v>
      </c>
      <c r="CT166" s="30">
        <f t="shared" si="50"/>
        <v>0</v>
      </c>
      <c r="CU166" s="30">
        <f t="shared" si="60"/>
        <v>27</v>
      </c>
      <c r="CV166" s="35">
        <f t="shared" si="51"/>
        <v>0</v>
      </c>
      <c r="CW166" s="36">
        <f t="shared" si="57"/>
        <v>0</v>
      </c>
      <c r="CX166" s="37">
        <f t="shared" si="52"/>
        <v>0</v>
      </c>
      <c r="CY166" s="38">
        <f t="shared" si="53"/>
        <v>0</v>
      </c>
      <c r="CZ166" s="39">
        <f t="shared" si="54"/>
        <v>0</v>
      </c>
      <c r="DA166" t="s">
        <v>215</v>
      </c>
      <c r="DC166" t="s">
        <v>213</v>
      </c>
      <c r="DD166" t="str">
        <f t="shared" ca="1" si="55"/>
        <v>CANDIEDGINGERITEM(MEAL, ItemRegistry.candiedgingerItem, 4 ,0.4f,0f,0f,0f,0f,0f,0f,0.78f),</v>
      </c>
      <c r="DG166" t="s">
        <v>2452</v>
      </c>
    </row>
    <row r="167" spans="2:111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1205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6"/>
        <v>1</v>
      </c>
      <c r="W167" s="11">
        <f t="shared" si="41"/>
        <v>7</v>
      </c>
      <c r="X167" s="44" t="str">
        <f t="shared" ca="1" si="58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2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3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4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5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6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7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48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49"/>
        <v>0</v>
      </c>
      <c r="CS167" s="34">
        <f t="shared" si="59"/>
        <v>0</v>
      </c>
      <c r="CT167" s="30">
        <f t="shared" si="50"/>
        <v>0</v>
      </c>
      <c r="CU167" s="30">
        <f t="shared" si="60"/>
        <v>48</v>
      </c>
      <c r="CV167" s="35">
        <f t="shared" si="51"/>
        <v>0</v>
      </c>
      <c r="CW167" s="36">
        <f t="shared" si="57"/>
        <v>0</v>
      </c>
      <c r="CX167" s="37">
        <f t="shared" si="52"/>
        <v>0</v>
      </c>
      <c r="CY167" s="38">
        <f t="shared" si="53"/>
        <v>0</v>
      </c>
      <c r="CZ167" s="39">
        <f t="shared" si="54"/>
        <v>0</v>
      </c>
      <c r="DA167" t="s">
        <v>212</v>
      </c>
      <c r="DB167" t="s">
        <v>1163</v>
      </c>
      <c r="DC167" t="s">
        <v>212</v>
      </c>
      <c r="DD167" t="str">
        <f t="shared" ca="1" si="55"/>
        <v/>
      </c>
      <c r="DG167" t="s">
        <v>2316</v>
      </c>
    </row>
    <row r="168" spans="2:111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1213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6"/>
        <v>1</v>
      </c>
      <c r="W168" s="11">
        <f t="shared" si="41"/>
        <v>0</v>
      </c>
      <c r="X168" s="44" t="str">
        <f t="shared" ca="1" si="58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2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3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4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5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6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7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48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49"/>
        <v>1</v>
      </c>
      <c r="CS168" s="34">
        <f t="shared" si="59"/>
        <v>10</v>
      </c>
      <c r="CT168" s="30">
        <v>0</v>
      </c>
      <c r="CU168" s="30">
        <v>9</v>
      </c>
      <c r="CV168" s="35">
        <f t="shared" si="51"/>
        <v>1</v>
      </c>
      <c r="CW168" s="36">
        <f t="shared" si="57"/>
        <v>0</v>
      </c>
      <c r="CX168" s="37">
        <f t="shared" si="52"/>
        <v>0</v>
      </c>
      <c r="CY168" s="38">
        <f t="shared" si="53"/>
        <v>0</v>
      </c>
      <c r="CZ168" s="39">
        <v>0</v>
      </c>
      <c r="DA168" t="s">
        <v>215</v>
      </c>
      <c r="DC168" t="s">
        <v>213</v>
      </c>
      <c r="DD168" t="str">
        <f t="shared" ca="1" si="55"/>
        <v>SOFTPRETZELANDMUSTARDITEM(MEAL, ItemRegistry.softpretzelandmustardItem, 4 ,2f,0f,1f,0f,0f,0f,0f,2.33f),</v>
      </c>
      <c r="DG168" t="s">
        <v>2453</v>
      </c>
    </row>
    <row r="169" spans="2:111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1213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6"/>
        <v>1</v>
      </c>
      <c r="W169" s="11">
        <f t="shared" si="41"/>
        <v>0</v>
      </c>
      <c r="X169" s="44" t="str">
        <f t="shared" ca="1" si="58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2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3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4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5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6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7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48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49"/>
        <v>0</v>
      </c>
      <c r="CS169" s="34">
        <f t="shared" si="59"/>
        <v>10</v>
      </c>
      <c r="CT169" s="30">
        <f t="shared" si="50"/>
        <v>0</v>
      </c>
      <c r="CU169" s="30">
        <v>21</v>
      </c>
      <c r="CV169" s="35">
        <f t="shared" si="51"/>
        <v>0</v>
      </c>
      <c r="CW169" s="36">
        <f t="shared" si="57"/>
        <v>0</v>
      </c>
      <c r="CX169" s="37">
        <f t="shared" si="52"/>
        <v>0</v>
      </c>
      <c r="CY169" s="38">
        <f t="shared" si="53"/>
        <v>1.5</v>
      </c>
      <c r="CZ169" s="39">
        <f t="shared" si="54"/>
        <v>0</v>
      </c>
      <c r="DA169" t="s">
        <v>215</v>
      </c>
      <c r="DC169" t="s">
        <v>213</v>
      </c>
      <c r="DD169" t="str">
        <f t="shared" ca="1" si="55"/>
        <v>SPICYMUSTARDPORKITEM(MEAL, ItemRegistry.spicymustardporkItem, 4 ,2f,0f,0f,0f,0f,1.5f,0f,1f),</v>
      </c>
      <c r="DG169" t="s">
        <v>2321</v>
      </c>
    </row>
    <row r="170" spans="2:111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1213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6"/>
        <v>1</v>
      </c>
      <c r="W170" s="11">
        <f t="shared" si="41"/>
        <v>0</v>
      </c>
      <c r="X170" s="44" t="str">
        <f t="shared" ca="1" si="58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2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3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4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5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6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7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48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49"/>
        <v>0</v>
      </c>
      <c r="CS170" s="34">
        <f t="shared" si="59"/>
        <v>10</v>
      </c>
      <c r="CT170" s="30">
        <f t="shared" si="50"/>
        <v>0</v>
      </c>
      <c r="CU170" s="30">
        <f t="shared" si="60"/>
        <v>33.333333333333336</v>
      </c>
      <c r="CV170" s="35">
        <f t="shared" si="51"/>
        <v>0</v>
      </c>
      <c r="CW170" s="36">
        <f t="shared" si="57"/>
        <v>0</v>
      </c>
      <c r="CX170" s="37">
        <f t="shared" si="52"/>
        <v>4</v>
      </c>
      <c r="CY170" s="38">
        <f t="shared" si="53"/>
        <v>0</v>
      </c>
      <c r="CZ170" s="39">
        <f t="shared" si="54"/>
        <v>0</v>
      </c>
      <c r="DA170" t="s">
        <v>215</v>
      </c>
      <c r="DC170" t="s">
        <v>213</v>
      </c>
      <c r="DD170" t="str">
        <f t="shared" ca="1" si="55"/>
        <v>SPICYGREENSITEM(MEAL, ItemRegistry.spicygreensItem, 4 ,2f,0f,0f,4f,0f,0f,0f,0.63f),</v>
      </c>
      <c r="DG170" t="s">
        <v>2454</v>
      </c>
    </row>
    <row r="171" spans="2:111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1208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6"/>
        <v>1</v>
      </c>
      <c r="W171" s="11">
        <f t="shared" si="41"/>
        <v>1</v>
      </c>
      <c r="X171" s="44" t="str">
        <f t="shared" ca="1" si="58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2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3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4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5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6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7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48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49"/>
        <v>2</v>
      </c>
      <c r="CS171" s="34">
        <v>15</v>
      </c>
      <c r="CT171" s="30">
        <f t="shared" si="50"/>
        <v>0</v>
      </c>
      <c r="CU171" s="30">
        <v>12</v>
      </c>
      <c r="CV171" s="35">
        <f t="shared" si="51"/>
        <v>1.5</v>
      </c>
      <c r="CW171" s="36">
        <f t="shared" si="57"/>
        <v>0</v>
      </c>
      <c r="CX171" s="37">
        <f t="shared" si="52"/>
        <v>2</v>
      </c>
      <c r="CY171" s="38">
        <f t="shared" si="53"/>
        <v>0</v>
      </c>
      <c r="CZ171" s="39">
        <v>1</v>
      </c>
      <c r="DA171" t="s">
        <v>215</v>
      </c>
      <c r="DC171" t="s">
        <v>213</v>
      </c>
      <c r="DD171" t="str">
        <f t="shared" ca="1" si="55"/>
        <v>GARLICBREADITEM(BREAD, ItemRegistry.garlicbreadItem, 4 ,3f,0f,2f,2f,0f,0f,1f,1.75f),</v>
      </c>
      <c r="DG171" t="s">
        <v>2455</v>
      </c>
    </row>
    <row r="172" spans="2:111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1213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6"/>
        <v>1</v>
      </c>
      <c r="W172" s="11">
        <f t="shared" si="41"/>
        <v>0</v>
      </c>
      <c r="X172" s="44" t="str">
        <f t="shared" ca="1" si="58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2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3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4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5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6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7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48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49"/>
        <v>1</v>
      </c>
      <c r="CS172" s="34">
        <v>15</v>
      </c>
      <c r="CT172" s="30">
        <f t="shared" si="50"/>
        <v>0</v>
      </c>
      <c r="CU172" s="30">
        <v>16</v>
      </c>
      <c r="CV172" s="35">
        <f t="shared" si="51"/>
        <v>0</v>
      </c>
      <c r="CW172" s="36">
        <f t="shared" si="57"/>
        <v>0</v>
      </c>
      <c r="CX172" s="37">
        <f t="shared" si="52"/>
        <v>3.5</v>
      </c>
      <c r="CY172" s="38">
        <f t="shared" si="53"/>
        <v>0</v>
      </c>
      <c r="CZ172" s="39">
        <f t="shared" si="54"/>
        <v>1</v>
      </c>
      <c r="DA172" t="s">
        <v>215</v>
      </c>
      <c r="DC172" t="s">
        <v>213</v>
      </c>
      <c r="DD172" t="str">
        <f t="shared" ca="1" si="55"/>
        <v>GARLICMASHEDPOTATOESITEM(MEAL, ItemRegistry.garlicmashedpotatoesItem, 4 ,3f,0f,0f,3.5f,0f,0f,1f,1.31f),</v>
      </c>
      <c r="DG172" t="s">
        <v>2456</v>
      </c>
    </row>
    <row r="173" spans="2:111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1213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6"/>
        <v>1</v>
      </c>
      <c r="W173" s="11">
        <f t="shared" si="41"/>
        <v>0</v>
      </c>
      <c r="X173" s="44" t="str">
        <f t="shared" ca="1" si="58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2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3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4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5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6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7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48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49"/>
        <v>0</v>
      </c>
      <c r="CS173" s="34">
        <f t="shared" si="59"/>
        <v>20</v>
      </c>
      <c r="CT173" s="30">
        <f t="shared" si="50"/>
        <v>0</v>
      </c>
      <c r="CU173" s="30">
        <v>11</v>
      </c>
      <c r="CV173" s="35">
        <f t="shared" si="51"/>
        <v>0</v>
      </c>
      <c r="CW173" s="36">
        <f t="shared" si="57"/>
        <v>0</v>
      </c>
      <c r="CX173" s="37">
        <v>4</v>
      </c>
      <c r="CY173" s="38">
        <f t="shared" si="53"/>
        <v>2.5</v>
      </c>
      <c r="CZ173" s="39">
        <f t="shared" si="54"/>
        <v>0</v>
      </c>
      <c r="DA173" t="s">
        <v>215</v>
      </c>
      <c r="DC173" t="s">
        <v>213</v>
      </c>
      <c r="DD173" t="str">
        <f t="shared" ca="1" si="55"/>
        <v>GARLICCHICKENITEM(MEAL, ItemRegistry.garlicchickenItem, 4 ,4f,0f,0f,4f,0f,2.5f,0f,1.91f),</v>
      </c>
      <c r="DG173" t="s">
        <v>2457</v>
      </c>
    </row>
    <row r="174" spans="2:111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1213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6"/>
        <v>1</v>
      </c>
      <c r="W174" s="11">
        <f t="shared" si="41"/>
        <v>0</v>
      </c>
      <c r="X174" s="44" t="str">
        <f t="shared" ca="1" si="58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2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3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4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5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6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7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48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49"/>
        <v>0</v>
      </c>
      <c r="CS174" s="34">
        <v>10</v>
      </c>
      <c r="CT174" s="30">
        <v>0</v>
      </c>
      <c r="CU174" s="30">
        <v>12</v>
      </c>
      <c r="CV174" s="35">
        <f t="shared" si="51"/>
        <v>0</v>
      </c>
      <c r="CW174" s="36">
        <f t="shared" si="57"/>
        <v>0</v>
      </c>
      <c r="CX174" s="37">
        <f t="shared" si="52"/>
        <v>3.5</v>
      </c>
      <c r="CY174" s="38">
        <f t="shared" si="53"/>
        <v>0</v>
      </c>
      <c r="CZ174" s="39">
        <f t="shared" si="54"/>
        <v>0</v>
      </c>
      <c r="DA174" t="s">
        <v>215</v>
      </c>
      <c r="DC174" t="s">
        <v>213</v>
      </c>
      <c r="DD174" t="str">
        <f t="shared" ca="1" si="55"/>
        <v>SUMMERRADISHSALADITEM(MEAL, ItemRegistry.summerradishsaladItem, 4 ,2f,0f,0f,3.5f,0f,0f,0f,1.75f),</v>
      </c>
      <c r="DG174" t="s">
        <v>2458</v>
      </c>
    </row>
    <row r="175" spans="2:111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1213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6"/>
        <v>0</v>
      </c>
      <c r="W175" s="11">
        <f t="shared" si="41"/>
        <v>0</v>
      </c>
      <c r="X175" s="44" t="str">
        <f t="shared" ca="1" si="58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2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3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4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5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6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7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48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49"/>
        <v>0</v>
      </c>
      <c r="CS175" s="34">
        <v>15</v>
      </c>
      <c r="CT175" s="30">
        <f t="shared" si="50"/>
        <v>0</v>
      </c>
      <c r="CU175" s="30">
        <f t="shared" si="60"/>
        <v>16</v>
      </c>
      <c r="CV175" s="35">
        <f t="shared" si="51"/>
        <v>0</v>
      </c>
      <c r="CW175" s="36">
        <f t="shared" si="57"/>
        <v>0</v>
      </c>
      <c r="CX175" s="37">
        <f t="shared" si="52"/>
        <v>3.5</v>
      </c>
      <c r="CY175" s="38">
        <f t="shared" si="53"/>
        <v>0</v>
      </c>
      <c r="CZ175" s="39">
        <f t="shared" si="54"/>
        <v>0</v>
      </c>
      <c r="DA175" t="s">
        <v>215</v>
      </c>
      <c r="DC175" t="s">
        <v>213</v>
      </c>
      <c r="DD175" t="str">
        <f t="shared" ca="1" si="55"/>
        <v/>
      </c>
      <c r="DG175" t="s">
        <v>2316</v>
      </c>
    </row>
    <row r="176" spans="2:111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1213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6"/>
        <v>1</v>
      </c>
      <c r="W176" s="11">
        <f t="shared" si="41"/>
        <v>0</v>
      </c>
      <c r="X176" s="44" t="str">
        <f t="shared" ca="1" si="58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2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3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4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5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6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7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48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49"/>
        <v>0</v>
      </c>
      <c r="CS176" s="34">
        <v>10</v>
      </c>
      <c r="CT176" s="30">
        <f t="shared" si="50"/>
        <v>0</v>
      </c>
      <c r="CU176" s="30">
        <v>12</v>
      </c>
      <c r="CV176" s="35">
        <f t="shared" si="51"/>
        <v>0.5</v>
      </c>
      <c r="CW176" s="36">
        <f t="shared" si="57"/>
        <v>0</v>
      </c>
      <c r="CX176" s="37">
        <f t="shared" si="52"/>
        <v>1</v>
      </c>
      <c r="CY176" s="38">
        <f t="shared" si="53"/>
        <v>0</v>
      </c>
      <c r="CZ176" s="39">
        <f t="shared" si="54"/>
        <v>0</v>
      </c>
      <c r="DA176" t="s">
        <v>215</v>
      </c>
      <c r="DC176" t="s">
        <v>213</v>
      </c>
      <c r="DD176" t="str">
        <f t="shared" ca="1" si="55"/>
        <v>CELERYANDPEANUTBUTTERITEM(MEAL, ItemRegistry.celeryandpeanutbutterItem, 4 ,2f,0f,1f,1f,0f,0f,0f,1.75f),</v>
      </c>
      <c r="DG176" t="s">
        <v>2459</v>
      </c>
    </row>
    <row r="177" spans="2:111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1213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6"/>
        <v>1</v>
      </c>
      <c r="W177" s="11">
        <f t="shared" si="41"/>
        <v>0</v>
      </c>
      <c r="X177" s="44" t="str">
        <f t="shared" ca="1" si="58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2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3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4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5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6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7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48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49"/>
        <v>0</v>
      </c>
      <c r="CS177" s="34">
        <v>25</v>
      </c>
      <c r="CT177" s="30">
        <f t="shared" si="50"/>
        <v>0</v>
      </c>
      <c r="CU177" s="30">
        <v>11</v>
      </c>
      <c r="CV177" s="35">
        <f t="shared" si="51"/>
        <v>0</v>
      </c>
      <c r="CW177" s="36">
        <f t="shared" si="57"/>
        <v>0</v>
      </c>
      <c r="CX177" s="37">
        <f t="shared" si="52"/>
        <v>4</v>
      </c>
      <c r="CY177" s="38">
        <f t="shared" si="53"/>
        <v>3</v>
      </c>
      <c r="CZ177" s="39">
        <f t="shared" si="54"/>
        <v>0</v>
      </c>
      <c r="DA177" t="s">
        <v>215</v>
      </c>
      <c r="DC177" t="s">
        <v>213</v>
      </c>
      <c r="DD177" t="str">
        <f t="shared" ca="1" si="55"/>
        <v>CHICKENCELERYCASSEROLEITEM(MEAL, ItemRegistry.chickencelerycasseroleItem, 4 ,5f,0f,0f,4f,0f,3f,0f,1.91f),</v>
      </c>
      <c r="DG177" t="s">
        <v>2460</v>
      </c>
    </row>
    <row r="178" spans="2:111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1213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6"/>
        <v>1</v>
      </c>
      <c r="W178" s="11">
        <f t="shared" si="41"/>
        <v>0</v>
      </c>
      <c r="X178" s="44" t="str">
        <f t="shared" ca="1" si="58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2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3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4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5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6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7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48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49"/>
        <v>0</v>
      </c>
      <c r="CS178" s="34">
        <v>10</v>
      </c>
      <c r="CT178" s="30">
        <v>0</v>
      </c>
      <c r="CU178" s="30">
        <v>9</v>
      </c>
      <c r="CV178" s="35">
        <f t="shared" si="51"/>
        <v>0</v>
      </c>
      <c r="CW178" s="36">
        <f t="shared" si="57"/>
        <v>0.8</v>
      </c>
      <c r="CX178" s="37">
        <f t="shared" si="52"/>
        <v>2</v>
      </c>
      <c r="CY178" s="38">
        <f t="shared" si="53"/>
        <v>0</v>
      </c>
      <c r="CZ178" s="39">
        <f t="shared" si="54"/>
        <v>0</v>
      </c>
      <c r="DA178" t="s">
        <v>215</v>
      </c>
      <c r="DC178" t="s">
        <v>213</v>
      </c>
      <c r="DD178" t="str">
        <f t="shared" ca="1" si="55"/>
        <v>PEASANDCELERYITEM(MEAL, ItemRegistry.peasandceleryItem, 4 ,2f,0f,0f,2f,0.8f,0f,0f,2.33f),</v>
      </c>
      <c r="DG178" t="s">
        <v>2461</v>
      </c>
    </row>
    <row r="179" spans="2:111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1213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6"/>
        <v>1</v>
      </c>
      <c r="W179" s="11">
        <f t="shared" si="41"/>
        <v>0</v>
      </c>
      <c r="X179" s="44" t="str">
        <f t="shared" ca="1" si="58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2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3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4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5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6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7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48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49"/>
        <v>0</v>
      </c>
      <c r="CS179" s="34">
        <v>25</v>
      </c>
      <c r="CT179" s="30">
        <v>15</v>
      </c>
      <c r="CU179" s="30">
        <f t="shared" si="60"/>
        <v>22.857142857142858</v>
      </c>
      <c r="CV179" s="35">
        <f t="shared" si="51"/>
        <v>0</v>
      </c>
      <c r="CW179" s="36">
        <f t="shared" si="57"/>
        <v>0</v>
      </c>
      <c r="CX179" s="37">
        <v>4</v>
      </c>
      <c r="CY179" s="38">
        <f t="shared" si="53"/>
        <v>2.5</v>
      </c>
      <c r="CZ179" s="39">
        <f t="shared" si="54"/>
        <v>0</v>
      </c>
      <c r="DA179" t="s">
        <v>215</v>
      </c>
      <c r="DC179" t="s">
        <v>213</v>
      </c>
      <c r="DD179" t="str">
        <f t="shared" ca="1" si="55"/>
        <v>CELERYSOUPITEM(MEAL, ItemRegistry.celerysoupItem, 4 ,5f,15f,0f,4f,0f,2.5f,0f,0.92f),</v>
      </c>
      <c r="DG179" t="s">
        <v>2462</v>
      </c>
    </row>
    <row r="180" spans="2:111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1208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6"/>
        <v>-1</v>
      </c>
      <c r="W180" s="11">
        <f t="shared" si="41"/>
        <v>0</v>
      </c>
      <c r="X180" s="44" t="str">
        <f t="shared" ca="1" si="58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2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3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4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5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6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7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48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49"/>
        <v>0</v>
      </c>
      <c r="CS180" s="34">
        <f t="shared" si="59"/>
        <v>10</v>
      </c>
      <c r="CT180" s="30">
        <f t="shared" si="50"/>
        <v>0</v>
      </c>
      <c r="CU180" s="30">
        <f t="shared" si="60"/>
        <v>3.5</v>
      </c>
      <c r="CV180" s="35">
        <f t="shared" si="51"/>
        <v>1</v>
      </c>
      <c r="CW180" s="36">
        <f t="shared" si="57"/>
        <v>0</v>
      </c>
      <c r="CX180" s="37">
        <f t="shared" si="52"/>
        <v>1</v>
      </c>
      <c r="CY180" s="38">
        <f t="shared" si="53"/>
        <v>0</v>
      </c>
      <c r="CZ180" s="39">
        <f t="shared" si="54"/>
        <v>0</v>
      </c>
      <c r="DA180" t="s">
        <v>212</v>
      </c>
      <c r="DC180" t="s">
        <v>213</v>
      </c>
      <c r="DD180" t="str">
        <f t="shared" ca="1" si="55"/>
        <v/>
      </c>
      <c r="DG180" t="s">
        <v>2316</v>
      </c>
    </row>
    <row r="181" spans="2:111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1213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6"/>
        <v>1</v>
      </c>
      <c r="W181" s="11">
        <f t="shared" si="41"/>
        <v>0</v>
      </c>
      <c r="X181" s="44" t="str">
        <f t="shared" ca="1" si="58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2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3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4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5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6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7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48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49"/>
        <v>4</v>
      </c>
      <c r="CS181" s="34">
        <f t="shared" si="59"/>
        <v>25</v>
      </c>
      <c r="CT181" s="30">
        <f t="shared" si="50"/>
        <v>0</v>
      </c>
      <c r="CU181" s="30">
        <v>21</v>
      </c>
      <c r="CV181" s="35">
        <f t="shared" si="51"/>
        <v>1.5</v>
      </c>
      <c r="CW181" s="36">
        <f t="shared" si="57"/>
        <v>0</v>
      </c>
      <c r="CX181" s="37">
        <f t="shared" si="52"/>
        <v>1</v>
      </c>
      <c r="CY181" s="38">
        <v>0.8</v>
      </c>
      <c r="CZ181" s="39">
        <f t="shared" si="54"/>
        <v>4</v>
      </c>
      <c r="DA181" t="s">
        <v>215</v>
      </c>
      <c r="DC181" t="s">
        <v>213</v>
      </c>
      <c r="DD181" t="str">
        <f t="shared" ca="1" si="55"/>
        <v>ZUCCHINIFRIESITEM(MEAL, ItemRegistry.zucchinifriesItem, 4 ,5f,0f,2f,1f,0f,0.8f,4f,1f),</v>
      </c>
      <c r="DG181" t="s">
        <v>2463</v>
      </c>
    </row>
    <row r="182" spans="2:111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1213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6"/>
        <v>1</v>
      </c>
      <c r="W182" s="11">
        <f t="shared" si="41"/>
        <v>0</v>
      </c>
      <c r="X182" s="44" t="str">
        <f t="shared" ca="1" si="58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2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3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4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5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6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7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48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49"/>
        <v>4</v>
      </c>
      <c r="CS182" s="34">
        <v>25</v>
      </c>
      <c r="CT182" s="30">
        <f t="shared" si="50"/>
        <v>0</v>
      </c>
      <c r="CU182" s="30">
        <v>12</v>
      </c>
      <c r="CV182" s="35">
        <f t="shared" si="51"/>
        <v>1</v>
      </c>
      <c r="CW182" s="36">
        <f t="shared" si="57"/>
        <v>0</v>
      </c>
      <c r="CX182" s="37">
        <f t="shared" si="52"/>
        <v>3.5</v>
      </c>
      <c r="CY182" s="38">
        <f t="shared" si="53"/>
        <v>0</v>
      </c>
      <c r="CZ182" s="39">
        <f t="shared" si="54"/>
        <v>4</v>
      </c>
      <c r="DA182" t="s">
        <v>215</v>
      </c>
      <c r="DC182" t="s">
        <v>213</v>
      </c>
      <c r="DD182" t="str">
        <f t="shared" ca="1" si="55"/>
        <v>ZESTYZUCCHINIITEM(MEAL, ItemRegistry.zestyzucchiniItem, 4 ,5f,0f,1f,3.5f,0f,0f,4f,1.75f),</v>
      </c>
      <c r="DG182" t="s">
        <v>2464</v>
      </c>
    </row>
    <row r="183" spans="2:111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1213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6"/>
        <v>1</v>
      </c>
      <c r="W183" s="11">
        <f t="shared" si="41"/>
        <v>0</v>
      </c>
      <c r="X183" s="44" t="str">
        <f t="shared" ca="1" si="58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2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3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4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5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6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7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48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49"/>
        <v>4</v>
      </c>
      <c r="CS183" s="34">
        <v>25</v>
      </c>
      <c r="CT183" s="30">
        <v>0</v>
      </c>
      <c r="CU183" s="30">
        <v>11</v>
      </c>
      <c r="CV183" s="35">
        <f t="shared" si="51"/>
        <v>1.5</v>
      </c>
      <c r="CW183" s="36">
        <f t="shared" si="57"/>
        <v>0</v>
      </c>
      <c r="CX183" s="37">
        <f t="shared" si="52"/>
        <v>2.5</v>
      </c>
      <c r="CY183" s="38">
        <f t="shared" si="53"/>
        <v>0</v>
      </c>
      <c r="CZ183" s="39">
        <f t="shared" si="54"/>
        <v>4</v>
      </c>
      <c r="DA183" t="s">
        <v>215</v>
      </c>
      <c r="DC183" t="s">
        <v>213</v>
      </c>
      <c r="DD183" t="str">
        <f t="shared" ca="1" si="55"/>
        <v>ZUCCHINIBAKEITEM(MEAL, ItemRegistry.zucchinibakeItem, 4 ,5f,0f,2f,2.5f,0f,0f,4f,1.91f),</v>
      </c>
      <c r="DG183" t="s">
        <v>2465</v>
      </c>
    </row>
    <row r="184" spans="2:111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1213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6"/>
        <v>0</v>
      </c>
      <c r="W184" s="11">
        <f t="shared" si="41"/>
        <v>0</v>
      </c>
      <c r="X184" s="44" t="str">
        <f t="shared" ca="1" si="58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2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3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4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5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6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7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48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49"/>
        <v>3</v>
      </c>
      <c r="CS184" s="34">
        <f t="shared" si="59"/>
        <v>12</v>
      </c>
      <c r="CT184" s="30">
        <f t="shared" si="50"/>
        <v>0</v>
      </c>
      <c r="CU184" s="30">
        <f t="shared" si="60"/>
        <v>33</v>
      </c>
      <c r="CV184" s="35">
        <f t="shared" si="51"/>
        <v>0</v>
      </c>
      <c r="CW184" s="36">
        <f t="shared" si="57"/>
        <v>0</v>
      </c>
      <c r="CX184" s="37">
        <f t="shared" si="52"/>
        <v>1</v>
      </c>
      <c r="CY184" s="38">
        <f t="shared" si="53"/>
        <v>0</v>
      </c>
      <c r="CZ184" s="39">
        <f t="shared" si="54"/>
        <v>3</v>
      </c>
      <c r="DA184" t="s">
        <v>212</v>
      </c>
      <c r="DC184" t="s">
        <v>213</v>
      </c>
      <c r="DD184" t="str">
        <f t="shared" ca="1" si="55"/>
        <v/>
      </c>
      <c r="DG184" t="s">
        <v>2316</v>
      </c>
    </row>
    <row r="185" spans="2:111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1213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6"/>
        <v>0</v>
      </c>
      <c r="W185" s="11">
        <f t="shared" si="41"/>
        <v>0</v>
      </c>
      <c r="X185" s="44" t="str">
        <f t="shared" ca="1" si="58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2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3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4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5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6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7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48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49"/>
        <v>1</v>
      </c>
      <c r="CS185" s="34">
        <f t="shared" si="59"/>
        <v>19.30952380952381</v>
      </c>
      <c r="CT185" s="30">
        <f t="shared" si="50"/>
        <v>0.35714285714285715</v>
      </c>
      <c r="CU185" s="30">
        <f t="shared" si="60"/>
        <v>16.357142857142858</v>
      </c>
      <c r="CV185" s="35">
        <f t="shared" si="51"/>
        <v>0</v>
      </c>
      <c r="CW185" s="36">
        <f t="shared" si="57"/>
        <v>0</v>
      </c>
      <c r="CX185" s="37">
        <f t="shared" si="52"/>
        <v>2.1428571428571428</v>
      </c>
      <c r="CY185" s="38">
        <f t="shared" si="53"/>
        <v>2.5</v>
      </c>
      <c r="CZ185" s="39">
        <f t="shared" si="54"/>
        <v>1</v>
      </c>
      <c r="DA185" t="s">
        <v>212</v>
      </c>
      <c r="DC185" t="s">
        <v>213</v>
      </c>
      <c r="DD185" t="str">
        <f t="shared" ca="1" si="55"/>
        <v/>
      </c>
      <c r="DG185" t="s">
        <v>2316</v>
      </c>
    </row>
    <row r="186" spans="2:111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1213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6"/>
        <v>-1</v>
      </c>
      <c r="W186" s="11">
        <f t="shared" si="41"/>
        <v>0</v>
      </c>
      <c r="X186" s="44" t="str">
        <f t="shared" ca="1" si="58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2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3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4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5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6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7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48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49"/>
        <v>0</v>
      </c>
      <c r="CS186" s="34">
        <f t="shared" si="59"/>
        <v>7</v>
      </c>
      <c r="CT186" s="30">
        <f t="shared" si="50"/>
        <v>0</v>
      </c>
      <c r="CU186" s="30">
        <f t="shared" si="60"/>
        <v>4.75</v>
      </c>
      <c r="CV186" s="35">
        <f t="shared" si="51"/>
        <v>1</v>
      </c>
      <c r="CW186" s="36">
        <f t="shared" si="57"/>
        <v>1</v>
      </c>
      <c r="CX186" s="37">
        <f t="shared" si="52"/>
        <v>0</v>
      </c>
      <c r="CY186" s="38">
        <f t="shared" si="53"/>
        <v>0</v>
      </c>
      <c r="CZ186" s="39">
        <f t="shared" si="54"/>
        <v>0</v>
      </c>
      <c r="DA186" t="s">
        <v>212</v>
      </c>
      <c r="DC186" t="s">
        <v>213</v>
      </c>
      <c r="DD186" t="str">
        <f t="shared" ca="1" si="55"/>
        <v/>
      </c>
      <c r="DG186" t="s">
        <v>2316</v>
      </c>
    </row>
    <row r="187" spans="2:111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1213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6"/>
        <v>-2</v>
      </c>
      <c r="W187" s="11">
        <f t="shared" si="41"/>
        <v>0</v>
      </c>
      <c r="X187" s="44" t="str">
        <f t="shared" ca="1" si="58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2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3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4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5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6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7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48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49"/>
        <v>0</v>
      </c>
      <c r="CS187" s="34">
        <f t="shared" si="59"/>
        <v>1</v>
      </c>
      <c r="CT187" s="30">
        <f t="shared" si="50"/>
        <v>0</v>
      </c>
      <c r="CU187" s="30">
        <f t="shared" si="60"/>
        <v>12</v>
      </c>
      <c r="CV187" s="35">
        <f t="shared" si="51"/>
        <v>0</v>
      </c>
      <c r="CW187" s="36">
        <f t="shared" si="57"/>
        <v>0</v>
      </c>
      <c r="CX187" s="37">
        <f t="shared" si="52"/>
        <v>0</v>
      </c>
      <c r="CY187" s="38">
        <f t="shared" si="53"/>
        <v>0</v>
      </c>
      <c r="CZ187" s="39">
        <f t="shared" si="54"/>
        <v>0</v>
      </c>
      <c r="DA187" t="s">
        <v>212</v>
      </c>
      <c r="DC187" t="s">
        <v>213</v>
      </c>
      <c r="DD187" t="str">
        <f t="shared" ca="1" si="55"/>
        <v/>
      </c>
      <c r="DG187" t="s">
        <v>2316</v>
      </c>
    </row>
    <row r="188" spans="2:111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1213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6"/>
        <v>-2</v>
      </c>
      <c r="W188" s="11">
        <f t="shared" si="41"/>
        <v>0</v>
      </c>
      <c r="X188" s="44" t="str">
        <f t="shared" ca="1" si="58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2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3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4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5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6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7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48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49"/>
        <v>1</v>
      </c>
      <c r="CS188" s="34">
        <f t="shared" si="59"/>
        <v>11</v>
      </c>
      <c r="CT188" s="30">
        <f t="shared" si="50"/>
        <v>0</v>
      </c>
      <c r="CU188" s="30">
        <f t="shared" si="60"/>
        <v>14.916666666666666</v>
      </c>
      <c r="CV188" s="35">
        <f t="shared" si="51"/>
        <v>1</v>
      </c>
      <c r="CW188" s="36">
        <f t="shared" si="57"/>
        <v>0</v>
      </c>
      <c r="CX188" s="37">
        <f t="shared" si="52"/>
        <v>0</v>
      </c>
      <c r="CY188" s="38">
        <f t="shared" si="53"/>
        <v>0</v>
      </c>
      <c r="CZ188" s="39">
        <f t="shared" si="54"/>
        <v>1</v>
      </c>
      <c r="DA188" t="s">
        <v>212</v>
      </c>
      <c r="DC188" t="s">
        <v>213</v>
      </c>
      <c r="DD188" t="str">
        <f t="shared" ca="1" si="55"/>
        <v/>
      </c>
      <c r="DG188" t="s">
        <v>2316</v>
      </c>
    </row>
    <row r="189" spans="2:111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1206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6"/>
        <v>-1</v>
      </c>
      <c r="W189" s="11">
        <f t="shared" si="41"/>
        <v>0</v>
      </c>
      <c r="X189" s="44" t="str">
        <f t="shared" ca="1" si="58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2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3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4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5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6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7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48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49"/>
        <v>0</v>
      </c>
      <c r="CS189" s="34">
        <f t="shared" si="59"/>
        <v>0</v>
      </c>
      <c r="CT189" s="30">
        <f t="shared" si="50"/>
        <v>5</v>
      </c>
      <c r="CU189" s="30">
        <f t="shared" si="60"/>
        <v>0</v>
      </c>
      <c r="CV189" s="35">
        <f t="shared" si="51"/>
        <v>0</v>
      </c>
      <c r="CW189" s="36">
        <f t="shared" si="57"/>
        <v>0</v>
      </c>
      <c r="CX189" s="37">
        <f t="shared" si="52"/>
        <v>0</v>
      </c>
      <c r="CY189" s="38">
        <f t="shared" si="53"/>
        <v>0</v>
      </c>
      <c r="CZ189" s="39">
        <f t="shared" si="54"/>
        <v>0</v>
      </c>
      <c r="DA189" t="s">
        <v>212</v>
      </c>
      <c r="DC189" t="s">
        <v>213</v>
      </c>
      <c r="DD189" t="str">
        <f t="shared" ca="1" si="55"/>
        <v/>
      </c>
      <c r="DG189" t="s">
        <v>2316</v>
      </c>
    </row>
    <row r="190" spans="2:111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1212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6"/>
        <v>0</v>
      </c>
      <c r="W190" s="11">
        <f t="shared" si="41"/>
        <v>0</v>
      </c>
      <c r="X190" s="44" t="str">
        <f t="shared" ca="1" si="58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2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3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4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5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6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7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48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49"/>
        <v>1.5</v>
      </c>
      <c r="CS190" s="34">
        <f t="shared" si="59"/>
        <v>10</v>
      </c>
      <c r="CT190" s="30">
        <f t="shared" si="50"/>
        <v>5</v>
      </c>
      <c r="CU190" s="30">
        <f t="shared" si="60"/>
        <v>3.5</v>
      </c>
      <c r="CV190" s="35">
        <f t="shared" si="51"/>
        <v>0</v>
      </c>
      <c r="CW190" s="36">
        <f t="shared" si="57"/>
        <v>0</v>
      </c>
      <c r="CX190" s="37">
        <f t="shared" si="52"/>
        <v>0</v>
      </c>
      <c r="CY190" s="38">
        <f t="shared" si="53"/>
        <v>0</v>
      </c>
      <c r="CZ190" s="39">
        <f t="shared" si="54"/>
        <v>1.5</v>
      </c>
      <c r="DA190" t="s">
        <v>212</v>
      </c>
      <c r="DC190" t="s">
        <v>213</v>
      </c>
      <c r="DD190" t="str">
        <f t="shared" ca="1" si="55"/>
        <v/>
      </c>
      <c r="DG190" t="s">
        <v>2316</v>
      </c>
    </row>
    <row r="191" spans="2:111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1206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6"/>
        <v>-1</v>
      </c>
      <c r="W191" s="11">
        <f t="shared" si="41"/>
        <v>0</v>
      </c>
      <c r="X191" s="44" t="str">
        <f t="shared" ca="1" si="58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2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3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4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5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6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7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48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49"/>
        <v>0</v>
      </c>
      <c r="CS191" s="34">
        <f t="shared" si="59"/>
        <v>0</v>
      </c>
      <c r="CT191" s="30">
        <f t="shared" si="50"/>
        <v>5</v>
      </c>
      <c r="CU191" s="30">
        <f t="shared" si="60"/>
        <v>0</v>
      </c>
      <c r="CV191" s="35">
        <f t="shared" si="51"/>
        <v>0</v>
      </c>
      <c r="CW191" s="36">
        <f t="shared" si="57"/>
        <v>0</v>
      </c>
      <c r="CX191" s="37">
        <f t="shared" si="52"/>
        <v>0</v>
      </c>
      <c r="CY191" s="38">
        <f t="shared" si="53"/>
        <v>0</v>
      </c>
      <c r="CZ191" s="39">
        <f t="shared" si="54"/>
        <v>0</v>
      </c>
      <c r="DA191" t="s">
        <v>212</v>
      </c>
      <c r="DC191" t="s">
        <v>213</v>
      </c>
      <c r="DD191" t="str">
        <f t="shared" ca="1" si="55"/>
        <v/>
      </c>
      <c r="DG191" t="s">
        <v>2316</v>
      </c>
    </row>
    <row r="192" spans="2:111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1212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6"/>
        <v>0</v>
      </c>
      <c r="W192" s="11">
        <f t="shared" si="41"/>
        <v>0</v>
      </c>
      <c r="X192" s="44" t="str">
        <f t="shared" ca="1" si="58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2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3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4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5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6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7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48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49"/>
        <v>1.5</v>
      </c>
      <c r="CS192" s="34">
        <f t="shared" si="59"/>
        <v>10</v>
      </c>
      <c r="CT192" s="30">
        <f t="shared" si="50"/>
        <v>5</v>
      </c>
      <c r="CU192" s="30">
        <f t="shared" si="60"/>
        <v>3.5</v>
      </c>
      <c r="CV192" s="35">
        <f t="shared" si="51"/>
        <v>0</v>
      </c>
      <c r="CW192" s="36">
        <f t="shared" si="57"/>
        <v>0</v>
      </c>
      <c r="CX192" s="37">
        <f t="shared" si="52"/>
        <v>0</v>
      </c>
      <c r="CY192" s="38">
        <f t="shared" si="53"/>
        <v>0</v>
      </c>
      <c r="CZ192" s="39">
        <f t="shared" si="54"/>
        <v>1.5</v>
      </c>
      <c r="DA192" t="s">
        <v>212</v>
      </c>
      <c r="DC192" t="s">
        <v>213</v>
      </c>
      <c r="DD192" t="str">
        <f t="shared" ca="1" si="55"/>
        <v/>
      </c>
      <c r="DG192" t="s">
        <v>2316</v>
      </c>
    </row>
    <row r="193" spans="2:111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1213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6"/>
        <v>0</v>
      </c>
      <c r="W193" s="11">
        <f t="shared" si="41"/>
        <v>0</v>
      </c>
      <c r="X193" s="44" t="str">
        <f t="shared" ca="1" si="58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2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3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4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5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6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7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48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49"/>
        <v>0</v>
      </c>
      <c r="CS193" s="34">
        <f t="shared" si="59"/>
        <v>5</v>
      </c>
      <c r="CT193" s="30">
        <f t="shared" si="50"/>
        <v>5</v>
      </c>
      <c r="CU193" s="30">
        <f t="shared" si="60"/>
        <v>25.6</v>
      </c>
      <c r="CV193" s="35">
        <f t="shared" si="51"/>
        <v>0</v>
      </c>
      <c r="CW193" s="36">
        <f t="shared" si="57"/>
        <v>0</v>
      </c>
      <c r="CX193" s="37">
        <f t="shared" si="52"/>
        <v>3</v>
      </c>
      <c r="CY193" s="38">
        <f t="shared" si="53"/>
        <v>0</v>
      </c>
      <c r="CZ193" s="39">
        <f t="shared" si="54"/>
        <v>0</v>
      </c>
      <c r="DA193" t="s">
        <v>212</v>
      </c>
      <c r="DC193" t="s">
        <v>213</v>
      </c>
      <c r="DD193" t="str">
        <f t="shared" ca="1" si="55"/>
        <v/>
      </c>
      <c r="DG193" t="s">
        <v>2316</v>
      </c>
    </row>
    <row r="194" spans="2:111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1213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6"/>
        <v>0</v>
      </c>
      <c r="W194" s="11">
        <f t="shared" si="41"/>
        <v>0</v>
      </c>
      <c r="X194" s="44" t="str">
        <f t="shared" ca="1" si="58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2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3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4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5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6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7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48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49"/>
        <v>1</v>
      </c>
      <c r="CS194" s="34">
        <f t="shared" si="59"/>
        <v>18.30952380952381</v>
      </c>
      <c r="CT194" s="30">
        <f t="shared" si="50"/>
        <v>5.3571428571428568</v>
      </c>
      <c r="CU194" s="30">
        <f t="shared" si="60"/>
        <v>15.085714285714285</v>
      </c>
      <c r="CV194" s="35">
        <f t="shared" si="51"/>
        <v>0</v>
      </c>
      <c r="CW194" s="36">
        <f t="shared" si="57"/>
        <v>0.8</v>
      </c>
      <c r="CX194" s="37">
        <f t="shared" si="52"/>
        <v>1.1428571428571428</v>
      </c>
      <c r="CY194" s="38">
        <f t="shared" si="53"/>
        <v>2.5</v>
      </c>
      <c r="CZ194" s="39">
        <f t="shared" si="54"/>
        <v>1</v>
      </c>
      <c r="DA194" t="s">
        <v>212</v>
      </c>
      <c r="DC194" t="s">
        <v>213</v>
      </c>
      <c r="DD194" t="str">
        <f t="shared" ca="1" si="55"/>
        <v/>
      </c>
      <c r="DG194" t="s">
        <v>2316</v>
      </c>
    </row>
    <row r="195" spans="2:111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1213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6"/>
        <v>0</v>
      </c>
      <c r="W195" s="11">
        <f t="shared" si="41"/>
        <v>0</v>
      </c>
      <c r="X195" s="44" t="str">
        <f t="shared" ca="1" si="58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2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3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4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5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6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7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48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49"/>
        <v>3</v>
      </c>
      <c r="CS195" s="34">
        <f t="shared" si="59"/>
        <v>20</v>
      </c>
      <c r="CT195" s="30">
        <f t="shared" si="50"/>
        <v>10</v>
      </c>
      <c r="CU195" s="30">
        <f t="shared" si="60"/>
        <v>25.375</v>
      </c>
      <c r="CV195" s="35">
        <f t="shared" si="51"/>
        <v>0</v>
      </c>
      <c r="CW195" s="36">
        <f t="shared" si="57"/>
        <v>0</v>
      </c>
      <c r="CX195" s="37">
        <f t="shared" si="52"/>
        <v>0</v>
      </c>
      <c r="CY195" s="38">
        <f t="shared" si="53"/>
        <v>2.5</v>
      </c>
      <c r="CZ195" s="39">
        <f t="shared" si="54"/>
        <v>3</v>
      </c>
      <c r="DA195" t="s">
        <v>212</v>
      </c>
      <c r="DB195" t="s">
        <v>475</v>
      </c>
      <c r="DC195" t="s">
        <v>213</v>
      </c>
      <c r="DD195" t="str">
        <f t="shared" ca="1" si="55"/>
        <v/>
      </c>
      <c r="DG195" t="s">
        <v>2316</v>
      </c>
    </row>
    <row r="196" spans="2:111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1213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6"/>
        <v>-1</v>
      </c>
      <c r="W196" s="11">
        <f t="shared" ref="W196:W259" si="61">COUNTIF(F196:M918,B196)</f>
        <v>0</v>
      </c>
      <c r="X196" s="44" t="str">
        <f t="shared" ca="1" si="58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2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3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4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5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6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67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68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69">SUM(CJ196:CQ196)</f>
        <v>0</v>
      </c>
      <c r="CS196" s="34">
        <f t="shared" ref="CS196:CS259" si="70">AG196</f>
        <v>1</v>
      </c>
      <c r="CT196" s="30">
        <f t="shared" ref="CT196:CT255" si="71">AP196</f>
        <v>0</v>
      </c>
      <c r="CU196" s="30">
        <f t="shared" ref="CU196:CU258" si="72">AY196</f>
        <v>16</v>
      </c>
      <c r="CV196" s="35">
        <f t="shared" ref="CV196:CV259" si="73">BH196</f>
        <v>0</v>
      </c>
      <c r="CW196" s="36">
        <f t="shared" ref="CW196:CW259" si="74">BQ196</f>
        <v>0</v>
      </c>
      <c r="CX196" s="37">
        <f t="shared" ref="CX196:CX259" si="75">BZ196</f>
        <v>0</v>
      </c>
      <c r="CY196" s="38">
        <f t="shared" ref="CY196:CY259" si="76">CI196</f>
        <v>0</v>
      </c>
      <c r="CZ196" s="39">
        <f t="shared" ref="CZ196:CZ259" si="77">CR196</f>
        <v>0</v>
      </c>
      <c r="DA196" t="s">
        <v>212</v>
      </c>
      <c r="DC196" t="s">
        <v>213</v>
      </c>
      <c r="DD196" t="str">
        <f t="shared" ref="DD196:DD259" ca="1" si="78">IF(AND(X196="Yes",NOT(DC196="No")),CONCATENATE(UPPER(C196),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G196" t="s">
        <v>2316</v>
      </c>
    </row>
    <row r="197" spans="2:111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1213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79">SUM(N197:U197)-COUNTA(F197:M197)+1</f>
        <v>0</v>
      </c>
      <c r="W197" s="11">
        <f t="shared" si="61"/>
        <v>0</v>
      </c>
      <c r="X197" s="44" t="str">
        <f t="shared" ca="1" si="58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2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3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4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5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6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67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68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69"/>
        <v>1</v>
      </c>
      <c r="CS197" s="34">
        <f t="shared" si="70"/>
        <v>11.5</v>
      </c>
      <c r="CT197" s="30">
        <f t="shared" si="71"/>
        <v>4.75</v>
      </c>
      <c r="CU197" s="30">
        <f t="shared" si="72"/>
        <v>15.4125</v>
      </c>
      <c r="CV197" s="35">
        <f t="shared" si="73"/>
        <v>1</v>
      </c>
      <c r="CW197" s="36">
        <f t="shared" si="74"/>
        <v>0.84500000000000008</v>
      </c>
      <c r="CX197" s="37">
        <f t="shared" si="75"/>
        <v>0</v>
      </c>
      <c r="CY197" s="38">
        <f t="shared" si="76"/>
        <v>0</v>
      </c>
      <c r="CZ197" s="39">
        <f t="shared" si="77"/>
        <v>1</v>
      </c>
      <c r="DA197" t="s">
        <v>212</v>
      </c>
      <c r="DC197" t="s">
        <v>213</v>
      </c>
      <c r="DD197" t="str">
        <f t="shared" ca="1" si="78"/>
        <v/>
      </c>
      <c r="DG197" t="s">
        <v>2316</v>
      </c>
    </row>
    <row r="198" spans="2:111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1212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79"/>
        <v>0</v>
      </c>
      <c r="W198" s="11">
        <f t="shared" si="61"/>
        <v>0</v>
      </c>
      <c r="X198" s="44" t="str">
        <f t="shared" ref="X198:X261" ca="1" si="80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2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3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4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5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6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67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68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69"/>
        <v>1.5</v>
      </c>
      <c r="CS198" s="34">
        <f t="shared" si="70"/>
        <v>10</v>
      </c>
      <c r="CT198" s="30">
        <f t="shared" si="71"/>
        <v>5</v>
      </c>
      <c r="CU198" s="30">
        <f t="shared" si="72"/>
        <v>3.5</v>
      </c>
      <c r="CV198" s="35">
        <f t="shared" si="73"/>
        <v>0</v>
      </c>
      <c r="CW198" s="36">
        <f t="shared" si="74"/>
        <v>0</v>
      </c>
      <c r="CX198" s="37">
        <f t="shared" si="75"/>
        <v>0</v>
      </c>
      <c r="CY198" s="38">
        <f t="shared" si="76"/>
        <v>0</v>
      </c>
      <c r="CZ198" s="39">
        <f t="shared" si="77"/>
        <v>1.5</v>
      </c>
      <c r="DA198" t="s">
        <v>212</v>
      </c>
      <c r="DC198" t="s">
        <v>213</v>
      </c>
      <c r="DD198" t="str">
        <f t="shared" ca="1" si="78"/>
        <v/>
      </c>
      <c r="DG198" t="s">
        <v>2316</v>
      </c>
    </row>
    <row r="199" spans="2:111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1212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79"/>
        <v>1</v>
      </c>
      <c r="W199" s="11">
        <f t="shared" si="61"/>
        <v>0</v>
      </c>
      <c r="X199" s="44" t="str">
        <f t="shared" ca="1" si="80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2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3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4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5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6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67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68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69"/>
        <v>1.5</v>
      </c>
      <c r="CS199" s="34">
        <v>15</v>
      </c>
      <c r="CT199" s="30">
        <v>5</v>
      </c>
      <c r="CU199" s="30">
        <f t="shared" si="72"/>
        <v>7</v>
      </c>
      <c r="CV199" s="35">
        <f t="shared" si="73"/>
        <v>0</v>
      </c>
      <c r="CW199" s="36">
        <v>1</v>
      </c>
      <c r="CX199" s="37">
        <f t="shared" si="75"/>
        <v>0</v>
      </c>
      <c r="CY199" s="38">
        <f t="shared" si="76"/>
        <v>0</v>
      </c>
      <c r="CZ199" s="39">
        <f t="shared" si="77"/>
        <v>1.5</v>
      </c>
      <c r="DA199" t="s">
        <v>215</v>
      </c>
      <c r="DC199" t="s">
        <v>212</v>
      </c>
      <c r="DD199" t="str">
        <f t="shared" ca="1" si="78"/>
        <v/>
      </c>
      <c r="DG199" t="s">
        <v>2316</v>
      </c>
    </row>
    <row r="200" spans="2:111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1213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79"/>
        <v>0</v>
      </c>
      <c r="W200" s="11">
        <f t="shared" si="61"/>
        <v>0</v>
      </c>
      <c r="X200" s="44" t="str">
        <f t="shared" ca="1" si="80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2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3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4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5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6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67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68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69"/>
        <v>2</v>
      </c>
      <c r="CS200" s="34">
        <f t="shared" si="70"/>
        <v>9</v>
      </c>
      <c r="CT200" s="30">
        <f t="shared" si="71"/>
        <v>25</v>
      </c>
      <c r="CU200" s="30">
        <f t="shared" si="72"/>
        <v>7.3333333333333339</v>
      </c>
      <c r="CV200" s="35">
        <f t="shared" si="73"/>
        <v>0</v>
      </c>
      <c r="CW200" s="36">
        <f t="shared" si="74"/>
        <v>2.5</v>
      </c>
      <c r="CX200" s="37">
        <f t="shared" si="75"/>
        <v>0</v>
      </c>
      <c r="CY200" s="38">
        <f t="shared" si="76"/>
        <v>0</v>
      </c>
      <c r="CZ200" s="39">
        <f t="shared" si="77"/>
        <v>2</v>
      </c>
      <c r="DA200" t="s">
        <v>212</v>
      </c>
      <c r="DC200" t="s">
        <v>213</v>
      </c>
      <c r="DD200" t="str">
        <f t="shared" ca="1" si="78"/>
        <v/>
      </c>
      <c r="DG200" t="s">
        <v>2316</v>
      </c>
    </row>
    <row r="201" spans="2:111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1213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79"/>
        <v>0</v>
      </c>
      <c r="W201" s="11">
        <f t="shared" si="61"/>
        <v>0</v>
      </c>
      <c r="X201" s="44" t="str">
        <f t="shared" ca="1" si="80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2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3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4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5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6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67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68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69"/>
        <v>2</v>
      </c>
      <c r="CS201" s="34">
        <f t="shared" si="70"/>
        <v>11</v>
      </c>
      <c r="CT201" s="30">
        <f t="shared" si="71"/>
        <v>5</v>
      </c>
      <c r="CU201" s="30">
        <f t="shared" si="72"/>
        <v>21.2</v>
      </c>
      <c r="CV201" s="35">
        <f t="shared" si="73"/>
        <v>1</v>
      </c>
      <c r="CW201" s="36">
        <f t="shared" si="74"/>
        <v>1</v>
      </c>
      <c r="CX201" s="37">
        <f t="shared" si="75"/>
        <v>0</v>
      </c>
      <c r="CY201" s="38">
        <f t="shared" si="76"/>
        <v>0</v>
      </c>
      <c r="CZ201" s="39">
        <f t="shared" si="77"/>
        <v>2</v>
      </c>
      <c r="DA201" t="s">
        <v>212</v>
      </c>
      <c r="DC201" t="s">
        <v>213</v>
      </c>
      <c r="DD201" t="str">
        <f t="shared" ca="1" si="78"/>
        <v/>
      </c>
      <c r="DG201" t="s">
        <v>2316</v>
      </c>
    </row>
    <row r="202" spans="2:111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1206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79"/>
        <v>1</v>
      </c>
      <c r="W202" s="11">
        <f t="shared" si="61"/>
        <v>0</v>
      </c>
      <c r="X202" s="44" t="str">
        <f t="shared" ca="1" si="80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2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3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4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5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6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67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68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69"/>
        <v>0</v>
      </c>
      <c r="CS202" s="34">
        <v>5</v>
      </c>
      <c r="CT202" s="30">
        <v>15</v>
      </c>
      <c r="CU202" s="30">
        <v>9</v>
      </c>
      <c r="CV202" s="35">
        <f t="shared" si="73"/>
        <v>0</v>
      </c>
      <c r="CW202" s="36">
        <v>1.5</v>
      </c>
      <c r="CX202" s="37">
        <f t="shared" si="75"/>
        <v>0</v>
      </c>
      <c r="CY202" s="38">
        <f t="shared" si="76"/>
        <v>0</v>
      </c>
      <c r="CZ202" s="39">
        <f t="shared" si="77"/>
        <v>0</v>
      </c>
      <c r="DA202" t="s">
        <v>215</v>
      </c>
      <c r="DC202" t="s">
        <v>212</v>
      </c>
      <c r="DD202" t="str">
        <f t="shared" ca="1" si="78"/>
        <v/>
      </c>
      <c r="DG202" t="s">
        <v>2316</v>
      </c>
    </row>
    <row r="203" spans="2:111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1212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79"/>
        <v>1</v>
      </c>
      <c r="W203" s="11">
        <f t="shared" si="61"/>
        <v>0</v>
      </c>
      <c r="X203" s="44" t="str">
        <f t="shared" ca="1" si="80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2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3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4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5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6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67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68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69"/>
        <v>1.5</v>
      </c>
      <c r="CS203" s="34">
        <v>15</v>
      </c>
      <c r="CT203" s="30">
        <f t="shared" si="71"/>
        <v>5</v>
      </c>
      <c r="CU203" s="30">
        <v>7</v>
      </c>
      <c r="CV203" s="35">
        <f t="shared" si="73"/>
        <v>0</v>
      </c>
      <c r="CW203" s="36">
        <f t="shared" si="74"/>
        <v>1</v>
      </c>
      <c r="CX203" s="37">
        <f t="shared" si="75"/>
        <v>0</v>
      </c>
      <c r="CY203" s="38">
        <f t="shared" si="76"/>
        <v>0</v>
      </c>
      <c r="CZ203" s="39">
        <f t="shared" si="77"/>
        <v>1.5</v>
      </c>
      <c r="DA203" t="s">
        <v>215</v>
      </c>
      <c r="DC203" t="s">
        <v>212</v>
      </c>
      <c r="DD203" t="str">
        <f t="shared" ca="1" si="78"/>
        <v/>
      </c>
      <c r="DG203" t="s">
        <v>2316</v>
      </c>
    </row>
    <row r="204" spans="2:111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1213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79"/>
        <v>0</v>
      </c>
      <c r="W204" s="11">
        <f t="shared" si="61"/>
        <v>1</v>
      </c>
      <c r="X204" s="44" t="str">
        <f t="shared" ca="1" si="80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2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3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4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5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6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67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68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69"/>
        <v>0</v>
      </c>
      <c r="CS204" s="34">
        <f t="shared" si="70"/>
        <v>0</v>
      </c>
      <c r="CT204" s="30">
        <f t="shared" si="71"/>
        <v>0</v>
      </c>
      <c r="CU204" s="30">
        <f t="shared" si="72"/>
        <v>0</v>
      </c>
      <c r="CV204" s="35">
        <f t="shared" si="73"/>
        <v>0</v>
      </c>
      <c r="CW204" s="36">
        <f t="shared" si="74"/>
        <v>0</v>
      </c>
      <c r="CX204" s="37">
        <f t="shared" si="75"/>
        <v>0</v>
      </c>
      <c r="CY204" s="38">
        <f t="shared" si="76"/>
        <v>0</v>
      </c>
      <c r="CZ204" s="39">
        <f t="shared" si="77"/>
        <v>0</v>
      </c>
      <c r="DA204" t="s">
        <v>212</v>
      </c>
      <c r="DC204" t="s">
        <v>213</v>
      </c>
      <c r="DD204" t="str">
        <f t="shared" ca="1" si="78"/>
        <v/>
      </c>
      <c r="DG204" t="s">
        <v>2316</v>
      </c>
    </row>
    <row r="205" spans="2:111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1213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79"/>
        <v>-2</v>
      </c>
      <c r="W205" s="11">
        <f t="shared" si="61"/>
        <v>1</v>
      </c>
      <c r="X205" s="44" t="str">
        <f t="shared" ca="1" si="80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2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3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4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5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6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67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68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69"/>
        <v>1.5</v>
      </c>
      <c r="CS205" s="34">
        <f t="shared" si="70"/>
        <v>23</v>
      </c>
      <c r="CT205" s="30">
        <f t="shared" si="71"/>
        <v>5</v>
      </c>
      <c r="CU205" s="30">
        <f t="shared" si="72"/>
        <v>13.75</v>
      </c>
      <c r="CV205" s="35">
        <f t="shared" si="73"/>
        <v>0</v>
      </c>
      <c r="CW205" s="36">
        <f t="shared" si="74"/>
        <v>0</v>
      </c>
      <c r="CX205" s="37">
        <f t="shared" si="75"/>
        <v>2.5</v>
      </c>
      <c r="CY205" s="38">
        <f t="shared" si="76"/>
        <v>2.5</v>
      </c>
      <c r="CZ205" s="39">
        <f t="shared" si="77"/>
        <v>1.5</v>
      </c>
      <c r="DA205" t="s">
        <v>212</v>
      </c>
      <c r="DC205" t="s">
        <v>213</v>
      </c>
      <c r="DD205" t="str">
        <f t="shared" ca="1" si="78"/>
        <v/>
      </c>
      <c r="DG205" t="s">
        <v>2316</v>
      </c>
    </row>
    <row r="206" spans="2:111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1213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79"/>
        <v>-1</v>
      </c>
      <c r="W206" s="11">
        <f t="shared" si="61"/>
        <v>0</v>
      </c>
      <c r="X206" s="44" t="str">
        <f t="shared" ca="1" si="80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2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3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4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5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6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67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68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69"/>
        <v>0</v>
      </c>
      <c r="CS206" s="34">
        <f t="shared" si="70"/>
        <v>9</v>
      </c>
      <c r="CT206" s="30">
        <f t="shared" si="71"/>
        <v>0</v>
      </c>
      <c r="CU206" s="30">
        <f t="shared" si="72"/>
        <v>11.8</v>
      </c>
      <c r="CV206" s="35">
        <f t="shared" si="73"/>
        <v>1</v>
      </c>
      <c r="CW206" s="36">
        <f t="shared" si="74"/>
        <v>0</v>
      </c>
      <c r="CX206" s="37">
        <f t="shared" si="75"/>
        <v>0</v>
      </c>
      <c r="CY206" s="38">
        <f t="shared" si="76"/>
        <v>0</v>
      </c>
      <c r="CZ206" s="39">
        <f t="shared" si="77"/>
        <v>0</v>
      </c>
      <c r="DA206" t="s">
        <v>212</v>
      </c>
      <c r="DC206" t="s">
        <v>213</v>
      </c>
      <c r="DD206" t="str">
        <f t="shared" ca="1" si="78"/>
        <v/>
      </c>
      <c r="DG206" t="s">
        <v>2316</v>
      </c>
    </row>
    <row r="207" spans="2:111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1212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79"/>
        <v>0</v>
      </c>
      <c r="W207" s="11">
        <f t="shared" si="61"/>
        <v>0</v>
      </c>
      <c r="X207" s="44" t="str">
        <f t="shared" ca="1" si="80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2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3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4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5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6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67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68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69"/>
        <v>1.5</v>
      </c>
      <c r="CS207" s="34">
        <f t="shared" si="70"/>
        <v>10</v>
      </c>
      <c r="CT207" s="30">
        <f t="shared" si="71"/>
        <v>5</v>
      </c>
      <c r="CU207" s="30">
        <f t="shared" si="72"/>
        <v>3.5</v>
      </c>
      <c r="CV207" s="35">
        <f t="shared" si="73"/>
        <v>0</v>
      </c>
      <c r="CW207" s="36">
        <f t="shared" si="74"/>
        <v>0</v>
      </c>
      <c r="CX207" s="37">
        <f t="shared" si="75"/>
        <v>0</v>
      </c>
      <c r="CY207" s="38">
        <f t="shared" si="76"/>
        <v>0</v>
      </c>
      <c r="CZ207" s="39">
        <f t="shared" si="77"/>
        <v>1.5</v>
      </c>
      <c r="DA207" t="s">
        <v>212</v>
      </c>
      <c r="DC207" t="s">
        <v>213</v>
      </c>
      <c r="DD207" t="str">
        <f t="shared" ca="1" si="78"/>
        <v/>
      </c>
      <c r="DG207" t="s">
        <v>2316</v>
      </c>
    </row>
    <row r="208" spans="2:111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1213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79"/>
        <v>1</v>
      </c>
      <c r="W208" s="11">
        <f t="shared" si="61"/>
        <v>0</v>
      </c>
      <c r="X208" s="44" t="str">
        <f t="shared" ca="1" si="80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2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3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4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5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6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67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68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69"/>
        <v>0</v>
      </c>
      <c r="CS208" s="34">
        <v>15</v>
      </c>
      <c r="CT208" s="30">
        <v>0</v>
      </c>
      <c r="CU208" s="30">
        <f t="shared" si="72"/>
        <v>12.6</v>
      </c>
      <c r="CV208" s="35">
        <f t="shared" si="73"/>
        <v>0</v>
      </c>
      <c r="CW208" s="36">
        <f t="shared" si="74"/>
        <v>0.5</v>
      </c>
      <c r="CX208" s="37">
        <f t="shared" si="75"/>
        <v>1</v>
      </c>
      <c r="CY208" s="38">
        <f t="shared" si="76"/>
        <v>2.5</v>
      </c>
      <c r="CZ208" s="39">
        <f t="shared" si="77"/>
        <v>0</v>
      </c>
      <c r="DA208" t="s">
        <v>215</v>
      </c>
      <c r="DC208" t="s">
        <v>213</v>
      </c>
      <c r="DD208" t="str">
        <f t="shared" ca="1" si="78"/>
        <v>ORANGECHICKENITEM(MEAL, ItemRegistry.orangechickenItem, 4 ,3f,0f,0f,1f,0.5f,2.5f,0f,1.67f),</v>
      </c>
      <c r="DG208" t="s">
        <v>2466</v>
      </c>
    </row>
    <row r="209" spans="2:111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1213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79"/>
        <v>1</v>
      </c>
      <c r="W209" s="11">
        <f t="shared" si="61"/>
        <v>0</v>
      </c>
      <c r="X209" s="44" t="str">
        <f t="shared" ca="1" si="80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2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3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4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5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6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67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68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69"/>
        <v>0</v>
      </c>
      <c r="CS209" s="34">
        <v>5</v>
      </c>
      <c r="CT209" s="30">
        <v>15</v>
      </c>
      <c r="CU209" s="30">
        <v>9</v>
      </c>
      <c r="CV209" s="35">
        <f t="shared" si="73"/>
        <v>0</v>
      </c>
      <c r="CW209" s="36">
        <v>1.5</v>
      </c>
      <c r="CX209" s="37">
        <f t="shared" si="75"/>
        <v>0</v>
      </c>
      <c r="CY209" s="38">
        <f t="shared" si="76"/>
        <v>0</v>
      </c>
      <c r="CZ209" s="39">
        <f t="shared" si="77"/>
        <v>0</v>
      </c>
      <c r="DA209" t="s">
        <v>215</v>
      </c>
      <c r="DC209" t="s">
        <v>212</v>
      </c>
      <c r="DD209" t="str">
        <f t="shared" ca="1" si="78"/>
        <v/>
      </c>
      <c r="DG209" t="s">
        <v>2316</v>
      </c>
    </row>
    <row r="210" spans="2:111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1213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79"/>
        <v>1</v>
      </c>
      <c r="W210" s="11">
        <f t="shared" si="61"/>
        <v>0</v>
      </c>
      <c r="X210" s="44" t="str">
        <f t="shared" ca="1" si="80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2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3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4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5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6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67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68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69"/>
        <v>1.5</v>
      </c>
      <c r="CS210" s="34">
        <v>15</v>
      </c>
      <c r="CT210" s="30">
        <v>5</v>
      </c>
      <c r="CU210" s="30">
        <v>7</v>
      </c>
      <c r="CV210" s="35">
        <f t="shared" si="73"/>
        <v>0</v>
      </c>
      <c r="CW210" s="36">
        <v>1</v>
      </c>
      <c r="CX210" s="37">
        <f t="shared" si="75"/>
        <v>0</v>
      </c>
      <c r="CY210" s="38">
        <f t="shared" si="76"/>
        <v>0</v>
      </c>
      <c r="CZ210" s="39">
        <f t="shared" si="77"/>
        <v>1.5</v>
      </c>
      <c r="DA210" t="s">
        <v>215</v>
      </c>
      <c r="DC210" t="s">
        <v>212</v>
      </c>
      <c r="DD210" t="str">
        <f t="shared" ca="1" si="78"/>
        <v/>
      </c>
      <c r="DG210" t="s">
        <v>2316</v>
      </c>
    </row>
    <row r="211" spans="2:111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1213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79"/>
        <v>1</v>
      </c>
      <c r="W211" s="11">
        <f t="shared" si="61"/>
        <v>0</v>
      </c>
      <c r="X211" s="44" t="str">
        <f t="shared" ca="1" si="80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2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3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4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5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6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67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68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69"/>
        <v>0</v>
      </c>
      <c r="CS211" s="34">
        <v>10</v>
      </c>
      <c r="CT211" s="30">
        <v>0</v>
      </c>
      <c r="CU211" s="30">
        <v>11</v>
      </c>
      <c r="CV211" s="35">
        <f t="shared" si="73"/>
        <v>1</v>
      </c>
      <c r="CW211" s="36">
        <v>1.5</v>
      </c>
      <c r="CX211" s="37">
        <f t="shared" si="75"/>
        <v>0</v>
      </c>
      <c r="CY211" s="38">
        <f t="shared" si="76"/>
        <v>0</v>
      </c>
      <c r="CZ211" s="39">
        <f t="shared" si="77"/>
        <v>0</v>
      </c>
      <c r="DA211" t="s">
        <v>215</v>
      </c>
      <c r="DC211" t="s">
        <v>213</v>
      </c>
      <c r="DD211" t="str">
        <f t="shared" ca="1" si="78"/>
        <v>KEYLIMEPIEITEM(MEAL, ItemRegistry.keylimepieItem, 4 ,2f,0f,1f,0f,1.5f,0f,0f,1.91f),</v>
      </c>
      <c r="DG211" t="s">
        <v>2467</v>
      </c>
    </row>
    <row r="212" spans="2:111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1213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79"/>
        <v>1</v>
      </c>
      <c r="W212" s="11">
        <f t="shared" si="61"/>
        <v>0</v>
      </c>
      <c r="X212" s="44" t="s">
        <v>212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2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3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4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5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6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67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68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69"/>
        <v>0</v>
      </c>
      <c r="CS212" s="34">
        <v>5</v>
      </c>
      <c r="CT212" s="30">
        <f t="shared" si="71"/>
        <v>15</v>
      </c>
      <c r="CU212" s="30">
        <v>9</v>
      </c>
      <c r="CV212" s="35">
        <f t="shared" si="73"/>
        <v>0</v>
      </c>
      <c r="CW212" s="36">
        <v>1.5</v>
      </c>
      <c r="CX212" s="37">
        <f t="shared" si="75"/>
        <v>0</v>
      </c>
      <c r="CY212" s="38">
        <f t="shared" si="76"/>
        <v>0</v>
      </c>
      <c r="CZ212" s="39">
        <f t="shared" si="77"/>
        <v>0</v>
      </c>
      <c r="DA212" t="s">
        <v>215</v>
      </c>
      <c r="DB212" t="s">
        <v>1178</v>
      </c>
      <c r="DC212" t="s">
        <v>213</v>
      </c>
      <c r="DD212" t="str">
        <f t="shared" si="78"/>
        <v/>
      </c>
      <c r="DG212" t="s">
        <v>2316</v>
      </c>
    </row>
    <row r="213" spans="2:111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1213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79"/>
        <v>1</v>
      </c>
      <c r="W213" s="11">
        <f t="shared" si="61"/>
        <v>0</v>
      </c>
      <c r="X213" s="44" t="s">
        <v>212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2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3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4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5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6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67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68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69"/>
        <v>1.5</v>
      </c>
      <c r="CS213" s="34">
        <v>15</v>
      </c>
      <c r="CT213" s="30">
        <v>5</v>
      </c>
      <c r="CU213" s="30">
        <v>7</v>
      </c>
      <c r="CV213" s="35">
        <f t="shared" si="73"/>
        <v>0</v>
      </c>
      <c r="CW213" s="36">
        <v>1</v>
      </c>
      <c r="CX213" s="37">
        <f t="shared" si="75"/>
        <v>0</v>
      </c>
      <c r="CY213" s="38">
        <f t="shared" si="76"/>
        <v>0</v>
      </c>
      <c r="CZ213" s="39">
        <f t="shared" si="77"/>
        <v>1.5</v>
      </c>
      <c r="DA213" t="s">
        <v>215</v>
      </c>
      <c r="DB213" t="s">
        <v>1178</v>
      </c>
      <c r="DC213" t="s">
        <v>213</v>
      </c>
      <c r="DD213" t="str">
        <f t="shared" si="78"/>
        <v/>
      </c>
      <c r="DG213" t="s">
        <v>2316</v>
      </c>
    </row>
    <row r="214" spans="2:111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1206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79"/>
        <v>1</v>
      </c>
      <c r="W214" s="11">
        <f t="shared" si="61"/>
        <v>1</v>
      </c>
      <c r="X214" s="44" t="str">
        <f t="shared" ca="1" si="80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2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3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4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5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6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67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68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69"/>
        <v>0</v>
      </c>
      <c r="CS214" s="34">
        <v>5</v>
      </c>
      <c r="CT214" s="30">
        <v>15</v>
      </c>
      <c r="CU214" s="30">
        <v>9</v>
      </c>
      <c r="CV214" s="35">
        <f t="shared" si="73"/>
        <v>0</v>
      </c>
      <c r="CW214" s="36">
        <v>1.5</v>
      </c>
      <c r="CX214" s="37">
        <f t="shared" si="75"/>
        <v>0</v>
      </c>
      <c r="CY214" s="38">
        <f t="shared" si="76"/>
        <v>0</v>
      </c>
      <c r="CZ214" s="39">
        <f t="shared" si="77"/>
        <v>0</v>
      </c>
      <c r="DA214" t="s">
        <v>215</v>
      </c>
      <c r="DC214" t="s">
        <v>212</v>
      </c>
      <c r="DD214" t="str">
        <f t="shared" ca="1" si="78"/>
        <v/>
      </c>
      <c r="DG214" t="s">
        <v>2316</v>
      </c>
    </row>
    <row r="215" spans="2:111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1212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79"/>
        <v>1</v>
      </c>
      <c r="W215" s="11">
        <f t="shared" si="61"/>
        <v>1</v>
      </c>
      <c r="X215" s="44" t="str">
        <f t="shared" ca="1" si="80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2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3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4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5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6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67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68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69"/>
        <v>1.5</v>
      </c>
      <c r="CS215" s="34">
        <v>15</v>
      </c>
      <c r="CT215" s="30">
        <v>5</v>
      </c>
      <c r="CU215" s="30">
        <f t="shared" si="72"/>
        <v>6.8250000000000002</v>
      </c>
      <c r="CV215" s="35">
        <f t="shared" si="73"/>
        <v>0</v>
      </c>
      <c r="CW215" s="36">
        <v>1</v>
      </c>
      <c r="CX215" s="37">
        <f t="shared" si="75"/>
        <v>0</v>
      </c>
      <c r="CY215" s="38">
        <f t="shared" si="76"/>
        <v>0</v>
      </c>
      <c r="CZ215" s="39">
        <f t="shared" si="77"/>
        <v>1.5</v>
      </c>
      <c r="DA215" t="s">
        <v>215</v>
      </c>
      <c r="DC215" t="s">
        <v>212</v>
      </c>
      <c r="DD215" t="str">
        <f t="shared" ca="1" si="78"/>
        <v/>
      </c>
      <c r="DG215" t="s">
        <v>2316</v>
      </c>
    </row>
    <row r="216" spans="2:111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1213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79"/>
        <v>0</v>
      </c>
      <c r="W216" s="11">
        <f t="shared" si="61"/>
        <v>0</v>
      </c>
      <c r="X216" s="44" t="str">
        <f t="shared" ca="1" si="80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2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3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4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5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6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67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68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69"/>
        <v>0</v>
      </c>
      <c r="CS216" s="34">
        <f t="shared" si="70"/>
        <v>5</v>
      </c>
      <c r="CT216" s="30">
        <f t="shared" si="71"/>
        <v>0</v>
      </c>
      <c r="CU216" s="30">
        <f t="shared" si="72"/>
        <v>12.333333333333334</v>
      </c>
      <c r="CV216" s="35">
        <f t="shared" si="73"/>
        <v>1</v>
      </c>
      <c r="CW216" s="36">
        <f t="shared" si="74"/>
        <v>0</v>
      </c>
      <c r="CX216" s="37">
        <f t="shared" si="75"/>
        <v>0</v>
      </c>
      <c r="CY216" s="38">
        <f t="shared" si="76"/>
        <v>0</v>
      </c>
      <c r="CZ216" s="39">
        <f t="shared" si="77"/>
        <v>0</v>
      </c>
      <c r="DA216" t="s">
        <v>212</v>
      </c>
      <c r="DC216" t="s">
        <v>213</v>
      </c>
      <c r="DD216" t="str">
        <f t="shared" ca="1" si="78"/>
        <v/>
      </c>
      <c r="DG216" t="s">
        <v>2316</v>
      </c>
    </row>
    <row r="217" spans="2:111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1213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79"/>
        <v>0</v>
      </c>
      <c r="W217" s="11">
        <f t="shared" si="61"/>
        <v>0</v>
      </c>
      <c r="X217" s="44" t="str">
        <f t="shared" ca="1" si="80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2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3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4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5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6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67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68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69"/>
        <v>1</v>
      </c>
      <c r="CS217" s="34">
        <f t="shared" si="70"/>
        <v>10</v>
      </c>
      <c r="CT217" s="30">
        <f t="shared" si="71"/>
        <v>0</v>
      </c>
      <c r="CU217" s="30">
        <f t="shared" si="72"/>
        <v>15.625</v>
      </c>
      <c r="CV217" s="35">
        <f t="shared" si="73"/>
        <v>1.5</v>
      </c>
      <c r="CW217" s="36">
        <f t="shared" si="74"/>
        <v>0</v>
      </c>
      <c r="CX217" s="37">
        <f t="shared" si="75"/>
        <v>0</v>
      </c>
      <c r="CY217" s="38">
        <f t="shared" si="76"/>
        <v>0</v>
      </c>
      <c r="CZ217" s="39">
        <f t="shared" si="77"/>
        <v>1</v>
      </c>
      <c r="DA217" t="s">
        <v>212</v>
      </c>
      <c r="DC217" t="s">
        <v>213</v>
      </c>
      <c r="DD217" t="str">
        <f t="shared" ca="1" si="78"/>
        <v/>
      </c>
      <c r="DG217" t="s">
        <v>2316</v>
      </c>
    </row>
    <row r="218" spans="2:111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1213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79"/>
        <v>1</v>
      </c>
      <c r="W218" s="11">
        <f t="shared" si="61"/>
        <v>5</v>
      </c>
      <c r="X218" s="44" t="str">
        <f t="shared" ca="1" si="80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2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3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4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5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6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67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68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69"/>
        <v>0</v>
      </c>
      <c r="CS218" s="34">
        <v>2</v>
      </c>
      <c r="CT218" s="30">
        <v>0</v>
      </c>
      <c r="CU218" s="30">
        <v>30</v>
      </c>
      <c r="CV218" s="35">
        <f t="shared" si="73"/>
        <v>0</v>
      </c>
      <c r="CW218" s="36">
        <f t="shared" si="74"/>
        <v>0</v>
      </c>
      <c r="CX218" s="37">
        <f t="shared" si="75"/>
        <v>0</v>
      </c>
      <c r="CY218" s="38">
        <f t="shared" si="76"/>
        <v>0</v>
      </c>
      <c r="CZ218" s="39">
        <v>0.3</v>
      </c>
      <c r="DA218" t="s">
        <v>215</v>
      </c>
      <c r="DC218" t="s">
        <v>213</v>
      </c>
      <c r="DD218" t="str">
        <f t="shared" ca="1" si="78"/>
        <v>MARSHMELLOWSITEM(MEAL, ItemRegistry.marshmellowsItem, 4 ,0.4f,0f,0f,0f,0f,0f,0.3f,0.7f),</v>
      </c>
      <c r="DG218" t="s">
        <v>2468</v>
      </c>
    </row>
    <row r="219" spans="2:111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1213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79"/>
        <v>1</v>
      </c>
      <c r="W219" s="11">
        <f t="shared" si="61"/>
        <v>5</v>
      </c>
      <c r="X219" s="44" t="str">
        <f t="shared" ca="1" si="80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2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3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4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5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6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67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68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69"/>
        <v>0</v>
      </c>
      <c r="CS219" s="34">
        <v>10</v>
      </c>
      <c r="CT219" s="30">
        <f t="shared" si="71"/>
        <v>0</v>
      </c>
      <c r="CU219" s="30">
        <v>18</v>
      </c>
      <c r="CV219" s="35">
        <f t="shared" si="73"/>
        <v>1</v>
      </c>
      <c r="CW219" s="36">
        <f t="shared" si="74"/>
        <v>0</v>
      </c>
      <c r="CX219" s="37">
        <f t="shared" si="75"/>
        <v>0</v>
      </c>
      <c r="CY219" s="38">
        <f t="shared" si="76"/>
        <v>0</v>
      </c>
      <c r="CZ219" s="39">
        <f t="shared" si="77"/>
        <v>0</v>
      </c>
      <c r="DA219" t="s">
        <v>215</v>
      </c>
      <c r="DC219" t="s">
        <v>213</v>
      </c>
      <c r="DD219" t="str">
        <f t="shared" ca="1" si="78"/>
        <v>DONUTITEM(MEAL, ItemRegistry.donutItem, 4 ,2f,0f,1f,0f,0f,0f,0f,1.17f),</v>
      </c>
      <c r="DG219" t="s">
        <v>2469</v>
      </c>
    </row>
    <row r="220" spans="2:111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1213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79"/>
        <v>0</v>
      </c>
      <c r="W220" s="11">
        <f t="shared" si="61"/>
        <v>0</v>
      </c>
      <c r="X220" s="44" t="str">
        <f t="shared" ca="1" si="80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2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3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4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5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6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67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68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69"/>
        <v>3</v>
      </c>
      <c r="CS220" s="34">
        <f t="shared" si="70"/>
        <v>19</v>
      </c>
      <c r="CT220" s="30">
        <f t="shared" si="71"/>
        <v>5</v>
      </c>
      <c r="CU220" s="30">
        <f t="shared" si="72"/>
        <v>7.583333333333333</v>
      </c>
      <c r="CV220" s="35">
        <f t="shared" si="73"/>
        <v>1</v>
      </c>
      <c r="CW220" s="36">
        <f t="shared" si="74"/>
        <v>0</v>
      </c>
      <c r="CX220" s="37">
        <f t="shared" si="75"/>
        <v>0</v>
      </c>
      <c r="CY220" s="38">
        <f t="shared" si="76"/>
        <v>0</v>
      </c>
      <c r="CZ220" s="39">
        <f t="shared" si="77"/>
        <v>3</v>
      </c>
      <c r="DA220" t="s">
        <v>212</v>
      </c>
      <c r="DC220" t="s">
        <v>213</v>
      </c>
      <c r="DD220" t="str">
        <f t="shared" ca="1" si="78"/>
        <v/>
      </c>
      <c r="DG220" t="s">
        <v>2316</v>
      </c>
    </row>
    <row r="221" spans="2:111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1213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79"/>
        <v>1</v>
      </c>
      <c r="W221" s="11">
        <f t="shared" si="61"/>
        <v>0</v>
      </c>
      <c r="X221" s="44" t="str">
        <f t="shared" ca="1" si="80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2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3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4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5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6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67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68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69"/>
        <v>0</v>
      </c>
      <c r="CS221" s="34">
        <v>10</v>
      </c>
      <c r="CT221" s="30">
        <f t="shared" si="71"/>
        <v>0</v>
      </c>
      <c r="CU221" s="30">
        <v>21</v>
      </c>
      <c r="CV221" s="35">
        <f t="shared" si="73"/>
        <v>1</v>
      </c>
      <c r="CW221" s="36">
        <f t="shared" si="74"/>
        <v>0</v>
      </c>
      <c r="CX221" s="37">
        <f t="shared" si="75"/>
        <v>0</v>
      </c>
      <c r="CY221" s="38">
        <f t="shared" si="76"/>
        <v>0</v>
      </c>
      <c r="CZ221" s="39">
        <f t="shared" si="77"/>
        <v>0</v>
      </c>
      <c r="DA221" t="s">
        <v>215</v>
      </c>
      <c r="DC221" t="s">
        <v>213</v>
      </c>
      <c r="DD221" t="str">
        <f t="shared" ca="1" si="78"/>
        <v>POWDEREDDONUTITEM(MEAL, ItemRegistry.powdereddonutItem, 4 ,2f,0f,1f,0f,0f,0f,0f,1f),</v>
      </c>
      <c r="DG221" t="s">
        <v>2322</v>
      </c>
    </row>
    <row r="222" spans="2:111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1213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79"/>
        <v>1</v>
      </c>
      <c r="W222" s="11">
        <f t="shared" si="61"/>
        <v>0</v>
      </c>
      <c r="X222" s="44" t="str">
        <f t="shared" ca="1" si="80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2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3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4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5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6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67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68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69"/>
        <v>0</v>
      </c>
      <c r="CS222" s="34">
        <v>15</v>
      </c>
      <c r="CT222" s="30">
        <v>0</v>
      </c>
      <c r="CU222" s="30">
        <v>18</v>
      </c>
      <c r="CV222" s="35">
        <f t="shared" si="73"/>
        <v>1</v>
      </c>
      <c r="CW222" s="36">
        <v>1</v>
      </c>
      <c r="CX222" s="37">
        <f t="shared" si="75"/>
        <v>0</v>
      </c>
      <c r="CY222" s="38">
        <f t="shared" si="76"/>
        <v>0</v>
      </c>
      <c r="CZ222" s="39">
        <f t="shared" si="77"/>
        <v>0</v>
      </c>
      <c r="DA222" t="s">
        <v>215</v>
      </c>
      <c r="DC222" t="s">
        <v>213</v>
      </c>
      <c r="DD222" t="str">
        <f t="shared" ca="1" si="78"/>
        <v>JELLYDONUTITEM(MEAL, ItemRegistry.jellydonutItem, 4 ,3f,0f,1f,0f,1f,0f,0f,1.17f),</v>
      </c>
      <c r="DG222" t="s">
        <v>2470</v>
      </c>
    </row>
    <row r="223" spans="2:111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1213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79"/>
        <v>1</v>
      </c>
      <c r="W223" s="11">
        <f t="shared" si="61"/>
        <v>0</v>
      </c>
      <c r="X223" s="44" t="str">
        <f t="shared" ca="1" si="80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2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3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4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5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6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67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68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69"/>
        <v>0</v>
      </c>
      <c r="CS223" s="34">
        <v>10</v>
      </c>
      <c r="CT223" s="30">
        <f t="shared" si="71"/>
        <v>0</v>
      </c>
      <c r="CU223" s="30">
        <v>21</v>
      </c>
      <c r="CV223" s="35">
        <f t="shared" si="73"/>
        <v>1</v>
      </c>
      <c r="CW223" s="36">
        <f t="shared" si="74"/>
        <v>0</v>
      </c>
      <c r="CX223" s="37">
        <f t="shared" si="75"/>
        <v>0</v>
      </c>
      <c r="CY223" s="38">
        <f t="shared" si="76"/>
        <v>0</v>
      </c>
      <c r="CZ223" s="39">
        <f t="shared" si="77"/>
        <v>0</v>
      </c>
      <c r="DA223" t="s">
        <v>215</v>
      </c>
      <c r="DC223" t="s">
        <v>213</v>
      </c>
      <c r="DD223" t="str">
        <f t="shared" ca="1" si="78"/>
        <v>FROSTEDDONUTITEM(MEAL, ItemRegistry.frosteddonutItem, 4 ,2f,0f,1f,0f,0f,0f,0f,1f),</v>
      </c>
      <c r="DG223" t="s">
        <v>2323</v>
      </c>
    </row>
    <row r="224" spans="2:111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1213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79"/>
        <v>1</v>
      </c>
      <c r="W224" s="11">
        <f t="shared" si="61"/>
        <v>0</v>
      </c>
      <c r="X224" s="44" t="str">
        <f t="shared" ca="1" si="80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2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3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4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5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6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67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68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69"/>
        <v>0</v>
      </c>
      <c r="CS224" s="34">
        <v>15</v>
      </c>
      <c r="CT224" s="30">
        <v>15</v>
      </c>
      <c r="CU224" s="30">
        <v>6</v>
      </c>
      <c r="CV224" s="35">
        <f t="shared" si="73"/>
        <v>0</v>
      </c>
      <c r="CW224" s="36">
        <f t="shared" si="74"/>
        <v>0</v>
      </c>
      <c r="CX224" s="37">
        <v>2</v>
      </c>
      <c r="CY224" s="38">
        <f t="shared" si="76"/>
        <v>2.5</v>
      </c>
      <c r="CZ224" s="39">
        <f t="shared" si="77"/>
        <v>0</v>
      </c>
      <c r="DA224" t="s">
        <v>215</v>
      </c>
      <c r="DC224" t="s">
        <v>213</v>
      </c>
      <c r="DD224" t="str">
        <f ca="1">IF(AND(X224="Yes",NOT(DC224="No")),CONCATENATE(UPPER(C224),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G224" t="s">
        <v>2471</v>
      </c>
    </row>
    <row r="225" spans="2:111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1213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79"/>
        <v>1</v>
      </c>
      <c r="W225" s="11">
        <f t="shared" si="61"/>
        <v>2</v>
      </c>
      <c r="X225" s="44" t="str">
        <f t="shared" ca="1" si="80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2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3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4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5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6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67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68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69"/>
        <v>3</v>
      </c>
      <c r="CS225" s="34">
        <f t="shared" si="70"/>
        <v>15</v>
      </c>
      <c r="CT225" s="30">
        <v>0</v>
      </c>
      <c r="CU225" s="30">
        <v>21</v>
      </c>
      <c r="CV225" s="35">
        <f t="shared" si="73"/>
        <v>1</v>
      </c>
      <c r="CW225" s="36">
        <f t="shared" si="74"/>
        <v>0</v>
      </c>
      <c r="CX225" s="37">
        <f t="shared" si="75"/>
        <v>0</v>
      </c>
      <c r="CY225" s="38">
        <f t="shared" si="76"/>
        <v>0</v>
      </c>
      <c r="CZ225" s="39">
        <v>1</v>
      </c>
      <c r="DA225" t="s">
        <v>215</v>
      </c>
      <c r="DC225" t="s">
        <v>213</v>
      </c>
      <c r="DD225" t="str">
        <f t="shared" ca="1" si="78"/>
        <v>WAFFLESITEM(MEAL, ItemRegistry.wafflesItem, 4 ,3f,0f,1f,0f,0f,0f,1f,1f),</v>
      </c>
      <c r="DG225" t="s">
        <v>2324</v>
      </c>
    </row>
    <row r="226" spans="2:111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1213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79"/>
        <v>1</v>
      </c>
      <c r="W226" s="11">
        <f t="shared" si="61"/>
        <v>0</v>
      </c>
      <c r="X226" s="44" t="str">
        <f t="shared" ca="1" si="80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2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3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4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5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6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67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68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69"/>
        <v>0</v>
      </c>
      <c r="CS226" s="34">
        <v>15</v>
      </c>
      <c r="CT226" s="30">
        <v>15</v>
      </c>
      <c r="CU226" s="30">
        <v>6</v>
      </c>
      <c r="CV226" s="35">
        <f t="shared" si="73"/>
        <v>0</v>
      </c>
      <c r="CW226" s="36">
        <f t="shared" si="74"/>
        <v>0</v>
      </c>
      <c r="CX226" s="37">
        <v>1</v>
      </c>
      <c r="CY226" s="38">
        <f t="shared" si="76"/>
        <v>2.5</v>
      </c>
      <c r="CZ226" s="39">
        <f t="shared" si="77"/>
        <v>0</v>
      </c>
      <c r="DA226" t="s">
        <v>215</v>
      </c>
      <c r="DC226" t="s">
        <v>213</v>
      </c>
      <c r="DD226" t="str">
        <f t="shared" ca="1" si="78"/>
        <v>SEEDSOUPITEM(MEAL, ItemRegistry.seedsoupItem, 4 ,3f,15f,0f,1f,0f,2.5f,0f,3.5f),</v>
      </c>
      <c r="DG226" t="s">
        <v>2472</v>
      </c>
    </row>
    <row r="227" spans="2:111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1208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79"/>
        <v>1</v>
      </c>
      <c r="W227" s="11">
        <f t="shared" si="61"/>
        <v>0</v>
      </c>
      <c r="X227" s="44" t="str">
        <f t="shared" ca="1" si="80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2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3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4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5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6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67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68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69"/>
        <v>1</v>
      </c>
      <c r="CS227" s="34">
        <f t="shared" si="70"/>
        <v>10</v>
      </c>
      <c r="CT227" s="30">
        <v>0</v>
      </c>
      <c r="CU227" s="30">
        <f t="shared" si="72"/>
        <v>12.25</v>
      </c>
      <c r="CV227" s="35">
        <v>1</v>
      </c>
      <c r="CW227" s="36">
        <f t="shared" si="74"/>
        <v>0</v>
      </c>
      <c r="CX227" s="37">
        <f t="shared" si="75"/>
        <v>0</v>
      </c>
      <c r="CY227" s="38">
        <f t="shared" si="76"/>
        <v>0</v>
      </c>
      <c r="CZ227" s="39">
        <v>0</v>
      </c>
      <c r="DA227" t="s">
        <v>215</v>
      </c>
      <c r="DC227" t="s">
        <v>213</v>
      </c>
      <c r="DD227" t="str">
        <f t="shared" ca="1" si="78"/>
        <v>SOFTPRETZELITEM(BREAD, ItemRegistry.softpretzelItem, 4 ,2f,0f,1f,0f,0f,0f,0f,1.71f),</v>
      </c>
      <c r="DG227" t="s">
        <v>2473</v>
      </c>
    </row>
    <row r="228" spans="2:111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1205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79"/>
        <v>1</v>
      </c>
      <c r="W228" s="11">
        <f t="shared" si="61"/>
        <v>0</v>
      </c>
      <c r="X228" s="44" t="str">
        <f t="shared" ca="1" si="80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2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3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4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5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6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67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68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69"/>
        <v>0</v>
      </c>
      <c r="CS228" s="34">
        <v>2</v>
      </c>
      <c r="CT228" s="30">
        <f t="shared" si="71"/>
        <v>0</v>
      </c>
      <c r="CU228" s="30">
        <v>30</v>
      </c>
      <c r="CV228" s="35">
        <f t="shared" si="73"/>
        <v>0</v>
      </c>
      <c r="CW228" s="36">
        <f t="shared" si="74"/>
        <v>0</v>
      </c>
      <c r="CX228" s="37">
        <f t="shared" si="75"/>
        <v>0</v>
      </c>
      <c r="CY228" s="38">
        <f t="shared" si="76"/>
        <v>0</v>
      </c>
      <c r="CZ228" s="39">
        <f t="shared" si="77"/>
        <v>0</v>
      </c>
      <c r="DA228" t="s">
        <v>215</v>
      </c>
      <c r="DC228" t="s">
        <v>213</v>
      </c>
      <c r="DD228" t="str">
        <f t="shared" ca="1" si="78"/>
        <v>JELLYBEANSITEM(OTHER, ItemRegistry.jellybeansItem, 4 ,0.4f,0f,0f,0f,0f,0f,0f,0.7f),</v>
      </c>
      <c r="DG228" t="s">
        <v>2474</v>
      </c>
    </row>
    <row r="229" spans="2:111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1213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79"/>
        <v>1</v>
      </c>
      <c r="W229" s="11">
        <f t="shared" si="61"/>
        <v>4</v>
      </c>
      <c r="X229" s="44" t="str">
        <f t="shared" ca="1" si="80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2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3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4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5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6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67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68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69"/>
        <v>1</v>
      </c>
      <c r="CS229" s="34">
        <f t="shared" si="70"/>
        <v>10</v>
      </c>
      <c r="CT229" s="30">
        <f t="shared" si="71"/>
        <v>0</v>
      </c>
      <c r="CU229" s="30">
        <f t="shared" si="72"/>
        <v>9.5</v>
      </c>
      <c r="CV229" s="35">
        <f t="shared" si="73"/>
        <v>1</v>
      </c>
      <c r="CW229" s="36">
        <f t="shared" si="74"/>
        <v>0</v>
      </c>
      <c r="CX229" s="37">
        <f t="shared" si="75"/>
        <v>0</v>
      </c>
      <c r="CY229" s="38">
        <f t="shared" si="76"/>
        <v>0</v>
      </c>
      <c r="CZ229" s="39">
        <v>0</v>
      </c>
      <c r="DA229" t="s">
        <v>215</v>
      </c>
      <c r="DC229" t="s">
        <v>213</v>
      </c>
      <c r="DD229" t="str">
        <f t="shared" ca="1" si="78"/>
        <v>BISCUITITEM(MEAL, ItemRegistry.biscuitItem, 4 ,2f,0f,1f,0f,0f,0f,0f,2.21f),</v>
      </c>
      <c r="DG229" t="s">
        <v>2475</v>
      </c>
    </row>
    <row r="230" spans="2:111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1213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79"/>
        <v>0</v>
      </c>
      <c r="W230" s="11">
        <f t="shared" si="61"/>
        <v>0</v>
      </c>
      <c r="X230" s="44" t="str">
        <f t="shared" ca="1" si="80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2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3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4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5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6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67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68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69"/>
        <v>1</v>
      </c>
      <c r="CS230" s="34">
        <f t="shared" si="70"/>
        <v>10</v>
      </c>
      <c r="CT230" s="30">
        <f t="shared" si="71"/>
        <v>0</v>
      </c>
      <c r="CU230" s="30">
        <f t="shared" si="72"/>
        <v>11</v>
      </c>
      <c r="CV230" s="35">
        <f t="shared" si="73"/>
        <v>1</v>
      </c>
      <c r="CW230" s="36">
        <f t="shared" si="74"/>
        <v>0</v>
      </c>
      <c r="CX230" s="37">
        <f t="shared" si="75"/>
        <v>0</v>
      </c>
      <c r="CY230" s="38">
        <f t="shared" si="76"/>
        <v>0</v>
      </c>
      <c r="CZ230" s="39">
        <f t="shared" si="77"/>
        <v>1</v>
      </c>
      <c r="DA230" t="s">
        <v>212</v>
      </c>
      <c r="DC230" t="s">
        <v>213</v>
      </c>
      <c r="DD230" t="str">
        <f t="shared" ca="1" si="78"/>
        <v/>
      </c>
      <c r="DG230" t="s">
        <v>2316</v>
      </c>
    </row>
    <row r="231" spans="2:111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1213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79"/>
        <v>0</v>
      </c>
      <c r="W231" s="11">
        <f t="shared" si="61"/>
        <v>0</v>
      </c>
      <c r="X231" s="44" t="str">
        <f t="shared" ca="1" si="80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2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3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4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5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6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67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68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69"/>
        <v>3</v>
      </c>
      <c r="CS231" s="34">
        <f t="shared" si="70"/>
        <v>17</v>
      </c>
      <c r="CT231" s="30">
        <f t="shared" si="71"/>
        <v>15</v>
      </c>
      <c r="CU231" s="30">
        <f t="shared" si="72"/>
        <v>21.933333333333334</v>
      </c>
      <c r="CV231" s="35">
        <f t="shared" si="73"/>
        <v>1</v>
      </c>
      <c r="CW231" s="36">
        <f t="shared" si="74"/>
        <v>0.5</v>
      </c>
      <c r="CX231" s="37">
        <f t="shared" si="75"/>
        <v>0</v>
      </c>
      <c r="CY231" s="38">
        <f t="shared" si="76"/>
        <v>0</v>
      </c>
      <c r="CZ231" s="39">
        <f t="shared" si="77"/>
        <v>3</v>
      </c>
      <c r="DA231" t="s">
        <v>212</v>
      </c>
      <c r="DC231" t="s">
        <v>213</v>
      </c>
      <c r="DD231" t="str">
        <f t="shared" ca="1" si="78"/>
        <v/>
      </c>
      <c r="DG231" t="s">
        <v>2316</v>
      </c>
    </row>
    <row r="232" spans="2:111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1213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79"/>
        <v>1</v>
      </c>
      <c r="W232" s="11">
        <f t="shared" si="61"/>
        <v>5</v>
      </c>
      <c r="X232" s="44" t="str">
        <f t="shared" ca="1" si="80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2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3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4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5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6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67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68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69"/>
        <v>0</v>
      </c>
      <c r="CS232" s="34">
        <v>20</v>
      </c>
      <c r="CT232" s="30">
        <f t="shared" si="71"/>
        <v>0</v>
      </c>
      <c r="CU232" s="30">
        <v>10</v>
      </c>
      <c r="CV232" s="35">
        <f t="shared" si="73"/>
        <v>1</v>
      </c>
      <c r="CW232" s="36">
        <f t="shared" si="74"/>
        <v>0</v>
      </c>
      <c r="CX232" s="37">
        <f t="shared" si="75"/>
        <v>0</v>
      </c>
      <c r="CY232" s="38">
        <f t="shared" si="76"/>
        <v>2.5</v>
      </c>
      <c r="CZ232" s="39">
        <f t="shared" si="77"/>
        <v>0</v>
      </c>
      <c r="DA232" t="s">
        <v>215</v>
      </c>
      <c r="DC232" t="s">
        <v>213</v>
      </c>
      <c r="DD232" t="str">
        <f t="shared" ca="1" si="78"/>
        <v>FRIEDCHICKENITEM(MEAL, ItemRegistry.friedchickenItem, 4 ,4f,0f,1f,0f,0f,2.5f,0f,2.1f),</v>
      </c>
      <c r="DG232" t="s">
        <v>2476</v>
      </c>
    </row>
    <row r="233" spans="2:111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1213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79"/>
        <v>1</v>
      </c>
      <c r="W233" s="11">
        <f t="shared" si="61"/>
        <v>0</v>
      </c>
      <c r="X233" s="44" t="str">
        <f t="shared" ca="1" si="80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2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3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4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5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6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67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68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69"/>
        <v>0</v>
      </c>
      <c r="CS233" s="34">
        <v>15</v>
      </c>
      <c r="CT233" s="30">
        <v>0</v>
      </c>
      <c r="CU233" s="30">
        <v>9</v>
      </c>
      <c r="CV233" s="35">
        <f t="shared" si="73"/>
        <v>1.5</v>
      </c>
      <c r="CW233" s="36">
        <f t="shared" si="74"/>
        <v>0</v>
      </c>
      <c r="CX233" s="37">
        <f t="shared" si="75"/>
        <v>2.5</v>
      </c>
      <c r="CY233" s="38">
        <f t="shared" si="76"/>
        <v>2</v>
      </c>
      <c r="CZ233" s="39">
        <f t="shared" si="77"/>
        <v>0</v>
      </c>
      <c r="DA233" t="s">
        <v>215</v>
      </c>
      <c r="DC233" t="s">
        <v>213</v>
      </c>
      <c r="DD233" t="str">
        <f t="shared" ca="1" si="78"/>
        <v>FOOTLONGITEM(MEAL, ItemRegistry.footlongItem, 4 ,3f,0f,2f,2.5f,0f,2f,0f,2.33f),</v>
      </c>
      <c r="DG233" t="s">
        <v>2477</v>
      </c>
    </row>
    <row r="234" spans="2:111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1213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79"/>
        <v>1</v>
      </c>
      <c r="W234" s="11">
        <f t="shared" si="61"/>
        <v>0</v>
      </c>
      <c r="X234" s="44" t="str">
        <f t="shared" ca="1" si="80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2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3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4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5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6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67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68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69"/>
        <v>0</v>
      </c>
      <c r="CS234" s="34">
        <v>5</v>
      </c>
      <c r="CT234" s="30">
        <v>0</v>
      </c>
      <c r="CU234" s="30">
        <v>11</v>
      </c>
      <c r="CV234" s="35">
        <f t="shared" si="73"/>
        <v>1</v>
      </c>
      <c r="CW234" s="36">
        <v>1</v>
      </c>
      <c r="CX234" s="37">
        <f t="shared" si="75"/>
        <v>0</v>
      </c>
      <c r="CY234" s="38">
        <f t="shared" si="76"/>
        <v>0</v>
      </c>
      <c r="CZ234" s="39">
        <f t="shared" si="77"/>
        <v>0</v>
      </c>
      <c r="DA234" t="s">
        <v>215</v>
      </c>
      <c r="DC234" t="s">
        <v>213</v>
      </c>
      <c r="DD234" t="str">
        <f t="shared" ca="1" si="78"/>
        <v>BLACKBERRYCOBBLERITEM(MEAL, ItemRegistry.blackberrycobblerItem, 4 ,1f,0f,1f,0f,1f,0f,0f,1.91f),</v>
      </c>
      <c r="DG234" t="s">
        <v>2478</v>
      </c>
    </row>
    <row r="235" spans="2:111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1212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79"/>
        <v>0</v>
      </c>
      <c r="W235" s="11">
        <f t="shared" si="61"/>
        <v>1</v>
      </c>
      <c r="X235" s="44" t="str">
        <f t="shared" ca="1" si="80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2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3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4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5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6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67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68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69"/>
        <v>2</v>
      </c>
      <c r="CS235" s="34">
        <f t="shared" si="70"/>
        <v>5</v>
      </c>
      <c r="CT235" s="30">
        <f t="shared" si="71"/>
        <v>5</v>
      </c>
      <c r="CU235" s="30">
        <f t="shared" si="72"/>
        <v>11.5</v>
      </c>
      <c r="CV235" s="35">
        <f t="shared" si="73"/>
        <v>0</v>
      </c>
      <c r="CW235" s="36">
        <f t="shared" si="74"/>
        <v>0</v>
      </c>
      <c r="CX235" s="37">
        <f t="shared" si="75"/>
        <v>0</v>
      </c>
      <c r="CY235" s="38">
        <f t="shared" si="76"/>
        <v>0</v>
      </c>
      <c r="CZ235" s="39">
        <f t="shared" si="77"/>
        <v>2</v>
      </c>
      <c r="DA235" t="s">
        <v>212</v>
      </c>
      <c r="DC235" t="s">
        <v>213</v>
      </c>
      <c r="DD235" t="str">
        <f t="shared" ca="1" si="78"/>
        <v/>
      </c>
      <c r="DG235" t="s">
        <v>2316</v>
      </c>
    </row>
    <row r="236" spans="2:111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1213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79"/>
        <v>1</v>
      </c>
      <c r="W236" s="11">
        <f t="shared" si="61"/>
        <v>0</v>
      </c>
      <c r="X236" s="44" t="str">
        <f t="shared" ca="1" si="80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2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3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4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5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6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67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68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69"/>
        <v>0</v>
      </c>
      <c r="CS236" s="34">
        <v>10</v>
      </c>
      <c r="CT236" s="30">
        <v>0</v>
      </c>
      <c r="CU236" s="30">
        <v>12</v>
      </c>
      <c r="CV236" s="35">
        <f t="shared" si="73"/>
        <v>1</v>
      </c>
      <c r="CW236" s="36">
        <v>1</v>
      </c>
      <c r="CX236" s="37">
        <f t="shared" si="75"/>
        <v>0</v>
      </c>
      <c r="CY236" s="38">
        <f t="shared" si="76"/>
        <v>0</v>
      </c>
      <c r="CZ236" s="39">
        <f t="shared" si="77"/>
        <v>0</v>
      </c>
      <c r="DA236" t="s">
        <v>215</v>
      </c>
      <c r="DC236" t="s">
        <v>213</v>
      </c>
      <c r="DD236" t="str">
        <f t="shared" ca="1" si="78"/>
        <v>RASPBERRYPIEITEM(MEAL, ItemRegistry.raspberrypieItem, 4 ,2f,0f,1f,0f,1f,0f,0f,1.75f),</v>
      </c>
      <c r="DG236" t="s">
        <v>2479</v>
      </c>
    </row>
    <row r="237" spans="2:111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1213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79"/>
        <v>0</v>
      </c>
      <c r="W237" s="11">
        <f t="shared" si="61"/>
        <v>0</v>
      </c>
      <c r="X237" s="44" t="str">
        <f t="shared" ca="1" si="80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2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3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4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5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6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67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68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69"/>
        <v>0</v>
      </c>
      <c r="CS237" s="34">
        <f t="shared" si="70"/>
        <v>9</v>
      </c>
      <c r="CT237" s="30">
        <f t="shared" si="71"/>
        <v>0</v>
      </c>
      <c r="CU237" s="30">
        <f t="shared" si="72"/>
        <v>11.166666666666666</v>
      </c>
      <c r="CV237" s="35">
        <f t="shared" si="73"/>
        <v>1</v>
      </c>
      <c r="CW237" s="36">
        <f t="shared" si="74"/>
        <v>0</v>
      </c>
      <c r="CX237" s="37">
        <f t="shared" si="75"/>
        <v>0</v>
      </c>
      <c r="CY237" s="38">
        <f t="shared" si="76"/>
        <v>0</v>
      </c>
      <c r="CZ237" s="39">
        <f t="shared" si="77"/>
        <v>0</v>
      </c>
      <c r="DA237" t="s">
        <v>212</v>
      </c>
      <c r="DC237" t="s">
        <v>213</v>
      </c>
      <c r="DD237" t="str">
        <f t="shared" ca="1" si="78"/>
        <v/>
      </c>
      <c r="DG237" t="s">
        <v>2316</v>
      </c>
    </row>
    <row r="238" spans="2:111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1213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79"/>
        <v>0</v>
      </c>
      <c r="W238" s="11">
        <f t="shared" si="61"/>
        <v>0</v>
      </c>
      <c r="X238" s="44" t="str">
        <f t="shared" ca="1" si="80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2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3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4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5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6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67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68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69"/>
        <v>0</v>
      </c>
      <c r="CS238" s="34">
        <f t="shared" si="70"/>
        <v>0</v>
      </c>
      <c r="CT238" s="30">
        <f t="shared" si="71"/>
        <v>0</v>
      </c>
      <c r="CU238" s="30">
        <f t="shared" si="72"/>
        <v>15</v>
      </c>
      <c r="CV238" s="35">
        <f t="shared" si="73"/>
        <v>0</v>
      </c>
      <c r="CW238" s="36">
        <f t="shared" si="74"/>
        <v>0</v>
      </c>
      <c r="CX238" s="37">
        <f t="shared" si="75"/>
        <v>0</v>
      </c>
      <c r="CY238" s="38">
        <f t="shared" si="76"/>
        <v>0</v>
      </c>
      <c r="CZ238" s="39">
        <f t="shared" si="77"/>
        <v>0</v>
      </c>
      <c r="DA238" t="s">
        <v>212</v>
      </c>
      <c r="DC238" t="s">
        <v>213</v>
      </c>
      <c r="DD238" t="str">
        <f t="shared" ca="1" si="78"/>
        <v/>
      </c>
      <c r="DG238" t="s">
        <v>2316</v>
      </c>
    </row>
    <row r="239" spans="2:111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1213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79"/>
        <v>0</v>
      </c>
      <c r="W239" s="11">
        <f t="shared" si="61"/>
        <v>0</v>
      </c>
      <c r="X239" s="44" t="str">
        <f t="shared" ca="1" si="80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2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3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4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5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6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67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68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69"/>
        <v>0</v>
      </c>
      <c r="CS239" s="34">
        <f t="shared" si="70"/>
        <v>9</v>
      </c>
      <c r="CT239" s="30">
        <f t="shared" si="71"/>
        <v>0</v>
      </c>
      <c r="CU239" s="30">
        <f t="shared" si="72"/>
        <v>14.875</v>
      </c>
      <c r="CV239" s="35">
        <f t="shared" si="73"/>
        <v>1</v>
      </c>
      <c r="CW239" s="36">
        <f t="shared" si="74"/>
        <v>0</v>
      </c>
      <c r="CX239" s="37">
        <f t="shared" si="75"/>
        <v>0</v>
      </c>
      <c r="CY239" s="38">
        <f t="shared" si="76"/>
        <v>0</v>
      </c>
      <c r="CZ239" s="39">
        <f t="shared" si="77"/>
        <v>0</v>
      </c>
      <c r="DA239" t="s">
        <v>212</v>
      </c>
      <c r="DC239" t="s">
        <v>213</v>
      </c>
      <c r="DD239" t="str">
        <f t="shared" ca="1" si="78"/>
        <v/>
      </c>
      <c r="DG239" t="s">
        <v>2316</v>
      </c>
    </row>
    <row r="240" spans="2:111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1213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79"/>
        <v>0</v>
      </c>
      <c r="W240" s="11">
        <f t="shared" si="61"/>
        <v>0</v>
      </c>
      <c r="X240" s="44" t="str">
        <f t="shared" ca="1" si="80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2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3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4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5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6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67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68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69"/>
        <v>0</v>
      </c>
      <c r="CS240" s="34">
        <f t="shared" si="70"/>
        <v>12</v>
      </c>
      <c r="CT240" s="30">
        <f t="shared" si="71"/>
        <v>0</v>
      </c>
      <c r="CU240" s="30">
        <f t="shared" si="72"/>
        <v>13.4</v>
      </c>
      <c r="CV240" s="35">
        <f t="shared" si="73"/>
        <v>0</v>
      </c>
      <c r="CW240" s="36">
        <f t="shared" si="74"/>
        <v>0</v>
      </c>
      <c r="CX240" s="37">
        <f t="shared" si="75"/>
        <v>1</v>
      </c>
      <c r="CY240" s="38">
        <f t="shared" si="76"/>
        <v>2.5</v>
      </c>
      <c r="CZ240" s="39">
        <f t="shared" si="77"/>
        <v>0</v>
      </c>
      <c r="DA240" t="s">
        <v>212</v>
      </c>
      <c r="DC240" t="s">
        <v>213</v>
      </c>
      <c r="DD240" t="str">
        <f t="shared" ca="1" si="78"/>
        <v/>
      </c>
      <c r="DG240" t="s">
        <v>2316</v>
      </c>
    </row>
    <row r="241" spans="2:111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1206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79"/>
        <v>1</v>
      </c>
      <c r="W241" s="11">
        <f t="shared" si="61"/>
        <v>0</v>
      </c>
      <c r="X241" s="44" t="str">
        <f t="shared" ca="1" si="80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2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3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4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5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6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67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68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69"/>
        <v>0</v>
      </c>
      <c r="CS241" s="34">
        <f t="shared" si="70"/>
        <v>1</v>
      </c>
      <c r="CT241" s="30">
        <f t="shared" si="71"/>
        <v>5</v>
      </c>
      <c r="CU241" s="30">
        <f t="shared" si="72"/>
        <v>21</v>
      </c>
      <c r="CV241" s="35">
        <f t="shared" si="73"/>
        <v>0</v>
      </c>
      <c r="CW241" s="36">
        <f t="shared" si="74"/>
        <v>1</v>
      </c>
      <c r="CX241" s="37">
        <f t="shared" si="75"/>
        <v>0</v>
      </c>
      <c r="CY241" s="38">
        <f t="shared" si="76"/>
        <v>0</v>
      </c>
      <c r="CZ241" s="39">
        <f t="shared" si="77"/>
        <v>0</v>
      </c>
      <c r="DA241" t="s">
        <v>215</v>
      </c>
      <c r="DC241" t="s">
        <v>213</v>
      </c>
      <c r="DD241" t="str">
        <f t="shared" ca="1" si="78"/>
        <v>CRANBERRYSAUCEITEM(FRUIT, ItemRegistry.cranberrysauceItem, 4 ,0.2f,5f,0f,0f,1f,0f,0f,1f),</v>
      </c>
      <c r="DG241" t="s">
        <v>2480</v>
      </c>
    </row>
    <row r="242" spans="2:111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1213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79"/>
        <v>1</v>
      </c>
      <c r="W242" s="11">
        <f t="shared" si="61"/>
        <v>0</v>
      </c>
      <c r="X242" s="44" t="str">
        <f t="shared" ca="1" si="80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2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3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4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5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6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67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68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69"/>
        <v>0</v>
      </c>
      <c r="CS242" s="34">
        <v>5</v>
      </c>
      <c r="CT242" s="30">
        <f t="shared" si="71"/>
        <v>5</v>
      </c>
      <c r="CU242" s="30">
        <f t="shared" si="72"/>
        <v>16.333333333333332</v>
      </c>
      <c r="CV242" s="35">
        <f t="shared" si="73"/>
        <v>1</v>
      </c>
      <c r="CW242" s="36">
        <f t="shared" si="74"/>
        <v>1</v>
      </c>
      <c r="CX242" s="37">
        <f t="shared" si="75"/>
        <v>0</v>
      </c>
      <c r="CY242" s="38">
        <f t="shared" si="76"/>
        <v>0</v>
      </c>
      <c r="CZ242" s="39">
        <f t="shared" si="77"/>
        <v>0</v>
      </c>
      <c r="DA242" t="s">
        <v>215</v>
      </c>
      <c r="DC242" t="s">
        <v>213</v>
      </c>
      <c r="DD242" t="str">
        <f t="shared" ca="1" si="78"/>
        <v>CRANBERRYBARITEM(MEAL, ItemRegistry.cranberrybarItem, 4 ,1f,5f,1f,0f,1f,0f,0f,1.29f),</v>
      </c>
      <c r="DG242" t="s">
        <v>2481</v>
      </c>
    </row>
    <row r="243" spans="2:111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1213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79"/>
        <v>1</v>
      </c>
      <c r="W243" s="11">
        <f t="shared" si="61"/>
        <v>0</v>
      </c>
      <c r="X243" s="44" t="str">
        <f t="shared" ca="1" si="80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2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3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4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5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6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67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68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69"/>
        <v>0</v>
      </c>
      <c r="CS243" s="34">
        <v>1</v>
      </c>
      <c r="CT243" s="30">
        <f t="shared" si="71"/>
        <v>0</v>
      </c>
      <c r="CU243" s="30">
        <v>24</v>
      </c>
      <c r="CV243" s="35">
        <f t="shared" si="73"/>
        <v>0</v>
      </c>
      <c r="CW243" s="36">
        <f t="shared" si="74"/>
        <v>0</v>
      </c>
      <c r="CX243" s="37">
        <f t="shared" si="75"/>
        <v>0</v>
      </c>
      <c r="CY243" s="38">
        <f t="shared" si="76"/>
        <v>0</v>
      </c>
      <c r="CZ243" s="39">
        <f t="shared" si="77"/>
        <v>0</v>
      </c>
      <c r="DA243" t="s">
        <v>215</v>
      </c>
      <c r="DC243" t="s">
        <v>213</v>
      </c>
      <c r="DD243" t="str">
        <f t="shared" ca="1" si="78"/>
        <v>PEPPERMINTITEM(MEAL, ItemRegistry.peppermintItem, 4 ,0.2f,0f,0f,0f,0f,0f,0f,0.88f),</v>
      </c>
      <c r="DG243" t="s">
        <v>2482</v>
      </c>
    </row>
    <row r="244" spans="2:111" x14ac:dyDescent="0.3">
      <c r="B244" t="s">
        <v>359</v>
      </c>
      <c r="C244">
        <f>INDEX('PH Itemnames'!$B$1:$B$723,MATCH(B244,'PH Itemnames'!$A$1:$A$723),1)</f>
        <v>0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79"/>
        <v>1</v>
      </c>
      <c r="W244" s="11">
        <f t="shared" si="61"/>
        <v>46</v>
      </c>
      <c r="X244" s="44" t="str">
        <f t="shared" ca="1" si="80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2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3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4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5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6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67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68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69"/>
        <v>0</v>
      </c>
      <c r="CS244" s="34">
        <f t="shared" si="70"/>
        <v>4</v>
      </c>
      <c r="CT244" s="30">
        <f t="shared" si="71"/>
        <v>0</v>
      </c>
      <c r="CU244" s="30">
        <f t="shared" si="72"/>
        <v>0</v>
      </c>
      <c r="CV244" s="35">
        <f t="shared" si="73"/>
        <v>0</v>
      </c>
      <c r="CW244" s="36">
        <f t="shared" si="74"/>
        <v>0</v>
      </c>
      <c r="CX244" s="37">
        <f t="shared" si="75"/>
        <v>0</v>
      </c>
      <c r="CY244" s="38">
        <f t="shared" si="76"/>
        <v>0</v>
      </c>
      <c r="CZ244" s="39">
        <f t="shared" si="77"/>
        <v>0</v>
      </c>
      <c r="DA244" t="s">
        <v>212</v>
      </c>
      <c r="DB244" t="s">
        <v>1183</v>
      </c>
      <c r="DC244" t="s">
        <v>212</v>
      </c>
      <c r="DD244" t="str">
        <f t="shared" ca="1" si="78"/>
        <v/>
      </c>
      <c r="DG244" t="s">
        <v>2316</v>
      </c>
    </row>
    <row r="245" spans="2:111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1213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79"/>
        <v>-1</v>
      </c>
      <c r="W245" s="11">
        <f t="shared" si="61"/>
        <v>0</v>
      </c>
      <c r="X245" s="44" t="str">
        <f t="shared" ca="1" si="80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2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3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4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5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6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67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68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69"/>
        <v>1</v>
      </c>
      <c r="CS245" s="34">
        <f t="shared" si="70"/>
        <v>10</v>
      </c>
      <c r="CT245" s="30">
        <f t="shared" si="71"/>
        <v>0</v>
      </c>
      <c r="CU245" s="30">
        <f t="shared" si="72"/>
        <v>9.8000000000000007</v>
      </c>
      <c r="CV245" s="35">
        <f t="shared" si="73"/>
        <v>1</v>
      </c>
      <c r="CW245" s="36">
        <f t="shared" si="74"/>
        <v>0</v>
      </c>
      <c r="CX245" s="37">
        <f t="shared" si="75"/>
        <v>0</v>
      </c>
      <c r="CY245" s="38">
        <f t="shared" si="76"/>
        <v>0</v>
      </c>
      <c r="CZ245" s="39">
        <f t="shared" si="77"/>
        <v>1</v>
      </c>
      <c r="DA245" t="s">
        <v>212</v>
      </c>
      <c r="DC245" t="s">
        <v>213</v>
      </c>
      <c r="DD245" t="str">
        <f t="shared" ca="1" si="78"/>
        <v/>
      </c>
      <c r="DG245" t="s">
        <v>2316</v>
      </c>
    </row>
    <row r="246" spans="2:111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1205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79"/>
        <v>1</v>
      </c>
      <c r="W246" s="11">
        <f t="shared" si="61"/>
        <v>0</v>
      </c>
      <c r="X246" s="44" t="str">
        <f t="shared" ca="1" si="80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2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3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4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5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6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67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68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69"/>
        <v>0</v>
      </c>
      <c r="CS246" s="34">
        <v>1</v>
      </c>
      <c r="CT246" s="30">
        <f t="shared" si="71"/>
        <v>0</v>
      </c>
      <c r="CU246" s="30">
        <v>24</v>
      </c>
      <c r="CV246" s="35">
        <f t="shared" si="73"/>
        <v>0</v>
      </c>
      <c r="CW246" s="36">
        <f t="shared" si="74"/>
        <v>0</v>
      </c>
      <c r="CX246" s="37">
        <f t="shared" si="75"/>
        <v>0</v>
      </c>
      <c r="CY246" s="38">
        <f t="shared" si="76"/>
        <v>0</v>
      </c>
      <c r="CZ246" s="39">
        <f t="shared" si="77"/>
        <v>0</v>
      </c>
      <c r="DA246" t="s">
        <v>215</v>
      </c>
      <c r="DC246" t="s">
        <v>213</v>
      </c>
      <c r="DD246" t="str">
        <f t="shared" ca="1" si="78"/>
        <v>GUMMYBEARSITEM(OTHER, ItemRegistry.gummybearsItem, 4 ,0.2f,0f,0f,0f,0f,0f,0f,0.88f),</v>
      </c>
      <c r="DG246" t="s">
        <v>2483</v>
      </c>
    </row>
    <row r="247" spans="2:111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1206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79"/>
        <v>1</v>
      </c>
      <c r="W247" s="11">
        <f t="shared" si="61"/>
        <v>0</v>
      </c>
      <c r="X247" s="44" t="str">
        <f t="shared" ca="1" si="80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2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3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4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5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6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67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68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69"/>
        <v>0</v>
      </c>
      <c r="CS247" s="34">
        <f t="shared" si="70"/>
        <v>1.5</v>
      </c>
      <c r="CT247" s="30">
        <f t="shared" si="71"/>
        <v>4.75</v>
      </c>
      <c r="CU247" s="30">
        <f t="shared" si="72"/>
        <v>18.324999999999999</v>
      </c>
      <c r="CV247" s="35">
        <f t="shared" si="73"/>
        <v>0</v>
      </c>
      <c r="CW247" s="36">
        <v>1</v>
      </c>
      <c r="CX247" s="37">
        <f t="shared" si="75"/>
        <v>0</v>
      </c>
      <c r="CY247" s="38">
        <f t="shared" si="76"/>
        <v>0</v>
      </c>
      <c r="CZ247" s="39">
        <f t="shared" si="77"/>
        <v>0</v>
      </c>
      <c r="DA247" t="s">
        <v>215</v>
      </c>
      <c r="DC247" t="s">
        <v>213</v>
      </c>
      <c r="DD247" t="str">
        <f t="shared" ca="1" si="78"/>
        <v>FRUITPUNCHITEM(FRUIT, ItemRegistry.fruitpunchItem, 4 ,0.3f,5f,0f,0f,1f,0f,0f,1.15f),</v>
      </c>
      <c r="DG247" t="s">
        <v>2484</v>
      </c>
    </row>
    <row r="248" spans="2:111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1213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79"/>
        <v>1</v>
      </c>
      <c r="W248" s="11">
        <f t="shared" si="61"/>
        <v>0</v>
      </c>
      <c r="X248" s="44" t="str">
        <f t="shared" ca="1" si="80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2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3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4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5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6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67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68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69"/>
        <v>0</v>
      </c>
      <c r="CS248" s="34">
        <v>25</v>
      </c>
      <c r="CT248" s="30">
        <v>15</v>
      </c>
      <c r="CU248" s="30">
        <v>6</v>
      </c>
      <c r="CV248" s="35">
        <f t="shared" si="73"/>
        <v>1</v>
      </c>
      <c r="CW248" s="36">
        <f t="shared" si="74"/>
        <v>0</v>
      </c>
      <c r="CX248" s="37">
        <v>1</v>
      </c>
      <c r="CY248" s="38">
        <f t="shared" si="76"/>
        <v>4.5</v>
      </c>
      <c r="CZ248" s="39">
        <f t="shared" si="77"/>
        <v>0</v>
      </c>
      <c r="DA248" t="s">
        <v>215</v>
      </c>
      <c r="DC248" t="s">
        <v>213</v>
      </c>
      <c r="DD248" t="str">
        <f t="shared" ca="1" si="78"/>
        <v>MEATYSTEWITEM(MEAL, ItemRegistry.meatystewItem, 4 ,5f,15f,1f,1f,0f,4.5f,0f,3.5f),</v>
      </c>
      <c r="DG248" t="s">
        <v>2485</v>
      </c>
    </row>
    <row r="249" spans="2:111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1209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79"/>
        <v>1</v>
      </c>
      <c r="W249" s="11">
        <f t="shared" si="61"/>
        <v>0</v>
      </c>
      <c r="X249" s="44" t="str">
        <f t="shared" ca="1" si="80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2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3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4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5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6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67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68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69"/>
        <v>0</v>
      </c>
      <c r="CS249" s="34">
        <v>10</v>
      </c>
      <c r="CT249" s="30">
        <f t="shared" si="71"/>
        <v>0.35714285714285715</v>
      </c>
      <c r="CU249" s="30">
        <v>12</v>
      </c>
      <c r="CV249" s="35">
        <f t="shared" si="73"/>
        <v>0</v>
      </c>
      <c r="CW249" s="36">
        <f t="shared" si="74"/>
        <v>0</v>
      </c>
      <c r="CX249" s="37">
        <v>1</v>
      </c>
      <c r="CY249" s="38">
        <f t="shared" si="76"/>
        <v>0</v>
      </c>
      <c r="CZ249" s="39">
        <f t="shared" si="77"/>
        <v>0</v>
      </c>
      <c r="DA249" t="s">
        <v>215</v>
      </c>
      <c r="DC249" t="s">
        <v>213</v>
      </c>
      <c r="DD249" t="str">
        <f t="shared" ca="1" si="78"/>
        <v>MIXEDSALADITEM(VEGETABLE, ItemRegistry.mixedsaladItem, 4 ,2f,0f,0f,1f,0f,0f,0f,1.75f),</v>
      </c>
      <c r="DG249" t="s">
        <v>2486</v>
      </c>
    </row>
    <row r="250" spans="2:111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1213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79"/>
        <v>-1</v>
      </c>
      <c r="W250" s="11">
        <f t="shared" si="61"/>
        <v>0</v>
      </c>
      <c r="X250" s="44" t="str">
        <f t="shared" ca="1" si="80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2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3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4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5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6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67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68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69"/>
        <v>0</v>
      </c>
      <c r="CS250" s="34">
        <f t="shared" si="70"/>
        <v>0</v>
      </c>
      <c r="CT250" s="30">
        <f t="shared" si="71"/>
        <v>0</v>
      </c>
      <c r="CU250" s="30">
        <f t="shared" si="72"/>
        <v>0</v>
      </c>
      <c r="CV250" s="35">
        <f t="shared" si="73"/>
        <v>0</v>
      </c>
      <c r="CW250" s="36">
        <f t="shared" si="74"/>
        <v>0</v>
      </c>
      <c r="CX250" s="37">
        <f t="shared" si="75"/>
        <v>0</v>
      </c>
      <c r="CY250" s="38">
        <f t="shared" si="76"/>
        <v>0</v>
      </c>
      <c r="CZ250" s="39">
        <f t="shared" si="77"/>
        <v>0</v>
      </c>
      <c r="DA250" t="s">
        <v>212</v>
      </c>
      <c r="DC250" t="s">
        <v>213</v>
      </c>
      <c r="DD250" t="str">
        <f t="shared" ca="1" si="78"/>
        <v/>
      </c>
      <c r="DG250" t="s">
        <v>2316</v>
      </c>
    </row>
    <row r="251" spans="2:111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79"/>
        <v>1</v>
      </c>
      <c r="W251" s="11">
        <f t="shared" si="61"/>
        <v>2</v>
      </c>
      <c r="X251" s="44" t="str">
        <f t="shared" ca="1" si="80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2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3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4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5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6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67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68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69"/>
        <v>0</v>
      </c>
      <c r="CS251" s="34">
        <f t="shared" si="70"/>
        <v>4</v>
      </c>
      <c r="CT251" s="30">
        <f t="shared" si="71"/>
        <v>0</v>
      </c>
      <c r="CU251" s="30">
        <f t="shared" si="72"/>
        <v>20</v>
      </c>
      <c r="CV251" s="35">
        <f t="shared" si="73"/>
        <v>0</v>
      </c>
      <c r="CW251" s="36">
        <f t="shared" si="74"/>
        <v>0</v>
      </c>
      <c r="CX251" s="37">
        <f t="shared" si="75"/>
        <v>0</v>
      </c>
      <c r="CY251" s="38">
        <f t="shared" si="76"/>
        <v>0</v>
      </c>
      <c r="CZ251" s="39">
        <f t="shared" si="77"/>
        <v>0</v>
      </c>
      <c r="DA251" t="s">
        <v>212</v>
      </c>
      <c r="DB251" t="s">
        <v>1163</v>
      </c>
      <c r="DC251" t="s">
        <v>212</v>
      </c>
      <c r="DD251" t="str">
        <f t="shared" ca="1" si="78"/>
        <v/>
      </c>
      <c r="DG251" t="s">
        <v>2316</v>
      </c>
    </row>
    <row r="252" spans="2:111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1213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79"/>
        <v>1</v>
      </c>
      <c r="W252" s="11">
        <f t="shared" si="61"/>
        <v>0</v>
      </c>
      <c r="X252" s="44" t="str">
        <f t="shared" ca="1" si="80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2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3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4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5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6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67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68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69"/>
        <v>0</v>
      </c>
      <c r="CS252" s="34">
        <v>30</v>
      </c>
      <c r="CT252" s="30">
        <f t="shared" si="71"/>
        <v>0</v>
      </c>
      <c r="CU252" s="30">
        <v>12</v>
      </c>
      <c r="CV252" s="35">
        <f t="shared" si="73"/>
        <v>1</v>
      </c>
      <c r="CW252" s="36">
        <f t="shared" si="74"/>
        <v>0</v>
      </c>
      <c r="CX252" s="37">
        <f t="shared" si="75"/>
        <v>3.5</v>
      </c>
      <c r="CY252" s="38">
        <f t="shared" si="76"/>
        <v>1.5</v>
      </c>
      <c r="CZ252" s="39">
        <f t="shared" si="77"/>
        <v>0</v>
      </c>
      <c r="DA252" t="s">
        <v>215</v>
      </c>
      <c r="DC252" t="s">
        <v>213</v>
      </c>
      <c r="DD252" t="str">
        <f t="shared" ca="1" si="78"/>
        <v>SHEPARDSPIEITEM(MEAL, ItemRegistry.shepardspieItem, 4 ,6f,0f,1f,3.5f,0f,1.5f,0f,1.75f),</v>
      </c>
      <c r="DG252" t="s">
        <v>2487</v>
      </c>
    </row>
    <row r="253" spans="2:111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1213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79"/>
        <v>-1</v>
      </c>
      <c r="W253" s="11">
        <f t="shared" si="61"/>
        <v>0</v>
      </c>
      <c r="X253" s="44" t="str">
        <f t="shared" ca="1" si="80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2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3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4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5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6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67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68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69"/>
        <v>1</v>
      </c>
      <c r="CS253" s="34">
        <f t="shared" si="70"/>
        <v>5</v>
      </c>
      <c r="CT253" s="30">
        <f t="shared" si="71"/>
        <v>0</v>
      </c>
      <c r="CU253" s="30">
        <f t="shared" si="72"/>
        <v>5.75</v>
      </c>
      <c r="CV253" s="35">
        <f t="shared" si="73"/>
        <v>0</v>
      </c>
      <c r="CW253" s="36">
        <f t="shared" si="74"/>
        <v>0</v>
      </c>
      <c r="CX253" s="37">
        <f t="shared" si="75"/>
        <v>0</v>
      </c>
      <c r="CY253" s="38">
        <f t="shared" si="76"/>
        <v>0</v>
      </c>
      <c r="CZ253" s="39">
        <f t="shared" si="77"/>
        <v>1</v>
      </c>
      <c r="DA253" t="s">
        <v>212</v>
      </c>
      <c r="DC253" t="s">
        <v>213</v>
      </c>
      <c r="DD253" t="str">
        <f t="shared" ca="1" si="78"/>
        <v/>
      </c>
      <c r="DG253" t="s">
        <v>2316</v>
      </c>
    </row>
    <row r="254" spans="2:111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1213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79"/>
        <v>-1</v>
      </c>
      <c r="W254" s="11">
        <f t="shared" si="61"/>
        <v>0</v>
      </c>
      <c r="X254" s="44" t="str">
        <f t="shared" ca="1" si="80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2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3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4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5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6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67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68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69"/>
        <v>1</v>
      </c>
      <c r="CS254" s="34">
        <f t="shared" si="70"/>
        <v>5</v>
      </c>
      <c r="CT254" s="30">
        <f t="shared" si="71"/>
        <v>0</v>
      </c>
      <c r="CU254" s="30">
        <f t="shared" si="72"/>
        <v>5.75</v>
      </c>
      <c r="CV254" s="35">
        <f t="shared" si="73"/>
        <v>0</v>
      </c>
      <c r="CW254" s="36">
        <f t="shared" si="74"/>
        <v>0</v>
      </c>
      <c r="CX254" s="37">
        <f t="shared" si="75"/>
        <v>0</v>
      </c>
      <c r="CY254" s="38">
        <f t="shared" si="76"/>
        <v>0</v>
      </c>
      <c r="CZ254" s="39">
        <f t="shared" si="77"/>
        <v>1</v>
      </c>
      <c r="DA254" t="s">
        <v>212</v>
      </c>
      <c r="DC254" t="s">
        <v>213</v>
      </c>
      <c r="DD254" t="str">
        <f t="shared" ca="1" si="78"/>
        <v/>
      </c>
      <c r="DG254" t="s">
        <v>2316</v>
      </c>
    </row>
    <row r="255" spans="2:111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1213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79"/>
        <v>1</v>
      </c>
      <c r="W255" s="11">
        <f t="shared" si="61"/>
        <v>1</v>
      </c>
      <c r="X255" s="44" t="str">
        <f t="shared" ca="1" si="80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2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3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4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5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6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67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68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69"/>
        <v>0</v>
      </c>
      <c r="CS255" s="34">
        <f t="shared" si="70"/>
        <v>10</v>
      </c>
      <c r="CT255" s="30">
        <f t="shared" si="71"/>
        <v>0</v>
      </c>
      <c r="CU255" s="30">
        <f t="shared" si="72"/>
        <v>8.3333333333333339</v>
      </c>
      <c r="CV255" s="35">
        <f t="shared" si="73"/>
        <v>0</v>
      </c>
      <c r="CW255" s="36">
        <f t="shared" si="74"/>
        <v>0</v>
      </c>
      <c r="CX255" s="37">
        <f t="shared" si="75"/>
        <v>1</v>
      </c>
      <c r="CY255" s="38">
        <f t="shared" si="76"/>
        <v>1</v>
      </c>
      <c r="CZ255" s="39">
        <f t="shared" si="77"/>
        <v>0</v>
      </c>
      <c r="DA255" t="s">
        <v>215</v>
      </c>
      <c r="DC255" t="s">
        <v>213</v>
      </c>
      <c r="DD255" t="str">
        <f t="shared" ca="1" si="78"/>
        <v>SUSHIITEM(MEAL, ItemRegistry.sushiItem, 4 ,2f,0f,0f,1f,0f,1f,0f,2.52f),</v>
      </c>
      <c r="DG255" t="s">
        <v>2488</v>
      </c>
    </row>
    <row r="256" spans="2:111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1213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79"/>
        <v>1</v>
      </c>
      <c r="W256" s="11">
        <f t="shared" si="61"/>
        <v>0</v>
      </c>
      <c r="X256" s="44" t="str">
        <f t="shared" ca="1" si="80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2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3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4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5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6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67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68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69"/>
        <v>0</v>
      </c>
      <c r="CS256" s="34">
        <v>20</v>
      </c>
      <c r="CT256" s="30">
        <v>15</v>
      </c>
      <c r="CU256" s="30">
        <v>6</v>
      </c>
      <c r="CV256" s="35">
        <f t="shared" si="73"/>
        <v>0</v>
      </c>
      <c r="CW256" s="36">
        <f t="shared" si="74"/>
        <v>0</v>
      </c>
      <c r="CX256" s="37">
        <v>3.5</v>
      </c>
      <c r="CY256" s="38">
        <f t="shared" si="76"/>
        <v>2.5</v>
      </c>
      <c r="CZ256" s="39">
        <f t="shared" si="77"/>
        <v>0</v>
      </c>
      <c r="DA256" t="s">
        <v>215</v>
      </c>
      <c r="DC256" t="s">
        <v>213</v>
      </c>
      <c r="DD256" t="str">
        <f t="shared" ca="1" si="78"/>
        <v>GARDENSOUPITEM(MEAL, ItemRegistry.gardensoupItem, 4 ,4f,15f,0f,3.5f,0f,2.5f,0f,3.5f),</v>
      </c>
      <c r="DG256" t="s">
        <v>2489</v>
      </c>
    </row>
    <row r="257" spans="2:111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1206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79"/>
        <v>1</v>
      </c>
      <c r="W257" s="11">
        <f t="shared" si="61"/>
        <v>1</v>
      </c>
      <c r="X257" s="44" t="str">
        <f t="shared" ca="1" si="80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2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3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4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5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67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68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69"/>
        <v>0</v>
      </c>
      <c r="CS257" s="34">
        <f t="shared" si="70"/>
        <v>1.5</v>
      </c>
      <c r="CT257" s="30">
        <v>0</v>
      </c>
      <c r="CU257" s="30">
        <v>87</v>
      </c>
      <c r="CV257" s="35">
        <f t="shared" si="73"/>
        <v>0</v>
      </c>
      <c r="CW257" s="36">
        <v>0.5</v>
      </c>
      <c r="CX257" s="37">
        <f t="shared" si="75"/>
        <v>0</v>
      </c>
      <c r="CY257" s="38">
        <f t="shared" si="76"/>
        <v>0</v>
      </c>
      <c r="CZ257" s="39">
        <f t="shared" si="77"/>
        <v>0</v>
      </c>
      <c r="DA257" t="s">
        <v>215</v>
      </c>
      <c r="DC257" t="s">
        <v>212</v>
      </c>
      <c r="DD257" t="str">
        <f t="shared" ca="1" si="78"/>
        <v/>
      </c>
      <c r="DG257" t="s">
        <v>2316</v>
      </c>
    </row>
    <row r="258" spans="2:111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1213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79"/>
        <v>1</v>
      </c>
      <c r="W258" s="11">
        <f t="shared" si="61"/>
        <v>0</v>
      </c>
      <c r="X258" s="44" t="str">
        <f t="shared" ca="1" si="80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2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3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4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5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6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67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68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69"/>
        <v>0</v>
      </c>
      <c r="CS258" s="34">
        <v>15</v>
      </c>
      <c r="CT258" s="30">
        <v>0</v>
      </c>
      <c r="CU258" s="30">
        <f t="shared" si="72"/>
        <v>20.608333333333334</v>
      </c>
      <c r="CV258" s="35">
        <f t="shared" si="73"/>
        <v>2</v>
      </c>
      <c r="CW258" s="36">
        <f t="shared" si="74"/>
        <v>0.84500000000000008</v>
      </c>
      <c r="CX258" s="37">
        <f t="shared" si="75"/>
        <v>0</v>
      </c>
      <c r="CY258" s="38">
        <f t="shared" si="76"/>
        <v>0</v>
      </c>
      <c r="CZ258" s="39">
        <f t="shared" si="77"/>
        <v>0</v>
      </c>
      <c r="DA258" t="s">
        <v>215</v>
      </c>
      <c r="DC258" t="s">
        <v>212</v>
      </c>
      <c r="DD258" t="str">
        <f t="shared" ca="1" si="78"/>
        <v/>
      </c>
      <c r="DG258" t="s">
        <v>2316</v>
      </c>
    </row>
    <row r="259" spans="2:111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1213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79"/>
        <v>1</v>
      </c>
      <c r="W259" s="11">
        <f t="shared" si="61"/>
        <v>11</v>
      </c>
      <c r="X259" s="44" t="str">
        <f t="shared" ca="1" si="80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2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3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4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5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6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67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68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69"/>
        <v>0</v>
      </c>
      <c r="CS259" s="34">
        <f t="shared" si="70"/>
        <v>0</v>
      </c>
      <c r="CT259" s="30">
        <v>10</v>
      </c>
      <c r="CU259" s="30">
        <v>30</v>
      </c>
      <c r="CV259" s="35">
        <f t="shared" si="73"/>
        <v>0</v>
      </c>
      <c r="CW259" s="36">
        <f t="shared" si="74"/>
        <v>0</v>
      </c>
      <c r="CX259" s="37">
        <f t="shared" si="75"/>
        <v>0</v>
      </c>
      <c r="CY259" s="38">
        <f t="shared" si="76"/>
        <v>0</v>
      </c>
      <c r="CZ259" s="39">
        <f t="shared" si="77"/>
        <v>0</v>
      </c>
      <c r="DA259" t="s">
        <v>215</v>
      </c>
      <c r="DB259" t="s">
        <v>1160</v>
      </c>
      <c r="DC259" t="s">
        <v>213</v>
      </c>
      <c r="DD259" t="str">
        <f t="shared" ca="1" si="78"/>
        <v>BUBBLYWATERITEM(MEAL, ItemRegistry.bubblywaterItem, 4 ,0f,10f,0f,0f,0f,0f,0f,0.7f),</v>
      </c>
      <c r="DG259" t="s">
        <v>2490</v>
      </c>
    </row>
    <row r="260" spans="2:111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1213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79"/>
        <v>1</v>
      </c>
      <c r="W260" s="11">
        <f t="shared" ref="W260:W323" si="81">COUNTIF(F260:M982,B260)</f>
        <v>0</v>
      </c>
      <c r="X260" s="44" t="str">
        <f t="shared" ca="1" si="80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2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3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4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5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86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87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88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89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0">BH260</f>
        <v>0</v>
      </c>
      <c r="CW260" s="36">
        <v>1</v>
      </c>
      <c r="CX260" s="37">
        <f t="shared" ref="CX260:CX323" si="91">BZ260</f>
        <v>0</v>
      </c>
      <c r="CY260" s="38">
        <f t="shared" ref="CY260:CY323" si="92">CI260</f>
        <v>0</v>
      </c>
      <c r="CZ260" s="39">
        <f t="shared" ref="CZ260:CZ322" si="93">CR260</f>
        <v>0</v>
      </c>
      <c r="DA260" t="s">
        <v>215</v>
      </c>
      <c r="DC260" t="s">
        <v>213</v>
      </c>
      <c r="DD260" t="str">
        <f t="shared" ref="DD260:DD323" ca="1" si="94">IF(AND(X260="Yes",NOT(DC260="No")),CONCATENATE(UPPER(C260),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G260" t="s">
        <v>2491</v>
      </c>
    </row>
    <row r="261" spans="2:111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1213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95">SUM(N261:U261)-COUNTA(F261:M261)+1</f>
        <v>1</v>
      </c>
      <c r="W261" s="11">
        <f t="shared" si="81"/>
        <v>0</v>
      </c>
      <c r="X261" s="44" t="str">
        <f t="shared" ca="1" si="80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2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3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4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5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86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87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88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89"/>
        <v>0</v>
      </c>
      <c r="CS261" s="34">
        <f t="shared" ref="CS261:CS323" si="96">AG261</f>
        <v>0</v>
      </c>
      <c r="CT261" s="30">
        <f t="shared" ref="CT261:CT322" si="97">AP261</f>
        <v>20</v>
      </c>
      <c r="CU261" s="30">
        <v>30</v>
      </c>
      <c r="CV261" s="35">
        <f t="shared" si="90"/>
        <v>0</v>
      </c>
      <c r="CW261" s="36">
        <f t="shared" ref="CW261:CW323" si="98">BQ261</f>
        <v>0</v>
      </c>
      <c r="CX261" s="37">
        <f t="shared" si="91"/>
        <v>0</v>
      </c>
      <c r="CY261" s="38">
        <f t="shared" si="92"/>
        <v>0</v>
      </c>
      <c r="CZ261" s="39">
        <f t="shared" si="93"/>
        <v>0</v>
      </c>
      <c r="DA261" t="s">
        <v>215</v>
      </c>
      <c r="DC261" t="s">
        <v>213</v>
      </c>
      <c r="DD261" t="str">
        <f t="shared" ca="1" si="94"/>
        <v>COLASODAITEM(MEAL, ItemRegistry.colasodaItem, 4 ,0f,20f,0f,0f,0f,0f,0f,0.7f),</v>
      </c>
      <c r="DG261" t="s">
        <v>2492</v>
      </c>
    </row>
    <row r="262" spans="2:111" x14ac:dyDescent="0.3">
      <c r="B262" t="s">
        <v>545</v>
      </c>
      <c r="C262">
        <f>INDEX('PH Itemnames'!$B$1:$B$723,MATCH(B262,'PH Itemnames'!$A$1:$A$723),1)</f>
        <v>0</v>
      </c>
      <c r="D262" t="s">
        <v>253</v>
      </c>
      <c r="E262" t="s">
        <v>1213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95"/>
        <v>1</v>
      </c>
      <c r="W262" s="11">
        <f t="shared" si="81"/>
        <v>0</v>
      </c>
      <c r="X262" s="44" t="str">
        <f t="shared" ref="X262:X326" ca="1" si="99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2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3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4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5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86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87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88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89"/>
        <v>0</v>
      </c>
      <c r="CS262" s="34">
        <v>0</v>
      </c>
      <c r="CT262" s="30">
        <f t="shared" si="97"/>
        <v>20</v>
      </c>
      <c r="CU262" s="30">
        <v>30</v>
      </c>
      <c r="CV262" s="35">
        <f t="shared" si="90"/>
        <v>0</v>
      </c>
      <c r="CW262" s="36">
        <f t="shared" si="98"/>
        <v>0</v>
      </c>
      <c r="CX262" s="37">
        <f t="shared" si="91"/>
        <v>0</v>
      </c>
      <c r="CY262" s="38">
        <f t="shared" si="92"/>
        <v>0</v>
      </c>
      <c r="CZ262" s="39">
        <f t="shared" si="93"/>
        <v>0</v>
      </c>
      <c r="DA262" t="s">
        <v>215</v>
      </c>
      <c r="DC262" t="s">
        <v>212</v>
      </c>
      <c r="DD262" t="str">
        <f t="shared" ca="1" si="94"/>
        <v/>
      </c>
      <c r="DG262" t="s">
        <v>2316</v>
      </c>
    </row>
    <row r="263" spans="2:111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1213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95"/>
        <v>1</v>
      </c>
      <c r="W263" s="11">
        <f t="shared" si="81"/>
        <v>0</v>
      </c>
      <c r="X263" s="44" t="str">
        <f t="shared" ca="1" si="99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2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3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4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5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86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87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88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89"/>
        <v>0</v>
      </c>
      <c r="CS263" s="34">
        <v>0</v>
      </c>
      <c r="CT263" s="30">
        <v>20</v>
      </c>
      <c r="CU263" s="30">
        <v>30</v>
      </c>
      <c r="CV263" s="35">
        <f t="shared" si="90"/>
        <v>0</v>
      </c>
      <c r="CW263" s="36">
        <v>1</v>
      </c>
      <c r="CX263" s="37">
        <f t="shared" si="91"/>
        <v>0</v>
      </c>
      <c r="CY263" s="38">
        <f t="shared" si="92"/>
        <v>0</v>
      </c>
      <c r="CZ263" s="39">
        <f t="shared" si="93"/>
        <v>0</v>
      </c>
      <c r="DA263" t="s">
        <v>215</v>
      </c>
      <c r="DC263" t="s">
        <v>213</v>
      </c>
      <c r="DD263" t="str">
        <f t="shared" ca="1" si="94"/>
        <v>GRAPESODAITEM(MEAL, ItemRegistry.grapesodaItem, 4 ,0f,20f,0f,0f,1f,0f,0f,0.7f),</v>
      </c>
      <c r="DG263" t="s">
        <v>2493</v>
      </c>
    </row>
    <row r="264" spans="2:111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1213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95"/>
        <v>0</v>
      </c>
      <c r="W264" s="11">
        <f t="shared" si="81"/>
        <v>0</v>
      </c>
      <c r="X264" s="44" t="str">
        <f t="shared" ca="1" si="99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2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3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4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5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86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87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88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89"/>
        <v>0</v>
      </c>
      <c r="CS264" s="34">
        <f t="shared" si="96"/>
        <v>1</v>
      </c>
      <c r="CT264" s="30">
        <f t="shared" si="97"/>
        <v>25</v>
      </c>
      <c r="CU264" s="30">
        <f t="shared" ref="CU264:CU322" si="100">AY264</f>
        <v>10</v>
      </c>
      <c r="CV264" s="35">
        <f t="shared" si="90"/>
        <v>0</v>
      </c>
      <c r="CW264" s="36">
        <f t="shared" si="98"/>
        <v>0.8</v>
      </c>
      <c r="CX264" s="37">
        <f t="shared" si="91"/>
        <v>0</v>
      </c>
      <c r="CY264" s="38">
        <f t="shared" si="92"/>
        <v>0</v>
      </c>
      <c r="CZ264" s="39">
        <f t="shared" si="93"/>
        <v>0</v>
      </c>
      <c r="DA264" t="s">
        <v>212</v>
      </c>
      <c r="DC264" t="s">
        <v>213</v>
      </c>
      <c r="DD264" t="str">
        <f t="shared" ca="1" si="94"/>
        <v/>
      </c>
      <c r="DG264" t="s">
        <v>2316</v>
      </c>
    </row>
    <row r="265" spans="2:111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1213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95"/>
        <v>1</v>
      </c>
      <c r="W265" s="11">
        <f t="shared" si="81"/>
        <v>0</v>
      </c>
      <c r="X265" s="44" t="str">
        <f t="shared" ca="1" si="99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2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3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4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5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86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87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88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89"/>
        <v>0</v>
      </c>
      <c r="CS265" s="34">
        <v>0</v>
      </c>
      <c r="CT265" s="30">
        <v>20</v>
      </c>
      <c r="CU265" s="30">
        <v>30</v>
      </c>
      <c r="CV265" s="35">
        <f t="shared" si="90"/>
        <v>0</v>
      </c>
      <c r="CW265" s="36">
        <v>1</v>
      </c>
      <c r="CX265" s="37">
        <f t="shared" si="91"/>
        <v>0</v>
      </c>
      <c r="CY265" s="38">
        <f t="shared" si="92"/>
        <v>0</v>
      </c>
      <c r="CZ265" s="39">
        <f t="shared" si="93"/>
        <v>0</v>
      </c>
      <c r="DA265" t="s">
        <v>215</v>
      </c>
      <c r="DC265" t="s">
        <v>213</v>
      </c>
      <c r="DD265" t="str">
        <f t="shared" ca="1" si="94"/>
        <v>ORANGESODAITEM(MEAL, ItemRegistry.orangesodaItem, 4 ,0f,20f,0f,0f,1f,0f,0f,0.7f),</v>
      </c>
      <c r="DG265" t="s">
        <v>2494</v>
      </c>
    </row>
    <row r="266" spans="2:111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1213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95"/>
        <v>1</v>
      </c>
      <c r="W266" s="11">
        <f t="shared" si="81"/>
        <v>1</v>
      </c>
      <c r="X266" s="44" t="str">
        <f t="shared" ca="1" si="99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2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3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4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5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86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87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88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89"/>
        <v>0</v>
      </c>
      <c r="CS266" s="34">
        <v>1</v>
      </c>
      <c r="CT266" s="30">
        <f t="shared" si="97"/>
        <v>0</v>
      </c>
      <c r="CU266" s="30">
        <v>30</v>
      </c>
      <c r="CV266" s="35">
        <f t="shared" si="90"/>
        <v>0</v>
      </c>
      <c r="CW266" s="36">
        <f t="shared" si="98"/>
        <v>0</v>
      </c>
      <c r="CX266" s="37">
        <f t="shared" si="91"/>
        <v>0</v>
      </c>
      <c r="CY266" s="38">
        <f t="shared" si="92"/>
        <v>0</v>
      </c>
      <c r="CZ266" s="39">
        <f t="shared" si="93"/>
        <v>0</v>
      </c>
      <c r="DA266" t="s">
        <v>215</v>
      </c>
      <c r="DC266" t="s">
        <v>213</v>
      </c>
      <c r="DD266" t="str">
        <f t="shared" ca="1" si="94"/>
        <v>EDIBLEROOTITEM(MEAL, ItemRegistry.ediblerootItem, 4 ,0.2f,0f,0f,0f,0f,0f,0f,0.7f),</v>
      </c>
      <c r="DG266" t="s">
        <v>2495</v>
      </c>
    </row>
    <row r="267" spans="2:111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1213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95"/>
        <v>1</v>
      </c>
      <c r="W267" s="11">
        <f t="shared" si="81"/>
        <v>1</v>
      </c>
      <c r="X267" s="44" t="str">
        <f t="shared" ca="1" si="99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2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3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4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5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86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87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88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89"/>
        <v>0</v>
      </c>
      <c r="CS267" s="34">
        <f t="shared" si="96"/>
        <v>0</v>
      </c>
      <c r="CT267" s="30">
        <f t="shared" si="97"/>
        <v>20</v>
      </c>
      <c r="CU267" s="30">
        <v>30</v>
      </c>
      <c r="CV267" s="35">
        <f t="shared" si="90"/>
        <v>0</v>
      </c>
      <c r="CW267" s="36">
        <f t="shared" si="98"/>
        <v>0</v>
      </c>
      <c r="CX267" s="37">
        <f t="shared" si="91"/>
        <v>0</v>
      </c>
      <c r="CY267" s="38">
        <f t="shared" si="92"/>
        <v>0</v>
      </c>
      <c r="CZ267" s="39">
        <f t="shared" si="93"/>
        <v>0</v>
      </c>
      <c r="DA267" t="s">
        <v>215</v>
      </c>
      <c r="DC267" t="s">
        <v>213</v>
      </c>
      <c r="DD267" t="str">
        <f t="shared" ca="1" si="94"/>
        <v>ROOTBEERSODAITEM(MEAL, ItemRegistry.rootbeersodaItem, 4 ,0f,20f,0f,0f,0f,0f,0f,0.7f),</v>
      </c>
      <c r="DG267" t="s">
        <v>2496</v>
      </c>
    </row>
    <row r="268" spans="2:111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1213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95"/>
        <v>1</v>
      </c>
      <c r="W268" s="11">
        <f t="shared" si="81"/>
        <v>0</v>
      </c>
      <c r="X268" s="44" t="str">
        <f t="shared" ca="1" si="99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2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3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4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5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86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87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88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89"/>
        <v>0</v>
      </c>
      <c r="CS268" s="34">
        <v>0</v>
      </c>
      <c r="CT268" s="30">
        <v>20</v>
      </c>
      <c r="CU268" s="30">
        <v>30</v>
      </c>
      <c r="CV268" s="35">
        <f t="shared" si="90"/>
        <v>0</v>
      </c>
      <c r="CW268" s="36">
        <v>1</v>
      </c>
      <c r="CX268" s="37">
        <f t="shared" si="91"/>
        <v>0</v>
      </c>
      <c r="CY268" s="38">
        <f t="shared" si="92"/>
        <v>0</v>
      </c>
      <c r="CZ268" s="39">
        <f t="shared" si="93"/>
        <v>0</v>
      </c>
      <c r="DA268" t="s">
        <v>215</v>
      </c>
      <c r="DC268" t="s">
        <v>213</v>
      </c>
      <c r="DD268" t="str">
        <f t="shared" ca="1" si="94"/>
        <v>STRAWBERRYSODAITEM(MEAL, ItemRegistry.strawberrysodaItem, 4 ,0f,20f,0f,0f,1f,0f,0f,0.7f),</v>
      </c>
      <c r="DG268" t="s">
        <v>2497</v>
      </c>
    </row>
    <row r="269" spans="2:111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1213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95"/>
        <v>1</v>
      </c>
      <c r="W269" s="11">
        <f t="shared" si="81"/>
        <v>0</v>
      </c>
      <c r="X269" s="44" t="str">
        <f t="shared" ca="1" si="99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2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3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4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5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86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87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88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89"/>
        <v>2</v>
      </c>
      <c r="CS269" s="34">
        <f t="shared" si="96"/>
        <v>5</v>
      </c>
      <c r="CT269" s="30">
        <v>0</v>
      </c>
      <c r="CU269" s="30">
        <v>12</v>
      </c>
      <c r="CV269" s="35">
        <f t="shared" si="90"/>
        <v>0</v>
      </c>
      <c r="CW269" s="36">
        <f t="shared" si="98"/>
        <v>0</v>
      </c>
      <c r="CX269" s="37">
        <f t="shared" si="91"/>
        <v>0</v>
      </c>
      <c r="CY269" s="38">
        <f t="shared" si="92"/>
        <v>0</v>
      </c>
      <c r="CZ269" s="39">
        <f t="shared" si="93"/>
        <v>2</v>
      </c>
      <c r="DA269" t="s">
        <v>215</v>
      </c>
      <c r="DC269" t="s">
        <v>213</v>
      </c>
      <c r="DD269" t="str">
        <f t="shared" ca="1" si="94"/>
        <v>CARAMELICECREAMITEM(MEAL, ItemRegistry.caramelicecreamItem, 4 ,1f,0f,0f,0f,0f,0f,2f,1.75f),</v>
      </c>
      <c r="DG269" t="s">
        <v>2498</v>
      </c>
    </row>
    <row r="270" spans="2:111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1213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95"/>
        <v>0</v>
      </c>
      <c r="W270" s="11">
        <f t="shared" si="81"/>
        <v>0</v>
      </c>
      <c r="X270" s="44" t="str">
        <f t="shared" ca="1" si="99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2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3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4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5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86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87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88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89"/>
        <v>5</v>
      </c>
      <c r="CS270" s="34">
        <f t="shared" si="96"/>
        <v>15</v>
      </c>
      <c r="CT270" s="30">
        <f t="shared" si="97"/>
        <v>15</v>
      </c>
      <c r="CU270" s="30">
        <f t="shared" si="100"/>
        <v>25.777777777777782</v>
      </c>
      <c r="CV270" s="35">
        <f t="shared" si="90"/>
        <v>0</v>
      </c>
      <c r="CW270" s="36">
        <f t="shared" si="98"/>
        <v>0</v>
      </c>
      <c r="CX270" s="37">
        <f t="shared" si="91"/>
        <v>0</v>
      </c>
      <c r="CY270" s="38">
        <f t="shared" si="92"/>
        <v>0</v>
      </c>
      <c r="CZ270" s="39">
        <f t="shared" si="93"/>
        <v>5</v>
      </c>
      <c r="DA270" t="s">
        <v>212</v>
      </c>
      <c r="DC270" t="s">
        <v>213</v>
      </c>
      <c r="DD270" t="str">
        <f t="shared" ca="1" si="94"/>
        <v/>
      </c>
      <c r="DG270" t="s">
        <v>2316</v>
      </c>
    </row>
    <row r="271" spans="2:111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1213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95"/>
        <v>1</v>
      </c>
      <c r="W271" s="11">
        <f t="shared" si="81"/>
        <v>1</v>
      </c>
      <c r="X271" s="44" t="str">
        <f t="shared" ca="1" si="99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2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3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4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5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86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87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88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89"/>
        <v>2</v>
      </c>
      <c r="CS271" s="34">
        <v>5</v>
      </c>
      <c r="CT271" s="30">
        <v>0</v>
      </c>
      <c r="CU271" s="30">
        <v>12</v>
      </c>
      <c r="CV271" s="35">
        <f t="shared" si="90"/>
        <v>0</v>
      </c>
      <c r="CW271" s="36">
        <f t="shared" si="98"/>
        <v>0.5</v>
      </c>
      <c r="CX271" s="37">
        <f t="shared" si="91"/>
        <v>0</v>
      </c>
      <c r="CY271" s="38">
        <f t="shared" si="92"/>
        <v>0</v>
      </c>
      <c r="CZ271" s="39">
        <f t="shared" si="93"/>
        <v>2</v>
      </c>
      <c r="DA271" t="s">
        <v>215</v>
      </c>
      <c r="DC271" t="s">
        <v>213</v>
      </c>
      <c r="DD271" t="str">
        <f t="shared" ca="1" si="94"/>
        <v>STRAWBERRYICECREAMITEM(MEAL, ItemRegistry.strawberryicecreamItem, 4 ,1f,0f,0f,0f,0.5f,0f,2f,1.75f),</v>
      </c>
      <c r="DG271" t="s">
        <v>2499</v>
      </c>
    </row>
    <row r="272" spans="2:111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1213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95"/>
        <v>0</v>
      </c>
      <c r="W272" s="11">
        <f t="shared" si="81"/>
        <v>1</v>
      </c>
      <c r="X272" s="44" t="str">
        <f t="shared" ca="1" si="99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2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3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4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5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86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87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88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89"/>
        <v>2</v>
      </c>
      <c r="CS272" s="34">
        <f t="shared" si="96"/>
        <v>6</v>
      </c>
      <c r="CT272" s="30">
        <f t="shared" si="97"/>
        <v>10</v>
      </c>
      <c r="CU272" s="30">
        <f t="shared" si="100"/>
        <v>17.833333333333336</v>
      </c>
      <c r="CV272" s="35">
        <f t="shared" si="90"/>
        <v>0</v>
      </c>
      <c r="CW272" s="36">
        <f t="shared" si="98"/>
        <v>0</v>
      </c>
      <c r="CX272" s="37">
        <f t="shared" si="91"/>
        <v>0</v>
      </c>
      <c r="CY272" s="38">
        <f t="shared" si="92"/>
        <v>0</v>
      </c>
      <c r="CZ272" s="39">
        <f t="shared" si="93"/>
        <v>2</v>
      </c>
      <c r="DA272" t="s">
        <v>212</v>
      </c>
      <c r="DC272" t="s">
        <v>213</v>
      </c>
      <c r="DD272" t="str">
        <f t="shared" ca="1" si="94"/>
        <v/>
      </c>
      <c r="DG272" t="s">
        <v>2316</v>
      </c>
    </row>
    <row r="273" spans="2:111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1213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95"/>
        <v>1</v>
      </c>
      <c r="W273" s="11">
        <f t="shared" si="81"/>
        <v>0</v>
      </c>
      <c r="X273" s="44" t="str">
        <f t="shared" ca="1" si="99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2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3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4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5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86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87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88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89"/>
        <v>0</v>
      </c>
      <c r="CS273" s="34">
        <v>15</v>
      </c>
      <c r="CT273" s="30">
        <f t="shared" si="97"/>
        <v>0</v>
      </c>
      <c r="CU273" s="30">
        <v>11</v>
      </c>
      <c r="CV273" s="35">
        <f t="shared" si="90"/>
        <v>0</v>
      </c>
      <c r="CW273" s="36">
        <f t="shared" si="98"/>
        <v>0</v>
      </c>
      <c r="CX273" s="37">
        <f t="shared" si="91"/>
        <v>1</v>
      </c>
      <c r="CY273" s="38">
        <f t="shared" si="92"/>
        <v>2.5</v>
      </c>
      <c r="CZ273" s="39">
        <f t="shared" si="93"/>
        <v>0</v>
      </c>
      <c r="DA273" t="s">
        <v>215</v>
      </c>
      <c r="DC273" t="s">
        <v>213</v>
      </c>
      <c r="DD273" t="str">
        <f t="shared" ca="1" si="94"/>
        <v>GINGERCHICKENITEM(MEAL, ItemRegistry.gingerchickenItem, 4 ,3f,0f,0f,1f,0f,2.5f,0f,1.91f),</v>
      </c>
      <c r="DG273" t="s">
        <v>2500</v>
      </c>
    </row>
    <row r="274" spans="2:111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1213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95"/>
        <v>1</v>
      </c>
      <c r="W274" s="11">
        <f t="shared" si="81"/>
        <v>0</v>
      </c>
      <c r="X274" s="44" t="str">
        <f t="shared" ca="1" si="99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2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3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4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5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86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87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88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89"/>
        <v>0</v>
      </c>
      <c r="CS274" s="34">
        <v>15</v>
      </c>
      <c r="CT274" s="30">
        <v>15</v>
      </c>
      <c r="CU274" s="30">
        <v>6</v>
      </c>
      <c r="CV274" s="35">
        <f t="shared" si="90"/>
        <v>0</v>
      </c>
      <c r="CW274" s="36">
        <f t="shared" si="98"/>
        <v>0</v>
      </c>
      <c r="CX274" s="37">
        <v>3</v>
      </c>
      <c r="CY274" s="38">
        <f t="shared" si="92"/>
        <v>2.5</v>
      </c>
      <c r="CZ274" s="39">
        <f t="shared" si="93"/>
        <v>0</v>
      </c>
      <c r="DA274" t="s">
        <v>215</v>
      </c>
      <c r="DC274" t="s">
        <v>213</v>
      </c>
      <c r="DD274" t="str">
        <f t="shared" ca="1" si="94"/>
        <v>OLDWORLDVEGGIESOUPITEM(MEAL, ItemRegistry.oldworldveggiesoupItem, 4 ,3f,15f,0f,3f,0f,2.5f,0f,3.5f),</v>
      </c>
      <c r="DG274" t="s">
        <v>2501</v>
      </c>
    </row>
    <row r="275" spans="2:111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1213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95"/>
        <v>-1</v>
      </c>
      <c r="W275" s="11">
        <f t="shared" si="81"/>
        <v>0</v>
      </c>
      <c r="X275" s="44" t="str">
        <f t="shared" ca="1" si="99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2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3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4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5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86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87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88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89"/>
        <v>2</v>
      </c>
      <c r="CS275" s="34">
        <f t="shared" si="96"/>
        <v>12</v>
      </c>
      <c r="CT275" s="30">
        <f t="shared" si="97"/>
        <v>5</v>
      </c>
      <c r="CU275" s="30">
        <f t="shared" si="100"/>
        <v>15.6</v>
      </c>
      <c r="CV275" s="35">
        <f t="shared" si="90"/>
        <v>1</v>
      </c>
      <c r="CW275" s="36">
        <f t="shared" si="98"/>
        <v>1</v>
      </c>
      <c r="CX275" s="37">
        <f t="shared" si="91"/>
        <v>0</v>
      </c>
      <c r="CY275" s="38">
        <f t="shared" si="92"/>
        <v>0</v>
      </c>
      <c r="CZ275" s="39">
        <f t="shared" si="93"/>
        <v>2</v>
      </c>
      <c r="DA275" t="s">
        <v>212</v>
      </c>
      <c r="DC275" t="s">
        <v>213</v>
      </c>
      <c r="DD275" t="str">
        <f t="shared" ca="1" si="94"/>
        <v/>
      </c>
      <c r="DG275" t="s">
        <v>2316</v>
      </c>
    </row>
    <row r="276" spans="2:111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1213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95"/>
        <v>0</v>
      </c>
      <c r="W276" s="11">
        <f t="shared" si="81"/>
        <v>0</v>
      </c>
      <c r="X276" s="44" t="str">
        <f t="shared" ca="1" si="99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2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3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4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5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86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87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88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89"/>
        <v>0</v>
      </c>
      <c r="CS276" s="34">
        <f t="shared" si="96"/>
        <v>7</v>
      </c>
      <c r="CT276" s="30">
        <f t="shared" si="97"/>
        <v>0</v>
      </c>
      <c r="CU276" s="30">
        <f t="shared" si="100"/>
        <v>15.4</v>
      </c>
      <c r="CV276" s="35">
        <f t="shared" si="90"/>
        <v>1</v>
      </c>
      <c r="CW276" s="36">
        <f t="shared" si="98"/>
        <v>0</v>
      </c>
      <c r="CX276" s="37">
        <f t="shared" si="91"/>
        <v>0</v>
      </c>
      <c r="CY276" s="38">
        <f t="shared" si="92"/>
        <v>0</v>
      </c>
      <c r="CZ276" s="39">
        <f t="shared" si="93"/>
        <v>0</v>
      </c>
      <c r="DA276" t="s">
        <v>212</v>
      </c>
      <c r="DC276" t="s">
        <v>213</v>
      </c>
      <c r="DD276" t="str">
        <f t="shared" ca="1" si="94"/>
        <v/>
      </c>
      <c r="DG276" t="s">
        <v>2316</v>
      </c>
    </row>
    <row r="277" spans="2:111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1213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95"/>
        <v>1</v>
      </c>
      <c r="W277" s="11">
        <f t="shared" si="81"/>
        <v>0</v>
      </c>
      <c r="X277" s="44" t="str">
        <f t="shared" ca="1" si="99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2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3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4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5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86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87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88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89"/>
        <v>0</v>
      </c>
      <c r="CS277" s="34">
        <v>30</v>
      </c>
      <c r="CT277" s="30">
        <v>15</v>
      </c>
      <c r="CU277" s="30">
        <v>6</v>
      </c>
      <c r="CV277" s="35">
        <f t="shared" si="90"/>
        <v>0</v>
      </c>
      <c r="CW277" s="36">
        <f t="shared" si="98"/>
        <v>0</v>
      </c>
      <c r="CX277" s="37">
        <v>3</v>
      </c>
      <c r="CY277" s="38">
        <f t="shared" si="92"/>
        <v>4</v>
      </c>
      <c r="CZ277" s="39">
        <f t="shared" si="93"/>
        <v>0</v>
      </c>
      <c r="DA277" t="s">
        <v>215</v>
      </c>
      <c r="DC277" t="s">
        <v>213</v>
      </c>
      <c r="DD277" t="str">
        <f t="shared" ca="1" si="94"/>
        <v>LAMBBARLEYSOUPITEM(MEAL, ItemRegistry.lambbarleysoupItem, 4 ,6f,15f,0f,3f,0f,4f,0f,3.5f),</v>
      </c>
      <c r="DG277" t="s">
        <v>2502</v>
      </c>
    </row>
    <row r="278" spans="2:111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1213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95"/>
        <v>1</v>
      </c>
      <c r="W278" s="11">
        <f t="shared" si="81"/>
        <v>0</v>
      </c>
      <c r="X278" s="44" t="str">
        <f t="shared" ca="1" si="99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2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3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4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5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86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87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88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89"/>
        <v>0</v>
      </c>
      <c r="CS278" s="34">
        <v>15</v>
      </c>
      <c r="CT278" s="30">
        <v>0</v>
      </c>
      <c r="CU278" s="30">
        <f t="shared" si="100"/>
        <v>23.5</v>
      </c>
      <c r="CV278" s="35">
        <f t="shared" si="90"/>
        <v>0</v>
      </c>
      <c r="CW278" s="36">
        <f t="shared" si="98"/>
        <v>0.8</v>
      </c>
      <c r="CX278" s="37">
        <f t="shared" si="91"/>
        <v>0</v>
      </c>
      <c r="CY278" s="38">
        <f t="shared" si="92"/>
        <v>1.5</v>
      </c>
      <c r="CZ278" s="39">
        <f t="shared" si="93"/>
        <v>0</v>
      </c>
      <c r="DA278" t="s">
        <v>215</v>
      </c>
      <c r="DC278" t="s">
        <v>213</v>
      </c>
      <c r="DD278" t="str">
        <f t="shared" ca="1" si="94"/>
        <v>HONEYLEMONLAMBITEM(MEAL, ItemRegistry.honeylemonlambItem, 4 ,3f,0f,0f,0f,0.8f,1.5f,0f,0.89f),</v>
      </c>
      <c r="DG278" t="s">
        <v>2503</v>
      </c>
    </row>
    <row r="279" spans="2:111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1213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95"/>
        <v>0</v>
      </c>
      <c r="W279" s="11">
        <f t="shared" si="81"/>
        <v>0</v>
      </c>
      <c r="X279" s="44" t="str">
        <f t="shared" ca="1" si="99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2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3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4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5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86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87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88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89"/>
        <v>1</v>
      </c>
      <c r="CS279" s="34">
        <f t="shared" si="96"/>
        <v>15</v>
      </c>
      <c r="CT279" s="30">
        <f t="shared" si="97"/>
        <v>0</v>
      </c>
      <c r="CU279" s="30">
        <f t="shared" si="100"/>
        <v>20.75</v>
      </c>
      <c r="CV279" s="35">
        <f t="shared" si="90"/>
        <v>1</v>
      </c>
      <c r="CW279" s="36">
        <f t="shared" si="98"/>
        <v>0</v>
      </c>
      <c r="CX279" s="37">
        <f t="shared" si="91"/>
        <v>1.5</v>
      </c>
      <c r="CY279" s="38">
        <f t="shared" si="92"/>
        <v>0</v>
      </c>
      <c r="CZ279" s="39">
        <v>0</v>
      </c>
      <c r="DA279" t="s">
        <v>215</v>
      </c>
      <c r="DC279" t="s">
        <v>213</v>
      </c>
      <c r="DD279" t="str">
        <f t="shared" ca="1" si="94"/>
        <v/>
      </c>
      <c r="DG279" t="s">
        <v>2316</v>
      </c>
    </row>
    <row r="280" spans="2:111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1213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95"/>
        <v>1</v>
      </c>
      <c r="W280" s="11">
        <f t="shared" si="81"/>
        <v>0</v>
      </c>
      <c r="X280" s="44" t="str">
        <f t="shared" ca="1" si="99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2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3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4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5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86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87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88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89"/>
        <v>0</v>
      </c>
      <c r="CS280" s="34">
        <v>5</v>
      </c>
      <c r="CT280" s="30">
        <f t="shared" si="97"/>
        <v>0</v>
      </c>
      <c r="CU280" s="30">
        <v>81</v>
      </c>
      <c r="CV280" s="35">
        <f t="shared" si="90"/>
        <v>0</v>
      </c>
      <c r="CW280" s="36">
        <f t="shared" si="98"/>
        <v>0</v>
      </c>
      <c r="CX280" s="37">
        <f t="shared" si="91"/>
        <v>0</v>
      </c>
      <c r="CY280" s="38">
        <v>1.5</v>
      </c>
      <c r="CZ280" s="39">
        <f t="shared" si="93"/>
        <v>0</v>
      </c>
      <c r="DA280" t="s">
        <v>215</v>
      </c>
      <c r="DB280" t="s">
        <v>1184</v>
      </c>
      <c r="DC280" t="s">
        <v>213</v>
      </c>
      <c r="DD280" t="str">
        <f t="shared" ca="1" si="94"/>
        <v>BEEFJERKYITEM(MEAL, ItemRegistry.beefjerkyItem, 4 ,1f,0f,0f,0f,0f,1.5f,0f,0.26f),</v>
      </c>
      <c r="DG280" t="s">
        <v>2504</v>
      </c>
    </row>
    <row r="281" spans="2:111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1213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95"/>
        <v>0</v>
      </c>
      <c r="W281" s="11">
        <f t="shared" si="81"/>
        <v>0</v>
      </c>
      <c r="X281" s="44" t="str">
        <f t="shared" ca="1" si="99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2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3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4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5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86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87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88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89"/>
        <v>0</v>
      </c>
      <c r="CS281" s="34">
        <f t="shared" si="96"/>
        <v>7</v>
      </c>
      <c r="CT281" s="30">
        <f t="shared" si="97"/>
        <v>5</v>
      </c>
      <c r="CU281" s="30">
        <f t="shared" si="100"/>
        <v>16</v>
      </c>
      <c r="CV281" s="35">
        <f t="shared" si="90"/>
        <v>0</v>
      </c>
      <c r="CW281" s="36">
        <f t="shared" si="98"/>
        <v>0.8</v>
      </c>
      <c r="CX281" s="37">
        <f t="shared" si="91"/>
        <v>2</v>
      </c>
      <c r="CY281" s="38">
        <f t="shared" si="92"/>
        <v>0</v>
      </c>
      <c r="CZ281" s="39">
        <f t="shared" si="93"/>
        <v>0</v>
      </c>
      <c r="DA281" t="s">
        <v>212</v>
      </c>
      <c r="DC281" t="s">
        <v>213</v>
      </c>
      <c r="DD281" t="str">
        <f t="shared" ca="1" si="94"/>
        <v/>
      </c>
      <c r="DG281" t="s">
        <v>2316</v>
      </c>
    </row>
    <row r="282" spans="2:111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1213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95"/>
        <v>0</v>
      </c>
      <c r="W282" s="11">
        <f t="shared" si="81"/>
        <v>0</v>
      </c>
      <c r="X282" s="44" t="str">
        <f t="shared" ca="1" si="99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2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3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4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5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86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87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88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89"/>
        <v>1</v>
      </c>
      <c r="CS282" s="34">
        <f t="shared" si="96"/>
        <v>25</v>
      </c>
      <c r="CT282" s="30">
        <f t="shared" si="97"/>
        <v>0</v>
      </c>
      <c r="CU282" s="30">
        <f t="shared" si="100"/>
        <v>13.25</v>
      </c>
      <c r="CV282" s="35">
        <f t="shared" si="90"/>
        <v>0</v>
      </c>
      <c r="CW282" s="36">
        <f t="shared" si="98"/>
        <v>0</v>
      </c>
      <c r="CX282" s="37">
        <f t="shared" si="91"/>
        <v>1.5</v>
      </c>
      <c r="CY282" s="38">
        <f t="shared" si="92"/>
        <v>2.5</v>
      </c>
      <c r="CZ282" s="39">
        <f t="shared" si="93"/>
        <v>1</v>
      </c>
      <c r="DA282" t="s">
        <v>212</v>
      </c>
      <c r="DC282" t="s">
        <v>213</v>
      </c>
      <c r="DD282" t="str">
        <f t="shared" ca="1" si="94"/>
        <v/>
      </c>
      <c r="DG282" t="s">
        <v>2316</v>
      </c>
    </row>
    <row r="283" spans="2:111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1213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95"/>
        <v>0</v>
      </c>
      <c r="W283" s="11">
        <f t="shared" si="81"/>
        <v>0</v>
      </c>
      <c r="X283" s="44" t="str">
        <f t="shared" ca="1" si="99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2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3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4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5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86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87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88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89"/>
        <v>1</v>
      </c>
      <c r="CS283" s="34">
        <f t="shared" si="96"/>
        <v>5</v>
      </c>
      <c r="CT283" s="30">
        <f t="shared" si="97"/>
        <v>0</v>
      </c>
      <c r="CU283" s="30">
        <f t="shared" si="100"/>
        <v>20</v>
      </c>
      <c r="CV283" s="35">
        <f t="shared" si="90"/>
        <v>0</v>
      </c>
      <c r="CW283" s="36">
        <f t="shared" si="98"/>
        <v>0</v>
      </c>
      <c r="CX283" s="37">
        <f t="shared" si="91"/>
        <v>0</v>
      </c>
      <c r="CY283" s="38">
        <f t="shared" si="92"/>
        <v>0</v>
      </c>
      <c r="CZ283" s="39">
        <f t="shared" si="93"/>
        <v>1</v>
      </c>
      <c r="DA283" t="s">
        <v>212</v>
      </c>
      <c r="DC283" t="s">
        <v>213</v>
      </c>
      <c r="DD283" t="str">
        <f t="shared" ca="1" si="94"/>
        <v/>
      </c>
      <c r="DG283" t="s">
        <v>2316</v>
      </c>
    </row>
    <row r="284" spans="2:111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1213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95"/>
        <v>1</v>
      </c>
      <c r="W284" s="11">
        <f t="shared" si="81"/>
        <v>0</v>
      </c>
      <c r="X284" s="44" t="str">
        <f t="shared" ca="1" si="99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2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3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4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5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86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87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88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89"/>
        <v>1</v>
      </c>
      <c r="CS284" s="34">
        <v>15</v>
      </c>
      <c r="CT284" s="30">
        <f t="shared" si="97"/>
        <v>0</v>
      </c>
      <c r="CU284" s="30">
        <v>11</v>
      </c>
      <c r="CV284" s="35">
        <f t="shared" si="90"/>
        <v>0</v>
      </c>
      <c r="CW284" s="36">
        <f t="shared" si="98"/>
        <v>0</v>
      </c>
      <c r="CX284" s="37">
        <f t="shared" si="91"/>
        <v>2.5</v>
      </c>
      <c r="CY284" s="38">
        <f t="shared" si="92"/>
        <v>0</v>
      </c>
      <c r="CZ284" s="39">
        <f t="shared" si="93"/>
        <v>1</v>
      </c>
      <c r="DA284" t="s">
        <v>215</v>
      </c>
      <c r="DC284" t="s">
        <v>213</v>
      </c>
      <c r="DD284" t="str">
        <f t="shared" ca="1" si="94"/>
        <v>SCALLIONBAKEDPOTATOITEM(MEAL, ItemRegistry.scallionbakedpotatoItem, 4 ,3f,0f,0f,2.5f,0f,0f,1f,1.91f),</v>
      </c>
      <c r="DG284" t="s">
        <v>2505</v>
      </c>
    </row>
    <row r="285" spans="2:111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1213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95"/>
        <v>0</v>
      </c>
      <c r="W285" s="11">
        <f t="shared" si="81"/>
        <v>1</v>
      </c>
      <c r="X285" s="44" t="str">
        <f t="shared" ca="1" si="99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2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3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4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5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86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87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88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89"/>
        <v>0</v>
      </c>
      <c r="CS285" s="34">
        <f t="shared" si="96"/>
        <v>0</v>
      </c>
      <c r="CT285" s="30">
        <f t="shared" si="97"/>
        <v>0</v>
      </c>
      <c r="CU285" s="30">
        <f t="shared" si="100"/>
        <v>5</v>
      </c>
      <c r="CV285" s="35">
        <f t="shared" si="90"/>
        <v>0</v>
      </c>
      <c r="CW285" s="36">
        <f t="shared" si="98"/>
        <v>0</v>
      </c>
      <c r="CX285" s="37">
        <f t="shared" si="91"/>
        <v>0</v>
      </c>
      <c r="CY285" s="38">
        <f t="shared" si="92"/>
        <v>0</v>
      </c>
      <c r="CZ285" s="39">
        <f t="shared" si="93"/>
        <v>0</v>
      </c>
      <c r="DA285" t="s">
        <v>212</v>
      </c>
      <c r="DC285" t="s">
        <v>213</v>
      </c>
      <c r="DD285" t="str">
        <f t="shared" ca="1" si="94"/>
        <v/>
      </c>
      <c r="DG285" t="s">
        <v>2316</v>
      </c>
    </row>
    <row r="286" spans="2:111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1213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95"/>
        <v>0</v>
      </c>
      <c r="W286" s="11">
        <f t="shared" si="81"/>
        <v>0</v>
      </c>
      <c r="X286" s="44" t="str">
        <f t="shared" ca="1" si="99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2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3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4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5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86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87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88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89"/>
        <v>0</v>
      </c>
      <c r="CS286" s="34">
        <f t="shared" si="96"/>
        <v>0</v>
      </c>
      <c r="CT286" s="30">
        <f t="shared" si="97"/>
        <v>0</v>
      </c>
      <c r="CU286" s="30">
        <f t="shared" si="100"/>
        <v>0</v>
      </c>
      <c r="CV286" s="35">
        <f t="shared" si="90"/>
        <v>0</v>
      </c>
      <c r="CW286" s="36">
        <f t="shared" si="98"/>
        <v>0</v>
      </c>
      <c r="CX286" s="37">
        <f t="shared" si="91"/>
        <v>0</v>
      </c>
      <c r="CY286" s="38">
        <f t="shared" si="92"/>
        <v>0</v>
      </c>
      <c r="CZ286" s="39">
        <f t="shared" si="93"/>
        <v>0</v>
      </c>
      <c r="DA286" t="s">
        <v>212</v>
      </c>
      <c r="DC286" t="s">
        <v>213</v>
      </c>
      <c r="DD286" t="str">
        <f t="shared" ca="1" si="94"/>
        <v/>
      </c>
      <c r="DG286" t="s">
        <v>2316</v>
      </c>
    </row>
    <row r="287" spans="2:111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1213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95"/>
        <v>0</v>
      </c>
      <c r="W287" s="11">
        <f t="shared" si="81"/>
        <v>0</v>
      </c>
      <c r="X287" s="44" t="str">
        <f t="shared" ca="1" si="99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2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3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4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5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86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87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88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89"/>
        <v>1</v>
      </c>
      <c r="CS287" s="34">
        <f t="shared" si="96"/>
        <v>20</v>
      </c>
      <c r="CT287" s="30">
        <f t="shared" si="97"/>
        <v>0</v>
      </c>
      <c r="CU287" s="30">
        <f t="shared" si="100"/>
        <v>12.75</v>
      </c>
      <c r="CV287" s="35">
        <f t="shared" si="90"/>
        <v>1</v>
      </c>
      <c r="CW287" s="36">
        <f t="shared" si="98"/>
        <v>0</v>
      </c>
      <c r="CX287" s="37">
        <f t="shared" si="91"/>
        <v>1.5</v>
      </c>
      <c r="CY287" s="38">
        <f t="shared" si="92"/>
        <v>0</v>
      </c>
      <c r="CZ287" s="39">
        <f t="shared" si="93"/>
        <v>1</v>
      </c>
      <c r="DA287" t="s">
        <v>212</v>
      </c>
      <c r="DC287" t="s">
        <v>213</v>
      </c>
      <c r="DD287" t="str">
        <f t="shared" ca="1" si="94"/>
        <v/>
      </c>
      <c r="DG287" t="s">
        <v>2316</v>
      </c>
    </row>
    <row r="288" spans="2:111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1213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95"/>
        <v>0</v>
      </c>
      <c r="W288" s="11">
        <f t="shared" si="81"/>
        <v>0</v>
      </c>
      <c r="X288" s="44" t="str">
        <f t="shared" ca="1" si="99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2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3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4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5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86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87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88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89"/>
        <v>0</v>
      </c>
      <c r="CS288" s="34">
        <f t="shared" si="96"/>
        <v>14</v>
      </c>
      <c r="CT288" s="30">
        <f t="shared" si="97"/>
        <v>0</v>
      </c>
      <c r="CU288" s="30">
        <f t="shared" si="100"/>
        <v>6.166666666666667</v>
      </c>
      <c r="CV288" s="35">
        <f t="shared" si="90"/>
        <v>0</v>
      </c>
      <c r="CW288" s="36">
        <f t="shared" si="98"/>
        <v>0</v>
      </c>
      <c r="CX288" s="37">
        <f t="shared" si="91"/>
        <v>1</v>
      </c>
      <c r="CY288" s="38">
        <f t="shared" si="92"/>
        <v>2.5</v>
      </c>
      <c r="CZ288" s="39">
        <f t="shared" si="93"/>
        <v>0</v>
      </c>
      <c r="DA288" t="s">
        <v>212</v>
      </c>
      <c r="DC288" t="s">
        <v>213</v>
      </c>
      <c r="DD288" t="str">
        <f t="shared" ca="1" si="94"/>
        <v/>
      </c>
      <c r="DG288" t="s">
        <v>2316</v>
      </c>
    </row>
    <row r="289" spans="2:111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1213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95"/>
        <v>0</v>
      </c>
      <c r="W289" s="11">
        <f t="shared" si="81"/>
        <v>0</v>
      </c>
      <c r="X289" s="44" t="str">
        <f t="shared" ca="1" si="99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2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3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4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5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86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87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88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89"/>
        <v>0</v>
      </c>
      <c r="CS289" s="34">
        <f t="shared" si="96"/>
        <v>10</v>
      </c>
      <c r="CT289" s="30">
        <f t="shared" si="97"/>
        <v>0</v>
      </c>
      <c r="CU289" s="30">
        <f t="shared" si="100"/>
        <v>7</v>
      </c>
      <c r="CV289" s="35">
        <f t="shared" si="90"/>
        <v>0</v>
      </c>
      <c r="CW289" s="36">
        <f t="shared" si="98"/>
        <v>0</v>
      </c>
      <c r="CX289" s="37">
        <f t="shared" si="91"/>
        <v>0</v>
      </c>
      <c r="CY289" s="38">
        <f t="shared" si="92"/>
        <v>2.5</v>
      </c>
      <c r="CZ289" s="39">
        <f t="shared" si="93"/>
        <v>0</v>
      </c>
      <c r="DA289" t="s">
        <v>212</v>
      </c>
      <c r="DC289" t="s">
        <v>213</v>
      </c>
      <c r="DD289" t="str">
        <f t="shared" ca="1" si="94"/>
        <v/>
      </c>
      <c r="DG289" t="s">
        <v>2316</v>
      </c>
    </row>
    <row r="290" spans="2:111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1213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95"/>
        <v>0</v>
      </c>
      <c r="W290" s="11">
        <f t="shared" si="81"/>
        <v>0</v>
      </c>
      <c r="X290" s="44" t="str">
        <f t="shared" ca="1" si="99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2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3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4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5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86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87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88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89"/>
        <v>0</v>
      </c>
      <c r="CS290" s="34">
        <f t="shared" si="96"/>
        <v>5</v>
      </c>
      <c r="CT290" s="30">
        <f t="shared" si="97"/>
        <v>0</v>
      </c>
      <c r="CU290" s="30">
        <f t="shared" si="100"/>
        <v>12.333333333333334</v>
      </c>
      <c r="CV290" s="35">
        <f t="shared" si="90"/>
        <v>1</v>
      </c>
      <c r="CW290" s="36">
        <f t="shared" si="98"/>
        <v>0</v>
      </c>
      <c r="CX290" s="37">
        <f t="shared" si="91"/>
        <v>0</v>
      </c>
      <c r="CY290" s="38">
        <f t="shared" si="92"/>
        <v>0</v>
      </c>
      <c r="CZ290" s="39">
        <f t="shared" si="93"/>
        <v>0</v>
      </c>
      <c r="DA290" t="s">
        <v>212</v>
      </c>
      <c r="DC290" t="s">
        <v>213</v>
      </c>
      <c r="DD290" t="str">
        <f t="shared" ca="1" si="94"/>
        <v/>
      </c>
      <c r="DG290" t="s">
        <v>2316</v>
      </c>
    </row>
    <row r="291" spans="2:111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1213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95"/>
        <v>0</v>
      </c>
      <c r="W291" s="11">
        <f t="shared" si="81"/>
        <v>0</v>
      </c>
      <c r="X291" s="44" t="str">
        <f t="shared" ca="1" si="99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2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3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4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5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86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87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88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89"/>
        <v>0</v>
      </c>
      <c r="CS291" s="34">
        <f t="shared" si="96"/>
        <v>0</v>
      </c>
      <c r="CT291" s="30">
        <f t="shared" si="97"/>
        <v>20</v>
      </c>
      <c r="CU291" s="30">
        <f t="shared" si="100"/>
        <v>10</v>
      </c>
      <c r="CV291" s="35">
        <f t="shared" si="90"/>
        <v>0</v>
      </c>
      <c r="CW291" s="36">
        <f t="shared" si="98"/>
        <v>0</v>
      </c>
      <c r="CX291" s="37">
        <f t="shared" si="91"/>
        <v>0</v>
      </c>
      <c r="CY291" s="38">
        <f t="shared" si="92"/>
        <v>0</v>
      </c>
      <c r="CZ291" s="39">
        <f t="shared" si="93"/>
        <v>0</v>
      </c>
      <c r="DA291" t="s">
        <v>212</v>
      </c>
      <c r="DC291" t="s">
        <v>213</v>
      </c>
      <c r="DD291" t="str">
        <f t="shared" ca="1" si="94"/>
        <v/>
      </c>
      <c r="DG291" t="s">
        <v>2316</v>
      </c>
    </row>
    <row r="292" spans="2:111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1213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95"/>
        <v>1</v>
      </c>
      <c r="W292" s="11">
        <f t="shared" si="81"/>
        <v>0</v>
      </c>
      <c r="X292" s="44" t="str">
        <f t="shared" ca="1" si="99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2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3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4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5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86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87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88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89"/>
        <v>0</v>
      </c>
      <c r="CS292" s="34">
        <v>5</v>
      </c>
      <c r="CT292" s="30">
        <v>0</v>
      </c>
      <c r="CU292" s="30">
        <v>11</v>
      </c>
      <c r="CV292" s="35">
        <f t="shared" si="90"/>
        <v>0</v>
      </c>
      <c r="CW292" s="36">
        <f t="shared" si="98"/>
        <v>0.8</v>
      </c>
      <c r="CX292" s="37">
        <f t="shared" si="91"/>
        <v>1</v>
      </c>
      <c r="CY292" s="38">
        <f t="shared" si="92"/>
        <v>0</v>
      </c>
      <c r="CZ292" s="39">
        <f t="shared" si="93"/>
        <v>0</v>
      </c>
      <c r="DA292" t="s">
        <v>215</v>
      </c>
      <c r="DC292" t="s">
        <v>213</v>
      </c>
      <c r="DD292" t="str">
        <f t="shared" ca="1" si="94"/>
        <v>CITRUSSALADITEM(MEAL, ItemRegistry.citrussaladItem, 4 ,1f,0f,0f,1f,0.8f,0f,0f,1.91f),</v>
      </c>
      <c r="DG292" t="s">
        <v>2506</v>
      </c>
    </row>
    <row r="293" spans="2:111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1213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95"/>
        <v>0</v>
      </c>
      <c r="W293" s="11">
        <f t="shared" si="81"/>
        <v>0</v>
      </c>
      <c r="X293" s="44" t="str">
        <f t="shared" ca="1" si="99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2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3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4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5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86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87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88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89"/>
        <v>1</v>
      </c>
      <c r="CS293" s="34">
        <f t="shared" si="96"/>
        <v>10</v>
      </c>
      <c r="CT293" s="30">
        <f t="shared" si="97"/>
        <v>0</v>
      </c>
      <c r="CU293" s="30">
        <f t="shared" si="100"/>
        <v>12.25</v>
      </c>
      <c r="CV293" s="35">
        <f t="shared" si="90"/>
        <v>1</v>
      </c>
      <c r="CW293" s="36">
        <f t="shared" si="98"/>
        <v>0</v>
      </c>
      <c r="CX293" s="37">
        <f t="shared" si="91"/>
        <v>0</v>
      </c>
      <c r="CY293" s="38">
        <f t="shared" si="92"/>
        <v>0</v>
      </c>
      <c r="CZ293" s="39">
        <f t="shared" si="93"/>
        <v>1</v>
      </c>
      <c r="DA293" t="s">
        <v>212</v>
      </c>
      <c r="DC293" t="s">
        <v>213</v>
      </c>
      <c r="DD293" t="str">
        <f t="shared" ca="1" si="94"/>
        <v/>
      </c>
      <c r="DG293" t="s">
        <v>2316</v>
      </c>
    </row>
    <row r="294" spans="2:111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1213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95"/>
        <v>0</v>
      </c>
      <c r="W294" s="11">
        <f t="shared" si="81"/>
        <v>0</v>
      </c>
      <c r="X294" s="44" t="str">
        <f t="shared" ca="1" si="99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2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3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4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5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86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87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88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89"/>
        <v>0</v>
      </c>
      <c r="CS294" s="34">
        <f t="shared" si="96"/>
        <v>0</v>
      </c>
      <c r="CT294" s="30">
        <f t="shared" si="97"/>
        <v>0</v>
      </c>
      <c r="CU294" s="30">
        <f t="shared" si="100"/>
        <v>15</v>
      </c>
      <c r="CV294" s="35">
        <f t="shared" si="90"/>
        <v>0</v>
      </c>
      <c r="CW294" s="36">
        <f t="shared" si="98"/>
        <v>0</v>
      </c>
      <c r="CX294" s="37">
        <f t="shared" si="91"/>
        <v>0</v>
      </c>
      <c r="CY294" s="38">
        <f t="shared" si="92"/>
        <v>0</v>
      </c>
      <c r="CZ294" s="39">
        <f t="shared" si="93"/>
        <v>0</v>
      </c>
      <c r="DA294" t="s">
        <v>212</v>
      </c>
      <c r="DC294" t="s">
        <v>213</v>
      </c>
      <c r="DD294" t="str">
        <f t="shared" ca="1" si="94"/>
        <v/>
      </c>
      <c r="DG294" t="s">
        <v>2316</v>
      </c>
    </row>
    <row r="295" spans="2:111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1213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95"/>
        <v>-1</v>
      </c>
      <c r="W295" s="11">
        <f t="shared" si="81"/>
        <v>0</v>
      </c>
      <c r="X295" s="44" t="str">
        <f t="shared" ca="1" si="99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2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3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4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5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86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87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88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89"/>
        <v>0</v>
      </c>
      <c r="CS295" s="34">
        <f t="shared" si="96"/>
        <v>5</v>
      </c>
      <c r="CT295" s="30">
        <f t="shared" si="97"/>
        <v>0</v>
      </c>
      <c r="CU295" s="30">
        <f t="shared" si="100"/>
        <v>3.5</v>
      </c>
      <c r="CV295" s="35">
        <f t="shared" si="90"/>
        <v>0</v>
      </c>
      <c r="CW295" s="36">
        <f t="shared" si="98"/>
        <v>0</v>
      </c>
      <c r="CX295" s="37">
        <f t="shared" si="91"/>
        <v>0</v>
      </c>
      <c r="CY295" s="38">
        <f t="shared" si="92"/>
        <v>1</v>
      </c>
      <c r="CZ295" s="39">
        <f t="shared" si="93"/>
        <v>0</v>
      </c>
      <c r="DA295" t="s">
        <v>212</v>
      </c>
      <c r="DC295" t="s">
        <v>213</v>
      </c>
      <c r="DD295" t="str">
        <f t="shared" ca="1" si="94"/>
        <v/>
      </c>
      <c r="DG295" t="s">
        <v>2316</v>
      </c>
    </row>
    <row r="296" spans="2:111" x14ac:dyDescent="0.3">
      <c r="B296" t="s">
        <v>2314</v>
      </c>
      <c r="C296" t="str">
        <f>INDEX('PH Itemnames'!$B$1:$B$723,MATCH(B296,'PH Itemnames'!$A$1:$A$723),1)</f>
        <v>baconwrappedchiliItem</v>
      </c>
      <c r="D296" t="s">
        <v>253</v>
      </c>
      <c r="E296" t="s">
        <v>1213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95"/>
        <v>0</v>
      </c>
      <c r="W296" s="11">
        <f t="shared" si="81"/>
        <v>0</v>
      </c>
      <c r="X296" s="44" t="str">
        <f t="shared" ca="1" si="99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2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3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4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5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86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87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88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89"/>
        <v>0</v>
      </c>
      <c r="CS296" s="34">
        <f t="shared" si="96"/>
        <v>10</v>
      </c>
      <c r="CT296" s="30">
        <f t="shared" si="97"/>
        <v>0</v>
      </c>
      <c r="CU296" s="30">
        <f t="shared" si="100"/>
        <v>7</v>
      </c>
      <c r="CV296" s="35">
        <f t="shared" si="90"/>
        <v>0</v>
      </c>
      <c r="CW296" s="36">
        <f t="shared" si="98"/>
        <v>0</v>
      </c>
      <c r="CX296" s="37">
        <f t="shared" si="91"/>
        <v>0</v>
      </c>
      <c r="CY296" s="38">
        <f t="shared" si="92"/>
        <v>2.5</v>
      </c>
      <c r="CZ296" s="39">
        <f t="shared" si="93"/>
        <v>0</v>
      </c>
      <c r="DA296" t="s">
        <v>212</v>
      </c>
      <c r="DC296" t="s">
        <v>213</v>
      </c>
      <c r="DD296" t="str">
        <f t="shared" ca="1" si="94"/>
        <v/>
      </c>
      <c r="DG296" t="s">
        <v>2316</v>
      </c>
    </row>
    <row r="297" spans="2:111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1208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95"/>
        <v>-1</v>
      </c>
      <c r="W297" s="11">
        <f t="shared" si="81"/>
        <v>0</v>
      </c>
      <c r="X297" s="44" t="str">
        <f t="shared" ca="1" si="99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2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3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4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5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86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87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88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89"/>
        <v>0</v>
      </c>
      <c r="CS297" s="34">
        <f t="shared" si="96"/>
        <v>5</v>
      </c>
      <c r="CT297" s="30">
        <f t="shared" si="97"/>
        <v>0</v>
      </c>
      <c r="CU297" s="30">
        <f t="shared" si="100"/>
        <v>2.3333333333333335</v>
      </c>
      <c r="CV297" s="35">
        <f t="shared" si="90"/>
        <v>1</v>
      </c>
      <c r="CW297" s="36">
        <f t="shared" si="98"/>
        <v>0</v>
      </c>
      <c r="CX297" s="37">
        <f t="shared" si="91"/>
        <v>0</v>
      </c>
      <c r="CY297" s="38">
        <f t="shared" si="92"/>
        <v>0</v>
      </c>
      <c r="CZ297" s="39">
        <f t="shared" si="93"/>
        <v>0</v>
      </c>
      <c r="DA297" t="s">
        <v>212</v>
      </c>
      <c r="DC297" t="s">
        <v>213</v>
      </c>
      <c r="DD297" t="str">
        <f t="shared" ca="1" si="94"/>
        <v/>
      </c>
      <c r="DG297" t="s">
        <v>2316</v>
      </c>
    </row>
    <row r="298" spans="2:111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1213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95"/>
        <v>0</v>
      </c>
      <c r="W298" s="11">
        <f t="shared" si="81"/>
        <v>0</v>
      </c>
      <c r="X298" s="44" t="str">
        <f t="shared" ca="1" si="99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2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3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4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5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86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87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88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89"/>
        <v>2</v>
      </c>
      <c r="CS298" s="34">
        <v>10</v>
      </c>
      <c r="CT298" s="30">
        <v>0</v>
      </c>
      <c r="CU298" s="30">
        <v>11</v>
      </c>
      <c r="CV298" s="35">
        <f t="shared" si="90"/>
        <v>1</v>
      </c>
      <c r="CW298" s="36">
        <f t="shared" si="98"/>
        <v>0</v>
      </c>
      <c r="CX298" s="37">
        <f t="shared" si="91"/>
        <v>0</v>
      </c>
      <c r="CY298" s="38">
        <f t="shared" si="92"/>
        <v>0</v>
      </c>
      <c r="CZ298" s="39">
        <f t="shared" si="93"/>
        <v>2</v>
      </c>
      <c r="DA298" t="s">
        <v>215</v>
      </c>
      <c r="DC298" t="s">
        <v>213</v>
      </c>
      <c r="DD298" t="str">
        <f t="shared" ca="1" si="94"/>
        <v/>
      </c>
      <c r="DG298" t="s">
        <v>2316</v>
      </c>
    </row>
    <row r="299" spans="2:111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1213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95"/>
        <v>0</v>
      </c>
      <c r="W299" s="11">
        <f t="shared" si="81"/>
        <v>0</v>
      </c>
      <c r="X299" s="44" t="str">
        <f t="shared" ca="1" si="99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2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3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4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5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86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87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88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89"/>
        <v>3</v>
      </c>
      <c r="CS299" s="34">
        <v>15</v>
      </c>
      <c r="CT299" s="30">
        <v>0</v>
      </c>
      <c r="CU299" s="30">
        <f t="shared" si="100"/>
        <v>25.75</v>
      </c>
      <c r="CV299" s="35">
        <f t="shared" si="90"/>
        <v>1</v>
      </c>
      <c r="CW299" s="36">
        <f t="shared" si="98"/>
        <v>0</v>
      </c>
      <c r="CX299" s="37">
        <f t="shared" si="91"/>
        <v>0</v>
      </c>
      <c r="CY299" s="38">
        <f t="shared" si="92"/>
        <v>0</v>
      </c>
      <c r="CZ299" s="39">
        <f t="shared" si="93"/>
        <v>3</v>
      </c>
      <c r="DA299" t="s">
        <v>215</v>
      </c>
      <c r="DC299" t="s">
        <v>213</v>
      </c>
      <c r="DD299" t="str">
        <f t="shared" ca="1" si="94"/>
        <v/>
      </c>
      <c r="DG299" t="s">
        <v>2316</v>
      </c>
    </row>
    <row r="300" spans="2:111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1213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95"/>
        <v>0</v>
      </c>
      <c r="W300" s="11">
        <f t="shared" si="81"/>
        <v>1</v>
      </c>
      <c r="X300" s="44" t="str">
        <f t="shared" ca="1" si="99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2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3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4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5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86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87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88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89"/>
        <v>0</v>
      </c>
      <c r="CS300" s="34">
        <v>10</v>
      </c>
      <c r="CT300" s="30">
        <f t="shared" si="97"/>
        <v>0</v>
      </c>
      <c r="CU300" s="30">
        <v>40</v>
      </c>
      <c r="CV300" s="35">
        <f t="shared" si="90"/>
        <v>0</v>
      </c>
      <c r="CW300" s="36">
        <f t="shared" si="98"/>
        <v>0</v>
      </c>
      <c r="CX300" s="37">
        <f t="shared" si="91"/>
        <v>0</v>
      </c>
      <c r="CY300" s="38">
        <f t="shared" si="92"/>
        <v>2</v>
      </c>
      <c r="CZ300" s="39">
        <f t="shared" si="93"/>
        <v>0</v>
      </c>
      <c r="DA300" t="s">
        <v>215</v>
      </c>
      <c r="DC300" t="s">
        <v>213</v>
      </c>
      <c r="DD300" t="str">
        <f t="shared" ca="1" si="94"/>
        <v/>
      </c>
      <c r="DG300" t="s">
        <v>2316</v>
      </c>
    </row>
    <row r="301" spans="2:111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1213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95"/>
        <v>0</v>
      </c>
      <c r="W301" s="11">
        <f t="shared" si="81"/>
        <v>0</v>
      </c>
      <c r="X301" s="44" t="str">
        <f t="shared" ca="1" si="99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2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3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4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5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86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87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88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89"/>
        <v>0</v>
      </c>
      <c r="CS301" s="34">
        <v>2</v>
      </c>
      <c r="CT301" s="30">
        <f t="shared" si="97"/>
        <v>0</v>
      </c>
      <c r="CU301" s="30">
        <f t="shared" si="100"/>
        <v>20</v>
      </c>
      <c r="CV301" s="35">
        <v>1</v>
      </c>
      <c r="CW301" s="36">
        <f t="shared" si="98"/>
        <v>0</v>
      </c>
      <c r="CX301" s="37">
        <f t="shared" si="91"/>
        <v>0</v>
      </c>
      <c r="CY301" s="38">
        <f t="shared" si="92"/>
        <v>0</v>
      </c>
      <c r="CZ301" s="39">
        <f t="shared" si="93"/>
        <v>0</v>
      </c>
      <c r="DA301" t="s">
        <v>215</v>
      </c>
      <c r="DC301" t="s">
        <v>213</v>
      </c>
      <c r="DD301" t="str">
        <f t="shared" ca="1" si="94"/>
        <v/>
      </c>
      <c r="DG301" t="s">
        <v>2316</v>
      </c>
    </row>
    <row r="302" spans="2:111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1213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95"/>
        <v>1</v>
      </c>
      <c r="W302" s="11">
        <f t="shared" si="81"/>
        <v>0</v>
      </c>
      <c r="X302" s="44" t="str">
        <f t="shared" ca="1" si="99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2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3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4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5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86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87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88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89"/>
        <v>1</v>
      </c>
      <c r="CS302" s="34">
        <v>7</v>
      </c>
      <c r="CT302" s="30">
        <v>0</v>
      </c>
      <c r="CU302" s="30">
        <v>12</v>
      </c>
      <c r="CV302" s="35">
        <f t="shared" si="90"/>
        <v>0</v>
      </c>
      <c r="CW302" s="36">
        <f t="shared" si="98"/>
        <v>0.5</v>
      </c>
      <c r="CX302" s="37">
        <f t="shared" si="91"/>
        <v>0</v>
      </c>
      <c r="CY302" s="38">
        <f t="shared" si="92"/>
        <v>0</v>
      </c>
      <c r="CZ302" s="39">
        <f t="shared" si="93"/>
        <v>1</v>
      </c>
      <c r="DA302" t="s">
        <v>215</v>
      </c>
      <c r="DC302" t="s">
        <v>212</v>
      </c>
      <c r="DD302" t="str">
        <f t="shared" ca="1" si="94"/>
        <v/>
      </c>
    </row>
    <row r="303" spans="2:111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1213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95"/>
        <v>0</v>
      </c>
      <c r="W303" s="11">
        <f t="shared" si="81"/>
        <v>0</v>
      </c>
      <c r="X303" s="44" t="str">
        <f t="shared" ca="1" si="99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2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3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4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5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86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87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88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89"/>
        <v>0</v>
      </c>
      <c r="CS303" s="34">
        <f t="shared" si="96"/>
        <v>2</v>
      </c>
      <c r="CT303" s="30">
        <f t="shared" si="97"/>
        <v>0</v>
      </c>
      <c r="CU303" s="30">
        <f t="shared" si="100"/>
        <v>6.666666666666667</v>
      </c>
      <c r="CV303" s="35">
        <f t="shared" si="90"/>
        <v>0</v>
      </c>
      <c r="CW303" s="36">
        <f t="shared" si="98"/>
        <v>1</v>
      </c>
      <c r="CX303" s="37">
        <f t="shared" si="91"/>
        <v>0</v>
      </c>
      <c r="CY303" s="38">
        <f t="shared" si="92"/>
        <v>0</v>
      </c>
      <c r="CZ303" s="39">
        <f t="shared" si="93"/>
        <v>0</v>
      </c>
      <c r="DA303" t="s">
        <v>212</v>
      </c>
      <c r="DC303" t="s">
        <v>213</v>
      </c>
      <c r="DD303" t="str">
        <f t="shared" ca="1" si="94"/>
        <v/>
      </c>
      <c r="DG303" t="s">
        <v>2316</v>
      </c>
    </row>
    <row r="304" spans="2:111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1213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95"/>
        <v>0</v>
      </c>
      <c r="W304" s="11">
        <f t="shared" si="81"/>
        <v>0</v>
      </c>
      <c r="X304" s="44" t="str">
        <f t="shared" ca="1" si="99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2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3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4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5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86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87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88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89"/>
        <v>0</v>
      </c>
      <c r="CS304" s="34">
        <f t="shared" si="96"/>
        <v>11</v>
      </c>
      <c r="CT304" s="30">
        <f t="shared" si="97"/>
        <v>0</v>
      </c>
      <c r="CU304" s="30">
        <f t="shared" si="100"/>
        <v>22</v>
      </c>
      <c r="CV304" s="35">
        <f t="shared" si="90"/>
        <v>0</v>
      </c>
      <c r="CW304" s="36">
        <f t="shared" si="98"/>
        <v>0</v>
      </c>
      <c r="CX304" s="37">
        <f t="shared" si="91"/>
        <v>0</v>
      </c>
      <c r="CY304" s="38">
        <f t="shared" si="92"/>
        <v>2.5</v>
      </c>
      <c r="CZ304" s="39">
        <f t="shared" si="93"/>
        <v>0</v>
      </c>
      <c r="DA304" t="s">
        <v>215</v>
      </c>
      <c r="DC304" t="s">
        <v>213</v>
      </c>
      <c r="DD304" t="str">
        <f t="shared" ca="1" si="94"/>
        <v/>
      </c>
      <c r="DG304" t="s">
        <v>2316</v>
      </c>
    </row>
    <row r="305" spans="2:111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1213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95"/>
        <v>1</v>
      </c>
      <c r="W305" s="11">
        <f t="shared" si="81"/>
        <v>0</v>
      </c>
      <c r="X305" s="44" t="str">
        <f t="shared" ca="1" si="99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2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3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4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5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86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87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88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89"/>
        <v>2</v>
      </c>
      <c r="CS305" s="34">
        <f t="shared" si="96"/>
        <v>20</v>
      </c>
      <c r="CT305" s="30">
        <f t="shared" si="97"/>
        <v>0</v>
      </c>
      <c r="CU305" s="30">
        <v>21</v>
      </c>
      <c r="CV305" s="35">
        <f t="shared" si="90"/>
        <v>3</v>
      </c>
      <c r="CW305" s="36">
        <f t="shared" si="98"/>
        <v>0</v>
      </c>
      <c r="CX305" s="37">
        <f t="shared" si="91"/>
        <v>0</v>
      </c>
      <c r="CY305" s="38">
        <f t="shared" si="92"/>
        <v>0</v>
      </c>
      <c r="CZ305" s="39">
        <f t="shared" si="93"/>
        <v>2</v>
      </c>
      <c r="DA305" t="s">
        <v>215</v>
      </c>
      <c r="DC305" t="s">
        <v>213</v>
      </c>
      <c r="DD305" t="str">
        <f t="shared" ca="1" si="94"/>
        <v>TOASTSANDWICHITEM(MEAL, ItemRegistry.toastsandwichItem, 4 ,4f,0f,3f,0f,0f,0f,2f,1f),</v>
      </c>
      <c r="DG305" t="s">
        <v>2325</v>
      </c>
    </row>
    <row r="306" spans="2:111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1213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95"/>
        <v>1</v>
      </c>
      <c r="W306" s="11">
        <f t="shared" si="81"/>
        <v>0</v>
      </c>
      <c r="X306" s="44" t="str">
        <f t="shared" ca="1" si="99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2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3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4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5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86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87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88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89"/>
        <v>3</v>
      </c>
      <c r="CS306" s="34">
        <f t="shared" si="96"/>
        <v>25</v>
      </c>
      <c r="CT306" s="30">
        <f t="shared" si="97"/>
        <v>0</v>
      </c>
      <c r="CU306" s="30">
        <v>21</v>
      </c>
      <c r="CV306" s="35">
        <f t="shared" si="90"/>
        <v>1</v>
      </c>
      <c r="CW306" s="36">
        <f t="shared" si="98"/>
        <v>0</v>
      </c>
      <c r="CX306" s="37">
        <f t="shared" si="91"/>
        <v>1.5</v>
      </c>
      <c r="CY306" s="38">
        <f t="shared" si="92"/>
        <v>0</v>
      </c>
      <c r="CZ306" s="39">
        <f t="shared" si="93"/>
        <v>3</v>
      </c>
      <c r="DA306" t="s">
        <v>215</v>
      </c>
      <c r="DC306" t="s">
        <v>213</v>
      </c>
      <c r="DD306" t="str">
        <f t="shared" ca="1" si="94"/>
        <v>POTATOANDCHEESEPIROGIITEM(MEAL, ItemRegistry.potatoandcheesepirogiItem, 4 ,5f,0f,1f,1.5f,0f,0f,3f,1f),</v>
      </c>
      <c r="DG306" t="s">
        <v>2507</v>
      </c>
    </row>
    <row r="307" spans="2:111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1213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95"/>
        <v>0</v>
      </c>
      <c r="W307" s="11">
        <f t="shared" si="81"/>
        <v>0</v>
      </c>
      <c r="X307" s="44" t="str">
        <f t="shared" ca="1" si="99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2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3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4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5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86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87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88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89"/>
        <v>0</v>
      </c>
      <c r="CS307" s="34">
        <f t="shared" si="96"/>
        <v>9</v>
      </c>
      <c r="CT307" s="30">
        <f t="shared" si="97"/>
        <v>0</v>
      </c>
      <c r="CU307" s="30">
        <f t="shared" si="100"/>
        <v>2.3333333333333335</v>
      </c>
      <c r="CV307" s="35">
        <f t="shared" si="90"/>
        <v>1</v>
      </c>
      <c r="CW307" s="36">
        <f t="shared" si="98"/>
        <v>0</v>
      </c>
      <c r="CX307" s="37">
        <f t="shared" si="91"/>
        <v>0</v>
      </c>
      <c r="CY307" s="38">
        <f t="shared" si="92"/>
        <v>0</v>
      </c>
      <c r="CZ307" s="39">
        <f t="shared" si="93"/>
        <v>0</v>
      </c>
      <c r="DA307" t="s">
        <v>212</v>
      </c>
      <c r="DC307" t="s">
        <v>213</v>
      </c>
      <c r="DD307" t="str">
        <f t="shared" ca="1" si="94"/>
        <v/>
      </c>
      <c r="DG307" t="s">
        <v>2316</v>
      </c>
    </row>
    <row r="308" spans="2:111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1213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95"/>
        <v>0</v>
      </c>
      <c r="W308" s="11">
        <f t="shared" si="81"/>
        <v>0</v>
      </c>
      <c r="X308" s="44" t="str">
        <f t="shared" ca="1" si="99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2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3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4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5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86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87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88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89"/>
        <v>0</v>
      </c>
      <c r="CS308" s="34">
        <f t="shared" si="96"/>
        <v>20</v>
      </c>
      <c r="CT308" s="30">
        <v>0</v>
      </c>
      <c r="CU308" s="30">
        <f t="shared" si="100"/>
        <v>24.583333333333332</v>
      </c>
      <c r="CV308" s="35">
        <f t="shared" si="90"/>
        <v>1.5</v>
      </c>
      <c r="CW308" s="36">
        <f t="shared" si="98"/>
        <v>0</v>
      </c>
      <c r="CX308" s="37">
        <f t="shared" si="91"/>
        <v>2.5</v>
      </c>
      <c r="CY308" s="38">
        <f t="shared" si="92"/>
        <v>2</v>
      </c>
      <c r="CZ308" s="39">
        <f t="shared" si="93"/>
        <v>0</v>
      </c>
      <c r="DA308" t="s">
        <v>215</v>
      </c>
      <c r="DC308" t="s">
        <v>213</v>
      </c>
      <c r="DD308" t="str">
        <f t="shared" ca="1" si="94"/>
        <v/>
      </c>
      <c r="DG308" t="s">
        <v>2316</v>
      </c>
    </row>
    <row r="309" spans="2:111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1213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95"/>
        <v>0</v>
      </c>
      <c r="W309" s="11">
        <f t="shared" si="81"/>
        <v>0</v>
      </c>
      <c r="X309" s="44" t="str">
        <f t="shared" ca="1" si="99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2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3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4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5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86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87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88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89"/>
        <v>3</v>
      </c>
      <c r="CS309" s="34">
        <f t="shared" si="96"/>
        <v>10</v>
      </c>
      <c r="CT309" s="30">
        <f t="shared" si="97"/>
        <v>5</v>
      </c>
      <c r="CU309" s="30">
        <f t="shared" si="100"/>
        <v>20.833333333333332</v>
      </c>
      <c r="CV309" s="35">
        <f t="shared" si="90"/>
        <v>0</v>
      </c>
      <c r="CW309" s="36">
        <f t="shared" si="98"/>
        <v>0</v>
      </c>
      <c r="CX309" s="37">
        <f t="shared" si="91"/>
        <v>0</v>
      </c>
      <c r="CY309" s="38">
        <f t="shared" si="92"/>
        <v>0</v>
      </c>
      <c r="CZ309" s="39">
        <f t="shared" si="93"/>
        <v>3</v>
      </c>
      <c r="DA309" t="s">
        <v>212</v>
      </c>
      <c r="DC309" t="s">
        <v>213</v>
      </c>
      <c r="DD309" t="str">
        <f t="shared" ca="1" si="94"/>
        <v/>
      </c>
      <c r="DG309" t="s">
        <v>2316</v>
      </c>
    </row>
    <row r="310" spans="2:111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1208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95"/>
        <v>1</v>
      </c>
      <c r="W310" s="11">
        <f t="shared" si="81"/>
        <v>0</v>
      </c>
      <c r="X310" s="44" t="str">
        <f t="shared" ca="1" si="99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2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3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4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5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86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87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88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89"/>
        <v>0</v>
      </c>
      <c r="CS310" s="34">
        <f t="shared" si="96"/>
        <v>5</v>
      </c>
      <c r="CT310" s="30">
        <f t="shared" si="97"/>
        <v>0</v>
      </c>
      <c r="CU310" s="30">
        <v>21</v>
      </c>
      <c r="CV310" s="35">
        <f t="shared" si="90"/>
        <v>1</v>
      </c>
      <c r="CW310" s="36">
        <f t="shared" si="98"/>
        <v>0</v>
      </c>
      <c r="CX310" s="37">
        <f t="shared" si="91"/>
        <v>0</v>
      </c>
      <c r="CY310" s="38">
        <f t="shared" si="92"/>
        <v>0</v>
      </c>
      <c r="CZ310" s="39">
        <f t="shared" si="93"/>
        <v>0</v>
      </c>
      <c r="DA310" t="s">
        <v>215</v>
      </c>
      <c r="DC310" t="s">
        <v>213</v>
      </c>
      <c r="DD310" t="str">
        <f t="shared" ca="1" si="94"/>
        <v>LAVENDERSHORTBREADITEM(BREAD, ItemRegistry.lavendershortbreadItem, 4 ,1f,0f,1f,0f,0f,0f,0f,1f),</v>
      </c>
      <c r="DG310" t="s">
        <v>2326</v>
      </c>
    </row>
    <row r="311" spans="2:111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1213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95"/>
        <v>1</v>
      </c>
      <c r="W311" s="11">
        <f t="shared" si="81"/>
        <v>0</v>
      </c>
      <c r="X311" s="44" t="str">
        <f t="shared" ca="1" si="99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2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3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4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5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86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87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88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89"/>
        <v>0</v>
      </c>
      <c r="CS311" s="34">
        <v>20</v>
      </c>
      <c r="CT311" s="30">
        <f t="shared" si="97"/>
        <v>0</v>
      </c>
      <c r="CU311" s="30">
        <f t="shared" si="100"/>
        <v>12</v>
      </c>
      <c r="CV311" s="35">
        <f t="shared" si="90"/>
        <v>1</v>
      </c>
      <c r="CW311" s="36">
        <f t="shared" si="98"/>
        <v>0</v>
      </c>
      <c r="CX311" s="37">
        <f t="shared" si="91"/>
        <v>1</v>
      </c>
      <c r="CY311" s="38">
        <f t="shared" si="92"/>
        <v>2.5</v>
      </c>
      <c r="CZ311" s="39">
        <f t="shared" si="93"/>
        <v>0</v>
      </c>
      <c r="DA311" t="s">
        <v>215</v>
      </c>
      <c r="DC311" t="s">
        <v>213</v>
      </c>
      <c r="DD311" t="str">
        <f t="shared" ca="1" si="94"/>
        <v>BEEFWELLINGTONITEM(MEAL, ItemRegistry.beefwellingtonItem, 4 ,4f,0f,1f,1f,0f,2.5f,0f,1.75f),</v>
      </c>
      <c r="DG311" t="s">
        <v>2508</v>
      </c>
    </row>
    <row r="312" spans="2:111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1213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95"/>
        <v>1</v>
      </c>
      <c r="W312" s="11">
        <f t="shared" si="81"/>
        <v>1</v>
      </c>
      <c r="X312" s="44" t="s">
        <v>212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2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3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4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5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86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87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88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89"/>
        <v>0</v>
      </c>
      <c r="CS312" s="34">
        <f t="shared" si="96"/>
        <v>10</v>
      </c>
      <c r="CT312" s="30">
        <f t="shared" si="97"/>
        <v>0</v>
      </c>
      <c r="CU312" s="30">
        <f t="shared" si="100"/>
        <v>1.75</v>
      </c>
      <c r="CV312" s="35">
        <f t="shared" si="90"/>
        <v>0</v>
      </c>
      <c r="CW312" s="36">
        <f t="shared" si="98"/>
        <v>0</v>
      </c>
      <c r="CX312" s="37">
        <f t="shared" si="91"/>
        <v>0</v>
      </c>
      <c r="CY312" s="38">
        <f t="shared" si="92"/>
        <v>2.5</v>
      </c>
      <c r="CZ312" s="39">
        <f t="shared" si="93"/>
        <v>0</v>
      </c>
      <c r="DA312" t="s">
        <v>212</v>
      </c>
      <c r="DB312" t="s">
        <v>1175</v>
      </c>
      <c r="DC312" t="s">
        <v>213</v>
      </c>
      <c r="DD312" t="str">
        <f t="shared" si="94"/>
        <v/>
      </c>
      <c r="DG312" t="s">
        <v>2316</v>
      </c>
    </row>
    <row r="313" spans="2:111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1213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95"/>
        <v>1</v>
      </c>
      <c r="W313" s="11">
        <f t="shared" si="81"/>
        <v>0</v>
      </c>
      <c r="X313" s="44" t="str">
        <f t="shared" ca="1" si="99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2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3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4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5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86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87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88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89"/>
        <v>0</v>
      </c>
      <c r="CS313" s="34">
        <v>5</v>
      </c>
      <c r="CT313" s="30">
        <f t="shared" si="97"/>
        <v>0</v>
      </c>
      <c r="CU313" s="30">
        <v>21</v>
      </c>
      <c r="CV313" s="35">
        <v>1</v>
      </c>
      <c r="CW313" s="36">
        <f t="shared" si="98"/>
        <v>0</v>
      </c>
      <c r="CX313" s="37">
        <f t="shared" si="91"/>
        <v>1</v>
      </c>
      <c r="CY313" s="38">
        <f t="shared" si="92"/>
        <v>0</v>
      </c>
      <c r="CZ313" s="39">
        <f t="shared" si="93"/>
        <v>0</v>
      </c>
      <c r="DA313" t="s">
        <v>215</v>
      </c>
      <c r="DC313" t="s">
        <v>213</v>
      </c>
      <c r="DD313" t="str">
        <f t="shared" ca="1" si="94"/>
        <v>MANJUUITEM(MEAL, ItemRegistry.manjuuItem, 4 ,1f,0f,1f,1f,0f,0f,0f,1f),</v>
      </c>
      <c r="DG313" t="s">
        <v>2509</v>
      </c>
    </row>
    <row r="314" spans="2:111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1213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95"/>
        <v>0</v>
      </c>
      <c r="W314" s="11">
        <f t="shared" si="81"/>
        <v>0</v>
      </c>
      <c r="X314" s="44" t="str">
        <f t="shared" ca="1" si="99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2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3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4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5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86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87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88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89"/>
        <v>0</v>
      </c>
      <c r="CS314" s="34">
        <f t="shared" si="96"/>
        <v>33.30952380952381</v>
      </c>
      <c r="CT314" s="30">
        <f t="shared" si="97"/>
        <v>0.35714285714285715</v>
      </c>
      <c r="CU314" s="30">
        <f t="shared" si="100"/>
        <v>17.585034013605444</v>
      </c>
      <c r="CV314" s="35">
        <f t="shared" si="90"/>
        <v>0</v>
      </c>
      <c r="CW314" s="36">
        <f t="shared" si="98"/>
        <v>0</v>
      </c>
      <c r="CX314" s="37">
        <f t="shared" si="91"/>
        <v>4.1428571428571423</v>
      </c>
      <c r="CY314" s="38">
        <f t="shared" si="92"/>
        <v>5</v>
      </c>
      <c r="CZ314" s="39">
        <f t="shared" si="93"/>
        <v>0</v>
      </c>
      <c r="DA314" t="s">
        <v>212</v>
      </c>
      <c r="DC314" t="s">
        <v>213</v>
      </c>
      <c r="DD314" t="str">
        <f t="shared" ca="1" si="94"/>
        <v/>
      </c>
      <c r="DG314" t="s">
        <v>2316</v>
      </c>
    </row>
    <row r="315" spans="2:111" x14ac:dyDescent="0.3">
      <c r="B315" t="s">
        <v>1186</v>
      </c>
      <c r="C315" t="str">
        <f>INDEX('PH Itemnames'!$B$1:$B$723,MATCH(B315,'PH Itemnames'!$A$1:$A$723),1)</f>
        <v>generaltsochickenItem</v>
      </c>
      <c r="D315" t="s">
        <v>258</v>
      </c>
      <c r="E315" t="s">
        <v>1213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95"/>
        <v>1</v>
      </c>
      <c r="W315" s="11">
        <f t="shared" si="81"/>
        <v>0</v>
      </c>
      <c r="X315" s="44" t="str">
        <f t="shared" ca="1" si="99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2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3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4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5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86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87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88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89"/>
        <v>0</v>
      </c>
      <c r="CS315" s="34">
        <v>20</v>
      </c>
      <c r="CT315" s="30">
        <f t="shared" si="97"/>
        <v>0</v>
      </c>
      <c r="CU315" s="30">
        <v>6</v>
      </c>
      <c r="CV315" s="35">
        <f t="shared" si="90"/>
        <v>1</v>
      </c>
      <c r="CW315" s="36">
        <f t="shared" si="98"/>
        <v>0</v>
      </c>
      <c r="CX315" s="37">
        <f t="shared" si="91"/>
        <v>1.5</v>
      </c>
      <c r="CY315" s="38">
        <f t="shared" si="92"/>
        <v>2.5</v>
      </c>
      <c r="CZ315" s="39">
        <f t="shared" si="93"/>
        <v>0</v>
      </c>
      <c r="DA315" t="s">
        <v>215</v>
      </c>
      <c r="DC315" t="s">
        <v>213</v>
      </c>
      <c r="DD315" t="str">
        <f t="shared" ca="1" si="94"/>
        <v>GENERALTSOCHICKENITEM(MEAL, ItemRegistry.generaltsochickenItem, 4 ,4f,0f,1f,1.5f,0f,2.5f,0f,3.5f),</v>
      </c>
      <c r="DG315" t="s">
        <v>2510</v>
      </c>
    </row>
    <row r="316" spans="2:111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1213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95"/>
        <v>0</v>
      </c>
      <c r="W316" s="11">
        <f t="shared" si="81"/>
        <v>0</v>
      </c>
      <c r="X316" s="44" t="str">
        <f t="shared" ca="1" si="99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2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3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4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5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86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87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88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89"/>
        <v>0</v>
      </c>
      <c r="CS316" s="34">
        <f t="shared" si="96"/>
        <v>12</v>
      </c>
      <c r="CT316" s="30">
        <f t="shared" si="97"/>
        <v>5</v>
      </c>
      <c r="CU316" s="30">
        <f t="shared" si="100"/>
        <v>6.4</v>
      </c>
      <c r="CV316" s="35">
        <f t="shared" si="90"/>
        <v>0</v>
      </c>
      <c r="CW316" s="36">
        <f t="shared" si="98"/>
        <v>0</v>
      </c>
      <c r="CX316" s="37">
        <f t="shared" si="91"/>
        <v>2.5</v>
      </c>
      <c r="CY316" s="38">
        <f t="shared" si="92"/>
        <v>1</v>
      </c>
      <c r="CZ316" s="39">
        <f t="shared" si="93"/>
        <v>0</v>
      </c>
      <c r="DA316" t="s">
        <v>212</v>
      </c>
      <c r="DC316" t="s">
        <v>213</v>
      </c>
      <c r="DD316" t="str">
        <f t="shared" ca="1" si="94"/>
        <v/>
      </c>
      <c r="DG316" t="s">
        <v>2316</v>
      </c>
    </row>
    <row r="317" spans="2:111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1213</v>
      </c>
      <c r="F317" s="10" t="s">
        <v>312</v>
      </c>
      <c r="G317" s="11" t="s">
        <v>113</v>
      </c>
      <c r="H317" s="11" t="s">
        <v>1131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95"/>
        <v>1</v>
      </c>
      <c r="W317" s="11">
        <f t="shared" si="81"/>
        <v>0</v>
      </c>
      <c r="X317" s="44" t="str">
        <f t="shared" ca="1" si="99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2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3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4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5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86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87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88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89"/>
        <v>0</v>
      </c>
      <c r="CS317" s="34">
        <v>20</v>
      </c>
      <c r="CT317" s="30">
        <v>0</v>
      </c>
      <c r="CU317" s="30">
        <f t="shared" si="100"/>
        <v>12</v>
      </c>
      <c r="CV317" s="35">
        <f t="shared" si="90"/>
        <v>0</v>
      </c>
      <c r="CW317" s="36">
        <f t="shared" si="98"/>
        <v>0</v>
      </c>
      <c r="CX317" s="37">
        <f t="shared" si="91"/>
        <v>5</v>
      </c>
      <c r="CY317" s="38">
        <f t="shared" si="92"/>
        <v>0</v>
      </c>
      <c r="CZ317" s="39">
        <f t="shared" si="93"/>
        <v>0</v>
      </c>
      <c r="DA317" t="s">
        <v>215</v>
      </c>
      <c r="DC317" t="s">
        <v>213</v>
      </c>
      <c r="DD317" t="str">
        <f t="shared" ca="1" si="94"/>
        <v>FUTOMAKIITEM(MEAL, ItemRegistry.futomakiItem, 4 ,4f,0f,0f,5f,0f,0f,0f,1.75f),</v>
      </c>
      <c r="DG317" t="s">
        <v>2511</v>
      </c>
    </row>
    <row r="318" spans="2:111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1205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95"/>
        <v>1</v>
      </c>
      <c r="W318" s="11">
        <f t="shared" si="81"/>
        <v>3</v>
      </c>
      <c r="X318" s="44" t="str">
        <f t="shared" ca="1" si="99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2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3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4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5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86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87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88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89"/>
        <v>0</v>
      </c>
      <c r="CS318" s="34">
        <v>2</v>
      </c>
      <c r="CT318" s="30">
        <v>0</v>
      </c>
      <c r="CU318" s="30">
        <v>45</v>
      </c>
      <c r="CV318" s="35">
        <f t="shared" si="90"/>
        <v>0</v>
      </c>
      <c r="CW318" s="36">
        <f t="shared" si="98"/>
        <v>0</v>
      </c>
      <c r="CX318" s="37">
        <f t="shared" si="91"/>
        <v>0</v>
      </c>
      <c r="CY318" s="38">
        <f t="shared" si="92"/>
        <v>0</v>
      </c>
      <c r="CZ318" s="39">
        <f t="shared" si="93"/>
        <v>0</v>
      </c>
      <c r="DA318" t="s">
        <v>215</v>
      </c>
      <c r="DC318" t="s">
        <v>213</v>
      </c>
      <c r="DD318" t="str">
        <f t="shared" ca="1" si="94"/>
        <v>VEGEMITEITEM(OTHER, ItemRegistry.vegemiteItem, 4 ,0.4f,0f,0f,0f,0f,0f,0f,0.47f),</v>
      </c>
      <c r="DG318" t="s">
        <v>2512</v>
      </c>
    </row>
    <row r="319" spans="2:111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1213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95"/>
        <v>0</v>
      </c>
      <c r="W319" s="11">
        <f t="shared" si="81"/>
        <v>0</v>
      </c>
      <c r="X319" s="44" t="str">
        <f t="shared" ca="1" si="99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2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3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4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5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86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87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88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89"/>
        <v>3</v>
      </c>
      <c r="CS319" s="34">
        <f t="shared" si="96"/>
        <v>11</v>
      </c>
      <c r="CT319" s="30">
        <f t="shared" si="97"/>
        <v>5</v>
      </c>
      <c r="CU319" s="30">
        <f t="shared" si="100"/>
        <v>20.833333333333332</v>
      </c>
      <c r="CV319" s="35">
        <f t="shared" si="90"/>
        <v>0</v>
      </c>
      <c r="CW319" s="36">
        <f t="shared" si="98"/>
        <v>0</v>
      </c>
      <c r="CX319" s="37">
        <f t="shared" si="91"/>
        <v>0</v>
      </c>
      <c r="CY319" s="38">
        <f t="shared" si="92"/>
        <v>0</v>
      </c>
      <c r="CZ319" s="39">
        <f t="shared" si="93"/>
        <v>3</v>
      </c>
      <c r="DA319" t="s">
        <v>212</v>
      </c>
      <c r="DC319" t="s">
        <v>213</v>
      </c>
      <c r="DD319" t="str">
        <f t="shared" ca="1" si="94"/>
        <v/>
      </c>
      <c r="DG319" t="s">
        <v>2316</v>
      </c>
    </row>
    <row r="320" spans="2:111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1213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95"/>
        <v>-1</v>
      </c>
      <c r="W320" s="11">
        <f t="shared" si="81"/>
        <v>0</v>
      </c>
      <c r="X320" s="44" t="str">
        <f t="shared" ca="1" si="99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2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3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4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5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86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87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88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89"/>
        <v>3</v>
      </c>
      <c r="CS320" s="34">
        <f t="shared" si="96"/>
        <v>11</v>
      </c>
      <c r="CT320" s="30">
        <f t="shared" si="97"/>
        <v>10</v>
      </c>
      <c r="CU320" s="30">
        <f t="shared" si="100"/>
        <v>5.5555555555555545</v>
      </c>
      <c r="CV320" s="35">
        <f t="shared" si="90"/>
        <v>0</v>
      </c>
      <c r="CW320" s="36">
        <f t="shared" si="98"/>
        <v>1</v>
      </c>
      <c r="CX320" s="37">
        <f t="shared" si="91"/>
        <v>0</v>
      </c>
      <c r="CY320" s="38">
        <f t="shared" si="92"/>
        <v>0</v>
      </c>
      <c r="CZ320" s="39">
        <f t="shared" si="93"/>
        <v>3</v>
      </c>
      <c r="DA320" t="s">
        <v>212</v>
      </c>
      <c r="DC320" t="s">
        <v>213</v>
      </c>
      <c r="DD320" t="str">
        <f t="shared" ca="1" si="94"/>
        <v/>
      </c>
      <c r="DG320" t="s">
        <v>2316</v>
      </c>
    </row>
    <row r="321" spans="2:111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1208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95"/>
        <v>1</v>
      </c>
      <c r="W321" s="11">
        <f t="shared" si="81"/>
        <v>0</v>
      </c>
      <c r="X321" s="44" t="str">
        <f t="shared" ca="1" si="99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2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3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4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5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86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87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88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89"/>
        <v>1</v>
      </c>
      <c r="CS321" s="34">
        <f t="shared" si="96"/>
        <v>10</v>
      </c>
      <c r="CT321" s="30">
        <f t="shared" si="97"/>
        <v>0</v>
      </c>
      <c r="CU321" s="30">
        <v>21</v>
      </c>
      <c r="CV321" s="35">
        <f t="shared" si="90"/>
        <v>1.5</v>
      </c>
      <c r="CW321" s="36">
        <f t="shared" si="98"/>
        <v>0</v>
      </c>
      <c r="CX321" s="37">
        <f t="shared" si="91"/>
        <v>0</v>
      </c>
      <c r="CY321" s="38">
        <f t="shared" si="92"/>
        <v>0</v>
      </c>
      <c r="CZ321" s="39">
        <f t="shared" si="93"/>
        <v>1</v>
      </c>
      <c r="DA321" t="s">
        <v>215</v>
      </c>
      <c r="DC321" t="s">
        <v>213</v>
      </c>
      <c r="DD321" t="str">
        <f t="shared" ca="1" si="94"/>
        <v>FAIRYBREADITEM(BREAD, ItemRegistry.fairybreadItem, 4 ,2f,0f,2f,0f,0f,0f,1f,1f),</v>
      </c>
      <c r="DG321" t="s">
        <v>2327</v>
      </c>
    </row>
    <row r="322" spans="2:111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1213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95"/>
        <v>0</v>
      </c>
      <c r="W322" s="11">
        <f t="shared" si="81"/>
        <v>0</v>
      </c>
      <c r="X322" s="44" t="str">
        <f t="shared" ca="1" si="99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2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3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4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5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86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87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88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89"/>
        <v>5</v>
      </c>
      <c r="CS322" s="34">
        <f t="shared" si="96"/>
        <v>20</v>
      </c>
      <c r="CT322" s="30">
        <f t="shared" si="97"/>
        <v>10</v>
      </c>
      <c r="CU322" s="30">
        <f t="shared" si="100"/>
        <v>26.916666666666668</v>
      </c>
      <c r="CV322" s="35">
        <f t="shared" si="90"/>
        <v>1</v>
      </c>
      <c r="CW322" s="36">
        <f t="shared" si="98"/>
        <v>0</v>
      </c>
      <c r="CX322" s="37">
        <f t="shared" si="91"/>
        <v>0</v>
      </c>
      <c r="CY322" s="38">
        <f t="shared" si="92"/>
        <v>0</v>
      </c>
      <c r="CZ322" s="39">
        <f t="shared" si="93"/>
        <v>5</v>
      </c>
      <c r="DA322" t="s">
        <v>212</v>
      </c>
      <c r="DC322" t="s">
        <v>213</v>
      </c>
      <c r="DD322" t="str">
        <f t="shared" ca="1" si="94"/>
        <v/>
      </c>
      <c r="DG322" t="s">
        <v>2316</v>
      </c>
    </row>
    <row r="323" spans="2:111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1213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95"/>
        <v>1</v>
      </c>
      <c r="W323" s="11">
        <f t="shared" si="81"/>
        <v>0</v>
      </c>
      <c r="X323" s="44" t="str">
        <f t="shared" ca="1" si="99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2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3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4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5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86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87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88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89"/>
        <v>3</v>
      </c>
      <c r="CS323" s="34">
        <f t="shared" si="96"/>
        <v>15</v>
      </c>
      <c r="CT323" s="30">
        <v>0</v>
      </c>
      <c r="CU323" s="30">
        <v>21</v>
      </c>
      <c r="CV323" s="35">
        <f t="shared" si="90"/>
        <v>1</v>
      </c>
      <c r="CW323" s="36">
        <f t="shared" si="98"/>
        <v>0</v>
      </c>
      <c r="CX323" s="37">
        <f t="shared" si="91"/>
        <v>0</v>
      </c>
      <c r="CY323" s="38">
        <f t="shared" si="92"/>
        <v>0</v>
      </c>
      <c r="CZ323" s="39">
        <v>2</v>
      </c>
      <c r="DA323" t="s">
        <v>215</v>
      </c>
      <c r="DC323" t="s">
        <v>213</v>
      </c>
      <c r="DD323" t="str">
        <f t="shared" ca="1" si="94"/>
        <v>DAMPERITEM(MEAL, ItemRegistry.damperItem, 4 ,3f,0f,1f,0f,0f,0f,2f,1f),</v>
      </c>
      <c r="DG323" t="s">
        <v>2328</v>
      </c>
    </row>
    <row r="324" spans="2:111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1213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95"/>
        <v>1</v>
      </c>
      <c r="W324" s="11">
        <f t="shared" ref="W324:W387" si="101">COUNTIF(F324:M1046,B324)</f>
        <v>0</v>
      </c>
      <c r="X324" s="44" t="str">
        <f t="shared" ca="1" si="99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2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3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4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05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06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07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08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09">SUM(CJ324:CQ324)</f>
        <v>0</v>
      </c>
      <c r="CS324" s="34">
        <f t="shared" ref="CS324:CS387" si="110">AG324</f>
        <v>2</v>
      </c>
      <c r="CT324" s="30">
        <f t="shared" ref="CT324:CT387" si="111">AP324</f>
        <v>5</v>
      </c>
      <c r="CU324" s="30">
        <v>45</v>
      </c>
      <c r="CV324" s="35">
        <f t="shared" ref="CV324:CV387" si="112">BH324</f>
        <v>0</v>
      </c>
      <c r="CW324" s="36">
        <f t="shared" ref="CW324:CW387" si="113">BQ324</f>
        <v>0</v>
      </c>
      <c r="CX324" s="37">
        <f t="shared" ref="CX324:CX387" si="114">BZ324</f>
        <v>1.5</v>
      </c>
      <c r="CY324" s="38">
        <f t="shared" ref="CY324:CY387" si="115">CI324</f>
        <v>0</v>
      </c>
      <c r="CZ324" s="39">
        <f t="shared" ref="CZ324:CZ387" si="116">CR324</f>
        <v>0</v>
      </c>
      <c r="DA324" t="s">
        <v>215</v>
      </c>
      <c r="DB324" t="s">
        <v>1187</v>
      </c>
      <c r="DC324" t="s">
        <v>213</v>
      </c>
      <c r="DD324" t="str">
        <f t="shared" ref="DD324:DD387" ca="1" si="117">IF(AND(X324="Yes",NOT(DC324="No")),CONCATENATE(UPPER(C324),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G324" t="s">
        <v>2513</v>
      </c>
    </row>
    <row r="325" spans="2:111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1213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95"/>
        <v>1</v>
      </c>
      <c r="W325" s="11">
        <f t="shared" si="101"/>
        <v>0</v>
      </c>
      <c r="X325" s="44" t="str">
        <f t="shared" ca="1" si="99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2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3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4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05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06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07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08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09"/>
        <v>4</v>
      </c>
      <c r="CS325" s="34">
        <v>25</v>
      </c>
      <c r="CT325" s="30">
        <f t="shared" si="111"/>
        <v>0</v>
      </c>
      <c r="CU325" s="30">
        <v>12</v>
      </c>
      <c r="CV325" s="35">
        <f t="shared" si="112"/>
        <v>1.5</v>
      </c>
      <c r="CW325" s="36">
        <f t="shared" si="113"/>
        <v>0</v>
      </c>
      <c r="CX325" s="37">
        <f t="shared" si="114"/>
        <v>3</v>
      </c>
      <c r="CY325" s="38">
        <f t="shared" si="115"/>
        <v>0</v>
      </c>
      <c r="CZ325" s="39">
        <f t="shared" si="116"/>
        <v>4</v>
      </c>
      <c r="DA325" t="s">
        <v>215</v>
      </c>
      <c r="DC325" t="s">
        <v>213</v>
      </c>
      <c r="DD325" t="str">
        <f t="shared" ca="1" si="117"/>
        <v>CEASARSALADITEM(MEAL, ItemRegistry.ceasarsaladItem, 4 ,5f,0f,2f,3f,0f,0f,4f,1.75f),</v>
      </c>
      <c r="DG325" t="s">
        <v>2514</v>
      </c>
    </row>
    <row r="326" spans="2:111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1213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18">SUM(N326:U326)-COUNTA(F326:M326)+1</f>
        <v>0</v>
      </c>
      <c r="W326" s="11">
        <f t="shared" si="101"/>
        <v>0</v>
      </c>
      <c r="X326" s="44" t="str">
        <f t="shared" ca="1" si="99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2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3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4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05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06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07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08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09"/>
        <v>3</v>
      </c>
      <c r="CS326" s="34">
        <f t="shared" si="110"/>
        <v>15</v>
      </c>
      <c r="CT326" s="30">
        <f t="shared" si="111"/>
        <v>5</v>
      </c>
      <c r="CU326" s="30">
        <f t="shared" ref="CU326:CU385" si="119">AY326</f>
        <v>18.222222222222221</v>
      </c>
      <c r="CV326" s="35">
        <f t="shared" si="112"/>
        <v>1</v>
      </c>
      <c r="CW326" s="36">
        <f t="shared" si="113"/>
        <v>0</v>
      </c>
      <c r="CX326" s="37">
        <f t="shared" si="114"/>
        <v>0</v>
      </c>
      <c r="CY326" s="38">
        <f t="shared" si="115"/>
        <v>0</v>
      </c>
      <c r="CZ326" s="39">
        <f t="shared" si="116"/>
        <v>3</v>
      </c>
      <c r="DA326" t="s">
        <v>212</v>
      </c>
      <c r="DC326" t="s">
        <v>213</v>
      </c>
      <c r="DD326" t="str">
        <f t="shared" ca="1" si="117"/>
        <v/>
      </c>
      <c r="DG326" t="s">
        <v>2316</v>
      </c>
    </row>
    <row r="327" spans="2:111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1213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18"/>
        <v>0</v>
      </c>
      <c r="W327" s="11">
        <f t="shared" si="101"/>
        <v>0</v>
      </c>
      <c r="X327" s="44" t="str">
        <f t="shared" ref="X327:X390" ca="1" si="120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2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3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4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05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06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07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08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09"/>
        <v>3</v>
      </c>
      <c r="CS327" s="34">
        <f t="shared" si="110"/>
        <v>20</v>
      </c>
      <c r="CT327" s="30">
        <f t="shared" si="111"/>
        <v>5</v>
      </c>
      <c r="CU327" s="30">
        <f t="shared" si="119"/>
        <v>12.833333333333332</v>
      </c>
      <c r="CV327" s="35">
        <f t="shared" si="112"/>
        <v>0</v>
      </c>
      <c r="CW327" s="36">
        <f t="shared" si="113"/>
        <v>0</v>
      </c>
      <c r="CX327" s="37">
        <f t="shared" si="114"/>
        <v>0</v>
      </c>
      <c r="CY327" s="38">
        <f t="shared" si="115"/>
        <v>2.5</v>
      </c>
      <c r="CZ327" s="39">
        <f t="shared" si="116"/>
        <v>3</v>
      </c>
      <c r="DA327" t="s">
        <v>212</v>
      </c>
      <c r="DC327" t="s">
        <v>213</v>
      </c>
      <c r="DD327" t="str">
        <f t="shared" ca="1" si="117"/>
        <v/>
      </c>
      <c r="DG327" t="s">
        <v>2316</v>
      </c>
    </row>
    <row r="328" spans="2:111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1213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18"/>
        <v>1</v>
      </c>
      <c r="W328" s="11">
        <f t="shared" si="101"/>
        <v>0</v>
      </c>
      <c r="X328" s="44" t="str">
        <f t="shared" ca="1" si="120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2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3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4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05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06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07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08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09"/>
        <v>0</v>
      </c>
      <c r="CS328" s="34">
        <v>15</v>
      </c>
      <c r="CT328" s="30">
        <f t="shared" si="111"/>
        <v>0</v>
      </c>
      <c r="CU328" s="30">
        <v>12</v>
      </c>
      <c r="CV328" s="35">
        <f t="shared" si="112"/>
        <v>0</v>
      </c>
      <c r="CW328" s="36">
        <f t="shared" si="113"/>
        <v>0</v>
      </c>
      <c r="CX328" s="37">
        <f t="shared" si="114"/>
        <v>2</v>
      </c>
      <c r="CY328" s="38">
        <f t="shared" si="115"/>
        <v>2.5</v>
      </c>
      <c r="CZ328" s="39">
        <f t="shared" si="116"/>
        <v>0</v>
      </c>
      <c r="DA328" t="s">
        <v>215</v>
      </c>
      <c r="DC328" t="s">
        <v>213</v>
      </c>
      <c r="DD328" t="str">
        <f t="shared" ca="1" si="117"/>
        <v>LAMBKEBABITEM(MEAL, ItemRegistry.lambkebabItem, 4 ,3f,0f,0f,2f,0f,2.5f,0f,1.75f),</v>
      </c>
      <c r="DG328" t="s">
        <v>2515</v>
      </c>
    </row>
    <row r="329" spans="2:111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1205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18"/>
        <v>-1</v>
      </c>
      <c r="W329" s="11">
        <f t="shared" si="101"/>
        <v>0</v>
      </c>
      <c r="X329" s="44" t="str">
        <f t="shared" ca="1" si="120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2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3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4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05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06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07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08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09"/>
        <v>3</v>
      </c>
      <c r="CS329" s="34">
        <f t="shared" si="110"/>
        <v>10</v>
      </c>
      <c r="CT329" s="30">
        <f t="shared" si="111"/>
        <v>5</v>
      </c>
      <c r="CU329" s="30">
        <f t="shared" si="119"/>
        <v>5.833333333333333</v>
      </c>
      <c r="CV329" s="35">
        <f t="shared" si="112"/>
        <v>0</v>
      </c>
      <c r="CW329" s="36">
        <f t="shared" si="113"/>
        <v>0</v>
      </c>
      <c r="CX329" s="37">
        <f t="shared" si="114"/>
        <v>0</v>
      </c>
      <c r="CY329" s="38">
        <f t="shared" si="115"/>
        <v>0</v>
      </c>
      <c r="CZ329" s="39">
        <f t="shared" si="116"/>
        <v>3</v>
      </c>
      <c r="DA329" t="s">
        <v>212</v>
      </c>
      <c r="DC329" t="s">
        <v>213</v>
      </c>
      <c r="DD329" t="str">
        <f t="shared" ca="1" si="117"/>
        <v/>
      </c>
      <c r="DG329" t="s">
        <v>2316</v>
      </c>
    </row>
    <row r="330" spans="2:111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1213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18"/>
        <v>0</v>
      </c>
      <c r="W330" s="11">
        <f t="shared" si="101"/>
        <v>0</v>
      </c>
      <c r="X330" s="44" t="str">
        <f t="shared" ca="1" si="120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2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3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4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05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06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07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08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09"/>
        <v>3</v>
      </c>
      <c r="CS330" s="34">
        <f t="shared" si="110"/>
        <v>19</v>
      </c>
      <c r="CT330" s="30">
        <f t="shared" si="111"/>
        <v>5</v>
      </c>
      <c r="CU330" s="30">
        <f t="shared" si="119"/>
        <v>18.888888888888889</v>
      </c>
      <c r="CV330" s="35">
        <f t="shared" si="112"/>
        <v>0.5</v>
      </c>
      <c r="CW330" s="36">
        <f t="shared" si="113"/>
        <v>0</v>
      </c>
      <c r="CX330" s="37">
        <f t="shared" si="114"/>
        <v>0</v>
      </c>
      <c r="CY330" s="38">
        <f t="shared" si="115"/>
        <v>0</v>
      </c>
      <c r="CZ330" s="39">
        <f t="shared" si="116"/>
        <v>3</v>
      </c>
      <c r="DA330" t="s">
        <v>212</v>
      </c>
      <c r="DC330" t="s">
        <v>213</v>
      </c>
      <c r="DD330" t="str">
        <f t="shared" ca="1" si="117"/>
        <v/>
      </c>
      <c r="DG330" t="s">
        <v>2316</v>
      </c>
    </row>
    <row r="331" spans="2:111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1213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18"/>
        <v>1</v>
      </c>
      <c r="W331" s="11">
        <f t="shared" si="101"/>
        <v>0</v>
      </c>
      <c r="X331" s="44" t="str">
        <f t="shared" ca="1" si="120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2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3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4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05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06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07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08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09"/>
        <v>0</v>
      </c>
      <c r="CS331" s="34">
        <f t="shared" si="110"/>
        <v>2</v>
      </c>
      <c r="CT331" s="30">
        <v>5</v>
      </c>
      <c r="CU331" s="30">
        <v>12</v>
      </c>
      <c r="CV331" s="35">
        <f t="shared" si="112"/>
        <v>0</v>
      </c>
      <c r="CW331" s="36">
        <f t="shared" si="113"/>
        <v>0</v>
      </c>
      <c r="CX331" s="37">
        <f t="shared" si="114"/>
        <v>1</v>
      </c>
      <c r="CY331" s="38">
        <f t="shared" si="115"/>
        <v>0</v>
      </c>
      <c r="CZ331" s="39">
        <f t="shared" si="116"/>
        <v>0</v>
      </c>
      <c r="DA331" t="s">
        <v>215</v>
      </c>
      <c r="DC331" t="s">
        <v>213</v>
      </c>
      <c r="DD331" t="str">
        <f t="shared" ca="1" si="117"/>
        <v>STEAMEDSPINACHITEM(MEAL, ItemRegistry.steamedspinachItem, 4 ,0.4f,5f,0f,1f,0f,0f,0f,1.75f),</v>
      </c>
      <c r="DG331" t="s">
        <v>2516</v>
      </c>
    </row>
    <row r="332" spans="2:111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1213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18"/>
        <v>1</v>
      </c>
      <c r="W332" s="11">
        <f t="shared" si="101"/>
        <v>0</v>
      </c>
      <c r="X332" s="44" t="str">
        <f t="shared" ca="1" si="120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2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3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4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05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06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07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08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09"/>
        <v>1</v>
      </c>
      <c r="CS332" s="34">
        <v>15</v>
      </c>
      <c r="CT332" s="30">
        <v>0</v>
      </c>
      <c r="CU332" s="30">
        <v>21</v>
      </c>
      <c r="CV332" s="35">
        <f t="shared" si="112"/>
        <v>1.5</v>
      </c>
      <c r="CW332" s="36">
        <f t="shared" si="113"/>
        <v>0</v>
      </c>
      <c r="CX332" s="37">
        <f t="shared" si="114"/>
        <v>0</v>
      </c>
      <c r="CY332" s="38">
        <f t="shared" si="115"/>
        <v>0</v>
      </c>
      <c r="CZ332" s="39">
        <f t="shared" si="116"/>
        <v>1</v>
      </c>
      <c r="DA332" t="s">
        <v>215</v>
      </c>
      <c r="DC332" t="s">
        <v>213</v>
      </c>
      <c r="DD332" t="str">
        <f t="shared" ca="1" si="117"/>
        <v>VEGEMITEONTOASTITEM(MEAL, ItemRegistry.vegemiteontoastItem, 4 ,3f,0f,2f,0f,0f,0f,1f,1f),</v>
      </c>
      <c r="DG332" t="s">
        <v>2329</v>
      </c>
    </row>
    <row r="333" spans="2:111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1213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18"/>
        <v>0</v>
      </c>
      <c r="W333" s="11">
        <f t="shared" si="101"/>
        <v>0</v>
      </c>
      <c r="X333" s="44" t="str">
        <f t="shared" ca="1" si="120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2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3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4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05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06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07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08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09"/>
        <v>0</v>
      </c>
      <c r="CS333" s="34">
        <f t="shared" si="110"/>
        <v>0</v>
      </c>
      <c r="CT333" s="30">
        <f t="shared" si="111"/>
        <v>0</v>
      </c>
      <c r="CU333" s="30">
        <f t="shared" si="119"/>
        <v>0</v>
      </c>
      <c r="CV333" s="35">
        <f t="shared" si="112"/>
        <v>0</v>
      </c>
      <c r="CW333" s="36">
        <f t="shared" si="113"/>
        <v>0</v>
      </c>
      <c r="CX333" s="37">
        <f t="shared" si="114"/>
        <v>0</v>
      </c>
      <c r="CY333" s="38">
        <f t="shared" si="115"/>
        <v>0</v>
      </c>
      <c r="CZ333" s="39">
        <f t="shared" si="116"/>
        <v>0</v>
      </c>
      <c r="DA333" t="s">
        <v>212</v>
      </c>
      <c r="DB333" t="s">
        <v>1149</v>
      </c>
      <c r="DC333" t="s">
        <v>213</v>
      </c>
      <c r="DD333" t="str">
        <f t="shared" ca="1" si="117"/>
        <v/>
      </c>
      <c r="DG333" t="s">
        <v>2316</v>
      </c>
    </row>
    <row r="334" spans="2:111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1213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18"/>
        <v>1</v>
      </c>
      <c r="W334" s="11">
        <f t="shared" si="101"/>
        <v>0</v>
      </c>
      <c r="X334" s="44" t="str">
        <f t="shared" ca="1" si="120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2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3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4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05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06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07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08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09"/>
        <v>0</v>
      </c>
      <c r="CS334" s="34">
        <f t="shared" si="110"/>
        <v>2</v>
      </c>
      <c r="CT334" s="30">
        <v>5</v>
      </c>
      <c r="CU334" s="30">
        <v>30</v>
      </c>
      <c r="CV334" s="35">
        <f t="shared" si="112"/>
        <v>0</v>
      </c>
      <c r="CW334" s="36">
        <f t="shared" si="113"/>
        <v>1</v>
      </c>
      <c r="CX334" s="37">
        <f t="shared" si="114"/>
        <v>0</v>
      </c>
      <c r="CY334" s="38">
        <f t="shared" si="115"/>
        <v>0</v>
      </c>
      <c r="CZ334" s="39">
        <f t="shared" si="116"/>
        <v>0</v>
      </c>
      <c r="DA334" t="s">
        <v>215</v>
      </c>
      <c r="DC334" t="s">
        <v>213</v>
      </c>
      <c r="DD334" t="str">
        <f t="shared" ca="1" si="117"/>
        <v>APPLECIDERITEM(MEAL, ItemRegistry.appleciderItem, 4 ,0.4f,5f,0f,0f,1f,0f,0f,0.7f),</v>
      </c>
      <c r="DG334" t="s">
        <v>2517</v>
      </c>
    </row>
    <row r="335" spans="2:111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1213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18"/>
        <v>1</v>
      </c>
      <c r="W335" s="11">
        <f t="shared" si="101"/>
        <v>0</v>
      </c>
      <c r="X335" s="44" t="str">
        <f t="shared" ca="1" si="120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2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3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4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05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06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07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08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09"/>
        <v>1</v>
      </c>
      <c r="CS335" s="34">
        <f t="shared" si="110"/>
        <v>25</v>
      </c>
      <c r="CT335" s="30">
        <f t="shared" si="111"/>
        <v>0</v>
      </c>
      <c r="CU335" s="30">
        <v>12</v>
      </c>
      <c r="CV335" s="35">
        <f t="shared" si="112"/>
        <v>0</v>
      </c>
      <c r="CW335" s="36">
        <f t="shared" si="113"/>
        <v>0</v>
      </c>
      <c r="CX335" s="37">
        <f t="shared" si="114"/>
        <v>1.5</v>
      </c>
      <c r="CY335" s="38">
        <f t="shared" si="115"/>
        <v>2.5</v>
      </c>
      <c r="CZ335" s="39">
        <f t="shared" si="116"/>
        <v>1</v>
      </c>
      <c r="DA335" t="s">
        <v>215</v>
      </c>
      <c r="DC335" t="s">
        <v>213</v>
      </c>
      <c r="DD335" t="str">
        <f t="shared" ca="1" si="117"/>
        <v>BANGERSANDMASHITEM(MEAL, ItemRegistry.bangersandmashItem, 4 ,5f,0f,0f,1.5f,0f,2.5f,1f,1.75f),</v>
      </c>
      <c r="DG335" t="s">
        <v>2518</v>
      </c>
    </row>
    <row r="336" spans="2:111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1213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18"/>
        <v>1</v>
      </c>
      <c r="W336" s="11">
        <f t="shared" si="101"/>
        <v>0</v>
      </c>
      <c r="X336" s="44" t="str">
        <f t="shared" ca="1" si="120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2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3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4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05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06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07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08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09"/>
        <v>0</v>
      </c>
      <c r="CS336" s="34">
        <f t="shared" si="110"/>
        <v>15</v>
      </c>
      <c r="CT336" s="30">
        <f t="shared" si="111"/>
        <v>0</v>
      </c>
      <c r="CU336" s="30">
        <v>11</v>
      </c>
      <c r="CV336" s="35">
        <f t="shared" si="112"/>
        <v>1</v>
      </c>
      <c r="CW336" s="36">
        <f t="shared" si="113"/>
        <v>0</v>
      </c>
      <c r="CX336" s="37">
        <f t="shared" si="114"/>
        <v>0</v>
      </c>
      <c r="CY336" s="38">
        <f t="shared" si="115"/>
        <v>2.5</v>
      </c>
      <c r="CZ336" s="39">
        <f t="shared" si="116"/>
        <v>0</v>
      </c>
      <c r="DA336" t="s">
        <v>215</v>
      </c>
      <c r="DC336" t="s">
        <v>213</v>
      </c>
      <c r="DD336" t="str">
        <f t="shared" ca="1" si="117"/>
        <v>BATTEREDSAUSAGEITEM(MEAL, ItemRegistry.batteredsausageItem, 4 ,3f,0f,1f,0f,0f,2.5f,0f,1.91f),</v>
      </c>
      <c r="DG336" t="s">
        <v>2519</v>
      </c>
    </row>
    <row r="337" spans="2:111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18"/>
        <v>1</v>
      </c>
      <c r="W337" s="11">
        <f t="shared" si="101"/>
        <v>26</v>
      </c>
      <c r="X337" s="44" t="str">
        <f t="shared" ca="1" si="120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2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3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4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05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06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07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08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09"/>
        <v>0</v>
      </c>
      <c r="CS337" s="34">
        <f t="shared" si="110"/>
        <v>5</v>
      </c>
      <c r="CT337" s="30">
        <f t="shared" si="111"/>
        <v>0</v>
      </c>
      <c r="CU337" s="30">
        <f t="shared" si="119"/>
        <v>29.5</v>
      </c>
      <c r="CV337" s="35">
        <f t="shared" si="112"/>
        <v>1</v>
      </c>
      <c r="CW337" s="36">
        <f t="shared" si="113"/>
        <v>0</v>
      </c>
      <c r="CX337" s="37">
        <f t="shared" si="114"/>
        <v>0</v>
      </c>
      <c r="CY337" s="38">
        <f t="shared" si="115"/>
        <v>0</v>
      </c>
      <c r="CZ337" s="39">
        <f t="shared" si="116"/>
        <v>0</v>
      </c>
      <c r="DA337" t="s">
        <v>212</v>
      </c>
      <c r="DB337" t="s">
        <v>1163</v>
      </c>
      <c r="DC337" t="s">
        <v>212</v>
      </c>
      <c r="DD337" t="str">
        <f t="shared" ca="1" si="117"/>
        <v/>
      </c>
      <c r="DG337" t="s">
        <v>2316</v>
      </c>
    </row>
    <row r="338" spans="2:111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1213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18"/>
        <v>1</v>
      </c>
      <c r="W338" s="11">
        <f t="shared" si="101"/>
        <v>0</v>
      </c>
      <c r="X338" s="44" t="str">
        <f t="shared" ca="1" si="120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2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3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4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05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06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07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08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09"/>
        <v>0</v>
      </c>
      <c r="CS338" s="34">
        <v>15</v>
      </c>
      <c r="CT338" s="30">
        <f t="shared" si="111"/>
        <v>0</v>
      </c>
      <c r="CU338" s="30">
        <v>12</v>
      </c>
      <c r="CV338" s="35">
        <f t="shared" si="112"/>
        <v>0</v>
      </c>
      <c r="CW338" s="36">
        <f t="shared" si="113"/>
        <v>0</v>
      </c>
      <c r="CX338" s="37">
        <f t="shared" si="114"/>
        <v>2</v>
      </c>
      <c r="CY338" s="38">
        <f t="shared" si="115"/>
        <v>2.5</v>
      </c>
      <c r="CZ338" s="39">
        <f t="shared" si="116"/>
        <v>0</v>
      </c>
      <c r="DA338" t="s">
        <v>215</v>
      </c>
      <c r="DC338" t="s">
        <v>213</v>
      </c>
      <c r="DD338" t="str">
        <f t="shared" ca="1" si="117"/>
        <v>CHORIZOITEM(MEAL, ItemRegistry.chorizoItem, 4 ,3f,0f,0f,2f,0f,2.5f,0f,1.75f),</v>
      </c>
      <c r="DG338" t="s">
        <v>2520</v>
      </c>
    </row>
    <row r="339" spans="2:111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1213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18"/>
        <v>1</v>
      </c>
      <c r="W339" s="11">
        <f t="shared" si="101"/>
        <v>1</v>
      </c>
      <c r="X339" s="44" t="str">
        <f t="shared" ca="1" si="120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2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3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4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05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06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07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08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09"/>
        <v>0</v>
      </c>
      <c r="CS339" s="34">
        <v>10</v>
      </c>
      <c r="CT339" s="30">
        <f t="shared" si="111"/>
        <v>0</v>
      </c>
      <c r="CU339" s="30">
        <v>11</v>
      </c>
      <c r="CV339" s="35">
        <f t="shared" si="112"/>
        <v>0</v>
      </c>
      <c r="CW339" s="36">
        <f t="shared" si="113"/>
        <v>0</v>
      </c>
      <c r="CX339" s="37">
        <f t="shared" si="114"/>
        <v>2</v>
      </c>
      <c r="CY339" s="38">
        <f t="shared" si="115"/>
        <v>0</v>
      </c>
      <c r="CZ339" s="39">
        <f t="shared" si="116"/>
        <v>0</v>
      </c>
      <c r="DA339" t="s">
        <v>215</v>
      </c>
      <c r="DC339" t="s">
        <v>213</v>
      </c>
      <c r="DD339" t="str">
        <f t="shared" ca="1" si="117"/>
        <v>COLESLAWITEM(MEAL, ItemRegistry.coleslawItem, 4 ,2f,0f,0f,2f,0f,0f,0f,1.91f),</v>
      </c>
      <c r="DG339" t="s">
        <v>2521</v>
      </c>
    </row>
    <row r="340" spans="2:111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1205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18"/>
        <v>1</v>
      </c>
      <c r="W340" s="11">
        <f t="shared" si="101"/>
        <v>0</v>
      </c>
      <c r="X340" s="44" t="str">
        <f t="shared" ca="1" si="120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2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3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4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05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06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07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08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09"/>
        <v>0</v>
      </c>
      <c r="CS340" s="34">
        <v>0</v>
      </c>
      <c r="CT340" s="30">
        <f t="shared" si="111"/>
        <v>20</v>
      </c>
      <c r="CU340" s="30">
        <v>45</v>
      </c>
      <c r="CV340" s="35">
        <f t="shared" si="112"/>
        <v>0</v>
      </c>
      <c r="CW340" s="36">
        <f t="shared" si="113"/>
        <v>0</v>
      </c>
      <c r="CX340" s="37">
        <f t="shared" si="114"/>
        <v>0</v>
      </c>
      <c r="CY340" s="38">
        <f t="shared" si="115"/>
        <v>0</v>
      </c>
      <c r="CZ340" s="39">
        <f t="shared" si="116"/>
        <v>0</v>
      </c>
      <c r="DA340" t="s">
        <v>215</v>
      </c>
      <c r="DB340" t="s">
        <v>1150</v>
      </c>
      <c r="DC340" t="s">
        <v>213</v>
      </c>
      <c r="DD340" t="str">
        <f t="shared" ca="1" si="117"/>
        <v>ENERGYDRINKITEM(OTHER, ItemRegistry.energydrinkItem, 4 ,0f,20f,0f,0f,0f,0f,0f,0.47f),</v>
      </c>
      <c r="DG340" t="s">
        <v>2522</v>
      </c>
    </row>
    <row r="341" spans="2:111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1213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18"/>
        <v>1</v>
      </c>
      <c r="W341" s="11">
        <f t="shared" si="101"/>
        <v>2</v>
      </c>
      <c r="X341" s="44" t="str">
        <f t="shared" ca="1" si="120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2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3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4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05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06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07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08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09"/>
        <v>0</v>
      </c>
      <c r="CS341" s="34">
        <v>5</v>
      </c>
      <c r="CT341" s="30">
        <f t="shared" si="111"/>
        <v>0</v>
      </c>
      <c r="CU341" s="30">
        <f t="shared" si="119"/>
        <v>21.5</v>
      </c>
      <c r="CV341" s="35">
        <f t="shared" si="112"/>
        <v>0</v>
      </c>
      <c r="CW341" s="36">
        <f t="shared" si="113"/>
        <v>0</v>
      </c>
      <c r="CX341" s="37">
        <f t="shared" si="114"/>
        <v>1</v>
      </c>
      <c r="CY341" s="38">
        <f t="shared" si="115"/>
        <v>0</v>
      </c>
      <c r="CZ341" s="39">
        <f t="shared" si="116"/>
        <v>0</v>
      </c>
      <c r="DA341" t="s">
        <v>215</v>
      </c>
      <c r="DC341" t="s">
        <v>213</v>
      </c>
      <c r="DD341" t="str">
        <f t="shared" ca="1" si="117"/>
        <v>FRIEDONIONSITEM(MEAL, ItemRegistry.friedonionsItem, 4 ,1f,0f,0f,1f,0f,0f,0f,0.98f),</v>
      </c>
      <c r="DG341" t="s">
        <v>2523</v>
      </c>
    </row>
    <row r="342" spans="2:111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1213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18"/>
        <v>0</v>
      </c>
      <c r="W342" s="11">
        <f t="shared" si="101"/>
        <v>0</v>
      </c>
      <c r="X342" s="44" t="str">
        <f t="shared" ca="1" si="120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2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3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4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05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06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07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08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09"/>
        <v>1</v>
      </c>
      <c r="CS342" s="34">
        <f t="shared" si="110"/>
        <v>21.5</v>
      </c>
      <c r="CT342" s="30">
        <f t="shared" si="111"/>
        <v>4.75</v>
      </c>
      <c r="CU342" s="30">
        <f t="shared" si="119"/>
        <v>7.93</v>
      </c>
      <c r="CV342" s="35">
        <f t="shared" si="112"/>
        <v>1</v>
      </c>
      <c r="CW342" s="36">
        <f t="shared" si="113"/>
        <v>0.84500000000000008</v>
      </c>
      <c r="CX342" s="37">
        <f t="shared" si="114"/>
        <v>0</v>
      </c>
      <c r="CY342" s="38">
        <f t="shared" si="115"/>
        <v>2.5</v>
      </c>
      <c r="CZ342" s="39">
        <f t="shared" si="116"/>
        <v>1</v>
      </c>
      <c r="DA342" t="s">
        <v>212</v>
      </c>
      <c r="DC342" t="s">
        <v>213</v>
      </c>
      <c r="DD342" t="str">
        <f t="shared" ca="1" si="117"/>
        <v/>
      </c>
      <c r="DG342" t="s">
        <v>2316</v>
      </c>
    </row>
    <row r="343" spans="2:111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1213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18"/>
        <v>1</v>
      </c>
      <c r="W343" s="11">
        <f t="shared" si="101"/>
        <v>0</v>
      </c>
      <c r="X343" s="44" t="str">
        <f t="shared" ca="1" si="120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2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3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4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05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06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07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08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09"/>
        <v>1</v>
      </c>
      <c r="CS343" s="34">
        <v>25</v>
      </c>
      <c r="CT343" s="30">
        <f t="shared" si="111"/>
        <v>0</v>
      </c>
      <c r="CU343" s="30">
        <v>12</v>
      </c>
      <c r="CV343" s="35">
        <f t="shared" si="112"/>
        <v>1.5</v>
      </c>
      <c r="CW343" s="36">
        <f t="shared" si="113"/>
        <v>0</v>
      </c>
      <c r="CX343" s="37">
        <f t="shared" si="114"/>
        <v>1</v>
      </c>
      <c r="CY343" s="38">
        <f t="shared" si="115"/>
        <v>2</v>
      </c>
      <c r="CZ343" s="39">
        <f t="shared" si="116"/>
        <v>1</v>
      </c>
      <c r="DA343" t="s">
        <v>215</v>
      </c>
      <c r="DC343" t="s">
        <v>213</v>
      </c>
      <c r="DD343" t="str">
        <f t="shared" ca="1" si="117"/>
        <v>ONIONHAMBURGERITEM(MEAL, ItemRegistry.onionhamburgerItem, 4 ,5f,0f,2f,1f,0f,2f,1f,1.75f),</v>
      </c>
      <c r="DG343" t="s">
        <v>2524</v>
      </c>
    </row>
    <row r="344" spans="2:111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1213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18"/>
        <v>1</v>
      </c>
      <c r="W344" s="11">
        <f t="shared" si="101"/>
        <v>3</v>
      </c>
      <c r="X344" s="44" t="str">
        <f t="shared" ca="1" si="120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2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3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4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05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06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07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08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09"/>
        <v>0</v>
      </c>
      <c r="CS344" s="34">
        <v>15</v>
      </c>
      <c r="CT344" s="30">
        <f t="shared" si="111"/>
        <v>0</v>
      </c>
      <c r="CU344" s="30">
        <f t="shared" si="119"/>
        <v>24.916666666666668</v>
      </c>
      <c r="CV344" s="35">
        <f t="shared" si="112"/>
        <v>0</v>
      </c>
      <c r="CW344" s="36">
        <f t="shared" si="113"/>
        <v>0</v>
      </c>
      <c r="CX344" s="37">
        <f t="shared" si="114"/>
        <v>1</v>
      </c>
      <c r="CY344" s="38">
        <f t="shared" si="115"/>
        <v>2.5</v>
      </c>
      <c r="CZ344" s="39">
        <f t="shared" si="116"/>
        <v>0</v>
      </c>
      <c r="DA344" t="s">
        <v>215</v>
      </c>
      <c r="DC344" t="s">
        <v>213</v>
      </c>
      <c r="DD344" t="str">
        <f t="shared" ca="1" si="117"/>
        <v>PEPPERONIITEM(MEAL, ItemRegistry.pepperoniItem, 4 ,3f,0f,0f,1f,0f,2.5f,0f,0.84f),</v>
      </c>
      <c r="DG344" t="s">
        <v>2525</v>
      </c>
    </row>
    <row r="345" spans="2:111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1209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18"/>
        <v>1</v>
      </c>
      <c r="W345" s="11">
        <f t="shared" si="101"/>
        <v>0</v>
      </c>
      <c r="X345" s="44" t="str">
        <f t="shared" ca="1" si="120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2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3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4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05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06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07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08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09"/>
        <v>0</v>
      </c>
      <c r="CS345" s="34">
        <f t="shared" si="110"/>
        <v>2</v>
      </c>
      <c r="CT345" s="30">
        <f t="shared" si="111"/>
        <v>0</v>
      </c>
      <c r="CU345" s="30">
        <v>45</v>
      </c>
      <c r="CV345" s="35">
        <f t="shared" si="112"/>
        <v>0</v>
      </c>
      <c r="CW345" s="36">
        <f t="shared" si="113"/>
        <v>0</v>
      </c>
      <c r="CX345" s="37">
        <f t="shared" si="114"/>
        <v>1</v>
      </c>
      <c r="CY345" s="38">
        <f t="shared" si="115"/>
        <v>0</v>
      </c>
      <c r="CZ345" s="39">
        <f t="shared" si="116"/>
        <v>0</v>
      </c>
      <c r="DA345" t="s">
        <v>215</v>
      </c>
      <c r="DB345" t="s">
        <v>640</v>
      </c>
      <c r="DC345" t="s">
        <v>213</v>
      </c>
      <c r="DD345" t="str">
        <f t="shared" ca="1" si="117"/>
        <v>PICKLEDONIONSITEM(VEGETABLE, ItemRegistry.pickledonionsItem, 4 ,0.4f,0f,0f,1f,0f,0f,0f,0.47f),</v>
      </c>
      <c r="DG345" t="s">
        <v>2526</v>
      </c>
    </row>
    <row r="346" spans="2:111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1213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18"/>
        <v>1</v>
      </c>
      <c r="W346" s="11">
        <f t="shared" si="101"/>
        <v>3</v>
      </c>
      <c r="X346" s="44" t="str">
        <f t="shared" ca="1" si="120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2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3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4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05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06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07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08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09"/>
        <v>0</v>
      </c>
      <c r="CS346" s="34">
        <f t="shared" si="110"/>
        <v>10</v>
      </c>
      <c r="CT346" s="30">
        <f t="shared" si="111"/>
        <v>0</v>
      </c>
      <c r="CU346" s="30">
        <v>30</v>
      </c>
      <c r="CV346" s="35">
        <f t="shared" si="112"/>
        <v>0</v>
      </c>
      <c r="CW346" s="36">
        <f t="shared" si="113"/>
        <v>0</v>
      </c>
      <c r="CX346" s="37">
        <f t="shared" si="114"/>
        <v>0</v>
      </c>
      <c r="CY346" s="38">
        <f t="shared" si="115"/>
        <v>2.5</v>
      </c>
      <c r="CZ346" s="39">
        <f t="shared" si="116"/>
        <v>0</v>
      </c>
      <c r="DA346" t="s">
        <v>215</v>
      </c>
      <c r="DC346" t="s">
        <v>213</v>
      </c>
      <c r="DD346" t="str">
        <f t="shared" ca="1" si="117"/>
        <v>PORKSAUSAGEITEM(MEAL, ItemRegistry.porksausageItem, 4 ,2f,0f,0f,0f,0f,2.5f,0f,0.7f),</v>
      </c>
      <c r="DG346" t="s">
        <v>2527</v>
      </c>
    </row>
    <row r="347" spans="2:111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1213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18"/>
        <v>0</v>
      </c>
      <c r="W347" s="11">
        <f t="shared" si="101"/>
        <v>0</v>
      </c>
      <c r="X347" s="44" t="str">
        <f t="shared" ca="1" si="120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2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3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4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05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06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07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08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09"/>
        <v>1</v>
      </c>
      <c r="CS347" s="34">
        <f t="shared" si="110"/>
        <v>13</v>
      </c>
      <c r="CT347" s="30">
        <f t="shared" si="111"/>
        <v>5</v>
      </c>
      <c r="CU347" s="30">
        <f t="shared" si="119"/>
        <v>9</v>
      </c>
      <c r="CV347" s="35">
        <f t="shared" si="112"/>
        <v>1</v>
      </c>
      <c r="CW347" s="36">
        <f t="shared" si="113"/>
        <v>0.8</v>
      </c>
      <c r="CX347" s="37">
        <f t="shared" si="114"/>
        <v>0</v>
      </c>
      <c r="CY347" s="38">
        <f t="shared" si="115"/>
        <v>0</v>
      </c>
      <c r="CZ347" s="39">
        <f t="shared" si="116"/>
        <v>1</v>
      </c>
      <c r="DA347" t="s">
        <v>212</v>
      </c>
      <c r="DC347" t="s">
        <v>213</v>
      </c>
      <c r="DD347" t="str">
        <f t="shared" ca="1" si="117"/>
        <v/>
      </c>
      <c r="DG347" t="s">
        <v>2316</v>
      </c>
    </row>
    <row r="348" spans="2:111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1213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18"/>
        <v>0</v>
      </c>
      <c r="W348" s="11">
        <f t="shared" si="101"/>
        <v>0</v>
      </c>
      <c r="X348" s="44" t="str">
        <f t="shared" ca="1" si="120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2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3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4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05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06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07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08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09"/>
        <v>0</v>
      </c>
      <c r="CS348" s="34">
        <f t="shared" si="110"/>
        <v>10</v>
      </c>
      <c r="CT348" s="30">
        <f t="shared" si="111"/>
        <v>0</v>
      </c>
      <c r="CU348" s="30">
        <v>12</v>
      </c>
      <c r="CV348" s="35">
        <f t="shared" si="112"/>
        <v>1</v>
      </c>
      <c r="CW348" s="36">
        <f t="shared" si="113"/>
        <v>0</v>
      </c>
      <c r="CX348" s="37">
        <f t="shared" si="114"/>
        <v>1.5</v>
      </c>
      <c r="CY348" s="38">
        <f t="shared" si="115"/>
        <v>0</v>
      </c>
      <c r="CZ348" s="39">
        <f t="shared" si="116"/>
        <v>0</v>
      </c>
      <c r="DA348" t="s">
        <v>215</v>
      </c>
      <c r="DC348" t="s">
        <v>213</v>
      </c>
      <c r="DD348" t="str">
        <f t="shared" ca="1" si="117"/>
        <v/>
      </c>
      <c r="DG348" t="s">
        <v>2316</v>
      </c>
    </row>
    <row r="349" spans="2:111" x14ac:dyDescent="0.3">
      <c r="B349" t="s">
        <v>643</v>
      </c>
      <c r="C349">
        <f>INDEX('PH Itemnames'!$B$1:$B$723,MATCH(B349,'PH Itemnames'!$A$1:$A$723),1)</f>
        <v>0</v>
      </c>
      <c r="D349" t="s">
        <v>253</v>
      </c>
      <c r="E349" t="s">
        <v>1213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18"/>
        <v>1</v>
      </c>
      <c r="W349" s="11">
        <f t="shared" si="101"/>
        <v>0</v>
      </c>
      <c r="X349" s="44" t="str">
        <f t="shared" ca="1" si="120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2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3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4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05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06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07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08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09"/>
        <v>0</v>
      </c>
      <c r="CS349" s="34">
        <v>15</v>
      </c>
      <c r="CT349" s="30">
        <f t="shared" si="111"/>
        <v>0</v>
      </c>
      <c r="CU349" s="30">
        <v>14</v>
      </c>
      <c r="CV349" s="35">
        <f t="shared" si="112"/>
        <v>0</v>
      </c>
      <c r="CW349" s="36">
        <f t="shared" si="113"/>
        <v>0</v>
      </c>
      <c r="CX349" s="37">
        <f t="shared" si="114"/>
        <v>0</v>
      </c>
      <c r="CY349" s="38">
        <f t="shared" si="115"/>
        <v>2.5</v>
      </c>
      <c r="CZ349" s="39">
        <f t="shared" si="116"/>
        <v>0</v>
      </c>
      <c r="DA349" t="s">
        <v>215</v>
      </c>
      <c r="DC349" t="s">
        <v>212</v>
      </c>
      <c r="DD349" t="str">
        <f t="shared" ca="1" si="117"/>
        <v/>
      </c>
      <c r="DG349" t="s">
        <v>2316</v>
      </c>
    </row>
    <row r="350" spans="2:111" x14ac:dyDescent="0.3">
      <c r="B350" t="s">
        <v>644</v>
      </c>
      <c r="C350" t="str">
        <f>INDEX('PH Itemnames'!$B$1:$B$723,MATCH(B350,'PH Itemnames'!$A$1:$A$723),1)</f>
        <v>strawberrymilkshakeItem</v>
      </c>
      <c r="D350" t="s">
        <v>253</v>
      </c>
      <c r="E350" t="s">
        <v>1206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18"/>
        <v>1</v>
      </c>
      <c r="W350" s="11">
        <f t="shared" si="101"/>
        <v>0</v>
      </c>
      <c r="X350" s="44" t="str">
        <f t="shared" ca="1" si="120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2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3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4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05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06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07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08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09"/>
        <v>2</v>
      </c>
      <c r="CS350" s="34">
        <f t="shared" si="110"/>
        <v>7</v>
      </c>
      <c r="CT350" s="30">
        <v>15</v>
      </c>
      <c r="CU350" s="30">
        <f t="shared" si="119"/>
        <v>9</v>
      </c>
      <c r="CV350" s="35">
        <f t="shared" si="112"/>
        <v>0</v>
      </c>
      <c r="CW350" s="36">
        <f t="shared" si="113"/>
        <v>0.5</v>
      </c>
      <c r="CX350" s="37">
        <f t="shared" si="114"/>
        <v>0</v>
      </c>
      <c r="CY350" s="38">
        <f t="shared" si="115"/>
        <v>0</v>
      </c>
      <c r="CZ350" s="39">
        <f t="shared" si="116"/>
        <v>2</v>
      </c>
      <c r="DA350" t="s">
        <v>215</v>
      </c>
      <c r="DC350" t="s">
        <v>212</v>
      </c>
      <c r="DD350" t="str">
        <f t="shared" ca="1" si="117"/>
        <v/>
      </c>
      <c r="DG350" t="s">
        <v>2316</v>
      </c>
    </row>
    <row r="351" spans="2:111" x14ac:dyDescent="0.3">
      <c r="B351" t="s">
        <v>645</v>
      </c>
      <c r="C351" t="str">
        <f>INDEX('PH Itemnames'!$B$1:$B$723,MATCH(B351,'PH Itemnames'!$A$1:$A$723),1)</f>
        <v>chocolatemilkshakeItem</v>
      </c>
      <c r="D351" t="s">
        <v>253</v>
      </c>
      <c r="E351" t="s">
        <v>1213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18"/>
        <v>0</v>
      </c>
      <c r="W351" s="11">
        <f t="shared" si="101"/>
        <v>0</v>
      </c>
      <c r="X351" s="44" t="str">
        <f t="shared" ca="1" si="120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2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3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4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05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06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07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08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09"/>
        <v>2</v>
      </c>
      <c r="CS351" s="34">
        <f t="shared" si="110"/>
        <v>5</v>
      </c>
      <c r="CT351" s="30">
        <f t="shared" si="111"/>
        <v>10</v>
      </c>
      <c r="CU351" s="30">
        <f t="shared" si="119"/>
        <v>7.666666666666667</v>
      </c>
      <c r="CV351" s="35">
        <f t="shared" si="112"/>
        <v>0</v>
      </c>
      <c r="CW351" s="36">
        <f t="shared" si="113"/>
        <v>0</v>
      </c>
      <c r="CX351" s="37">
        <f t="shared" si="114"/>
        <v>0</v>
      </c>
      <c r="CY351" s="38">
        <f t="shared" si="115"/>
        <v>0</v>
      </c>
      <c r="CZ351" s="39">
        <f t="shared" si="116"/>
        <v>2</v>
      </c>
      <c r="DA351" t="s">
        <v>212</v>
      </c>
      <c r="DC351" t="s">
        <v>212</v>
      </c>
      <c r="DD351" t="str">
        <f t="shared" ca="1" si="117"/>
        <v/>
      </c>
      <c r="DG351" t="s">
        <v>2316</v>
      </c>
    </row>
    <row r="352" spans="2:111" x14ac:dyDescent="0.3">
      <c r="B352" t="s">
        <v>646</v>
      </c>
      <c r="C352" t="str">
        <f>INDEX('PH Itemnames'!$B$1:$B$723,MATCH(B352,'PH Itemnames'!$A$1:$A$723),1)</f>
        <v>bananamilkshakeItem</v>
      </c>
      <c r="D352" t="s">
        <v>253</v>
      </c>
      <c r="E352" t="s">
        <v>1206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18"/>
        <v>1</v>
      </c>
      <c r="W352" s="11">
        <f t="shared" si="101"/>
        <v>0</v>
      </c>
      <c r="X352" s="44" t="str">
        <f t="shared" ca="1" si="120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2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3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4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05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06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07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08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09"/>
        <v>2</v>
      </c>
      <c r="CS352" s="34">
        <v>7</v>
      </c>
      <c r="CT352" s="30">
        <v>15</v>
      </c>
      <c r="CU352" s="30">
        <v>9</v>
      </c>
      <c r="CV352" s="35">
        <f t="shared" si="112"/>
        <v>0</v>
      </c>
      <c r="CW352" s="36">
        <f t="shared" si="113"/>
        <v>1</v>
      </c>
      <c r="CX352" s="37">
        <f t="shared" si="114"/>
        <v>0</v>
      </c>
      <c r="CY352" s="38">
        <f t="shared" si="115"/>
        <v>0</v>
      </c>
      <c r="CZ352" s="39">
        <f t="shared" si="116"/>
        <v>2</v>
      </c>
      <c r="DA352" t="s">
        <v>215</v>
      </c>
      <c r="DC352" t="s">
        <v>212</v>
      </c>
      <c r="DD352" t="str">
        <f t="shared" ca="1" si="117"/>
        <v/>
      </c>
      <c r="DG352" t="s">
        <v>2316</v>
      </c>
    </row>
    <row r="353" spans="2:111" x14ac:dyDescent="0.3">
      <c r="B353" t="s">
        <v>647</v>
      </c>
      <c r="C353" t="str">
        <f>INDEX('PH Itemnames'!$B$1:$B$723,MATCH(B353,'PH Itemnames'!$A$1:$A$723),1)</f>
        <v>roastchickenItem</v>
      </c>
      <c r="D353" t="s">
        <v>258</v>
      </c>
      <c r="E353" t="s">
        <v>1213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18"/>
        <v>1</v>
      </c>
      <c r="W353" s="11">
        <f t="shared" si="101"/>
        <v>1</v>
      </c>
      <c r="X353" s="44" t="str">
        <f t="shared" ca="1" si="120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2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3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4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05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06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07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08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09"/>
        <v>0</v>
      </c>
      <c r="CS353" s="34">
        <f t="shared" si="110"/>
        <v>10</v>
      </c>
      <c r="CT353" s="30">
        <f t="shared" si="111"/>
        <v>0</v>
      </c>
      <c r="CU353" s="30">
        <v>14</v>
      </c>
      <c r="CV353" s="35">
        <f t="shared" si="112"/>
        <v>0</v>
      </c>
      <c r="CW353" s="36">
        <f t="shared" si="113"/>
        <v>0</v>
      </c>
      <c r="CX353" s="37">
        <f t="shared" si="114"/>
        <v>0</v>
      </c>
      <c r="CY353" s="38">
        <f t="shared" si="115"/>
        <v>2.5</v>
      </c>
      <c r="CZ353" s="39">
        <f t="shared" si="116"/>
        <v>0</v>
      </c>
      <c r="DA353" t="s">
        <v>215</v>
      </c>
      <c r="DC353" t="s">
        <v>213</v>
      </c>
      <c r="DD353" t="str">
        <f t="shared" ca="1" si="117"/>
        <v>ROASTCHICKENITEM(MEAL, ItemRegistry.roastchickenItem, 4 ,2f,0f,0f,0f,0f,2.5f,0f,1.5f),</v>
      </c>
      <c r="DG353" t="s">
        <v>2528</v>
      </c>
    </row>
    <row r="354" spans="2:111" x14ac:dyDescent="0.3">
      <c r="B354" t="s">
        <v>648</v>
      </c>
      <c r="C354" t="str">
        <f>INDEX('PH Itemnames'!$B$1:$B$723,MATCH(B354,'PH Itemnames'!$A$1:$A$723),1)</f>
        <v>roastpotatoesItem</v>
      </c>
      <c r="D354" t="s">
        <v>258</v>
      </c>
      <c r="E354" t="s">
        <v>1213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18"/>
        <v>1</v>
      </c>
      <c r="W354" s="11">
        <f t="shared" si="101"/>
        <v>1</v>
      </c>
      <c r="X354" s="44" t="str">
        <f t="shared" ca="1" si="120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2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3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4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05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06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07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08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09"/>
        <v>0</v>
      </c>
      <c r="CS354" s="34">
        <f t="shared" si="110"/>
        <v>10</v>
      </c>
      <c r="CT354" s="30">
        <f t="shared" si="111"/>
        <v>0</v>
      </c>
      <c r="CU354" s="30">
        <f t="shared" si="119"/>
        <v>36.666666666666664</v>
      </c>
      <c r="CV354" s="35">
        <f t="shared" si="112"/>
        <v>0</v>
      </c>
      <c r="CW354" s="36">
        <f t="shared" si="113"/>
        <v>0</v>
      </c>
      <c r="CX354" s="37">
        <f t="shared" si="114"/>
        <v>1.5</v>
      </c>
      <c r="CY354" s="38">
        <f t="shared" si="115"/>
        <v>0</v>
      </c>
      <c r="CZ354" s="39">
        <f t="shared" si="116"/>
        <v>0</v>
      </c>
      <c r="DA354" t="s">
        <v>215</v>
      </c>
      <c r="DC354" t="s">
        <v>213</v>
      </c>
      <c r="DD354" t="str">
        <f t="shared" ca="1" si="117"/>
        <v>ROASTPOTATOESITEM(MEAL, ItemRegistry.roastpotatoesItem, 4 ,2f,0f,0f,1.5f,0f,0f,0f,0.57f),</v>
      </c>
      <c r="DG354" t="s">
        <v>2529</v>
      </c>
    </row>
    <row r="355" spans="2:111" x14ac:dyDescent="0.3">
      <c r="B355" t="s">
        <v>649</v>
      </c>
      <c r="C355" t="str">
        <f>INDEX('PH Itemnames'!$B$1:$B$723,MATCH(B355,'PH Itemnames'!$A$1:$A$723),1)</f>
        <v>sundayroastItem</v>
      </c>
      <c r="D355" t="s">
        <v>258</v>
      </c>
      <c r="E355" t="s">
        <v>1213</v>
      </c>
      <c r="F355" s="10" t="s">
        <v>647</v>
      </c>
      <c r="G355" s="11" t="s">
        <v>648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18"/>
        <v>1</v>
      </c>
      <c r="W355" s="11">
        <f t="shared" si="101"/>
        <v>0</v>
      </c>
      <c r="X355" s="44" t="str">
        <f t="shared" ca="1" si="120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2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3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4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05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06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07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08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09"/>
        <v>0</v>
      </c>
      <c r="CS355" s="34">
        <f t="shared" si="110"/>
        <v>25.142857142857142</v>
      </c>
      <c r="CT355" s="30">
        <f t="shared" si="111"/>
        <v>0.35714285714285715</v>
      </c>
      <c r="CU355" s="30">
        <f t="shared" si="119"/>
        <v>28.095238095238091</v>
      </c>
      <c r="CV355" s="35">
        <f t="shared" si="112"/>
        <v>0</v>
      </c>
      <c r="CW355" s="36">
        <f t="shared" si="113"/>
        <v>0</v>
      </c>
      <c r="CX355" s="37">
        <v>2.5</v>
      </c>
      <c r="CY355" s="38">
        <f t="shared" si="115"/>
        <v>2.5</v>
      </c>
      <c r="CZ355" s="39">
        <f t="shared" si="116"/>
        <v>0</v>
      </c>
      <c r="DA355" t="s">
        <v>215</v>
      </c>
      <c r="DC355" t="s">
        <v>213</v>
      </c>
      <c r="DD355" t="str">
        <f t="shared" ca="1" si="117"/>
        <v>SUNDAYROASTITEM(MEAL, ItemRegistry.sundayroastItem, 4 ,5.03f,0f,0f,2.5f,0f,2.5f,0f,0.75f),</v>
      </c>
      <c r="DG355" t="s">
        <v>2530</v>
      </c>
    </row>
    <row r="356" spans="2:111" x14ac:dyDescent="0.3">
      <c r="B356" t="s">
        <v>650</v>
      </c>
      <c r="C356" t="str">
        <f>INDEX('PH Itemnames'!$B$1:$B$723,MATCH(B356,'PH Itemnames'!$A$1:$A$723),1)</f>
        <v>bbqpulledporkItem</v>
      </c>
      <c r="D356" t="s">
        <v>258</v>
      </c>
      <c r="E356" t="s">
        <v>1213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18"/>
        <v>1</v>
      </c>
      <c r="W356" s="11">
        <f t="shared" si="101"/>
        <v>0</v>
      </c>
      <c r="X356" s="44" t="str">
        <f t="shared" ca="1" si="120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2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3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4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05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06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07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08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09"/>
        <v>1</v>
      </c>
      <c r="CS356" s="34">
        <v>20</v>
      </c>
      <c r="CT356" s="30">
        <v>0</v>
      </c>
      <c r="CU356" s="30">
        <v>12</v>
      </c>
      <c r="CV356" s="35">
        <f t="shared" si="112"/>
        <v>1.5</v>
      </c>
      <c r="CW356" s="36">
        <f t="shared" si="113"/>
        <v>0</v>
      </c>
      <c r="CX356" s="37">
        <f t="shared" si="114"/>
        <v>1.5</v>
      </c>
      <c r="CY356" s="38">
        <f t="shared" si="115"/>
        <v>2.5</v>
      </c>
      <c r="CZ356" s="39">
        <f t="shared" si="116"/>
        <v>1</v>
      </c>
      <c r="DA356" t="s">
        <v>215</v>
      </c>
      <c r="DC356" t="s">
        <v>213</v>
      </c>
      <c r="DD356" t="str">
        <f t="shared" ca="1" si="117"/>
        <v>BBQPULLEDPORKITEM(MEAL, ItemRegistry.bbqpulledporkItem, 4 ,4f,0f,2f,1.5f,0f,2.5f,1f,1.75f),</v>
      </c>
      <c r="DG356" t="s">
        <v>2531</v>
      </c>
    </row>
    <row r="357" spans="2:111" x14ac:dyDescent="0.3">
      <c r="B357" t="s">
        <v>651</v>
      </c>
      <c r="C357" t="str">
        <f>INDEX('PH Itemnames'!$B$1:$B$723,MATCH(B357,'PH Itemnames'!$A$1:$A$723),1)</f>
        <v>lambwithmintsauceItem</v>
      </c>
      <c r="D357" t="s">
        <v>258</v>
      </c>
      <c r="E357" t="s">
        <v>1213</v>
      </c>
      <c r="F357" s="10" t="s">
        <v>652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18"/>
        <v>1</v>
      </c>
      <c r="W357" s="11">
        <f t="shared" si="101"/>
        <v>0</v>
      </c>
      <c r="X357" s="44" t="str">
        <f t="shared" ca="1" si="120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2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3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4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05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06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07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08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09"/>
        <v>0</v>
      </c>
      <c r="CS357" s="34">
        <v>12</v>
      </c>
      <c r="CT357" s="30">
        <f t="shared" si="111"/>
        <v>0</v>
      </c>
      <c r="CU357" s="30">
        <v>11</v>
      </c>
      <c r="CV357" s="35">
        <f t="shared" si="112"/>
        <v>0</v>
      </c>
      <c r="CW357" s="36">
        <f t="shared" si="113"/>
        <v>0</v>
      </c>
      <c r="CX357" s="37">
        <f t="shared" si="114"/>
        <v>0</v>
      </c>
      <c r="CY357" s="38">
        <f t="shared" si="115"/>
        <v>1.5</v>
      </c>
      <c r="CZ357" s="39">
        <f t="shared" si="116"/>
        <v>0</v>
      </c>
      <c r="DA357" t="s">
        <v>215</v>
      </c>
      <c r="DC357" t="s">
        <v>213</v>
      </c>
      <c r="DD357" t="str">
        <f t="shared" ca="1" si="117"/>
        <v>LAMBWITHMINTSAUCEITEM(MEAL, ItemRegistry.lambwithmintsauceItem, 4 ,2.4f,0f,0f,0f,0f,1.5f,0f,1.91f),</v>
      </c>
      <c r="DG357" t="s">
        <v>2532</v>
      </c>
    </row>
    <row r="358" spans="2:111" x14ac:dyDescent="0.3">
      <c r="B358" t="s">
        <v>653</v>
      </c>
      <c r="C358" t="str">
        <f>INDEX('PH Itemnames'!$B$1:$B$723,MATCH(B358,'PH Itemnames'!$A$1:$A$723),1)</f>
        <v>steakandchipsItem</v>
      </c>
      <c r="D358" t="s">
        <v>258</v>
      </c>
      <c r="E358" t="s">
        <v>1213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18"/>
        <v>1</v>
      </c>
      <c r="W358" s="11">
        <f t="shared" si="101"/>
        <v>0</v>
      </c>
      <c r="X358" s="44" t="str">
        <f t="shared" ca="1" si="120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2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3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4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05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06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07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08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09"/>
        <v>0</v>
      </c>
      <c r="CS358" s="34">
        <f t="shared" si="110"/>
        <v>20</v>
      </c>
      <c r="CT358" s="30">
        <f t="shared" si="111"/>
        <v>0</v>
      </c>
      <c r="CU358" s="30">
        <v>18</v>
      </c>
      <c r="CV358" s="35">
        <f t="shared" si="112"/>
        <v>0</v>
      </c>
      <c r="CW358" s="36">
        <f t="shared" si="113"/>
        <v>0</v>
      </c>
      <c r="CX358" s="37">
        <f t="shared" si="114"/>
        <v>1.5</v>
      </c>
      <c r="CY358" s="38">
        <f t="shared" si="115"/>
        <v>2</v>
      </c>
      <c r="CZ358" s="39">
        <f t="shared" si="116"/>
        <v>0</v>
      </c>
      <c r="DA358" t="s">
        <v>215</v>
      </c>
      <c r="DC358" t="s">
        <v>213</v>
      </c>
      <c r="DD358" t="str">
        <f t="shared" ca="1" si="117"/>
        <v>STEAKANDCHIPSITEM(MEAL, ItemRegistry.steakandchipsItem, 4 ,4f,0f,0f,1.5f,0f,2f,0f,1.17f),</v>
      </c>
      <c r="DG358" t="s">
        <v>2533</v>
      </c>
    </row>
    <row r="359" spans="2:111" x14ac:dyDescent="0.3">
      <c r="B359" t="s">
        <v>654</v>
      </c>
      <c r="C359" t="str">
        <f>INDEX('PH Itemnames'!$B$1:$B$723,MATCH(B359,'PH Itemnames'!$A$1:$A$723),1)</f>
        <v>cherryicecreamItem</v>
      </c>
      <c r="D359" t="s">
        <v>253</v>
      </c>
      <c r="E359" t="s">
        <v>1213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18"/>
        <v>1</v>
      </c>
      <c r="W359" s="11">
        <f t="shared" si="101"/>
        <v>0</v>
      </c>
      <c r="X359" s="44" t="str">
        <f t="shared" ca="1" si="120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2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3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4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05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06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07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08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09"/>
        <v>2</v>
      </c>
      <c r="CS359" s="34">
        <v>5</v>
      </c>
      <c r="CT359" s="30">
        <f t="shared" si="111"/>
        <v>15</v>
      </c>
      <c r="CU359" s="30">
        <f t="shared" si="119"/>
        <v>11.333333333333334</v>
      </c>
      <c r="CV359" s="35">
        <f t="shared" si="112"/>
        <v>0</v>
      </c>
      <c r="CW359" s="36">
        <f t="shared" si="113"/>
        <v>1</v>
      </c>
      <c r="CX359" s="37">
        <f t="shared" si="114"/>
        <v>0</v>
      </c>
      <c r="CY359" s="38">
        <f t="shared" si="115"/>
        <v>0</v>
      </c>
      <c r="CZ359" s="39">
        <f t="shared" si="116"/>
        <v>2</v>
      </c>
      <c r="DA359" t="s">
        <v>215</v>
      </c>
      <c r="DC359" t="s">
        <v>213</v>
      </c>
      <c r="DD359" t="str">
        <f t="shared" ca="1" si="117"/>
        <v>CHERRYICECREAMITEM(MEAL, ItemRegistry.cherryicecreamItem, 4 ,1f,15f,0f,0f,1f,0f,2f,1.85f),</v>
      </c>
      <c r="DG359" t="s">
        <v>2534</v>
      </c>
    </row>
    <row r="360" spans="2:111" x14ac:dyDescent="0.3">
      <c r="B360" t="s">
        <v>655</v>
      </c>
      <c r="C360" t="str">
        <f>INDEX('PH Itemnames'!$B$1:$B$723,MATCH(B360,'PH Itemnames'!$A$1:$A$723),1)</f>
        <v>pistachioicecreamItem</v>
      </c>
      <c r="D360" t="s">
        <v>253</v>
      </c>
      <c r="E360" t="s">
        <v>1213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18"/>
        <v>0</v>
      </c>
      <c r="W360" s="11">
        <f t="shared" si="101"/>
        <v>0</v>
      </c>
      <c r="X360" s="44" t="str">
        <f t="shared" ca="1" si="120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2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3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4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05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06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07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08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09"/>
        <v>2</v>
      </c>
      <c r="CS360" s="34">
        <f t="shared" si="110"/>
        <v>5</v>
      </c>
      <c r="CT360" s="30">
        <f t="shared" si="111"/>
        <v>10</v>
      </c>
      <c r="CU360" s="30">
        <f t="shared" si="119"/>
        <v>8.8333333333333339</v>
      </c>
      <c r="CV360" s="35">
        <f t="shared" si="112"/>
        <v>0</v>
      </c>
      <c r="CW360" s="36">
        <f t="shared" si="113"/>
        <v>0</v>
      </c>
      <c r="CX360" s="37">
        <f t="shared" si="114"/>
        <v>0</v>
      </c>
      <c r="CY360" s="38">
        <f t="shared" si="115"/>
        <v>0</v>
      </c>
      <c r="CZ360" s="39">
        <f t="shared" si="116"/>
        <v>2</v>
      </c>
      <c r="DA360" t="s">
        <v>212</v>
      </c>
      <c r="DC360" t="s">
        <v>213</v>
      </c>
      <c r="DD360" t="str">
        <f t="shared" ca="1" si="117"/>
        <v/>
      </c>
      <c r="DG360" t="s">
        <v>2316</v>
      </c>
    </row>
    <row r="361" spans="2:111" x14ac:dyDescent="0.3">
      <c r="B361" t="s">
        <v>656</v>
      </c>
      <c r="C361" t="str">
        <f>INDEX('PH Itemnames'!$B$1:$B$723,MATCH(B361,'PH Itemnames'!$A$1:$A$723),1)</f>
        <v>neapolitanicecreamItem</v>
      </c>
      <c r="D361" t="s">
        <v>253</v>
      </c>
      <c r="E361" t="s">
        <v>1213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18"/>
        <v>-1</v>
      </c>
      <c r="W361" s="11">
        <f t="shared" si="101"/>
        <v>0</v>
      </c>
      <c r="X361" s="44" t="str">
        <f t="shared" ca="1" si="120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2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3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4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05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06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07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08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09"/>
        <v>6</v>
      </c>
      <c r="CS361" s="34">
        <f t="shared" si="110"/>
        <v>18</v>
      </c>
      <c r="CT361" s="30">
        <f t="shared" si="111"/>
        <v>40</v>
      </c>
      <c r="CU361" s="30">
        <f t="shared" si="119"/>
        <v>12.5</v>
      </c>
      <c r="CV361" s="35">
        <f t="shared" si="112"/>
        <v>0</v>
      </c>
      <c r="CW361" s="36">
        <f t="shared" si="113"/>
        <v>0.5</v>
      </c>
      <c r="CX361" s="37">
        <f t="shared" si="114"/>
        <v>0</v>
      </c>
      <c r="CY361" s="38">
        <f t="shared" si="115"/>
        <v>0</v>
      </c>
      <c r="CZ361" s="39">
        <f t="shared" si="116"/>
        <v>6</v>
      </c>
      <c r="DA361" t="s">
        <v>212</v>
      </c>
      <c r="DC361" t="s">
        <v>213</v>
      </c>
      <c r="DD361" t="str">
        <f t="shared" ca="1" si="117"/>
        <v/>
      </c>
      <c r="DG361" t="s">
        <v>2316</v>
      </c>
    </row>
    <row r="362" spans="2:111" x14ac:dyDescent="0.3">
      <c r="B362" t="s">
        <v>657</v>
      </c>
      <c r="C362" t="str">
        <f>INDEX('PH Itemnames'!$B$1:$B$723,MATCH(B362,'PH Itemnames'!$A$1:$A$723),1)</f>
        <v>almondbutterItem</v>
      </c>
      <c r="D362" t="s">
        <v>253</v>
      </c>
      <c r="E362" t="s">
        <v>1213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18"/>
        <v>0</v>
      </c>
      <c r="W362" s="11">
        <f t="shared" si="101"/>
        <v>0</v>
      </c>
      <c r="X362" s="44" t="str">
        <f t="shared" ca="1" si="120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2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3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4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05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06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07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08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09"/>
        <v>0</v>
      </c>
      <c r="CS362" s="34">
        <f t="shared" si="110"/>
        <v>4</v>
      </c>
      <c r="CT362" s="30">
        <f t="shared" si="111"/>
        <v>0</v>
      </c>
      <c r="CU362" s="30">
        <f t="shared" si="119"/>
        <v>0</v>
      </c>
      <c r="CV362" s="35">
        <f t="shared" si="112"/>
        <v>0</v>
      </c>
      <c r="CW362" s="36">
        <f t="shared" si="113"/>
        <v>0</v>
      </c>
      <c r="CX362" s="37">
        <f t="shared" si="114"/>
        <v>0</v>
      </c>
      <c r="CY362" s="38">
        <f t="shared" si="115"/>
        <v>0</v>
      </c>
      <c r="CZ362" s="39">
        <f t="shared" si="116"/>
        <v>0</v>
      </c>
      <c r="DA362" t="s">
        <v>212</v>
      </c>
      <c r="DC362" t="s">
        <v>213</v>
      </c>
      <c r="DD362" t="str">
        <f t="shared" ca="1" si="117"/>
        <v/>
      </c>
      <c r="DG362" t="s">
        <v>2316</v>
      </c>
    </row>
    <row r="363" spans="2:111" x14ac:dyDescent="0.3">
      <c r="B363" t="s">
        <v>658</v>
      </c>
      <c r="C363" t="str">
        <f>INDEX('PH Itemnames'!$B$1:$B$723,MATCH(B363,'PH Itemnames'!$A$1:$A$723),1)</f>
        <v>cashewbutterItem</v>
      </c>
      <c r="D363" t="s">
        <v>253</v>
      </c>
      <c r="E363" t="s">
        <v>1213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18"/>
        <v>0</v>
      </c>
      <c r="W363" s="11">
        <f t="shared" si="101"/>
        <v>0</v>
      </c>
      <c r="X363" s="44" t="str">
        <f t="shared" ca="1" si="120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2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3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4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05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06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07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08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09"/>
        <v>0</v>
      </c>
      <c r="CS363" s="34">
        <f t="shared" si="110"/>
        <v>4</v>
      </c>
      <c r="CT363" s="30">
        <f t="shared" si="111"/>
        <v>0</v>
      </c>
      <c r="CU363" s="30">
        <f t="shared" si="119"/>
        <v>0</v>
      </c>
      <c r="CV363" s="35">
        <f t="shared" si="112"/>
        <v>0</v>
      </c>
      <c r="CW363" s="36">
        <f t="shared" si="113"/>
        <v>0</v>
      </c>
      <c r="CX363" s="37">
        <f t="shared" si="114"/>
        <v>0</v>
      </c>
      <c r="CY363" s="38">
        <f t="shared" si="115"/>
        <v>0</v>
      </c>
      <c r="CZ363" s="39">
        <f t="shared" si="116"/>
        <v>0</v>
      </c>
      <c r="DA363" t="s">
        <v>212</v>
      </c>
      <c r="DC363" t="s">
        <v>213</v>
      </c>
      <c r="DD363" t="str">
        <f t="shared" ca="1" si="117"/>
        <v/>
      </c>
      <c r="DG363" t="s">
        <v>2316</v>
      </c>
    </row>
    <row r="364" spans="2:111" x14ac:dyDescent="0.3">
      <c r="B364" t="s">
        <v>659</v>
      </c>
      <c r="C364" t="str">
        <f>INDEX('PH Itemnames'!$B$1:$B$723,MATCH(B364,'PH Itemnames'!$A$1:$A$723),1)</f>
        <v>chestnutbutterItem</v>
      </c>
      <c r="D364" t="s">
        <v>253</v>
      </c>
      <c r="E364" t="s">
        <v>1213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18"/>
        <v>0</v>
      </c>
      <c r="W364" s="11">
        <f t="shared" si="101"/>
        <v>0</v>
      </c>
      <c r="X364" s="44" t="str">
        <f t="shared" ca="1" si="120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2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3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4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05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06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07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08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09"/>
        <v>0</v>
      </c>
      <c r="CS364" s="34">
        <f t="shared" si="110"/>
        <v>4</v>
      </c>
      <c r="CT364" s="30">
        <f t="shared" si="111"/>
        <v>0</v>
      </c>
      <c r="CU364" s="30">
        <f t="shared" si="119"/>
        <v>0</v>
      </c>
      <c r="CV364" s="35">
        <f t="shared" si="112"/>
        <v>0</v>
      </c>
      <c r="CW364" s="36">
        <f t="shared" si="113"/>
        <v>0</v>
      </c>
      <c r="CX364" s="37">
        <f t="shared" si="114"/>
        <v>0</v>
      </c>
      <c r="CY364" s="38">
        <f t="shared" si="115"/>
        <v>0</v>
      </c>
      <c r="CZ364" s="39">
        <f t="shared" si="116"/>
        <v>0</v>
      </c>
      <c r="DA364" t="s">
        <v>212</v>
      </c>
      <c r="DC364" t="s">
        <v>213</v>
      </c>
      <c r="DD364" t="str">
        <f t="shared" ca="1" si="117"/>
        <v/>
      </c>
      <c r="DG364" t="s">
        <v>2316</v>
      </c>
    </row>
    <row r="365" spans="2:111" x14ac:dyDescent="0.3">
      <c r="B365" t="s">
        <v>660</v>
      </c>
      <c r="C365" t="str">
        <f>INDEX('PH Itemnames'!$B$1:$B$723,MATCH(B365,'PH Itemnames'!$A$1:$A$723),1)</f>
        <v>cornishpastyItem</v>
      </c>
      <c r="D365" t="s">
        <v>253</v>
      </c>
      <c r="E365" t="s">
        <v>1213</v>
      </c>
      <c r="F365" s="10" t="s">
        <v>75</v>
      </c>
      <c r="G365" s="11" t="s">
        <v>65</v>
      </c>
      <c r="H365" s="11" t="s">
        <v>222</v>
      </c>
      <c r="I365" s="11" t="s">
        <v>661</v>
      </c>
      <c r="J365" s="11" t="s">
        <v>415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18"/>
        <v>0</v>
      </c>
      <c r="W365" s="11">
        <f t="shared" si="101"/>
        <v>0</v>
      </c>
      <c r="X365" s="44" t="str">
        <f t="shared" ca="1" si="120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2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3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4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05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06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07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08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09"/>
        <v>0</v>
      </c>
      <c r="CS365" s="34">
        <f t="shared" si="110"/>
        <v>25</v>
      </c>
      <c r="CT365" s="30">
        <f t="shared" si="111"/>
        <v>0</v>
      </c>
      <c r="CU365" s="30">
        <f t="shared" si="119"/>
        <v>19.399999999999999</v>
      </c>
      <c r="CV365" s="35">
        <f t="shared" si="112"/>
        <v>1</v>
      </c>
      <c r="CW365" s="36">
        <f t="shared" si="113"/>
        <v>0</v>
      </c>
      <c r="CX365" s="37">
        <f t="shared" si="114"/>
        <v>1.5</v>
      </c>
      <c r="CY365" s="38">
        <f t="shared" si="115"/>
        <v>2</v>
      </c>
      <c r="CZ365" s="39">
        <f t="shared" si="116"/>
        <v>0</v>
      </c>
      <c r="DA365" t="s">
        <v>212</v>
      </c>
      <c r="DC365" t="s">
        <v>213</v>
      </c>
      <c r="DD365" t="str">
        <f t="shared" ca="1" si="117"/>
        <v/>
      </c>
      <c r="DG365" t="s">
        <v>2316</v>
      </c>
    </row>
    <row r="366" spans="2:111" x14ac:dyDescent="0.3">
      <c r="B366" t="s">
        <v>662</v>
      </c>
      <c r="C366" t="str">
        <f>INDEX('PH Itemnames'!$B$1:$B$723,MATCH(B366,'PH Itemnames'!$A$1:$A$723),1)</f>
        <v>cottagepieItem</v>
      </c>
      <c r="D366" t="s">
        <v>258</v>
      </c>
      <c r="E366" t="s">
        <v>1213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18"/>
        <v>1</v>
      </c>
      <c r="W366" s="11">
        <f t="shared" si="101"/>
        <v>0</v>
      </c>
      <c r="X366" s="44" t="str">
        <f t="shared" ca="1" si="120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2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3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4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05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06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07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08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09"/>
        <v>0</v>
      </c>
      <c r="CS366" s="34">
        <v>35</v>
      </c>
      <c r="CT366" s="30">
        <f t="shared" si="111"/>
        <v>0</v>
      </c>
      <c r="CU366" s="30">
        <f t="shared" si="119"/>
        <v>17</v>
      </c>
      <c r="CV366" s="35">
        <f t="shared" si="112"/>
        <v>1</v>
      </c>
      <c r="CW366" s="36">
        <f t="shared" si="113"/>
        <v>0</v>
      </c>
      <c r="CX366" s="37">
        <f t="shared" si="114"/>
        <v>3.5</v>
      </c>
      <c r="CY366" s="38">
        <f t="shared" si="115"/>
        <v>2</v>
      </c>
      <c r="CZ366" s="39">
        <f t="shared" si="116"/>
        <v>0</v>
      </c>
      <c r="DA366" t="s">
        <v>215</v>
      </c>
      <c r="DC366" t="s">
        <v>213</v>
      </c>
      <c r="DD366" t="str">
        <f t="shared" ca="1" si="117"/>
        <v>COTTAGEPIEITEM(MEAL, ItemRegistry.cottagepieItem, 4 ,7f,0f,1f,3.5f,0f,2f,0f,1.24f),</v>
      </c>
      <c r="DG366" t="s">
        <v>2535</v>
      </c>
    </row>
    <row r="367" spans="2:111" x14ac:dyDescent="0.3">
      <c r="B367" t="s">
        <v>663</v>
      </c>
      <c r="C367" t="str">
        <f>INDEX('PH Itemnames'!$B$1:$B$723,MATCH(B367,'PH Itemnames'!$A$1:$A$723),1)</f>
        <v>croissantItem</v>
      </c>
      <c r="D367" t="s">
        <v>253</v>
      </c>
      <c r="E367" t="s">
        <v>1213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18"/>
        <v>1</v>
      </c>
      <c r="W367" s="11">
        <f t="shared" si="101"/>
        <v>0</v>
      </c>
      <c r="X367" s="44" t="str">
        <f t="shared" ca="1" si="120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2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3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4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05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06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07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08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09"/>
        <v>1</v>
      </c>
      <c r="CS367" s="34">
        <f t="shared" si="110"/>
        <v>10</v>
      </c>
      <c r="CT367" s="30">
        <f t="shared" si="111"/>
        <v>0</v>
      </c>
      <c r="CU367" s="30">
        <v>21</v>
      </c>
      <c r="CV367" s="35">
        <f t="shared" si="112"/>
        <v>1</v>
      </c>
      <c r="CW367" s="36">
        <f t="shared" si="113"/>
        <v>0</v>
      </c>
      <c r="CX367" s="37">
        <f t="shared" si="114"/>
        <v>0</v>
      </c>
      <c r="CY367" s="38">
        <f t="shared" si="115"/>
        <v>0</v>
      </c>
      <c r="CZ367" s="39">
        <f t="shared" si="116"/>
        <v>1</v>
      </c>
      <c r="DA367" t="s">
        <v>215</v>
      </c>
      <c r="DC367" t="s">
        <v>213</v>
      </c>
      <c r="DD367" t="str">
        <f t="shared" ca="1" si="117"/>
        <v>CROISSANTITEM(MEAL, ItemRegistry.croissantItem, 4 ,2f,0f,1f,0f,0f,0f,1f,1f),</v>
      </c>
      <c r="DG367" t="s">
        <v>2330</v>
      </c>
    </row>
    <row r="368" spans="2:111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1213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18"/>
        <v>0</v>
      </c>
      <c r="W368" s="11">
        <f t="shared" si="101"/>
        <v>2</v>
      </c>
      <c r="X368" s="44" t="str">
        <f t="shared" ca="1" si="120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2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3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4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05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06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07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08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09"/>
        <v>0</v>
      </c>
      <c r="CS368" s="34">
        <f t="shared" si="110"/>
        <v>0</v>
      </c>
      <c r="CT368" s="30">
        <f t="shared" si="111"/>
        <v>0</v>
      </c>
      <c r="CU368" s="30">
        <f t="shared" si="119"/>
        <v>0</v>
      </c>
      <c r="CV368" s="35">
        <f t="shared" si="112"/>
        <v>0</v>
      </c>
      <c r="CW368" s="36">
        <f t="shared" si="113"/>
        <v>0</v>
      </c>
      <c r="CX368" s="37">
        <f t="shared" si="114"/>
        <v>0</v>
      </c>
      <c r="CY368" s="38">
        <f t="shared" si="115"/>
        <v>0</v>
      </c>
      <c r="CZ368" s="39">
        <f t="shared" si="116"/>
        <v>0</v>
      </c>
      <c r="DA368" t="s">
        <v>212</v>
      </c>
      <c r="DC368" t="s">
        <v>213</v>
      </c>
      <c r="DD368" t="str">
        <f t="shared" ca="1" si="117"/>
        <v/>
      </c>
      <c r="DG368" t="s">
        <v>2316</v>
      </c>
    </row>
    <row r="369" spans="2:111" x14ac:dyDescent="0.3">
      <c r="B369" t="s">
        <v>664</v>
      </c>
      <c r="C369" t="str">
        <f>INDEX('PH Itemnames'!$B$1:$B$723,MATCH(B369,'PH Itemnames'!$A$1:$A$723),1)</f>
        <v>dimsumItem</v>
      </c>
      <c r="D369" t="s">
        <v>258</v>
      </c>
      <c r="E369" t="s">
        <v>1213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18"/>
        <v>0</v>
      </c>
      <c r="W369" s="11">
        <f t="shared" si="101"/>
        <v>0</v>
      </c>
      <c r="X369" s="44" t="str">
        <f t="shared" ca="1" si="120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2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3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4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05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06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07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08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09"/>
        <v>0</v>
      </c>
      <c r="CS369" s="34">
        <f t="shared" si="110"/>
        <v>14.166666666666668</v>
      </c>
      <c r="CT369" s="30">
        <f t="shared" si="111"/>
        <v>0</v>
      </c>
      <c r="CU369" s="30">
        <f t="shared" si="119"/>
        <v>10.6</v>
      </c>
      <c r="CV369" s="35">
        <f t="shared" si="112"/>
        <v>1</v>
      </c>
      <c r="CW369" s="36">
        <f t="shared" si="113"/>
        <v>0</v>
      </c>
      <c r="CX369" s="37">
        <f t="shared" si="114"/>
        <v>0</v>
      </c>
      <c r="CY369" s="38">
        <f t="shared" si="115"/>
        <v>2.5</v>
      </c>
      <c r="CZ369" s="39">
        <f t="shared" si="116"/>
        <v>0</v>
      </c>
      <c r="DA369" t="s">
        <v>212</v>
      </c>
      <c r="DC369" t="s">
        <v>213</v>
      </c>
      <c r="DD369" t="str">
        <f t="shared" ca="1" si="117"/>
        <v/>
      </c>
      <c r="DG369" t="s">
        <v>2316</v>
      </c>
    </row>
    <row r="370" spans="2:111" x14ac:dyDescent="0.3">
      <c r="B370" t="s">
        <v>665</v>
      </c>
      <c r="C370" t="str">
        <f>INDEX('PH Itemnames'!$B$1:$B$723,MATCH(B370,'PH Itemnames'!$A$1:$A$723),1)</f>
        <v>friedpecanokraItem</v>
      </c>
      <c r="D370" t="s">
        <v>253</v>
      </c>
      <c r="E370" t="s">
        <v>1213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18"/>
        <v>-1</v>
      </c>
      <c r="W370" s="11">
        <f t="shared" si="101"/>
        <v>0</v>
      </c>
      <c r="X370" s="44" t="str">
        <f t="shared" ca="1" si="120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2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3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4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05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06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07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08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09"/>
        <v>0</v>
      </c>
      <c r="CS370" s="34">
        <f t="shared" si="110"/>
        <v>4</v>
      </c>
      <c r="CT370" s="30">
        <f t="shared" si="111"/>
        <v>0</v>
      </c>
      <c r="CU370" s="30">
        <f t="shared" si="119"/>
        <v>12</v>
      </c>
      <c r="CV370" s="35">
        <f t="shared" si="112"/>
        <v>0</v>
      </c>
      <c r="CW370" s="36">
        <f t="shared" si="113"/>
        <v>0</v>
      </c>
      <c r="CX370" s="37">
        <f t="shared" si="114"/>
        <v>0</v>
      </c>
      <c r="CY370" s="38">
        <f t="shared" si="115"/>
        <v>0</v>
      </c>
      <c r="CZ370" s="39">
        <f t="shared" si="116"/>
        <v>0</v>
      </c>
      <c r="DA370" t="s">
        <v>212</v>
      </c>
      <c r="DC370" t="s">
        <v>213</v>
      </c>
      <c r="DD370" t="str">
        <f t="shared" ca="1" si="117"/>
        <v/>
      </c>
      <c r="DG370" t="s">
        <v>2316</v>
      </c>
    </row>
    <row r="371" spans="2:111" x14ac:dyDescent="0.3">
      <c r="B371" t="s">
        <v>666</v>
      </c>
      <c r="C371" t="str">
        <f>INDEX('PH Itemnames'!$B$1:$B$723,MATCH(B371,'PH Itemnames'!$A$1:$A$723),1)</f>
        <v>gooseberryjellyItem</v>
      </c>
      <c r="D371" t="s">
        <v>253</v>
      </c>
      <c r="E371" t="s">
        <v>1213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18"/>
        <v>1</v>
      </c>
      <c r="W371" s="11">
        <f t="shared" si="101"/>
        <v>0</v>
      </c>
      <c r="X371" s="44" t="str">
        <f t="shared" ca="1" si="120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2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3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4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05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06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07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08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09"/>
        <v>0</v>
      </c>
      <c r="CS371" s="34">
        <f t="shared" si="110"/>
        <v>2</v>
      </c>
      <c r="CT371" s="30">
        <v>0</v>
      </c>
      <c r="CU371" s="30">
        <v>87</v>
      </c>
      <c r="CV371" s="35">
        <f t="shared" si="112"/>
        <v>0</v>
      </c>
      <c r="CW371" s="36">
        <v>1.5</v>
      </c>
      <c r="CX371" s="37">
        <f t="shared" si="114"/>
        <v>0</v>
      </c>
      <c r="CY371" s="38">
        <f t="shared" si="115"/>
        <v>0</v>
      </c>
      <c r="CZ371" s="39">
        <f t="shared" si="116"/>
        <v>0</v>
      </c>
      <c r="DA371" t="s">
        <v>215</v>
      </c>
      <c r="DC371" t="s">
        <v>212</v>
      </c>
      <c r="DD371" t="str">
        <f t="shared" ca="1" si="117"/>
        <v/>
      </c>
      <c r="DG371" t="s">
        <v>2316</v>
      </c>
    </row>
    <row r="372" spans="2:111" x14ac:dyDescent="0.3">
      <c r="B372" t="s">
        <v>667</v>
      </c>
      <c r="C372" t="str">
        <f>INDEX('PH Itemnames'!$B$1:$B$723,MATCH(B372,'PH Itemnames'!$A$1:$A$723),1)</f>
        <v>gooseberrymilkshakeItem</v>
      </c>
      <c r="D372" t="s">
        <v>253</v>
      </c>
      <c r="E372" t="s">
        <v>1213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18"/>
        <v>1</v>
      </c>
      <c r="W372" s="11">
        <f t="shared" si="101"/>
        <v>0</v>
      </c>
      <c r="X372" s="44" t="str">
        <f t="shared" ca="1" si="120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2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3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4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05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06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07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08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09"/>
        <v>2</v>
      </c>
      <c r="CS372" s="34">
        <f t="shared" si="110"/>
        <v>7</v>
      </c>
      <c r="CT372" s="30">
        <f t="shared" si="111"/>
        <v>15</v>
      </c>
      <c r="CU372" s="30">
        <f t="shared" si="119"/>
        <v>9</v>
      </c>
      <c r="CV372" s="35">
        <f t="shared" si="112"/>
        <v>0</v>
      </c>
      <c r="CW372" s="36">
        <v>1</v>
      </c>
      <c r="CX372" s="37">
        <f t="shared" si="114"/>
        <v>0</v>
      </c>
      <c r="CY372" s="38">
        <f t="shared" si="115"/>
        <v>0</v>
      </c>
      <c r="CZ372" s="39">
        <f t="shared" si="116"/>
        <v>2</v>
      </c>
      <c r="DA372" t="s">
        <v>215</v>
      </c>
      <c r="DC372" t="s">
        <v>212</v>
      </c>
      <c r="DD372" t="str">
        <f t="shared" ca="1" si="117"/>
        <v/>
      </c>
      <c r="DG372" t="s">
        <v>2316</v>
      </c>
    </row>
    <row r="373" spans="2:111" x14ac:dyDescent="0.3">
      <c r="B373" t="s">
        <v>668</v>
      </c>
      <c r="C373" t="str">
        <f>INDEX('PH Itemnames'!$B$1:$B$723,MATCH(B373,'PH Itemnames'!$A$1:$A$723),1)</f>
        <v>gooseberrypieItem</v>
      </c>
      <c r="D373" t="s">
        <v>258</v>
      </c>
      <c r="E373" t="s">
        <v>1213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18"/>
        <v>1</v>
      </c>
      <c r="W373" s="11">
        <f t="shared" si="101"/>
        <v>0</v>
      </c>
      <c r="X373" s="44" t="str">
        <f t="shared" ca="1" si="120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2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3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4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05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06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07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08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09"/>
        <v>0</v>
      </c>
      <c r="CS373" s="34">
        <v>10</v>
      </c>
      <c r="CT373" s="30">
        <v>0</v>
      </c>
      <c r="CU373" s="30">
        <v>12</v>
      </c>
      <c r="CV373" s="35">
        <f t="shared" si="112"/>
        <v>1</v>
      </c>
      <c r="CW373" s="36">
        <v>1</v>
      </c>
      <c r="CX373" s="37">
        <f t="shared" si="114"/>
        <v>0</v>
      </c>
      <c r="CY373" s="38">
        <f t="shared" si="115"/>
        <v>0</v>
      </c>
      <c r="CZ373" s="39">
        <f t="shared" si="116"/>
        <v>0</v>
      </c>
      <c r="DA373" t="s">
        <v>215</v>
      </c>
      <c r="DC373" t="s">
        <v>213</v>
      </c>
      <c r="DD373" t="str">
        <f t="shared" ca="1" si="117"/>
        <v>GOOSEBERRYPIEITEM(MEAL, ItemRegistry.gooseberrypieItem, 4 ,2f,0f,1f,0f,1f,0f,0f,1.75f),</v>
      </c>
      <c r="DG373" t="s">
        <v>2536</v>
      </c>
    </row>
    <row r="374" spans="2:111" x14ac:dyDescent="0.3">
      <c r="B374" t="s">
        <v>669</v>
      </c>
      <c r="C374" t="str">
        <f>INDEX('PH Itemnames'!$B$1:$B$723,MATCH(B374,'PH Itemnames'!$A$1:$A$723),1)</f>
        <v>hushpuppiesItem</v>
      </c>
      <c r="D374" t="s">
        <v>253</v>
      </c>
      <c r="E374" t="s">
        <v>1213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18"/>
        <v>1</v>
      </c>
      <c r="W374" s="11">
        <f t="shared" si="101"/>
        <v>0</v>
      </c>
      <c r="X374" s="44" t="str">
        <f t="shared" ca="1" si="120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2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3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4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05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06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07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08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09"/>
        <v>0</v>
      </c>
      <c r="CS374" s="34">
        <v>10</v>
      </c>
      <c r="CT374" s="30">
        <f t="shared" si="111"/>
        <v>0</v>
      </c>
      <c r="CU374" s="30">
        <v>18</v>
      </c>
      <c r="CV374" s="35">
        <f t="shared" si="112"/>
        <v>0</v>
      </c>
      <c r="CW374" s="36">
        <f t="shared" si="113"/>
        <v>0</v>
      </c>
      <c r="CX374" s="37">
        <f t="shared" si="114"/>
        <v>1</v>
      </c>
      <c r="CY374" s="38">
        <f t="shared" si="115"/>
        <v>0</v>
      </c>
      <c r="CZ374" s="39">
        <v>0.3</v>
      </c>
      <c r="DA374" t="s">
        <v>215</v>
      </c>
      <c r="DC374" t="s">
        <v>213</v>
      </c>
      <c r="DD374" t="str">
        <f t="shared" ca="1" si="117"/>
        <v>HUSHPUPPIESITEM(MEAL, ItemRegistry.hushpuppiesItem, 4 ,2f,0f,0f,1f,0f,0f,0.3f,1.17f),</v>
      </c>
      <c r="DG374" t="s">
        <v>2537</v>
      </c>
    </row>
    <row r="375" spans="2:111" x14ac:dyDescent="0.3">
      <c r="B375" t="s">
        <v>670</v>
      </c>
      <c r="C375" t="str">
        <f>INDEX('PH Itemnames'!$B$1:$B$723,MATCH(B375,'PH Itemnames'!$A$1:$A$723),1)</f>
        <v>kimchiItem</v>
      </c>
      <c r="D375" t="s">
        <v>253</v>
      </c>
      <c r="E375" t="s">
        <v>1213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18"/>
        <v>1</v>
      </c>
      <c r="W375" s="11">
        <f t="shared" si="101"/>
        <v>1</v>
      </c>
      <c r="X375" s="44" t="str">
        <f t="shared" ca="1" si="120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2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3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4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05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06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07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08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09"/>
        <v>0</v>
      </c>
      <c r="CS375" s="34">
        <v>15</v>
      </c>
      <c r="CT375" s="30">
        <f t="shared" si="111"/>
        <v>0</v>
      </c>
      <c r="CU375" s="30">
        <v>18</v>
      </c>
      <c r="CV375" s="35">
        <f t="shared" si="112"/>
        <v>0.5</v>
      </c>
      <c r="CW375" s="36">
        <f t="shared" si="113"/>
        <v>0</v>
      </c>
      <c r="CX375" s="37">
        <f t="shared" si="114"/>
        <v>5</v>
      </c>
      <c r="CY375" s="38">
        <f t="shared" si="115"/>
        <v>0</v>
      </c>
      <c r="CZ375" s="39">
        <f t="shared" si="116"/>
        <v>0</v>
      </c>
      <c r="DA375" t="s">
        <v>215</v>
      </c>
      <c r="DC375" t="s">
        <v>213</v>
      </c>
      <c r="DD375" t="str">
        <f t="shared" ca="1" si="117"/>
        <v>KIMCHIITEM(MEAL, ItemRegistry.kimchiItem, 4 ,3f,0f,1f,5f,0f,0f,0f,1.17f),</v>
      </c>
      <c r="DG375" t="s">
        <v>2538</v>
      </c>
    </row>
    <row r="376" spans="2:111" x14ac:dyDescent="0.3">
      <c r="B376" t="s">
        <v>671</v>
      </c>
      <c r="C376" t="str">
        <f>INDEX('PH Itemnames'!$B$1:$B$723,MATCH(B376,'PH Itemnames'!$A$1:$A$723),1)</f>
        <v>mochiItem</v>
      </c>
      <c r="D376" t="s">
        <v>253</v>
      </c>
      <c r="E376" t="s">
        <v>1213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18"/>
        <v>1</v>
      </c>
      <c r="W376" s="11">
        <f t="shared" si="101"/>
        <v>4</v>
      </c>
      <c r="X376" s="44" t="str">
        <f t="shared" ca="1" si="120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2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3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4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05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06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07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08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09"/>
        <v>0</v>
      </c>
      <c r="CS376" s="34">
        <v>2</v>
      </c>
      <c r="CT376" s="30">
        <v>0</v>
      </c>
      <c r="CU376" s="30">
        <f t="shared" si="119"/>
        <v>13.333333333333334</v>
      </c>
      <c r="CV376" s="35">
        <v>1</v>
      </c>
      <c r="CW376" s="36">
        <f t="shared" si="113"/>
        <v>0</v>
      </c>
      <c r="CX376" s="37">
        <f t="shared" si="114"/>
        <v>0</v>
      </c>
      <c r="CY376" s="38">
        <f t="shared" si="115"/>
        <v>0</v>
      </c>
      <c r="CZ376" s="39">
        <f t="shared" si="116"/>
        <v>0</v>
      </c>
      <c r="DA376" t="s">
        <v>215</v>
      </c>
      <c r="DC376" t="s">
        <v>213</v>
      </c>
      <c r="DD376" t="str">
        <f t="shared" ca="1" si="117"/>
        <v>MOCHIITEM(MEAL, ItemRegistry.mochiItem, 4 ,0.4f,0f,1f,0f,0f,0f,0f,1.58f),</v>
      </c>
      <c r="DG376" t="s">
        <v>2539</v>
      </c>
    </row>
    <row r="377" spans="2:111" x14ac:dyDescent="0.3">
      <c r="B377" t="s">
        <v>672</v>
      </c>
      <c r="C377" t="str">
        <f>INDEX('PH Itemnames'!$B$1:$B$723,MATCH(B377,'PH Itemnames'!$A$1:$A$723),1)</f>
        <v>museliItem</v>
      </c>
      <c r="D377" t="s">
        <v>253</v>
      </c>
      <c r="E377" t="s">
        <v>1213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18"/>
        <v>0</v>
      </c>
      <c r="W377" s="11">
        <f t="shared" si="101"/>
        <v>0</v>
      </c>
      <c r="X377" s="44" t="str">
        <f t="shared" ca="1" si="120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2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3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4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05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06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07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08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09"/>
        <v>2</v>
      </c>
      <c r="CS377" s="34">
        <f t="shared" si="110"/>
        <v>12</v>
      </c>
      <c r="CT377" s="30">
        <f t="shared" si="111"/>
        <v>5</v>
      </c>
      <c r="CU377" s="30">
        <f t="shared" si="119"/>
        <v>30.4</v>
      </c>
      <c r="CV377" s="35">
        <f t="shared" si="112"/>
        <v>1</v>
      </c>
      <c r="CW377" s="36">
        <f t="shared" si="113"/>
        <v>1</v>
      </c>
      <c r="CX377" s="37">
        <f t="shared" si="114"/>
        <v>0</v>
      </c>
      <c r="CY377" s="38">
        <f t="shared" si="115"/>
        <v>0</v>
      </c>
      <c r="CZ377" s="39">
        <f t="shared" si="116"/>
        <v>2</v>
      </c>
      <c r="DA377" t="s">
        <v>212</v>
      </c>
      <c r="DC377" t="s">
        <v>213</v>
      </c>
      <c r="DD377" t="str">
        <f t="shared" ca="1" si="117"/>
        <v/>
      </c>
      <c r="DG377" t="s">
        <v>2316</v>
      </c>
    </row>
    <row r="378" spans="2:111" x14ac:dyDescent="0.3">
      <c r="B378" t="s">
        <v>673</v>
      </c>
      <c r="C378" t="str">
        <f>INDEX('PH Itemnames'!$B$1:$B$723,MATCH(B378,'PH Itemnames'!$A$1:$A$723),1)</f>
        <v>naanItem</v>
      </c>
      <c r="D378" t="s">
        <v>253</v>
      </c>
      <c r="E378" t="s">
        <v>1213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18"/>
        <v>1</v>
      </c>
      <c r="W378" s="11">
        <f t="shared" si="101"/>
        <v>1</v>
      </c>
      <c r="X378" s="44" t="str">
        <f t="shared" ca="1" si="120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2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3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4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05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06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07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08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09"/>
        <v>0</v>
      </c>
      <c r="CS378" s="34">
        <v>10</v>
      </c>
      <c r="CT378" s="30">
        <f t="shared" si="111"/>
        <v>0</v>
      </c>
      <c r="CU378" s="30">
        <f t="shared" si="119"/>
        <v>16.666666666666668</v>
      </c>
      <c r="CV378" s="35">
        <f t="shared" si="112"/>
        <v>1</v>
      </c>
      <c r="CW378" s="36">
        <f t="shared" si="113"/>
        <v>0</v>
      </c>
      <c r="CX378" s="37">
        <f t="shared" si="114"/>
        <v>1</v>
      </c>
      <c r="CY378" s="38">
        <f t="shared" si="115"/>
        <v>0</v>
      </c>
      <c r="CZ378" s="39">
        <f t="shared" si="116"/>
        <v>0</v>
      </c>
      <c r="DA378" t="s">
        <v>215</v>
      </c>
      <c r="DC378" t="s">
        <v>213</v>
      </c>
      <c r="DD378" t="str">
        <f t="shared" ca="1" si="117"/>
        <v>NAANITEM(MEAL, ItemRegistry.naanItem, 4 ,2f,0f,1f,1f,0f,0f,0f,1.26f),</v>
      </c>
      <c r="DG378" t="s">
        <v>2540</v>
      </c>
    </row>
    <row r="379" spans="2:111" x14ac:dyDescent="0.3">
      <c r="B379" t="s">
        <v>674</v>
      </c>
      <c r="C379" t="str">
        <f>INDEX('PH Itemnames'!$B$1:$B$723,MATCH(B379,'PH Itemnames'!$A$1:$A$723),1)</f>
        <v>okrachipsItem</v>
      </c>
      <c r="D379" t="s">
        <v>253</v>
      </c>
      <c r="E379" t="s">
        <v>1213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18"/>
        <v>0</v>
      </c>
      <c r="W379" s="11">
        <f t="shared" si="101"/>
        <v>0</v>
      </c>
      <c r="X379" s="44" t="str">
        <f t="shared" ca="1" si="120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2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3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4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05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06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07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08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09"/>
        <v>0</v>
      </c>
      <c r="CS379" s="34">
        <f t="shared" si="110"/>
        <v>0</v>
      </c>
      <c r="CT379" s="30">
        <f t="shared" si="111"/>
        <v>0</v>
      </c>
      <c r="CU379" s="30">
        <f t="shared" si="119"/>
        <v>26</v>
      </c>
      <c r="CV379" s="35">
        <f t="shared" si="112"/>
        <v>0</v>
      </c>
      <c r="CW379" s="36">
        <f t="shared" si="113"/>
        <v>0</v>
      </c>
      <c r="CX379" s="37">
        <f t="shared" si="114"/>
        <v>0</v>
      </c>
      <c r="CY379" s="38">
        <f t="shared" si="115"/>
        <v>0</v>
      </c>
      <c r="CZ379" s="39">
        <f t="shared" si="116"/>
        <v>0</v>
      </c>
      <c r="DA379" t="s">
        <v>212</v>
      </c>
      <c r="DC379" t="s">
        <v>213</v>
      </c>
      <c r="DD379" t="str">
        <f t="shared" ca="1" si="117"/>
        <v/>
      </c>
      <c r="DG379" t="s">
        <v>2316</v>
      </c>
    </row>
    <row r="380" spans="2:111" x14ac:dyDescent="0.3">
      <c r="B380" t="s">
        <v>675</v>
      </c>
      <c r="C380" t="str">
        <f>INDEX('PH Itemnames'!$B$1:$B$723,MATCH(B380,'PH Itemnames'!$A$1:$A$723),1)</f>
        <v>okracreoleItem</v>
      </c>
      <c r="D380" t="s">
        <v>258</v>
      </c>
      <c r="E380" t="s">
        <v>1213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18"/>
        <v>0</v>
      </c>
      <c r="W380" s="11">
        <f t="shared" si="101"/>
        <v>0</v>
      </c>
      <c r="X380" s="44" t="str">
        <f t="shared" ca="1" si="120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2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3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4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05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06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07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08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09"/>
        <v>0</v>
      </c>
      <c r="CS380" s="34">
        <f t="shared" si="110"/>
        <v>10</v>
      </c>
      <c r="CT380" s="30">
        <f t="shared" si="111"/>
        <v>5</v>
      </c>
      <c r="CU380" s="30">
        <f t="shared" si="119"/>
        <v>26.277777777777782</v>
      </c>
      <c r="CV380" s="35">
        <f t="shared" si="112"/>
        <v>0</v>
      </c>
      <c r="CW380" s="36">
        <f t="shared" si="113"/>
        <v>0</v>
      </c>
      <c r="CX380" s="37">
        <f t="shared" si="114"/>
        <v>5.5</v>
      </c>
      <c r="CY380" s="38">
        <f t="shared" si="115"/>
        <v>0</v>
      </c>
      <c r="CZ380" s="39">
        <f t="shared" si="116"/>
        <v>0</v>
      </c>
      <c r="DA380" t="s">
        <v>212</v>
      </c>
      <c r="DC380" t="s">
        <v>213</v>
      </c>
      <c r="DD380" t="str">
        <f t="shared" ca="1" si="117"/>
        <v/>
      </c>
      <c r="DG380" t="s">
        <v>2316</v>
      </c>
    </row>
    <row r="381" spans="2:111" x14ac:dyDescent="0.3">
      <c r="B381" t="s">
        <v>676</v>
      </c>
      <c r="C381" t="str">
        <f>INDEX('PH Itemnames'!$B$1:$B$723,MATCH(B381,'PH Itemnames'!$A$1:$A$723),1)</f>
        <v>pistachiobutterItem</v>
      </c>
      <c r="D381" t="s">
        <v>253</v>
      </c>
      <c r="E381" t="s">
        <v>1213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18"/>
        <v>0</v>
      </c>
      <c r="W381" s="11">
        <f t="shared" si="101"/>
        <v>0</v>
      </c>
      <c r="X381" s="44" t="str">
        <f t="shared" ca="1" si="120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2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3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4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05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06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07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08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09"/>
        <v>0</v>
      </c>
      <c r="CS381" s="34">
        <f t="shared" si="110"/>
        <v>4</v>
      </c>
      <c r="CT381" s="30">
        <f t="shared" si="111"/>
        <v>0</v>
      </c>
      <c r="CU381" s="30">
        <f t="shared" si="119"/>
        <v>0</v>
      </c>
      <c r="CV381" s="35">
        <f t="shared" si="112"/>
        <v>0</v>
      </c>
      <c r="CW381" s="36">
        <f t="shared" si="113"/>
        <v>0</v>
      </c>
      <c r="CX381" s="37">
        <f t="shared" si="114"/>
        <v>0</v>
      </c>
      <c r="CY381" s="38">
        <f t="shared" si="115"/>
        <v>0</v>
      </c>
      <c r="CZ381" s="39">
        <f t="shared" si="116"/>
        <v>0</v>
      </c>
      <c r="DA381" t="s">
        <v>212</v>
      </c>
      <c r="DC381" t="s">
        <v>213</v>
      </c>
      <c r="DD381" t="str">
        <f t="shared" ca="1" si="117"/>
        <v/>
      </c>
      <c r="DG381" t="s">
        <v>2316</v>
      </c>
    </row>
    <row r="382" spans="2:111" x14ac:dyDescent="0.3">
      <c r="B382" t="s">
        <v>677</v>
      </c>
      <c r="C382" t="str">
        <f>INDEX('PH Itemnames'!$B$1:$B$723,MATCH(B382,'PH Itemnames'!$A$1:$A$723),1)</f>
        <v>porklomeinItem</v>
      </c>
      <c r="D382" t="s">
        <v>258</v>
      </c>
      <c r="E382" t="s">
        <v>1213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678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18"/>
        <v>1</v>
      </c>
      <c r="W382" s="11">
        <f t="shared" si="101"/>
        <v>0</v>
      </c>
      <c r="X382" s="44" t="str">
        <f t="shared" ca="1" si="120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2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3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4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05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06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07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08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09"/>
        <v>1</v>
      </c>
      <c r="CS382" s="34">
        <v>45</v>
      </c>
      <c r="CT382" s="30">
        <v>0</v>
      </c>
      <c r="CU382" s="30">
        <v>18</v>
      </c>
      <c r="CV382" s="35">
        <f t="shared" si="112"/>
        <v>1</v>
      </c>
      <c r="CW382" s="36">
        <f t="shared" si="113"/>
        <v>0</v>
      </c>
      <c r="CX382" s="37">
        <f t="shared" si="114"/>
        <v>5.5</v>
      </c>
      <c r="CY382" s="38">
        <f t="shared" si="115"/>
        <v>2.5</v>
      </c>
      <c r="CZ382" s="39">
        <f t="shared" si="116"/>
        <v>1</v>
      </c>
      <c r="DA382" t="s">
        <v>215</v>
      </c>
      <c r="DC382" t="s">
        <v>213</v>
      </c>
      <c r="DD382" t="str">
        <f t="shared" ca="1" si="117"/>
        <v>PORKLOMEINITEM(MEAL, ItemRegistry.porklomeinItem, 4 ,9f,0f,1f,5.5f,0f,2.5f,1f,1.17f),</v>
      </c>
      <c r="DG382" t="s">
        <v>2541</v>
      </c>
    </row>
    <row r="383" spans="2:111" x14ac:dyDescent="0.3">
      <c r="B383" t="s">
        <v>679</v>
      </c>
      <c r="C383" t="str">
        <f>INDEX('PH Itemnames'!$B$1:$B$723,MATCH(B383,'PH Itemnames'!$A$1:$A$723),1)</f>
        <v>salmonpattiesItem</v>
      </c>
      <c r="D383" t="s">
        <v>253</v>
      </c>
      <c r="E383" t="s">
        <v>1213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18"/>
        <v>0</v>
      </c>
      <c r="W383" s="11">
        <f t="shared" si="101"/>
        <v>0</v>
      </c>
      <c r="X383" s="44" t="str">
        <f t="shared" ca="1" si="120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2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3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4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05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06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07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08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09"/>
        <v>1</v>
      </c>
      <c r="CS383" s="34">
        <v>20</v>
      </c>
      <c r="CT383" s="30">
        <f t="shared" si="111"/>
        <v>0</v>
      </c>
      <c r="CU383" s="30">
        <f t="shared" si="119"/>
        <v>9.875</v>
      </c>
      <c r="CV383" s="35">
        <f t="shared" si="112"/>
        <v>1.5</v>
      </c>
      <c r="CW383" s="36">
        <f t="shared" si="113"/>
        <v>0</v>
      </c>
      <c r="CX383" s="37">
        <f t="shared" si="114"/>
        <v>0</v>
      </c>
      <c r="CY383" s="38">
        <f t="shared" si="115"/>
        <v>1</v>
      </c>
      <c r="CZ383" s="39">
        <f t="shared" si="116"/>
        <v>1</v>
      </c>
      <c r="DA383" t="s">
        <v>215</v>
      </c>
      <c r="DC383" t="s">
        <v>213</v>
      </c>
      <c r="DD383" t="str">
        <f t="shared" ca="1" si="117"/>
        <v/>
      </c>
      <c r="DG383" t="s">
        <v>2316</v>
      </c>
    </row>
    <row r="384" spans="2:111" x14ac:dyDescent="0.3">
      <c r="B384" t="s">
        <v>680</v>
      </c>
      <c r="C384" t="str">
        <f>INDEX('PH Itemnames'!$B$1:$B$723,MATCH(B384,'PH Itemnames'!$A$1:$A$723),1)</f>
        <v>sausageItem</v>
      </c>
      <c r="D384" t="s">
        <v>253</v>
      </c>
      <c r="E384" t="s">
        <v>1213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18"/>
        <v>1</v>
      </c>
      <c r="W384" s="11">
        <f t="shared" si="101"/>
        <v>7</v>
      </c>
      <c r="X384" s="44" t="str">
        <f t="shared" ca="1" si="120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2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3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4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05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06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07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08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09"/>
        <v>0</v>
      </c>
      <c r="CS384" s="34">
        <v>10</v>
      </c>
      <c r="CT384" s="30">
        <f t="shared" si="111"/>
        <v>0</v>
      </c>
      <c r="CU384" s="30">
        <v>30</v>
      </c>
      <c r="CV384" s="35">
        <f t="shared" si="112"/>
        <v>0</v>
      </c>
      <c r="CW384" s="36">
        <f t="shared" si="113"/>
        <v>0</v>
      </c>
      <c r="CX384" s="37">
        <f t="shared" si="114"/>
        <v>0</v>
      </c>
      <c r="CY384" s="38">
        <f t="shared" si="115"/>
        <v>2</v>
      </c>
      <c r="CZ384" s="39">
        <f t="shared" si="116"/>
        <v>0</v>
      </c>
      <c r="DA384" t="s">
        <v>215</v>
      </c>
      <c r="DC384" t="s">
        <v>213</v>
      </c>
      <c r="DD384" t="str">
        <f t="shared" ca="1" si="117"/>
        <v>SAUSAGEITEM(MEAL, ItemRegistry.sausageItem, 4 ,2f,0f,0f,0f,0f,2f,0f,0.7f),</v>
      </c>
      <c r="DG384" t="s">
        <v>2542</v>
      </c>
    </row>
    <row r="385" spans="2:111" x14ac:dyDescent="0.3">
      <c r="B385" t="s">
        <v>681</v>
      </c>
      <c r="C385" t="str">
        <f>INDEX('PH Itemnames'!$B$1:$B$723,MATCH(B385,'PH Itemnames'!$A$1:$A$723),1)</f>
        <v>sausagerollItem</v>
      </c>
      <c r="D385" t="s">
        <v>253</v>
      </c>
      <c r="E385" t="s">
        <v>1213</v>
      </c>
      <c r="F385" s="10" t="s">
        <v>680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18"/>
        <v>1</v>
      </c>
      <c r="W385" s="11">
        <f t="shared" si="101"/>
        <v>0</v>
      </c>
      <c r="X385" s="44" t="str">
        <f t="shared" ca="1" si="120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2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3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4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05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06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07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08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09"/>
        <v>0</v>
      </c>
      <c r="CS385" s="34">
        <v>15</v>
      </c>
      <c r="CT385" s="30">
        <f t="shared" si="111"/>
        <v>0</v>
      </c>
      <c r="CU385" s="30">
        <f t="shared" si="119"/>
        <v>17.666666666666668</v>
      </c>
      <c r="CV385" s="35">
        <f t="shared" si="112"/>
        <v>1</v>
      </c>
      <c r="CW385" s="36">
        <f t="shared" si="113"/>
        <v>0</v>
      </c>
      <c r="CX385" s="37">
        <f t="shared" si="114"/>
        <v>0</v>
      </c>
      <c r="CY385" s="38">
        <f t="shared" si="115"/>
        <v>2</v>
      </c>
      <c r="CZ385" s="39">
        <v>0.3</v>
      </c>
      <c r="DA385" t="s">
        <v>215</v>
      </c>
      <c r="DC385" t="s">
        <v>213</v>
      </c>
      <c r="DD385" t="str">
        <f t="shared" ca="1" si="117"/>
        <v>SAUSAGEROLLITEM(MEAL, ItemRegistry.sausagerollItem, 4 ,3f,0f,1f,0f,0f,2f,0.3f,1.19f),</v>
      </c>
      <c r="DG385" t="s">
        <v>2543</v>
      </c>
    </row>
    <row r="386" spans="2:111" x14ac:dyDescent="0.3">
      <c r="B386" t="s">
        <v>682</v>
      </c>
      <c r="C386" t="str">
        <f>INDEX('PH Itemnames'!$B$1:$B$723,MATCH(B386,'PH Itemnames'!$A$1:$A$723),1)</f>
        <v>sesameballItem</v>
      </c>
      <c r="D386" t="s">
        <v>253</v>
      </c>
      <c r="E386" t="s">
        <v>1213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18"/>
        <v>1</v>
      </c>
      <c r="W386" s="11">
        <f t="shared" si="101"/>
        <v>0</v>
      </c>
      <c r="X386" s="44" t="str">
        <f t="shared" ca="1" si="120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2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3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4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05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06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07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08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09"/>
        <v>0</v>
      </c>
      <c r="CS386" s="34">
        <v>15</v>
      </c>
      <c r="CT386" s="30">
        <f t="shared" si="111"/>
        <v>0</v>
      </c>
      <c r="CU386" s="30">
        <v>21</v>
      </c>
      <c r="CV386" s="35">
        <f t="shared" si="112"/>
        <v>1.5</v>
      </c>
      <c r="CW386" s="36">
        <f t="shared" si="113"/>
        <v>0</v>
      </c>
      <c r="CX386" s="37">
        <f t="shared" si="114"/>
        <v>1</v>
      </c>
      <c r="CY386" s="38">
        <f t="shared" si="115"/>
        <v>0</v>
      </c>
      <c r="CZ386" s="39">
        <f t="shared" si="116"/>
        <v>0</v>
      </c>
      <c r="DA386" t="s">
        <v>215</v>
      </c>
      <c r="DC386" t="s">
        <v>213</v>
      </c>
      <c r="DD386" t="str">
        <f t="shared" ca="1" si="117"/>
        <v>SESAMEBALLITEM(MEAL, ItemRegistry.sesameballItem, 4 ,3f,0f,2f,1f,0f,0f,0f,1f),</v>
      </c>
      <c r="DG386" t="s">
        <v>2544</v>
      </c>
    </row>
    <row r="387" spans="2:111" x14ac:dyDescent="0.3">
      <c r="B387" t="s">
        <v>683</v>
      </c>
      <c r="C387" t="str">
        <f>INDEX('PH Itemnames'!$B$1:$B$723,MATCH(B387,'PH Itemnames'!$A$1:$A$723),1)</f>
        <v>sesamesnapsItem</v>
      </c>
      <c r="D387" t="s">
        <v>253</v>
      </c>
      <c r="E387" t="s">
        <v>1213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18"/>
        <v>1</v>
      </c>
      <c r="W387" s="11">
        <f t="shared" si="101"/>
        <v>0</v>
      </c>
      <c r="X387" s="44" t="str">
        <f t="shared" ca="1" si="120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2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3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4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05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06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07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08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09"/>
        <v>0</v>
      </c>
      <c r="CS387" s="34">
        <f t="shared" si="110"/>
        <v>1</v>
      </c>
      <c r="CT387" s="30">
        <f t="shared" si="111"/>
        <v>0</v>
      </c>
      <c r="CU387" s="30">
        <v>21</v>
      </c>
      <c r="CV387" s="35">
        <f t="shared" si="112"/>
        <v>0.5</v>
      </c>
      <c r="CW387" s="36">
        <f t="shared" si="113"/>
        <v>0</v>
      </c>
      <c r="CX387" s="37">
        <f t="shared" si="114"/>
        <v>0</v>
      </c>
      <c r="CY387" s="38">
        <f t="shared" si="115"/>
        <v>0</v>
      </c>
      <c r="CZ387" s="39">
        <f t="shared" si="116"/>
        <v>0</v>
      </c>
      <c r="DA387" t="s">
        <v>215</v>
      </c>
      <c r="DC387" t="s">
        <v>213</v>
      </c>
      <c r="DD387" t="str">
        <f t="shared" ca="1" si="117"/>
        <v>SESAMESNAPSITEM(MEAL, ItemRegistry.sesamesnapsItem, 4 ,0.2f,0f,1f,0f,0f,0f,0f,1f),</v>
      </c>
      <c r="DG387" t="s">
        <v>2331</v>
      </c>
    </row>
    <row r="388" spans="2:111" x14ac:dyDescent="0.3">
      <c r="B388" t="s">
        <v>684</v>
      </c>
      <c r="C388" t="str">
        <f>INDEX('PH Itemnames'!$B$1:$B$723,MATCH(B388,'PH Itemnames'!$A$1:$A$723),1)</f>
        <v>shrimpokrahushpuppiesItem</v>
      </c>
      <c r="D388" t="s">
        <v>258</v>
      </c>
      <c r="E388" t="s">
        <v>1213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685</v>
      </c>
      <c r="K388" s="11" t="s">
        <v>141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18"/>
        <v>-1</v>
      </c>
      <c r="W388" s="11">
        <f t="shared" ref="W388:W451" si="121">COUNTIF(F388:M1110,B388)</f>
        <v>0</v>
      </c>
      <c r="X388" s="44" t="str">
        <f t="shared" ca="1" si="120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2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3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24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25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26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27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28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29">SUM(CJ388:CQ388)</f>
        <v>0</v>
      </c>
      <c r="CS388" s="34">
        <f t="shared" ref="CS388:CS451" si="130">AG388</f>
        <v>6</v>
      </c>
      <c r="CT388" s="30">
        <f t="shared" ref="CT388:CT451" si="131">AP388</f>
        <v>0</v>
      </c>
      <c r="CU388" s="30">
        <f t="shared" ref="CU388:CU451" si="132">AY388</f>
        <v>17</v>
      </c>
      <c r="CV388" s="35">
        <f t="shared" ref="CV388:CV451" si="133">BH388</f>
        <v>0</v>
      </c>
      <c r="CW388" s="36">
        <f t="shared" ref="CW388:CW451" si="134">BQ388</f>
        <v>0</v>
      </c>
      <c r="CX388" s="37">
        <f t="shared" ref="CX388:CX451" si="135">BZ388</f>
        <v>1</v>
      </c>
      <c r="CY388" s="38">
        <f t="shared" ref="CY388:CY451" si="136">CI388</f>
        <v>0</v>
      </c>
      <c r="CZ388" s="39">
        <f t="shared" ref="CZ388:CZ450" si="137">CR388</f>
        <v>0</v>
      </c>
      <c r="DA388" t="s">
        <v>212</v>
      </c>
      <c r="DC388" t="s">
        <v>213</v>
      </c>
      <c r="DD388" t="str">
        <f t="shared" ref="DD388:DD451" ca="1" si="138">IF(AND(X388="Yes",NOT(DC388="No")),CONCATENATE(UPPER(C388),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G388" t="s">
        <v>2316</v>
      </c>
    </row>
    <row r="389" spans="2:111" x14ac:dyDescent="0.3">
      <c r="B389" t="s">
        <v>678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18"/>
        <v>1</v>
      </c>
      <c r="W389" s="11">
        <f t="shared" si="121"/>
        <v>8</v>
      </c>
      <c r="X389" s="44" t="str">
        <f t="shared" ca="1" si="120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2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3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24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25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26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27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28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29"/>
        <v>0</v>
      </c>
      <c r="CS389" s="34">
        <f t="shared" si="130"/>
        <v>10</v>
      </c>
      <c r="CT389" s="30">
        <f t="shared" si="131"/>
        <v>10</v>
      </c>
      <c r="CU389" s="30">
        <f t="shared" si="132"/>
        <v>12.666666666666666</v>
      </c>
      <c r="CV389" s="35">
        <f t="shared" si="133"/>
        <v>0</v>
      </c>
      <c r="CW389" s="36">
        <f t="shared" si="134"/>
        <v>0</v>
      </c>
      <c r="CX389" s="37">
        <f t="shared" si="135"/>
        <v>0.5</v>
      </c>
      <c r="CY389" s="38">
        <f t="shared" si="136"/>
        <v>1</v>
      </c>
      <c r="CZ389" s="39">
        <f t="shared" si="137"/>
        <v>0</v>
      </c>
      <c r="DA389" t="s">
        <v>212</v>
      </c>
      <c r="DB389" t="s">
        <v>1188</v>
      </c>
      <c r="DC389" t="s">
        <v>212</v>
      </c>
      <c r="DD389" t="str">
        <f t="shared" ca="1" si="138"/>
        <v/>
      </c>
      <c r="DG389" t="s">
        <v>2316</v>
      </c>
    </row>
    <row r="390" spans="2:111" x14ac:dyDescent="0.3">
      <c r="B390" t="s">
        <v>687</v>
      </c>
      <c r="C390" t="str">
        <f>INDEX('PH Itemnames'!$B$1:$B$723,MATCH(B390,'PH Itemnames'!$A$1:$A$723),1)</f>
        <v>sweetpickleItem</v>
      </c>
      <c r="D390" t="s">
        <v>253</v>
      </c>
      <c r="E390" t="s">
        <v>1213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39">SUM(N390:U390)-COUNTA(F390:M390)+1</f>
        <v>1</v>
      </c>
      <c r="W390" s="11">
        <f t="shared" si="121"/>
        <v>2</v>
      </c>
      <c r="X390" s="44" t="str">
        <f t="shared" ca="1" si="120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2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3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24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25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26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27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28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29"/>
        <v>0</v>
      </c>
      <c r="CS390" s="34">
        <f t="shared" si="130"/>
        <v>2</v>
      </c>
      <c r="CT390" s="30">
        <f t="shared" si="131"/>
        <v>5</v>
      </c>
      <c r="CU390" s="30">
        <v>30</v>
      </c>
      <c r="CV390" s="35">
        <f t="shared" si="133"/>
        <v>0</v>
      </c>
      <c r="CW390" s="36">
        <f t="shared" si="134"/>
        <v>0</v>
      </c>
      <c r="CX390" s="37">
        <f t="shared" si="135"/>
        <v>1.5</v>
      </c>
      <c r="CY390" s="38">
        <f t="shared" si="136"/>
        <v>0</v>
      </c>
      <c r="CZ390" s="39">
        <f t="shared" si="137"/>
        <v>0</v>
      </c>
      <c r="DA390" t="s">
        <v>215</v>
      </c>
      <c r="DB390" t="s">
        <v>1187</v>
      </c>
      <c r="DC390" t="s">
        <v>213</v>
      </c>
      <c r="DD390" t="str">
        <f t="shared" ca="1" si="138"/>
        <v>SWEETPICKLEITEM(MEAL, ItemRegistry.sweetpickleItem, 4 ,0.4f,5f,0f,1.5f,0f,0f,0f,0.7f),</v>
      </c>
      <c r="DG390" t="s">
        <v>2545</v>
      </c>
    </row>
    <row r="391" spans="2:111" x14ac:dyDescent="0.3">
      <c r="B391" t="s">
        <v>688</v>
      </c>
      <c r="C391" t="str">
        <f>INDEX('PH Itemnames'!$B$1:$B$723,MATCH(B391,'PH Itemnames'!$A$1:$A$723),1)</f>
        <v>veggiestripsItem</v>
      </c>
      <c r="D391" t="s">
        <v>253</v>
      </c>
      <c r="E391" t="s">
        <v>1213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39"/>
        <v>1</v>
      </c>
      <c r="W391" s="11">
        <f t="shared" si="121"/>
        <v>0</v>
      </c>
      <c r="X391" s="44" t="str">
        <f t="shared" ref="X391:X454" ca="1" si="140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2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3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24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25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26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27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28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29"/>
        <v>0</v>
      </c>
      <c r="CS391" s="34">
        <f t="shared" si="130"/>
        <v>15.428571428571431</v>
      </c>
      <c r="CT391" s="30">
        <v>0</v>
      </c>
      <c r="CU391" s="30">
        <v>12</v>
      </c>
      <c r="CV391" s="35">
        <f t="shared" si="133"/>
        <v>0</v>
      </c>
      <c r="CW391" s="36">
        <f t="shared" si="134"/>
        <v>0</v>
      </c>
      <c r="CX391" s="37">
        <v>3</v>
      </c>
      <c r="CY391" s="38">
        <f t="shared" si="136"/>
        <v>0</v>
      </c>
      <c r="CZ391" s="39">
        <f t="shared" si="137"/>
        <v>0</v>
      </c>
      <c r="DA391" t="s">
        <v>215</v>
      </c>
      <c r="DC391" t="s">
        <v>213</v>
      </c>
      <c r="DD391" t="str">
        <f t="shared" ca="1" si="138"/>
        <v>VEGGIESTRIPSITEM(MEAL, ItemRegistry.veggiestripsItem, 4 ,3.09f,0f,0f,3f,0f,0f,0f,1.75f),</v>
      </c>
      <c r="DG391" t="s">
        <v>2546</v>
      </c>
    </row>
    <row r="392" spans="2:111" x14ac:dyDescent="0.3">
      <c r="B392" t="s">
        <v>689</v>
      </c>
      <c r="C392" t="str">
        <f>INDEX('PH Itemnames'!$B$1:$B$723,MATCH(B392,'PH Itemnames'!$A$1:$A$723),1)</f>
        <v>vindalooItem</v>
      </c>
      <c r="D392" t="s">
        <v>690</v>
      </c>
      <c r="E392" t="s">
        <v>1213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39"/>
        <v>0</v>
      </c>
      <c r="W392" s="11">
        <f t="shared" si="121"/>
        <v>0</v>
      </c>
      <c r="X392" s="44" t="str">
        <f t="shared" ca="1" si="140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2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3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24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25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26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27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28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29"/>
        <v>1</v>
      </c>
      <c r="CS392" s="34">
        <f t="shared" si="130"/>
        <v>14.166666666666668</v>
      </c>
      <c r="CT392" s="30">
        <f t="shared" si="131"/>
        <v>0</v>
      </c>
      <c r="CU392" s="30">
        <f t="shared" si="132"/>
        <v>23</v>
      </c>
      <c r="CV392" s="35">
        <f t="shared" si="133"/>
        <v>0</v>
      </c>
      <c r="CW392" s="36">
        <f t="shared" si="134"/>
        <v>0</v>
      </c>
      <c r="CX392" s="37">
        <f t="shared" si="135"/>
        <v>1</v>
      </c>
      <c r="CY392" s="38">
        <f t="shared" si="136"/>
        <v>2</v>
      </c>
      <c r="CZ392" s="39">
        <f t="shared" si="137"/>
        <v>1</v>
      </c>
      <c r="DA392" t="s">
        <v>212</v>
      </c>
      <c r="DC392" t="s">
        <v>213</v>
      </c>
      <c r="DD392" t="str">
        <f t="shared" ca="1" si="138"/>
        <v/>
      </c>
      <c r="DG392" t="s">
        <v>2316</v>
      </c>
    </row>
    <row r="393" spans="2:111" x14ac:dyDescent="0.3">
      <c r="B393" t="s">
        <v>691</v>
      </c>
      <c r="C393" t="str">
        <f>INDEX('PH Itemnames'!$B$1:$B$723,MATCH(B393,'PH Itemnames'!$A$1:$A$723),1)</f>
        <v>honeysandwichItem</v>
      </c>
      <c r="D393" t="s">
        <v>253</v>
      </c>
      <c r="E393" t="s">
        <v>1213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39"/>
        <v>1</v>
      </c>
      <c r="W393" s="11">
        <f t="shared" si="121"/>
        <v>0</v>
      </c>
      <c r="X393" s="44" t="str">
        <f t="shared" ca="1" si="140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2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3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24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25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26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27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28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29"/>
        <v>0</v>
      </c>
      <c r="CS393" s="34">
        <f t="shared" si="130"/>
        <v>15</v>
      </c>
      <c r="CT393" s="30">
        <f t="shared" si="131"/>
        <v>0</v>
      </c>
      <c r="CU393" s="30">
        <v>21</v>
      </c>
      <c r="CV393" s="35">
        <f t="shared" si="133"/>
        <v>2</v>
      </c>
      <c r="CW393" s="36">
        <f t="shared" si="134"/>
        <v>0</v>
      </c>
      <c r="CX393" s="37">
        <f t="shared" si="135"/>
        <v>0</v>
      </c>
      <c r="CY393" s="38">
        <f t="shared" si="136"/>
        <v>0</v>
      </c>
      <c r="CZ393" s="39">
        <f t="shared" si="137"/>
        <v>0</v>
      </c>
      <c r="DA393" t="s">
        <v>215</v>
      </c>
      <c r="DC393" t="s">
        <v>213</v>
      </c>
      <c r="DD393" t="str">
        <f t="shared" ca="1" si="138"/>
        <v>HONEYSANDWICHITEM(MEAL, ItemRegistry.honeysandwichItem, 4 ,3f,0f,2f,0f,0f,0f,0f,1f),</v>
      </c>
      <c r="DG393" t="s">
        <v>2332</v>
      </c>
    </row>
    <row r="394" spans="2:111" x14ac:dyDescent="0.3">
      <c r="B394" t="s">
        <v>692</v>
      </c>
      <c r="C394" t="str">
        <f>INDEX('PH Itemnames'!$B$1:$B$723,MATCH(B394,'PH Itemnames'!$A$1:$A$723),1)</f>
        <v>cheeseontoastItem</v>
      </c>
      <c r="D394" t="s">
        <v>253</v>
      </c>
      <c r="E394" t="s">
        <v>1213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39"/>
        <v>1</v>
      </c>
      <c r="W394" s="11">
        <f t="shared" si="121"/>
        <v>0</v>
      </c>
      <c r="X394" s="44" t="str">
        <f t="shared" ca="1" si="140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2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3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24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25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26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27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28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29"/>
        <v>4</v>
      </c>
      <c r="CS394" s="34">
        <f t="shared" si="130"/>
        <v>20</v>
      </c>
      <c r="CT394" s="30">
        <f t="shared" si="131"/>
        <v>0</v>
      </c>
      <c r="CU394" s="30">
        <v>21</v>
      </c>
      <c r="CV394" s="35">
        <f t="shared" si="133"/>
        <v>1.5</v>
      </c>
      <c r="CW394" s="36">
        <f t="shared" si="134"/>
        <v>0</v>
      </c>
      <c r="CX394" s="37">
        <f t="shared" si="135"/>
        <v>0</v>
      </c>
      <c r="CY394" s="38">
        <f t="shared" si="136"/>
        <v>0</v>
      </c>
      <c r="CZ394" s="39">
        <f t="shared" si="137"/>
        <v>4</v>
      </c>
      <c r="DA394" t="s">
        <v>215</v>
      </c>
      <c r="DC394" t="s">
        <v>213</v>
      </c>
      <c r="DD394" t="str">
        <f t="shared" ca="1" si="138"/>
        <v>CHEESEONTOASTITEM(MEAL, ItemRegistry.cheeseontoastItem, 4 ,4f,0f,2f,0f,0f,0f,4f,1f),</v>
      </c>
      <c r="DG394" t="s">
        <v>2333</v>
      </c>
    </row>
    <row r="395" spans="2:111" x14ac:dyDescent="0.3">
      <c r="B395" t="s">
        <v>693</v>
      </c>
      <c r="C395" t="str">
        <f>INDEX('PH Itemnames'!$B$1:$B$723,MATCH(B395,'PH Itemnames'!$A$1:$A$723),1)</f>
        <v>tunapotatoItem</v>
      </c>
      <c r="D395" t="s">
        <v>253</v>
      </c>
      <c r="E395" t="s">
        <v>1213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39"/>
        <v>1</v>
      </c>
      <c r="W395" s="11">
        <f t="shared" si="121"/>
        <v>0</v>
      </c>
      <c r="X395" s="44" t="str">
        <f t="shared" ca="1" si="140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2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3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24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25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26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27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28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29"/>
        <v>1</v>
      </c>
      <c r="CS395" s="34">
        <f t="shared" si="130"/>
        <v>20</v>
      </c>
      <c r="CT395" s="30">
        <f t="shared" si="131"/>
        <v>0</v>
      </c>
      <c r="CU395" s="30">
        <f t="shared" si="132"/>
        <v>13.666666666666666</v>
      </c>
      <c r="CV395" s="35">
        <f t="shared" si="133"/>
        <v>0</v>
      </c>
      <c r="CW395" s="36">
        <f t="shared" si="134"/>
        <v>0</v>
      </c>
      <c r="CX395" s="37">
        <f t="shared" si="135"/>
        <v>1.5</v>
      </c>
      <c r="CY395" s="38">
        <f t="shared" si="136"/>
        <v>2</v>
      </c>
      <c r="CZ395" s="39">
        <f t="shared" si="137"/>
        <v>1</v>
      </c>
      <c r="DA395" t="s">
        <v>215</v>
      </c>
      <c r="DC395" t="s">
        <v>213</v>
      </c>
      <c r="DD395" t="str">
        <f t="shared" ca="1" si="138"/>
        <v>TUNAPOTATOITEM(MEAL, ItemRegistry.tunapotatoItem, 4 ,4f,0f,0f,1.5f,0f,2f,1f,1.54f),</v>
      </c>
      <c r="DG395" t="s">
        <v>2547</v>
      </c>
    </row>
    <row r="396" spans="2:111" x14ac:dyDescent="0.3">
      <c r="B396" t="s">
        <v>694</v>
      </c>
      <c r="C396" t="str">
        <f>INDEX('PH Itemnames'!$B$1:$B$723,MATCH(B396,'PH Itemnames'!$A$1:$A$723),1)</f>
        <v>chocolaterollItem</v>
      </c>
      <c r="D396" t="s">
        <v>253</v>
      </c>
      <c r="E396" t="s">
        <v>1213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39"/>
        <v>0</v>
      </c>
      <c r="W396" s="11">
        <f t="shared" si="121"/>
        <v>0</v>
      </c>
      <c r="X396" s="44" t="str">
        <f t="shared" ca="1" si="140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2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3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24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25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26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27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28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29"/>
        <v>4</v>
      </c>
      <c r="CS396" s="34">
        <f t="shared" si="130"/>
        <v>20</v>
      </c>
      <c r="CT396" s="30">
        <f t="shared" si="131"/>
        <v>5</v>
      </c>
      <c r="CU396" s="30">
        <f t="shared" si="132"/>
        <v>20.555555555555554</v>
      </c>
      <c r="CV396" s="35">
        <f t="shared" si="133"/>
        <v>1</v>
      </c>
      <c r="CW396" s="36">
        <f t="shared" si="134"/>
        <v>0</v>
      </c>
      <c r="CX396" s="37">
        <f t="shared" si="135"/>
        <v>0</v>
      </c>
      <c r="CY396" s="38">
        <f t="shared" si="136"/>
        <v>0</v>
      </c>
      <c r="CZ396" s="39">
        <f t="shared" si="137"/>
        <v>4</v>
      </c>
      <c r="DA396" t="s">
        <v>212</v>
      </c>
      <c r="DC396" t="s">
        <v>213</v>
      </c>
      <c r="DD396" t="str">
        <f t="shared" ca="1" si="138"/>
        <v/>
      </c>
      <c r="DG396" t="s">
        <v>2316</v>
      </c>
    </row>
    <row r="397" spans="2:111" x14ac:dyDescent="0.3">
      <c r="B397" t="s">
        <v>695</v>
      </c>
      <c r="C397" t="str">
        <f>INDEX('PH Itemnames'!$B$1:$B$723,MATCH(B397,'PH Itemnames'!$A$1:$A$723),1)</f>
        <v>jamrollItem</v>
      </c>
      <c r="D397" t="s">
        <v>253</v>
      </c>
      <c r="E397" t="s">
        <v>1213</v>
      </c>
      <c r="F397" s="10" t="s">
        <v>243</v>
      </c>
      <c r="G397" s="11" t="s">
        <v>277</v>
      </c>
      <c r="H397" s="11" t="s">
        <v>1157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39"/>
        <v>0</v>
      </c>
      <c r="W397" s="11">
        <f t="shared" si="121"/>
        <v>0</v>
      </c>
      <c r="X397" s="44" t="str">
        <f t="shared" ca="1" si="140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2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3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24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25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26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27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28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29"/>
        <v>3</v>
      </c>
      <c r="CS397" s="34">
        <f t="shared" si="130"/>
        <v>16.5</v>
      </c>
      <c r="CT397" s="30">
        <f t="shared" si="131"/>
        <v>5</v>
      </c>
      <c r="CU397" s="30">
        <f t="shared" si="132"/>
        <v>47.222222222222221</v>
      </c>
      <c r="CV397" s="35">
        <f t="shared" si="133"/>
        <v>1</v>
      </c>
      <c r="CW397" s="36">
        <f t="shared" si="134"/>
        <v>0.5</v>
      </c>
      <c r="CX397" s="37">
        <f t="shared" si="135"/>
        <v>0</v>
      </c>
      <c r="CY397" s="38">
        <f t="shared" si="136"/>
        <v>0</v>
      </c>
      <c r="CZ397" s="39">
        <f t="shared" si="137"/>
        <v>3</v>
      </c>
      <c r="DA397" t="s">
        <v>212</v>
      </c>
      <c r="DC397" t="s">
        <v>213</v>
      </c>
      <c r="DD397" t="str">
        <f t="shared" ca="1" si="138"/>
        <v/>
      </c>
      <c r="DG397" t="s">
        <v>2316</v>
      </c>
    </row>
    <row r="398" spans="2:111" x14ac:dyDescent="0.3">
      <c r="B398" t="s">
        <v>696</v>
      </c>
      <c r="C398" t="str">
        <f>INDEX('PH Itemnames'!$B$1:$B$723,MATCH(B398,'PH Itemnames'!$A$1:$A$723),1)</f>
        <v>coconutcreamItem</v>
      </c>
      <c r="D398" t="s">
        <v>253</v>
      </c>
      <c r="E398" t="s">
        <v>1213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39"/>
        <v>0</v>
      </c>
      <c r="W398" s="11">
        <f t="shared" si="121"/>
        <v>1</v>
      </c>
      <c r="X398" s="44" t="str">
        <f t="shared" ca="1" si="140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2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3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24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25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26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27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28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29"/>
        <v>0</v>
      </c>
      <c r="CS398" s="34">
        <f t="shared" si="130"/>
        <v>0</v>
      </c>
      <c r="CT398" s="30">
        <f t="shared" si="131"/>
        <v>0</v>
      </c>
      <c r="CU398" s="30">
        <f t="shared" si="132"/>
        <v>0</v>
      </c>
      <c r="CV398" s="35">
        <f t="shared" si="133"/>
        <v>0</v>
      </c>
      <c r="CW398" s="36">
        <f t="shared" si="134"/>
        <v>0</v>
      </c>
      <c r="CX398" s="37">
        <f t="shared" si="135"/>
        <v>0</v>
      </c>
      <c r="CY398" s="38">
        <f t="shared" si="136"/>
        <v>0</v>
      </c>
      <c r="CZ398" s="39">
        <f t="shared" si="137"/>
        <v>0</v>
      </c>
      <c r="DA398" t="s">
        <v>212</v>
      </c>
      <c r="DC398" t="s">
        <v>213</v>
      </c>
      <c r="DD398" t="str">
        <f t="shared" ca="1" si="138"/>
        <v/>
      </c>
      <c r="DG398" t="s">
        <v>2316</v>
      </c>
    </row>
    <row r="399" spans="2:111" x14ac:dyDescent="0.3">
      <c r="B399" t="s">
        <v>697</v>
      </c>
      <c r="C399" t="str">
        <f>INDEX('PH Itemnames'!$B$1:$B$723,MATCH(B399,'PH Itemnames'!$A$1:$A$723),1)</f>
        <v>crackerItem</v>
      </c>
      <c r="D399" t="s">
        <v>253</v>
      </c>
      <c r="E399" t="s">
        <v>1208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39"/>
        <v>1</v>
      </c>
      <c r="W399" s="11">
        <f t="shared" si="121"/>
        <v>0</v>
      </c>
      <c r="X399" s="44" t="str">
        <f t="shared" ca="1" si="140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2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3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24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25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26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27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28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29"/>
        <v>0</v>
      </c>
      <c r="CS399" s="34">
        <v>10</v>
      </c>
      <c r="CT399" s="30">
        <v>0</v>
      </c>
      <c r="CU399" s="30">
        <v>21</v>
      </c>
      <c r="CV399" s="35">
        <f t="shared" si="133"/>
        <v>1</v>
      </c>
      <c r="CW399" s="36">
        <f t="shared" si="134"/>
        <v>0</v>
      </c>
      <c r="CX399" s="37">
        <f t="shared" si="135"/>
        <v>0</v>
      </c>
      <c r="CY399" s="38">
        <f t="shared" si="136"/>
        <v>0</v>
      </c>
      <c r="CZ399" s="39">
        <f t="shared" si="137"/>
        <v>0</v>
      </c>
      <c r="DA399" t="s">
        <v>215</v>
      </c>
      <c r="DC399" t="s">
        <v>213</v>
      </c>
      <c r="DD399" t="str">
        <f t="shared" ca="1" si="138"/>
        <v>CRACKERITEM(BREAD, ItemRegistry.crackerItem, 4 ,2f,0f,1f,0f,0f,0f,0f,1f),</v>
      </c>
      <c r="DG399" t="s">
        <v>2334</v>
      </c>
    </row>
    <row r="400" spans="2:111" x14ac:dyDescent="0.3">
      <c r="B400" t="s">
        <v>698</v>
      </c>
      <c r="C400" t="str">
        <f>INDEX('PH Itemnames'!$B$1:$B$723,MATCH(B400,'PH Itemnames'!$A$1:$A$723),1)</f>
        <v>garammasalaItem</v>
      </c>
      <c r="D400" t="s">
        <v>253</v>
      </c>
      <c r="E400" t="s">
        <v>1213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39"/>
        <v>-1</v>
      </c>
      <c r="W400" s="11">
        <f t="shared" si="121"/>
        <v>2</v>
      </c>
      <c r="X400" s="44" t="str">
        <f t="shared" ca="1" si="140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2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3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24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25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26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27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28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29"/>
        <v>0</v>
      </c>
      <c r="CS400" s="34">
        <f t="shared" si="130"/>
        <v>0</v>
      </c>
      <c r="CT400" s="30">
        <f t="shared" si="131"/>
        <v>0</v>
      </c>
      <c r="CU400" s="30">
        <f t="shared" si="132"/>
        <v>24</v>
      </c>
      <c r="CV400" s="35">
        <f t="shared" si="133"/>
        <v>0</v>
      </c>
      <c r="CW400" s="36">
        <f t="shared" si="134"/>
        <v>0</v>
      </c>
      <c r="CX400" s="37">
        <f t="shared" si="135"/>
        <v>0</v>
      </c>
      <c r="CY400" s="38">
        <f t="shared" si="136"/>
        <v>0</v>
      </c>
      <c r="CZ400" s="39">
        <f t="shared" si="137"/>
        <v>0</v>
      </c>
      <c r="DA400" t="s">
        <v>212</v>
      </c>
      <c r="DC400" t="s">
        <v>213</v>
      </c>
      <c r="DD400" t="str">
        <f t="shared" ca="1" si="138"/>
        <v/>
      </c>
      <c r="DG400" t="s">
        <v>2316</v>
      </c>
    </row>
    <row r="401" spans="2:111" x14ac:dyDescent="0.3">
      <c r="B401" t="s">
        <v>699</v>
      </c>
      <c r="C401" t="str">
        <f>INDEX('PH Itemnames'!$B$1:$B$723,MATCH(B401,'PH Itemnames'!$A$1:$A$723),1)</f>
        <v>paneerItem</v>
      </c>
      <c r="D401" t="s">
        <v>253</v>
      </c>
      <c r="E401" t="s">
        <v>1213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39"/>
        <v>1</v>
      </c>
      <c r="W401" s="11">
        <f t="shared" si="121"/>
        <v>1</v>
      </c>
      <c r="X401" s="44" t="str">
        <f t="shared" ca="1" si="140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2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3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24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25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26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27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28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29"/>
        <v>2</v>
      </c>
      <c r="CS401" s="34">
        <v>10</v>
      </c>
      <c r="CT401" s="30">
        <v>0</v>
      </c>
      <c r="CU401" s="30">
        <v>21</v>
      </c>
      <c r="CV401" s="35">
        <f t="shared" si="133"/>
        <v>0</v>
      </c>
      <c r="CW401" s="36">
        <v>1.5</v>
      </c>
      <c r="CX401" s="37">
        <f t="shared" si="135"/>
        <v>0</v>
      </c>
      <c r="CY401" s="38">
        <f t="shared" si="136"/>
        <v>0</v>
      </c>
      <c r="CZ401" s="39">
        <f t="shared" si="137"/>
        <v>2</v>
      </c>
      <c r="DA401" t="s">
        <v>215</v>
      </c>
      <c r="DC401" t="s">
        <v>213</v>
      </c>
      <c r="DD401" t="str">
        <f t="shared" ca="1" si="138"/>
        <v>PANEERITEM(MEAL, ItemRegistry.paneerItem, 4 ,2f,0f,0f,0f,1.5f,0f,2f,1f),</v>
      </c>
      <c r="DG401" t="s">
        <v>2548</v>
      </c>
    </row>
    <row r="402" spans="2:111" x14ac:dyDescent="0.3">
      <c r="B402" t="s">
        <v>700</v>
      </c>
      <c r="C402" t="str">
        <f>INDEX('PH Itemnames'!$B$1:$B$723,MATCH(B402,'PH Itemnames'!$A$1:$A$723),1)</f>
        <v>gravyItem</v>
      </c>
      <c r="D402" t="s">
        <v>253</v>
      </c>
      <c r="E402" t="s">
        <v>1213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39"/>
        <v>1</v>
      </c>
      <c r="W402" s="11">
        <f t="shared" si="121"/>
        <v>2</v>
      </c>
      <c r="X402" s="44" t="str">
        <f t="shared" ca="1" si="140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2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3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24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25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26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27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28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29"/>
        <v>0</v>
      </c>
      <c r="CS402" s="34">
        <v>15</v>
      </c>
      <c r="CT402" s="30">
        <v>5</v>
      </c>
      <c r="CU402" s="30">
        <v>9</v>
      </c>
      <c r="CV402" s="35">
        <f t="shared" si="133"/>
        <v>1</v>
      </c>
      <c r="CW402" s="36">
        <f t="shared" si="134"/>
        <v>0</v>
      </c>
      <c r="CX402" s="37">
        <v>1</v>
      </c>
      <c r="CY402" s="38">
        <f t="shared" si="136"/>
        <v>2.5</v>
      </c>
      <c r="CZ402" s="39">
        <f t="shared" si="137"/>
        <v>0</v>
      </c>
      <c r="DA402" t="s">
        <v>215</v>
      </c>
      <c r="DC402" t="s">
        <v>213</v>
      </c>
      <c r="DD402" t="str">
        <f t="shared" ca="1" si="138"/>
        <v>GRAVYITEM(MEAL, ItemRegistry.gravyItem, 4 ,3f,5f,1f,1f,0f,2.5f,0f,2.33f),</v>
      </c>
      <c r="DG402" t="s">
        <v>2549</v>
      </c>
    </row>
    <row r="403" spans="2:111" x14ac:dyDescent="0.3">
      <c r="B403" t="s">
        <v>701</v>
      </c>
      <c r="C403" t="str">
        <f>INDEX('PH Itemnames'!$B$1:$B$723,MATCH(B403,'PH Itemnames'!$A$1:$A$723),1)</f>
        <v>mangochutneyItem</v>
      </c>
      <c r="D403" t="s">
        <v>253</v>
      </c>
      <c r="E403" t="s">
        <v>1213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39"/>
        <v>0</v>
      </c>
      <c r="W403" s="11">
        <f t="shared" si="121"/>
        <v>2</v>
      </c>
      <c r="X403" s="44" t="str">
        <f t="shared" ca="1" si="140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2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3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24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25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26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27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28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29"/>
        <v>0</v>
      </c>
      <c r="CS403" s="34">
        <f t="shared" si="130"/>
        <v>4</v>
      </c>
      <c r="CT403" s="30">
        <f t="shared" si="131"/>
        <v>0</v>
      </c>
      <c r="CU403" s="30">
        <f t="shared" si="132"/>
        <v>24</v>
      </c>
      <c r="CV403" s="35">
        <f t="shared" si="133"/>
        <v>0</v>
      </c>
      <c r="CW403" s="36">
        <f t="shared" si="134"/>
        <v>0</v>
      </c>
      <c r="CX403" s="37">
        <f t="shared" si="135"/>
        <v>0</v>
      </c>
      <c r="CY403" s="38">
        <f t="shared" si="136"/>
        <v>0</v>
      </c>
      <c r="CZ403" s="39">
        <f t="shared" si="137"/>
        <v>0</v>
      </c>
      <c r="DA403" t="s">
        <v>212</v>
      </c>
      <c r="DC403" t="s">
        <v>213</v>
      </c>
      <c r="DD403" t="str">
        <f t="shared" ca="1" si="138"/>
        <v/>
      </c>
      <c r="DG403" t="s">
        <v>2316</v>
      </c>
    </row>
    <row r="404" spans="2:111" x14ac:dyDescent="0.3">
      <c r="B404" t="s">
        <v>702</v>
      </c>
      <c r="C404" t="str">
        <f>INDEX('PH Itemnames'!$B$1:$B$723,MATCH(B404,'PH Itemnames'!$A$1:$A$723),1)</f>
        <v>marzipanItem</v>
      </c>
      <c r="D404" t="s">
        <v>253</v>
      </c>
      <c r="E404" t="s">
        <v>1205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39"/>
        <v>0</v>
      </c>
      <c r="W404" s="11">
        <f t="shared" si="121"/>
        <v>1</v>
      </c>
      <c r="X404" s="44" t="str">
        <f t="shared" ca="1" si="140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2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3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24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25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26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27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28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29"/>
        <v>0</v>
      </c>
      <c r="CS404" s="34">
        <f t="shared" si="130"/>
        <v>1</v>
      </c>
      <c r="CT404" s="30">
        <f t="shared" si="131"/>
        <v>0</v>
      </c>
      <c r="CU404" s="30">
        <f t="shared" si="132"/>
        <v>15</v>
      </c>
      <c r="CV404" s="35">
        <f t="shared" si="133"/>
        <v>0</v>
      </c>
      <c r="CW404" s="36">
        <f t="shared" si="134"/>
        <v>0</v>
      </c>
      <c r="CX404" s="37">
        <f t="shared" si="135"/>
        <v>0</v>
      </c>
      <c r="CY404" s="38">
        <f t="shared" si="136"/>
        <v>0</v>
      </c>
      <c r="CZ404" s="39">
        <f t="shared" si="137"/>
        <v>0</v>
      </c>
      <c r="DA404" t="s">
        <v>212</v>
      </c>
      <c r="DC404" t="s">
        <v>213</v>
      </c>
      <c r="DD404" t="str">
        <f t="shared" ca="1" si="138"/>
        <v/>
      </c>
      <c r="DG404" t="s">
        <v>2316</v>
      </c>
    </row>
    <row r="405" spans="2:111" x14ac:dyDescent="0.3">
      <c r="B405" t="s">
        <v>703</v>
      </c>
      <c r="C405" t="str">
        <f>INDEX('PH Itemnames'!$B$1:$B$723,MATCH(B405,'PH Itemnames'!$A$1:$A$723),1)</f>
        <v>paneertikkamasalaItem</v>
      </c>
      <c r="D405" t="s">
        <v>258</v>
      </c>
      <c r="E405" t="s">
        <v>1213</v>
      </c>
      <c r="F405" s="10" t="s">
        <v>699</v>
      </c>
      <c r="G405" s="11" t="s">
        <v>698</v>
      </c>
      <c r="H405" s="11" t="s">
        <v>375</v>
      </c>
      <c r="I405" s="11" t="s">
        <v>696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39"/>
        <v>-3</v>
      </c>
      <c r="W405" s="11">
        <f t="shared" si="121"/>
        <v>0</v>
      </c>
      <c r="X405" s="44" t="str">
        <f t="shared" ca="1" si="140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2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3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24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25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26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27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28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29"/>
        <v>2</v>
      </c>
      <c r="CS405" s="34">
        <f t="shared" si="130"/>
        <v>17</v>
      </c>
      <c r="CT405" s="30">
        <f t="shared" si="131"/>
        <v>20</v>
      </c>
      <c r="CU405" s="30">
        <f t="shared" si="132"/>
        <v>15.861111111111112</v>
      </c>
      <c r="CV405" s="35">
        <f t="shared" si="133"/>
        <v>0</v>
      </c>
      <c r="CW405" s="36">
        <f t="shared" si="134"/>
        <v>1.6</v>
      </c>
      <c r="CX405" s="37">
        <f t="shared" si="135"/>
        <v>3.5</v>
      </c>
      <c r="CY405" s="38">
        <f t="shared" si="136"/>
        <v>0</v>
      </c>
      <c r="CZ405" s="39">
        <f t="shared" si="137"/>
        <v>2</v>
      </c>
      <c r="DA405" t="s">
        <v>212</v>
      </c>
      <c r="DC405" t="s">
        <v>213</v>
      </c>
      <c r="DD405" t="str">
        <f t="shared" ca="1" si="138"/>
        <v/>
      </c>
      <c r="DG405" t="s">
        <v>2316</v>
      </c>
    </row>
    <row r="406" spans="2:111" x14ac:dyDescent="0.3">
      <c r="B406" t="s">
        <v>704</v>
      </c>
      <c r="C406" t="str">
        <f>INDEX('PH Itemnames'!$B$1:$B$723,MATCH(B406,'PH Itemnames'!$A$1:$A$723),1)</f>
        <v>peaandhamsoupItem</v>
      </c>
      <c r="D406" t="s">
        <v>258</v>
      </c>
      <c r="E406" t="s">
        <v>1213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39"/>
        <v>1</v>
      </c>
      <c r="W406" s="11">
        <f t="shared" si="121"/>
        <v>0</v>
      </c>
      <c r="X406" s="44" t="str">
        <f t="shared" ca="1" si="140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2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3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24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25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26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27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28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29"/>
        <v>0</v>
      </c>
      <c r="CS406" s="34">
        <v>30</v>
      </c>
      <c r="CT406" s="30">
        <v>15</v>
      </c>
      <c r="CU406" s="30">
        <v>6</v>
      </c>
      <c r="CV406" s="35">
        <f t="shared" si="133"/>
        <v>0</v>
      </c>
      <c r="CW406" s="36">
        <f t="shared" si="134"/>
        <v>0</v>
      </c>
      <c r="CX406" s="37">
        <f t="shared" si="135"/>
        <v>4</v>
      </c>
      <c r="CY406" s="38">
        <f t="shared" si="136"/>
        <v>1.5</v>
      </c>
      <c r="CZ406" s="39">
        <f t="shared" si="137"/>
        <v>0</v>
      </c>
      <c r="DA406" t="s">
        <v>215</v>
      </c>
      <c r="DC406" t="s">
        <v>213</v>
      </c>
      <c r="DD406" t="str">
        <f t="shared" ca="1" si="138"/>
        <v>PEAANDHAMSOUPITEM(MEAL, ItemRegistry.peaandhamsoupItem, 4 ,6f,15f,0f,4f,0f,1.5f,0f,3.5f),</v>
      </c>
      <c r="DG406" t="s">
        <v>2550</v>
      </c>
    </row>
    <row r="407" spans="2:111" x14ac:dyDescent="0.3">
      <c r="B407" t="s">
        <v>705</v>
      </c>
      <c r="C407" t="str">
        <f>INDEX('PH Itemnames'!$B$1:$B$723,MATCH(B407,'PH Itemnames'!$A$1:$A$723),1)</f>
        <v>potatoandleeksoupItem</v>
      </c>
      <c r="D407" t="s">
        <v>258</v>
      </c>
      <c r="E407" t="s">
        <v>1213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39"/>
        <v>0</v>
      </c>
      <c r="W407" s="11">
        <f t="shared" si="121"/>
        <v>0</v>
      </c>
      <c r="X407" s="44" t="str">
        <f t="shared" ca="1" si="140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2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3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24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25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26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27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28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29"/>
        <v>1</v>
      </c>
      <c r="CS407" s="34">
        <f t="shared" si="130"/>
        <v>27.30952380952381</v>
      </c>
      <c r="CT407" s="30">
        <f t="shared" si="131"/>
        <v>0.35714285714285715</v>
      </c>
      <c r="CU407" s="30">
        <f t="shared" si="132"/>
        <v>24.238095238095241</v>
      </c>
      <c r="CV407" s="35">
        <f t="shared" si="133"/>
        <v>0</v>
      </c>
      <c r="CW407" s="36">
        <f t="shared" si="134"/>
        <v>0</v>
      </c>
      <c r="CX407" s="37">
        <f t="shared" si="135"/>
        <v>2.6428571428571428</v>
      </c>
      <c r="CY407" s="38">
        <f t="shared" si="136"/>
        <v>2.5</v>
      </c>
      <c r="CZ407" s="39">
        <f t="shared" si="137"/>
        <v>1</v>
      </c>
      <c r="DA407" t="s">
        <v>212</v>
      </c>
      <c r="DC407" t="s">
        <v>213</v>
      </c>
      <c r="DD407" t="str">
        <f t="shared" ca="1" si="138"/>
        <v/>
      </c>
      <c r="DG407" t="s">
        <v>2316</v>
      </c>
    </row>
    <row r="408" spans="2:111" x14ac:dyDescent="0.3">
      <c r="B408" t="s">
        <v>706</v>
      </c>
      <c r="C408" t="str">
        <f>INDEX('PH Itemnames'!$B$1:$B$723,MATCH(B408,'PH Itemnames'!$A$1:$A$723),1)</f>
        <v>yorkshirepuddingItem</v>
      </c>
      <c r="D408" t="s">
        <v>253</v>
      </c>
      <c r="E408" t="s">
        <v>1213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39"/>
        <v>1</v>
      </c>
      <c r="W408" s="11">
        <f t="shared" si="121"/>
        <v>1</v>
      </c>
      <c r="X408" s="44" t="str">
        <f t="shared" ca="1" si="140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2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3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24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25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26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27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28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29"/>
        <v>2</v>
      </c>
      <c r="CS408" s="34">
        <v>20</v>
      </c>
      <c r="CT408" s="30">
        <v>0</v>
      </c>
      <c r="CU408" s="30">
        <v>18</v>
      </c>
      <c r="CV408" s="35">
        <f t="shared" si="133"/>
        <v>1</v>
      </c>
      <c r="CW408" s="36">
        <f t="shared" si="134"/>
        <v>0</v>
      </c>
      <c r="CX408" s="37">
        <v>1</v>
      </c>
      <c r="CY408" s="38">
        <f t="shared" si="136"/>
        <v>2.5</v>
      </c>
      <c r="CZ408" s="39">
        <f t="shared" si="137"/>
        <v>2</v>
      </c>
      <c r="DA408" t="s">
        <v>215</v>
      </c>
      <c r="DC408" t="s">
        <v>213</v>
      </c>
      <c r="DD408" t="str">
        <f t="shared" ca="1" si="138"/>
        <v>YORKSHIREPUDDINGITEM(MEAL, ItemRegistry.yorkshirepuddingItem, 4 ,4f,0f,1f,1f,0f,2.5f,2f,1.17f),</v>
      </c>
      <c r="DG408" t="s">
        <v>2551</v>
      </c>
    </row>
    <row r="409" spans="2:111" x14ac:dyDescent="0.3">
      <c r="B409" t="s">
        <v>707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39"/>
        <v>1</v>
      </c>
      <c r="W409" s="11">
        <f t="shared" si="121"/>
        <v>3</v>
      </c>
      <c r="X409" s="44" t="str">
        <f t="shared" ca="1" si="140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2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3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24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25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26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27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28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29"/>
        <v>0</v>
      </c>
      <c r="CS409" s="34">
        <f t="shared" si="130"/>
        <v>1</v>
      </c>
      <c r="CT409" s="30">
        <f t="shared" si="131"/>
        <v>0</v>
      </c>
      <c r="CU409" s="30">
        <f t="shared" si="132"/>
        <v>87</v>
      </c>
      <c r="CV409" s="35">
        <f t="shared" si="133"/>
        <v>0.5</v>
      </c>
      <c r="CW409" s="36">
        <f t="shared" si="134"/>
        <v>0</v>
      </c>
      <c r="CX409" s="37">
        <f t="shared" si="135"/>
        <v>0</v>
      </c>
      <c r="CY409" s="38">
        <f t="shared" si="136"/>
        <v>0</v>
      </c>
      <c r="CZ409" s="39">
        <f t="shared" si="137"/>
        <v>0</v>
      </c>
      <c r="DA409" t="s">
        <v>212</v>
      </c>
      <c r="DB409" t="s">
        <v>1163</v>
      </c>
      <c r="DC409" t="s">
        <v>212</v>
      </c>
      <c r="DD409" t="str">
        <f t="shared" ca="1" si="138"/>
        <v/>
      </c>
      <c r="DG409" t="s">
        <v>2316</v>
      </c>
    </row>
    <row r="410" spans="2:111" x14ac:dyDescent="0.3">
      <c r="B410" t="s">
        <v>708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39"/>
        <v>1</v>
      </c>
      <c r="W410" s="11">
        <f t="shared" si="121"/>
        <v>7</v>
      </c>
      <c r="X410" s="44" t="str">
        <f t="shared" ca="1" si="140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2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3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24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25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26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27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28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29"/>
        <v>0</v>
      </c>
      <c r="CS410" s="34">
        <f t="shared" si="130"/>
        <v>5</v>
      </c>
      <c r="CT410" s="30">
        <f t="shared" si="131"/>
        <v>0</v>
      </c>
      <c r="CU410" s="30">
        <f t="shared" si="132"/>
        <v>7</v>
      </c>
      <c r="CV410" s="35">
        <f t="shared" si="133"/>
        <v>1</v>
      </c>
      <c r="CW410" s="36">
        <f t="shared" si="134"/>
        <v>0</v>
      </c>
      <c r="CX410" s="37">
        <f t="shared" si="135"/>
        <v>0</v>
      </c>
      <c r="CY410" s="38">
        <f t="shared" si="136"/>
        <v>0</v>
      </c>
      <c r="CZ410" s="39">
        <f t="shared" si="137"/>
        <v>0</v>
      </c>
      <c r="DA410" t="s">
        <v>212</v>
      </c>
      <c r="DB410" t="s">
        <v>1163</v>
      </c>
      <c r="DC410" t="s">
        <v>212</v>
      </c>
      <c r="DD410" t="str">
        <f t="shared" ca="1" si="138"/>
        <v/>
      </c>
      <c r="DG410" t="s">
        <v>2316</v>
      </c>
    </row>
    <row r="411" spans="2:111" x14ac:dyDescent="0.3">
      <c r="B411" t="s">
        <v>709</v>
      </c>
      <c r="C411" t="str">
        <f>INDEX('PH Itemnames'!$B$1:$B$723,MATCH(B411,'PH Itemnames'!$A$1:$A$723),1)</f>
        <v>chickenchowmeinItem</v>
      </c>
      <c r="D411" t="s">
        <v>258</v>
      </c>
      <c r="E411" t="s">
        <v>1213</v>
      </c>
      <c r="F411" s="10" t="s">
        <v>300</v>
      </c>
      <c r="G411" s="11" t="s">
        <v>708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39"/>
        <v>1</v>
      </c>
      <c r="W411" s="11">
        <f t="shared" si="121"/>
        <v>0</v>
      </c>
      <c r="X411" s="44" t="str">
        <f t="shared" ca="1" si="140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2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3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24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25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26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27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28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29"/>
        <v>0</v>
      </c>
      <c r="CS411" s="34">
        <v>45</v>
      </c>
      <c r="CT411" s="30">
        <f t="shared" si="131"/>
        <v>0.35714285714285715</v>
      </c>
      <c r="CU411" s="30">
        <v>12</v>
      </c>
      <c r="CV411" s="35">
        <f t="shared" si="133"/>
        <v>1</v>
      </c>
      <c r="CW411" s="36">
        <f t="shared" si="134"/>
        <v>0</v>
      </c>
      <c r="CX411" s="37">
        <v>4</v>
      </c>
      <c r="CY411" s="38">
        <f t="shared" si="136"/>
        <v>5</v>
      </c>
      <c r="CZ411" s="39">
        <f t="shared" si="137"/>
        <v>0</v>
      </c>
      <c r="DA411" t="s">
        <v>215</v>
      </c>
      <c r="DC411" t="s">
        <v>213</v>
      </c>
      <c r="DD411" t="str">
        <f t="shared" ca="1" si="138"/>
        <v>CHICKENCHOWMEINITEM(MEAL, ItemRegistry.chickenchowmeinItem, 4 ,9f,0f,1f,4f,0f,5f,0f,1.75f),</v>
      </c>
      <c r="DG411" t="s">
        <v>2552</v>
      </c>
    </row>
    <row r="412" spans="2:111" x14ac:dyDescent="0.3">
      <c r="B412" t="s">
        <v>710</v>
      </c>
      <c r="C412" t="str">
        <f>INDEX('PH Itemnames'!$B$1:$B$723,MATCH(B412,'PH Itemnames'!$A$1:$A$723),1)</f>
        <v>kungpaochickenItem</v>
      </c>
      <c r="D412" t="s">
        <v>258</v>
      </c>
      <c r="E412" t="s">
        <v>1213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39"/>
        <v>1</v>
      </c>
      <c r="W412" s="11">
        <f t="shared" si="121"/>
        <v>0</v>
      </c>
      <c r="X412" s="44" t="str">
        <f t="shared" ca="1" si="140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2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3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24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25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26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27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28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29"/>
        <v>0</v>
      </c>
      <c r="CS412" s="34">
        <f t="shared" si="130"/>
        <v>25</v>
      </c>
      <c r="CT412" s="30">
        <v>0</v>
      </c>
      <c r="CU412" s="30">
        <v>12</v>
      </c>
      <c r="CV412" s="35">
        <f t="shared" si="133"/>
        <v>0.5</v>
      </c>
      <c r="CW412" s="36">
        <f t="shared" si="134"/>
        <v>0.5</v>
      </c>
      <c r="CX412" s="37">
        <f t="shared" si="135"/>
        <v>2</v>
      </c>
      <c r="CY412" s="38">
        <f t="shared" si="136"/>
        <v>2.5</v>
      </c>
      <c r="CZ412" s="39">
        <f t="shared" si="137"/>
        <v>0</v>
      </c>
      <c r="DA412" t="s">
        <v>215</v>
      </c>
      <c r="DC412" t="s">
        <v>213</v>
      </c>
      <c r="DD412" t="str">
        <f t="shared" ca="1" si="138"/>
        <v>KUNGPAOCHICKENITEM(MEAL, ItemRegistry.kungpaochickenItem, 4 ,5f,0f,1f,2f,0.5f,2.5f,0f,1.75f),</v>
      </c>
      <c r="DG412" t="s">
        <v>2745</v>
      </c>
    </row>
    <row r="413" spans="2:111" x14ac:dyDescent="0.3">
      <c r="B413" t="s">
        <v>711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39"/>
        <v>1</v>
      </c>
      <c r="W413" s="11">
        <f t="shared" si="121"/>
        <v>3</v>
      </c>
      <c r="X413" s="44" t="str">
        <f t="shared" ca="1" si="140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2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3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24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25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26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27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28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29"/>
        <v>0</v>
      </c>
      <c r="CS413" s="34">
        <f t="shared" si="130"/>
        <v>24</v>
      </c>
      <c r="CT413" s="30">
        <f t="shared" si="131"/>
        <v>10</v>
      </c>
      <c r="CU413" s="30">
        <f t="shared" si="132"/>
        <v>34.125</v>
      </c>
      <c r="CV413" s="35">
        <f t="shared" si="133"/>
        <v>0.5</v>
      </c>
      <c r="CW413" s="36">
        <f t="shared" si="134"/>
        <v>0</v>
      </c>
      <c r="CX413" s="37">
        <f t="shared" si="135"/>
        <v>4.5</v>
      </c>
      <c r="CY413" s="38">
        <f t="shared" si="136"/>
        <v>1</v>
      </c>
      <c r="CZ413" s="39">
        <f t="shared" si="137"/>
        <v>0</v>
      </c>
      <c r="DA413" t="s">
        <v>212</v>
      </c>
      <c r="DB413" t="s">
        <v>1163</v>
      </c>
      <c r="DC413" t="s">
        <v>212</v>
      </c>
      <c r="DD413" t="str">
        <f t="shared" ca="1" si="138"/>
        <v/>
      </c>
      <c r="DG413" t="s">
        <v>2316</v>
      </c>
    </row>
    <row r="414" spans="2:111" x14ac:dyDescent="0.3">
      <c r="B414" t="s">
        <v>712</v>
      </c>
      <c r="C414" t="str">
        <f>INDEX('PH Itemnames'!$B$1:$B$723,MATCH(B414,'PH Itemnames'!$A$1:$A$723),1)</f>
        <v>fivespiceItem</v>
      </c>
      <c r="D414" t="s">
        <v>253</v>
      </c>
      <c r="E414" t="s">
        <v>1213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39"/>
        <v>-1</v>
      </c>
      <c r="W414" s="11">
        <f t="shared" si="121"/>
        <v>2</v>
      </c>
      <c r="X414" s="44" t="str">
        <f t="shared" ca="1" si="140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2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3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24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25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26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27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28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29"/>
        <v>0</v>
      </c>
      <c r="CS414" s="34">
        <f t="shared" si="130"/>
        <v>2</v>
      </c>
      <c r="CT414" s="30">
        <f t="shared" si="131"/>
        <v>0</v>
      </c>
      <c r="CU414" s="30">
        <f t="shared" si="132"/>
        <v>14.4</v>
      </c>
      <c r="CV414" s="35">
        <f t="shared" si="133"/>
        <v>0</v>
      </c>
      <c r="CW414" s="36">
        <f t="shared" si="134"/>
        <v>0</v>
      </c>
      <c r="CX414" s="37">
        <f t="shared" si="135"/>
        <v>0</v>
      </c>
      <c r="CY414" s="38">
        <f t="shared" si="136"/>
        <v>0</v>
      </c>
      <c r="CZ414" s="39">
        <f t="shared" si="137"/>
        <v>0</v>
      </c>
      <c r="DA414" t="s">
        <v>212</v>
      </c>
      <c r="DC414" t="s">
        <v>213</v>
      </c>
      <c r="DD414" t="str">
        <f t="shared" ca="1" si="138"/>
        <v/>
      </c>
      <c r="DG414" t="s">
        <v>2316</v>
      </c>
    </row>
    <row r="415" spans="2:111" x14ac:dyDescent="0.3">
      <c r="B415" t="s">
        <v>713</v>
      </c>
      <c r="C415" t="str">
        <f>INDEX('PH Itemnames'!$B$1:$B$723,MATCH(B415,'PH Itemnames'!$A$1:$A$723),1)</f>
        <v>charsiuItem</v>
      </c>
      <c r="D415" t="s">
        <v>253</v>
      </c>
      <c r="E415" t="s">
        <v>1213</v>
      </c>
      <c r="F415" s="10" t="s">
        <v>77</v>
      </c>
      <c r="G415" s="11" t="s">
        <v>711</v>
      </c>
      <c r="H415" s="11" t="s">
        <v>712</v>
      </c>
      <c r="I415" s="11" t="s">
        <v>566</v>
      </c>
      <c r="J415" s="11" t="s">
        <v>678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39"/>
        <v>-1</v>
      </c>
      <c r="W415" s="11">
        <f t="shared" si="121"/>
        <v>0</v>
      </c>
      <c r="X415" s="44" t="str">
        <f t="shared" ca="1" si="140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2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3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24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25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26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27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28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29"/>
        <v>0</v>
      </c>
      <c r="CS415" s="34">
        <f t="shared" si="130"/>
        <v>47</v>
      </c>
      <c r="CT415" s="30">
        <f t="shared" si="131"/>
        <v>20</v>
      </c>
      <c r="CU415" s="30">
        <f t="shared" si="132"/>
        <v>21.038333333333334</v>
      </c>
      <c r="CV415" s="35">
        <f t="shared" si="133"/>
        <v>0.5</v>
      </c>
      <c r="CW415" s="36">
        <f t="shared" si="134"/>
        <v>0</v>
      </c>
      <c r="CX415" s="37">
        <f t="shared" si="135"/>
        <v>5</v>
      </c>
      <c r="CY415" s="38">
        <f t="shared" si="136"/>
        <v>4.5</v>
      </c>
      <c r="CZ415" s="39">
        <f t="shared" si="137"/>
        <v>0</v>
      </c>
      <c r="DA415" t="s">
        <v>212</v>
      </c>
      <c r="DC415" t="s">
        <v>213</v>
      </c>
      <c r="DD415" t="str">
        <f t="shared" ca="1" si="138"/>
        <v/>
      </c>
      <c r="DG415" t="s">
        <v>2316</v>
      </c>
    </row>
    <row r="416" spans="2:111" x14ac:dyDescent="0.3">
      <c r="B416" t="s">
        <v>714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678</v>
      </c>
      <c r="J416" s="11" t="s">
        <v>123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39"/>
        <v>1</v>
      </c>
      <c r="W416" s="11">
        <f t="shared" si="121"/>
        <v>1</v>
      </c>
      <c r="X416" s="44" t="str">
        <f t="shared" ca="1" si="140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2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3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24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25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26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27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28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29"/>
        <v>0</v>
      </c>
      <c r="CS416" s="34">
        <f t="shared" si="130"/>
        <v>15</v>
      </c>
      <c r="CT416" s="30">
        <f t="shared" si="131"/>
        <v>15</v>
      </c>
      <c r="CU416" s="30">
        <f t="shared" si="132"/>
        <v>20.333333333333336</v>
      </c>
      <c r="CV416" s="35">
        <f t="shared" si="133"/>
        <v>0</v>
      </c>
      <c r="CW416" s="36">
        <f t="shared" si="134"/>
        <v>0</v>
      </c>
      <c r="CX416" s="37">
        <f t="shared" si="135"/>
        <v>2</v>
      </c>
      <c r="CY416" s="38">
        <f t="shared" si="136"/>
        <v>1</v>
      </c>
      <c r="CZ416" s="39">
        <f t="shared" si="137"/>
        <v>0</v>
      </c>
      <c r="DA416" t="s">
        <v>212</v>
      </c>
      <c r="DB416" t="s">
        <v>1163</v>
      </c>
      <c r="DC416" t="s">
        <v>212</v>
      </c>
      <c r="DD416" t="str">
        <f t="shared" ca="1" si="138"/>
        <v/>
      </c>
      <c r="DG416" t="s">
        <v>2316</v>
      </c>
    </row>
    <row r="417" spans="2:111" x14ac:dyDescent="0.3">
      <c r="B417" t="s">
        <v>715</v>
      </c>
      <c r="C417" t="str">
        <f>INDEX('PH Itemnames'!$B$1:$B$723,MATCH(B417,'PH Itemnames'!$A$1:$A$723),1)</f>
        <v>sweetandsourchickenItem</v>
      </c>
      <c r="D417" t="s">
        <v>258</v>
      </c>
      <c r="E417" t="s">
        <v>1213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714</v>
      </c>
      <c r="L417" s="11" t="s">
        <v>335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39"/>
        <v>0</v>
      </c>
      <c r="W417" s="11">
        <f t="shared" si="121"/>
        <v>0</v>
      </c>
      <c r="X417" s="44" t="str">
        <f t="shared" ca="1" si="140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2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3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24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25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26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27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28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29"/>
        <v>0</v>
      </c>
      <c r="CS417" s="34">
        <f t="shared" si="130"/>
        <v>38</v>
      </c>
      <c r="CT417" s="30">
        <f t="shared" si="131"/>
        <v>20</v>
      </c>
      <c r="CU417" s="30">
        <f t="shared" si="132"/>
        <v>16.071428571428573</v>
      </c>
      <c r="CV417" s="35">
        <f t="shared" si="133"/>
        <v>1</v>
      </c>
      <c r="CW417" s="36">
        <f t="shared" si="134"/>
        <v>0</v>
      </c>
      <c r="CX417" s="37">
        <f t="shared" si="135"/>
        <v>5.5</v>
      </c>
      <c r="CY417" s="38">
        <f t="shared" si="136"/>
        <v>3.5</v>
      </c>
      <c r="CZ417" s="39">
        <f t="shared" si="137"/>
        <v>0</v>
      </c>
      <c r="DA417" t="s">
        <v>212</v>
      </c>
      <c r="DC417" t="s">
        <v>213</v>
      </c>
      <c r="DD417" t="str">
        <f t="shared" ca="1" si="138"/>
        <v/>
      </c>
      <c r="DG417" t="s">
        <v>2316</v>
      </c>
    </row>
    <row r="418" spans="2:111" x14ac:dyDescent="0.3">
      <c r="B418" t="s">
        <v>716</v>
      </c>
      <c r="C418" t="str">
        <f>INDEX('PH Itemnames'!$B$1:$B$723,MATCH(B418,'PH Itemnames'!$A$1:$A$723),1)</f>
        <v>baconandeggsItem</v>
      </c>
      <c r="D418" t="s">
        <v>253</v>
      </c>
      <c r="E418" t="s">
        <v>1213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39"/>
        <v>1</v>
      </c>
      <c r="W418" s="11">
        <f t="shared" si="121"/>
        <v>0</v>
      </c>
      <c r="X418" s="44" t="str">
        <f t="shared" ca="1" si="140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2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3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24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25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26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27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28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29"/>
        <v>0</v>
      </c>
      <c r="CS418" s="34">
        <v>15</v>
      </c>
      <c r="CT418" s="30">
        <f t="shared" si="131"/>
        <v>0</v>
      </c>
      <c r="CU418" s="30">
        <f t="shared" si="132"/>
        <v>13</v>
      </c>
      <c r="CV418" s="35">
        <f t="shared" si="133"/>
        <v>0</v>
      </c>
      <c r="CW418" s="36">
        <f t="shared" si="134"/>
        <v>0</v>
      </c>
      <c r="CX418" s="37">
        <f t="shared" si="135"/>
        <v>0</v>
      </c>
      <c r="CY418" s="38">
        <f t="shared" si="136"/>
        <v>1.5</v>
      </c>
      <c r="CZ418" s="39">
        <v>0.3</v>
      </c>
      <c r="DA418" t="s">
        <v>215</v>
      </c>
      <c r="DC418" t="s">
        <v>213</v>
      </c>
      <c r="DD418" t="str">
        <f t="shared" ca="1" si="138"/>
        <v>BACONANDEGGSITEM(MEAL, ItemRegistry.baconandeggsItem, 4 ,3f,0f,0f,0f,0f,1.5f,0.3f,1.62f),</v>
      </c>
      <c r="DG418" t="s">
        <v>2553</v>
      </c>
    </row>
    <row r="419" spans="2:111" x14ac:dyDescent="0.3">
      <c r="B419" t="s">
        <v>717</v>
      </c>
      <c r="C419" t="str">
        <f>INDEX('PH Itemnames'!$B$1:$B$723,MATCH(B419,'PH Itemnames'!$A$1:$A$723),1)</f>
        <v>biscuitsandgravyItem</v>
      </c>
      <c r="D419" t="s">
        <v>253</v>
      </c>
      <c r="E419" t="s">
        <v>1213</v>
      </c>
      <c r="F419" s="10" t="s">
        <v>510</v>
      </c>
      <c r="G419" s="11" t="s">
        <v>700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39"/>
        <v>1</v>
      </c>
      <c r="W419" s="11">
        <f t="shared" si="121"/>
        <v>1</v>
      </c>
      <c r="X419" s="44" t="str">
        <f t="shared" ca="1" si="140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2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3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24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25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26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27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28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29"/>
        <v>1</v>
      </c>
      <c r="CS419" s="34">
        <v>30</v>
      </c>
      <c r="CT419" s="30">
        <f t="shared" si="131"/>
        <v>0.35714285714285715</v>
      </c>
      <c r="CU419" s="30">
        <v>11</v>
      </c>
      <c r="CV419" s="35">
        <f t="shared" si="133"/>
        <v>2</v>
      </c>
      <c r="CW419" s="36">
        <f t="shared" si="134"/>
        <v>0</v>
      </c>
      <c r="CX419" s="37">
        <v>1</v>
      </c>
      <c r="CY419" s="38">
        <f t="shared" si="136"/>
        <v>2.5</v>
      </c>
      <c r="CZ419" s="39">
        <f t="shared" si="137"/>
        <v>1</v>
      </c>
      <c r="DA419" t="s">
        <v>215</v>
      </c>
      <c r="DC419" t="s">
        <v>213</v>
      </c>
      <c r="DD419" t="str">
        <f t="shared" ca="1" si="138"/>
        <v>BISCUITSANDGRAVYITEM(MEAL, ItemRegistry.biscuitsandgravyItem, 4 ,6f,0f,2f,1f,0f,2.5f,1f,1.91f),</v>
      </c>
      <c r="DG419" t="s">
        <v>2554</v>
      </c>
    </row>
    <row r="420" spans="2:111" x14ac:dyDescent="0.3">
      <c r="B420" t="s">
        <v>718</v>
      </c>
      <c r="C420" t="str">
        <f>INDEX('PH Itemnames'!$B$1:$B$723,MATCH(B420,'PH Itemnames'!$A$1:$A$723),1)</f>
        <v>applefritterItem</v>
      </c>
      <c r="D420" t="s">
        <v>253</v>
      </c>
      <c r="E420" t="s">
        <v>1213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39"/>
        <v>1</v>
      </c>
      <c r="W420" s="11">
        <f t="shared" si="121"/>
        <v>0</v>
      </c>
      <c r="X420" s="44" t="str">
        <f t="shared" ca="1" si="140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2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3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24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25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26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27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28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29"/>
        <v>0</v>
      </c>
      <c r="CS420" s="34">
        <v>10</v>
      </c>
      <c r="CT420" s="30">
        <f t="shared" si="131"/>
        <v>0</v>
      </c>
      <c r="CU420" s="30">
        <f t="shared" si="132"/>
        <v>11.75</v>
      </c>
      <c r="CV420" s="35">
        <f t="shared" si="133"/>
        <v>1</v>
      </c>
      <c r="CW420" s="36">
        <f t="shared" si="134"/>
        <v>1</v>
      </c>
      <c r="CX420" s="37">
        <f t="shared" si="135"/>
        <v>0</v>
      </c>
      <c r="CY420" s="38">
        <f t="shared" si="136"/>
        <v>0</v>
      </c>
      <c r="CZ420" s="39">
        <f t="shared" si="137"/>
        <v>0</v>
      </c>
      <c r="DA420" t="s">
        <v>215</v>
      </c>
      <c r="DC420" t="s">
        <v>213</v>
      </c>
      <c r="DD420" t="str">
        <f t="shared" ca="1" si="138"/>
        <v>APPLEFRITTERITEM(MEAL, ItemRegistry.applefritterItem, 4 ,2f,0f,1f,0f,1f,0f,0f,1.79f),</v>
      </c>
      <c r="DG420" t="s">
        <v>2555</v>
      </c>
    </row>
    <row r="421" spans="2:111" x14ac:dyDescent="0.3">
      <c r="B421" t="s">
        <v>719</v>
      </c>
      <c r="C421" t="str">
        <f>INDEX('PH Itemnames'!$B$1:$B$723,MATCH(B421,'PH Itemnames'!$A$1:$A$723),1)</f>
        <v>sweetteaItem</v>
      </c>
      <c r="D421" t="s">
        <v>253</v>
      </c>
      <c r="E421" t="s">
        <v>1213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39"/>
        <v>1</v>
      </c>
      <c r="W421" s="11">
        <f t="shared" si="121"/>
        <v>0</v>
      </c>
      <c r="X421" s="44" t="str">
        <f t="shared" ca="1" si="140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2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3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24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25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26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27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28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29"/>
        <v>0</v>
      </c>
      <c r="CS421" s="34">
        <f t="shared" si="130"/>
        <v>2</v>
      </c>
      <c r="CT421" s="30">
        <v>20</v>
      </c>
      <c r="CU421" s="30">
        <f t="shared" si="132"/>
        <v>23.333333333333332</v>
      </c>
      <c r="CV421" s="35">
        <f t="shared" si="133"/>
        <v>0</v>
      </c>
      <c r="CW421" s="36">
        <f t="shared" si="134"/>
        <v>0.8</v>
      </c>
      <c r="CX421" s="37">
        <f t="shared" si="135"/>
        <v>0</v>
      </c>
      <c r="CY421" s="38">
        <f t="shared" si="136"/>
        <v>0</v>
      </c>
      <c r="CZ421" s="39">
        <f t="shared" si="137"/>
        <v>0</v>
      </c>
      <c r="DA421" t="s">
        <v>215</v>
      </c>
      <c r="DC421" t="s">
        <v>213</v>
      </c>
      <c r="DD421" t="str">
        <f t="shared" ca="1" si="138"/>
        <v>SWEETTEAITEM(MEAL, ItemRegistry.sweetteaItem, 4 ,0.4f,20f,0f,0f,0.8f,0f,0f,0.9f),</v>
      </c>
      <c r="DG421" t="s">
        <v>2556</v>
      </c>
    </row>
    <row r="422" spans="2:111" x14ac:dyDescent="0.3">
      <c r="B422" t="s">
        <v>720</v>
      </c>
      <c r="C422" t="str">
        <f>INDEX('PH Itemnames'!$B$1:$B$723,MATCH(B422,'PH Itemnames'!$A$1:$A$723),1)</f>
        <v>creepercookieItem</v>
      </c>
      <c r="D422" t="s">
        <v>253</v>
      </c>
      <c r="E422" t="s">
        <v>1213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39"/>
        <v>1</v>
      </c>
      <c r="W422" s="11">
        <f t="shared" si="121"/>
        <v>0</v>
      </c>
      <c r="X422" s="44" t="str">
        <f t="shared" ca="1" si="140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2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3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24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25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26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27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28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29"/>
        <v>0</v>
      </c>
      <c r="CS422" s="34">
        <f t="shared" si="130"/>
        <v>5</v>
      </c>
      <c r="CT422" s="30">
        <f t="shared" si="131"/>
        <v>0</v>
      </c>
      <c r="CU422" s="30">
        <v>21</v>
      </c>
      <c r="CV422" s="35">
        <f t="shared" si="133"/>
        <v>1</v>
      </c>
      <c r="CW422" s="36">
        <f t="shared" si="134"/>
        <v>0</v>
      </c>
      <c r="CX422" s="37">
        <f t="shared" si="135"/>
        <v>0</v>
      </c>
      <c r="CY422" s="38">
        <f t="shared" si="136"/>
        <v>0</v>
      </c>
      <c r="CZ422" s="39">
        <f t="shared" si="137"/>
        <v>0</v>
      </c>
      <c r="DA422" t="s">
        <v>215</v>
      </c>
      <c r="DC422" t="s">
        <v>213</v>
      </c>
      <c r="DD422" t="str">
        <f t="shared" ca="1" si="138"/>
        <v>CREEPERCOOKIEITEM(MEAL, ItemRegistry.creepercookieItem, 4 ,1f,0f,1f,0f,0f,0f,0f,1f),</v>
      </c>
      <c r="DG422" t="s">
        <v>2335</v>
      </c>
    </row>
    <row r="423" spans="2:111" x14ac:dyDescent="0.3">
      <c r="B423" t="s">
        <v>721</v>
      </c>
      <c r="C423" t="str">
        <f>INDEX('PH Itemnames'!$B$1:$B$723,MATCH(B423,'PH Itemnames'!$A$1:$A$723),1)</f>
        <v>honeybreadItem</v>
      </c>
      <c r="D423" t="s">
        <v>253</v>
      </c>
      <c r="E423" t="s">
        <v>1208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39"/>
        <v>1</v>
      </c>
      <c r="W423" s="11">
        <f t="shared" si="121"/>
        <v>0</v>
      </c>
      <c r="X423" s="44" t="str">
        <f t="shared" ca="1" si="140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2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3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24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25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26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27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28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29"/>
        <v>0</v>
      </c>
      <c r="CS423" s="34">
        <v>5</v>
      </c>
      <c r="CT423" s="30">
        <f t="shared" si="131"/>
        <v>0</v>
      </c>
      <c r="CU423" s="30">
        <f t="shared" si="132"/>
        <v>25.5</v>
      </c>
      <c r="CV423" s="35">
        <f t="shared" si="133"/>
        <v>1.5</v>
      </c>
      <c r="CW423" s="36">
        <f t="shared" si="134"/>
        <v>0</v>
      </c>
      <c r="CX423" s="37">
        <f t="shared" si="135"/>
        <v>0</v>
      </c>
      <c r="CY423" s="38">
        <f t="shared" si="136"/>
        <v>0</v>
      </c>
      <c r="CZ423" s="39">
        <f t="shared" si="137"/>
        <v>0</v>
      </c>
      <c r="DA423" t="s">
        <v>215</v>
      </c>
      <c r="DC423" t="s">
        <v>213</v>
      </c>
      <c r="DD423" t="str">
        <f t="shared" ca="1" si="138"/>
        <v>HONEYBREADITEM(BREAD, ItemRegistry.honeybreadItem, 4 ,1f,0f,2f,0f,0f,0f,0f,0.82f),</v>
      </c>
      <c r="DG423" t="s">
        <v>2557</v>
      </c>
    </row>
    <row r="424" spans="2:111" x14ac:dyDescent="0.3">
      <c r="B424" t="s">
        <v>722</v>
      </c>
      <c r="C424" t="str">
        <f>INDEX('PH Itemnames'!$B$1:$B$723,MATCH(B424,'PH Itemnames'!$A$1:$A$723),1)</f>
        <v>honeybunItem</v>
      </c>
      <c r="D424" t="s">
        <v>253</v>
      </c>
      <c r="E424" t="s">
        <v>1213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39"/>
        <v>1</v>
      </c>
      <c r="W424" s="11">
        <f t="shared" si="121"/>
        <v>0</v>
      </c>
      <c r="X424" s="44" t="str">
        <f t="shared" ca="1" si="140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2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3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24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25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26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27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28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29"/>
        <v>1</v>
      </c>
      <c r="CS424" s="34">
        <v>20</v>
      </c>
      <c r="CT424" s="30">
        <f t="shared" si="131"/>
        <v>0</v>
      </c>
      <c r="CU424" s="30">
        <v>21</v>
      </c>
      <c r="CV424" s="35">
        <f t="shared" si="133"/>
        <v>1</v>
      </c>
      <c r="CW424" s="36">
        <f t="shared" si="134"/>
        <v>0</v>
      </c>
      <c r="CX424" s="37">
        <f t="shared" si="135"/>
        <v>1.5</v>
      </c>
      <c r="CY424" s="38">
        <f t="shared" si="136"/>
        <v>0</v>
      </c>
      <c r="CZ424" s="39">
        <v>1.3</v>
      </c>
      <c r="DA424" t="s">
        <v>215</v>
      </c>
      <c r="DC424" t="s">
        <v>213</v>
      </c>
      <c r="DD424" t="str">
        <f t="shared" ca="1" si="138"/>
        <v>HONEYBUNITEM(MEAL, ItemRegistry.honeybunItem, 4 ,4f,0f,1f,1.5f,0f,0f,1.3f,1f),</v>
      </c>
      <c r="DG424" t="s">
        <v>2558</v>
      </c>
    </row>
    <row r="425" spans="2:111" x14ac:dyDescent="0.3">
      <c r="B425" t="s">
        <v>723</v>
      </c>
      <c r="C425" t="str">
        <f>INDEX('PH Itemnames'!$B$1:$B$723,MATCH(B425,'PH Itemnames'!$A$1:$A$723),1)</f>
        <v>honeyglazedcarrotsItem</v>
      </c>
      <c r="D425" t="s">
        <v>258</v>
      </c>
      <c r="E425" t="s">
        <v>1213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39"/>
        <v>1</v>
      </c>
      <c r="W425" s="11">
        <f t="shared" si="121"/>
        <v>0</v>
      </c>
      <c r="X425" s="44" t="str">
        <f t="shared" ca="1" si="140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2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3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24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25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26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27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28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29"/>
        <v>1</v>
      </c>
      <c r="CS425" s="34">
        <v>15</v>
      </c>
      <c r="CT425" s="30">
        <v>0</v>
      </c>
      <c r="CU425" s="30">
        <v>18</v>
      </c>
      <c r="CV425" s="35">
        <f t="shared" si="133"/>
        <v>0</v>
      </c>
      <c r="CW425" s="36">
        <f t="shared" si="134"/>
        <v>0.8</v>
      </c>
      <c r="CX425" s="37">
        <f t="shared" si="135"/>
        <v>1</v>
      </c>
      <c r="CY425" s="38">
        <f t="shared" si="136"/>
        <v>0</v>
      </c>
      <c r="CZ425" s="39">
        <f t="shared" si="137"/>
        <v>1</v>
      </c>
      <c r="DA425" t="s">
        <v>215</v>
      </c>
      <c r="DC425" t="s">
        <v>213</v>
      </c>
      <c r="DD425" t="str">
        <f t="shared" ca="1" si="138"/>
        <v>HONEYGLAZEDCARROTSITEM(MEAL, ItemRegistry.honeyglazedcarrotsItem, 4 ,3f,0f,0f,1f,0.8f,0f,1f,1.17f),</v>
      </c>
      <c r="DG425" t="s">
        <v>2559</v>
      </c>
    </row>
    <row r="426" spans="2:111" x14ac:dyDescent="0.3">
      <c r="B426" t="s">
        <v>724</v>
      </c>
      <c r="C426" t="str">
        <f>INDEX('PH Itemnames'!$B$1:$B$723,MATCH(B426,'PH Itemnames'!$A$1:$A$723),1)</f>
        <v>honeyglazedhamItem</v>
      </c>
      <c r="D426" t="s">
        <v>258</v>
      </c>
      <c r="E426" t="s">
        <v>1213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39"/>
        <v>1</v>
      </c>
      <c r="W426" s="11">
        <f t="shared" si="121"/>
        <v>0</v>
      </c>
      <c r="X426" s="44" t="str">
        <f t="shared" ca="1" si="140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2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3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24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25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26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27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28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29"/>
        <v>0</v>
      </c>
      <c r="CS426" s="34">
        <v>15</v>
      </c>
      <c r="CT426" s="30">
        <f t="shared" si="131"/>
        <v>0</v>
      </c>
      <c r="CU426" s="30">
        <v>18</v>
      </c>
      <c r="CV426" s="35">
        <f t="shared" si="133"/>
        <v>0</v>
      </c>
      <c r="CW426" s="36">
        <f t="shared" si="134"/>
        <v>0</v>
      </c>
      <c r="CX426" s="37">
        <f t="shared" si="135"/>
        <v>0</v>
      </c>
      <c r="CY426" s="38">
        <f t="shared" si="136"/>
        <v>1.5</v>
      </c>
      <c r="CZ426" s="39">
        <f t="shared" si="137"/>
        <v>0</v>
      </c>
      <c r="DA426" t="s">
        <v>215</v>
      </c>
      <c r="DC426" t="s">
        <v>213</v>
      </c>
      <c r="DD426" t="str">
        <f t="shared" ca="1" si="138"/>
        <v>HONEYGLAZEDHAMITEM(MEAL, ItemRegistry.honeyglazedhamItem, 4 ,3f,0f,0f,0f,0f,1.5f,0f,1.17f),</v>
      </c>
      <c r="DG426" t="s">
        <v>2560</v>
      </c>
    </row>
    <row r="427" spans="2:111" x14ac:dyDescent="0.3">
      <c r="B427" t="s">
        <v>725</v>
      </c>
      <c r="C427" t="str">
        <f>INDEX('PH Itemnames'!$B$1:$B$723,MATCH(B427,'PH Itemnames'!$A$1:$A$723),1)</f>
        <v>honeysoyribsItem</v>
      </c>
      <c r="D427" t="s">
        <v>258</v>
      </c>
      <c r="E427" t="s">
        <v>1213</v>
      </c>
      <c r="F427" s="10" t="s">
        <v>76</v>
      </c>
      <c r="G427" s="11" t="s">
        <v>566</v>
      </c>
      <c r="H427" s="11" t="s">
        <v>678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39"/>
        <v>1</v>
      </c>
      <c r="W427" s="11">
        <f t="shared" si="121"/>
        <v>0</v>
      </c>
      <c r="X427" s="44" t="str">
        <f t="shared" ca="1" si="140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2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3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24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25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26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27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28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29"/>
        <v>0</v>
      </c>
      <c r="CS427" s="34">
        <v>25</v>
      </c>
      <c r="CT427" s="30">
        <v>0</v>
      </c>
      <c r="CU427" s="30">
        <v>18</v>
      </c>
      <c r="CV427" s="35">
        <f t="shared" si="133"/>
        <v>0</v>
      </c>
      <c r="CW427" s="36">
        <f t="shared" si="134"/>
        <v>0</v>
      </c>
      <c r="CX427" s="37">
        <f t="shared" si="135"/>
        <v>2.5</v>
      </c>
      <c r="CY427" s="38">
        <f t="shared" si="136"/>
        <v>2.5</v>
      </c>
      <c r="CZ427" s="39">
        <f t="shared" si="137"/>
        <v>0</v>
      </c>
      <c r="DA427" t="s">
        <v>215</v>
      </c>
      <c r="DC427" t="s">
        <v>213</v>
      </c>
      <c r="DD427" t="str">
        <f t="shared" ca="1" si="138"/>
        <v>HONEYSOYRIBSITEM(MEAL, ItemRegistry.honeysoyribsItem, 4 ,5f,0f,0f,2.5f,0f,2.5f,0f,1.17f),</v>
      </c>
      <c r="DG427" t="s">
        <v>2561</v>
      </c>
    </row>
    <row r="428" spans="2:111" x14ac:dyDescent="0.3">
      <c r="B428" t="s">
        <v>726</v>
      </c>
      <c r="C428" t="str">
        <f>INDEX('PH Itemnames'!$B$1:$B$723,MATCH(B428,'PH Itemnames'!$A$1:$A$723),1)</f>
        <v>chocovoxelsItem</v>
      </c>
      <c r="D428" t="s">
        <v>253</v>
      </c>
      <c r="E428" t="s">
        <v>1213</v>
      </c>
      <c r="F428" s="10" t="s">
        <v>251</v>
      </c>
      <c r="G428" s="11" t="s">
        <v>727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39"/>
        <v>0</v>
      </c>
      <c r="W428" s="11">
        <f t="shared" si="121"/>
        <v>0</v>
      </c>
      <c r="X428" s="44" t="str">
        <f t="shared" ca="1" si="140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2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3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24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25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26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27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28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29"/>
        <v>2</v>
      </c>
      <c r="CS428" s="34">
        <f t="shared" si="130"/>
        <v>5</v>
      </c>
      <c r="CT428" s="30">
        <f t="shared" si="131"/>
        <v>5</v>
      </c>
      <c r="CU428" s="30">
        <f t="shared" si="132"/>
        <v>11.5</v>
      </c>
      <c r="CV428" s="35">
        <f t="shared" si="133"/>
        <v>0</v>
      </c>
      <c r="CW428" s="36">
        <f t="shared" si="134"/>
        <v>0</v>
      </c>
      <c r="CX428" s="37">
        <f t="shared" si="135"/>
        <v>0</v>
      </c>
      <c r="CY428" s="38">
        <f t="shared" si="136"/>
        <v>0</v>
      </c>
      <c r="CZ428" s="39">
        <f t="shared" si="137"/>
        <v>2</v>
      </c>
      <c r="DA428" t="s">
        <v>212</v>
      </c>
      <c r="DC428" t="s">
        <v>213</v>
      </c>
      <c r="DD428" t="str">
        <f t="shared" ca="1" si="138"/>
        <v/>
      </c>
      <c r="DG428" t="s">
        <v>2316</v>
      </c>
    </row>
    <row r="429" spans="2:111" x14ac:dyDescent="0.3">
      <c r="B429" t="s">
        <v>728</v>
      </c>
      <c r="C429" t="str">
        <f>INDEX('PH Itemnames'!$B$1:$B$723,MATCH(B429,'PH Itemnames'!$A$1:$A$723),1)</f>
        <v>cinnamontoastItem</v>
      </c>
      <c r="D429" t="s">
        <v>253</v>
      </c>
      <c r="E429" t="s">
        <v>1213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39"/>
        <v>0</v>
      </c>
      <c r="W429" s="11">
        <f t="shared" si="121"/>
        <v>0</v>
      </c>
      <c r="X429" s="44" t="str">
        <f t="shared" ca="1" si="140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2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3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24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25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26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27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28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29"/>
        <v>1</v>
      </c>
      <c r="CS429" s="34">
        <f t="shared" si="130"/>
        <v>10</v>
      </c>
      <c r="CT429" s="30">
        <f t="shared" si="131"/>
        <v>0</v>
      </c>
      <c r="CU429" s="30">
        <f t="shared" si="132"/>
        <v>15.75</v>
      </c>
      <c r="CV429" s="35">
        <f t="shared" si="133"/>
        <v>1.5</v>
      </c>
      <c r="CW429" s="36">
        <f t="shared" si="134"/>
        <v>0</v>
      </c>
      <c r="CX429" s="37">
        <f t="shared" si="135"/>
        <v>0</v>
      </c>
      <c r="CY429" s="38">
        <f t="shared" si="136"/>
        <v>0</v>
      </c>
      <c r="CZ429" s="39">
        <f t="shared" si="137"/>
        <v>1</v>
      </c>
      <c r="DA429" t="s">
        <v>212</v>
      </c>
      <c r="DC429" t="s">
        <v>213</v>
      </c>
      <c r="DD429" t="str">
        <f t="shared" ca="1" si="138"/>
        <v/>
      </c>
      <c r="DG429" t="s">
        <v>2316</v>
      </c>
    </row>
    <row r="430" spans="2:111" x14ac:dyDescent="0.3">
      <c r="B430" t="s">
        <v>729</v>
      </c>
      <c r="C430" t="str">
        <f>INDEX('PH Itemnames'!$B$1:$B$723,MATCH(B430,'PH Itemnames'!$A$1:$A$723),1)</f>
        <v>cornedbeefItem</v>
      </c>
      <c r="D430" t="s">
        <v>258</v>
      </c>
      <c r="E430" t="s">
        <v>1213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39"/>
        <v>0</v>
      </c>
      <c r="W430" s="11">
        <f t="shared" si="121"/>
        <v>1</v>
      </c>
      <c r="X430" s="44" t="str">
        <f t="shared" ca="1" si="140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2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3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24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25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26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27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28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29"/>
        <v>0</v>
      </c>
      <c r="CS430" s="34">
        <f t="shared" si="130"/>
        <v>12</v>
      </c>
      <c r="CT430" s="30">
        <f t="shared" si="131"/>
        <v>0</v>
      </c>
      <c r="CU430" s="30">
        <f t="shared" si="132"/>
        <v>23.75</v>
      </c>
      <c r="CV430" s="35">
        <f t="shared" si="133"/>
        <v>0</v>
      </c>
      <c r="CW430" s="36">
        <f t="shared" si="134"/>
        <v>0</v>
      </c>
      <c r="CX430" s="37">
        <f t="shared" si="135"/>
        <v>0</v>
      </c>
      <c r="CY430" s="38">
        <f t="shared" si="136"/>
        <v>2</v>
      </c>
      <c r="CZ430" s="39">
        <f t="shared" si="137"/>
        <v>0</v>
      </c>
      <c r="DA430" t="s">
        <v>212</v>
      </c>
      <c r="DC430" t="s">
        <v>213</v>
      </c>
      <c r="DD430" t="str">
        <f t="shared" ca="1" si="138"/>
        <v/>
      </c>
      <c r="DG430" t="s">
        <v>2316</v>
      </c>
    </row>
    <row r="431" spans="2:111" x14ac:dyDescent="0.3">
      <c r="B431" t="s">
        <v>730</v>
      </c>
      <c r="C431" t="str">
        <f>INDEX('PH Itemnames'!$B$1:$B$723,MATCH(B431,'PH Itemnames'!$A$1:$A$723),1)</f>
        <v>cottoncandyItem</v>
      </c>
      <c r="D431" t="s">
        <v>253</v>
      </c>
      <c r="E431" t="s">
        <v>1213</v>
      </c>
      <c r="F431" s="10" t="s">
        <v>223</v>
      </c>
      <c r="G431" s="11" t="s">
        <v>9</v>
      </c>
      <c r="H431" s="11" t="s">
        <v>731</v>
      </c>
      <c r="I431" s="11" t="s">
        <v>732</v>
      </c>
      <c r="J431" s="11" t="s">
        <v>733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39"/>
        <v>0</v>
      </c>
      <c r="W431" s="11">
        <f t="shared" si="121"/>
        <v>0</v>
      </c>
      <c r="X431" s="44" t="str">
        <f t="shared" ca="1" si="140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2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3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24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25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26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27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28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29"/>
        <v>0</v>
      </c>
      <c r="CS431" s="34">
        <v>2</v>
      </c>
      <c r="CT431" s="30">
        <v>0</v>
      </c>
      <c r="CU431" s="30">
        <v>18</v>
      </c>
      <c r="CV431" s="35">
        <f t="shared" si="133"/>
        <v>0</v>
      </c>
      <c r="CW431" s="36">
        <f t="shared" si="134"/>
        <v>0</v>
      </c>
      <c r="CX431" s="37">
        <f t="shared" si="135"/>
        <v>0</v>
      </c>
      <c r="CY431" s="38">
        <f t="shared" si="136"/>
        <v>0</v>
      </c>
      <c r="CZ431" s="39">
        <f t="shared" si="137"/>
        <v>0</v>
      </c>
      <c r="DA431" t="s">
        <v>215</v>
      </c>
      <c r="DB431" t="s">
        <v>1189</v>
      </c>
      <c r="DC431" t="s">
        <v>213</v>
      </c>
      <c r="DD431" t="str">
        <f t="shared" ca="1" si="138"/>
        <v/>
      </c>
      <c r="DG431" t="s">
        <v>2316</v>
      </c>
    </row>
    <row r="432" spans="2:111" x14ac:dyDescent="0.3">
      <c r="B432" t="s">
        <v>734</v>
      </c>
      <c r="C432" t="str">
        <f>INDEX('PH Itemnames'!$B$1:$B$723,MATCH(B432,'PH Itemnames'!$A$1:$A$723),1)</f>
        <v>crackersItem</v>
      </c>
      <c r="D432" t="s">
        <v>253</v>
      </c>
      <c r="E432" t="s">
        <v>1208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39"/>
        <v>1</v>
      </c>
      <c r="W432" s="11">
        <f t="shared" si="121"/>
        <v>3</v>
      </c>
      <c r="X432" s="44" t="str">
        <f t="shared" ca="1" si="140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2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3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24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25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26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27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28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29"/>
        <v>1</v>
      </c>
      <c r="CS432" s="34">
        <f t="shared" si="130"/>
        <v>10</v>
      </c>
      <c r="CT432" s="30">
        <f t="shared" si="131"/>
        <v>0</v>
      </c>
      <c r="CU432" s="30">
        <v>21</v>
      </c>
      <c r="CV432" s="35">
        <f t="shared" si="133"/>
        <v>1</v>
      </c>
      <c r="CW432" s="36">
        <f t="shared" si="134"/>
        <v>0</v>
      </c>
      <c r="CX432" s="37">
        <f t="shared" si="135"/>
        <v>0</v>
      </c>
      <c r="CY432" s="38">
        <f t="shared" si="136"/>
        <v>0</v>
      </c>
      <c r="CZ432" s="39">
        <f t="shared" si="137"/>
        <v>1</v>
      </c>
      <c r="DA432" t="s">
        <v>215</v>
      </c>
      <c r="DC432" t="s">
        <v>213</v>
      </c>
      <c r="DD432" t="str">
        <f t="shared" ca="1" si="138"/>
        <v>CRACKERSITEM(BREAD, ItemRegistry.crackersItem, 4 ,2f,0f,1f,0f,0f,0f,1f,1f),</v>
      </c>
      <c r="DG432" t="s">
        <v>2336</v>
      </c>
    </row>
    <row r="433" spans="2:111" x14ac:dyDescent="0.3">
      <c r="B433" t="s">
        <v>735</v>
      </c>
      <c r="C433" t="str">
        <f>INDEX('PH Itemnames'!$B$1:$B$723,MATCH(B433,'PH Itemnames'!$A$1:$A$723),1)</f>
        <v>creeperwingsItem</v>
      </c>
      <c r="D433" t="s">
        <v>253</v>
      </c>
      <c r="E433" t="s">
        <v>1213</v>
      </c>
      <c r="F433" s="10" t="s">
        <v>300</v>
      </c>
      <c r="G433" s="11" t="s">
        <v>391</v>
      </c>
      <c r="H433" s="11" t="s">
        <v>736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39"/>
        <v>0</v>
      </c>
      <c r="W433" s="11">
        <f t="shared" si="121"/>
        <v>0</v>
      </c>
      <c r="X433" s="44" t="str">
        <f t="shared" ca="1" si="140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2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3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24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25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26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27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28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29"/>
        <v>0</v>
      </c>
      <c r="CS433" s="34">
        <f t="shared" si="130"/>
        <v>13</v>
      </c>
      <c r="CT433" s="30">
        <f t="shared" si="131"/>
        <v>10</v>
      </c>
      <c r="CU433" s="30">
        <f t="shared" si="132"/>
        <v>12.066666666666668</v>
      </c>
      <c r="CV433" s="35">
        <f t="shared" si="133"/>
        <v>0</v>
      </c>
      <c r="CW433" s="36">
        <f t="shared" si="134"/>
        <v>0</v>
      </c>
      <c r="CX433" s="37">
        <f t="shared" si="135"/>
        <v>2.5</v>
      </c>
      <c r="CY433" s="38">
        <f t="shared" si="136"/>
        <v>2.5</v>
      </c>
      <c r="CZ433" s="39">
        <f t="shared" si="137"/>
        <v>0</v>
      </c>
      <c r="DA433" t="s">
        <v>212</v>
      </c>
      <c r="DC433" t="s">
        <v>213</v>
      </c>
      <c r="DD433" t="str">
        <f t="shared" ca="1" si="138"/>
        <v/>
      </c>
      <c r="DG433" t="s">
        <v>2316</v>
      </c>
    </row>
    <row r="434" spans="2:111" x14ac:dyDescent="0.3">
      <c r="B434" t="s">
        <v>737</v>
      </c>
      <c r="C434" t="str">
        <f>INDEX('PH Itemnames'!$B$1:$B$723,MATCH(B434,'PH Itemnames'!$A$1:$A$723),1)</f>
        <v>dhalItem</v>
      </c>
      <c r="D434" t="s">
        <v>258</v>
      </c>
      <c r="E434" t="s">
        <v>1213</v>
      </c>
      <c r="F434" s="10" t="s">
        <v>142</v>
      </c>
      <c r="G434" s="11" t="s">
        <v>698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39"/>
        <v>-2</v>
      </c>
      <c r="W434" s="11">
        <f t="shared" si="121"/>
        <v>0</v>
      </c>
      <c r="X434" s="44" t="str">
        <f t="shared" ca="1" si="140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2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3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24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25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26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27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28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29"/>
        <v>0</v>
      </c>
      <c r="CS434" s="34">
        <f t="shared" si="130"/>
        <v>8</v>
      </c>
      <c r="CT434" s="30">
        <f t="shared" si="131"/>
        <v>5</v>
      </c>
      <c r="CU434" s="30">
        <f t="shared" si="132"/>
        <v>25.571428571428573</v>
      </c>
      <c r="CV434" s="35">
        <f t="shared" si="133"/>
        <v>0</v>
      </c>
      <c r="CW434" s="36">
        <f t="shared" si="134"/>
        <v>0</v>
      </c>
      <c r="CX434" s="37">
        <f t="shared" si="135"/>
        <v>5.5</v>
      </c>
      <c r="CY434" s="38">
        <f t="shared" si="136"/>
        <v>0</v>
      </c>
      <c r="CZ434" s="39">
        <f t="shared" si="137"/>
        <v>0</v>
      </c>
      <c r="DA434" t="s">
        <v>212</v>
      </c>
      <c r="DC434" t="s">
        <v>213</v>
      </c>
      <c r="DD434" t="str">
        <f t="shared" ca="1" si="138"/>
        <v/>
      </c>
      <c r="DG434" t="s">
        <v>2316</v>
      </c>
    </row>
    <row r="435" spans="2:111" x14ac:dyDescent="0.3">
      <c r="B435" t="s">
        <v>738</v>
      </c>
      <c r="C435" t="str">
        <f>INDEX('PH Itemnames'!$B$1:$B$723,MATCH(B435,'PH Itemnames'!$A$1:$A$723),1)</f>
        <v>durianmilkshakeItem</v>
      </c>
      <c r="D435" t="s">
        <v>253</v>
      </c>
      <c r="E435" t="s">
        <v>1213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39"/>
        <v>0</v>
      </c>
      <c r="W435" s="11">
        <f t="shared" si="121"/>
        <v>0</v>
      </c>
      <c r="X435" s="44" t="str">
        <f t="shared" ca="1" si="140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2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3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24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25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26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27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28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29"/>
        <v>2</v>
      </c>
      <c r="CS435" s="34">
        <f t="shared" si="130"/>
        <v>5</v>
      </c>
      <c r="CT435" s="30">
        <f t="shared" si="131"/>
        <v>10</v>
      </c>
      <c r="CU435" s="30">
        <f t="shared" si="132"/>
        <v>7.666666666666667</v>
      </c>
      <c r="CV435" s="35">
        <f t="shared" si="133"/>
        <v>0</v>
      </c>
      <c r="CW435" s="36">
        <f t="shared" si="134"/>
        <v>0</v>
      </c>
      <c r="CX435" s="37">
        <f t="shared" si="135"/>
        <v>0</v>
      </c>
      <c r="CY435" s="38">
        <f t="shared" si="136"/>
        <v>0</v>
      </c>
      <c r="CZ435" s="39">
        <f t="shared" si="137"/>
        <v>2</v>
      </c>
      <c r="DA435" t="s">
        <v>212</v>
      </c>
      <c r="DC435" t="s">
        <v>212</v>
      </c>
      <c r="DD435" t="str">
        <f t="shared" ca="1" si="138"/>
        <v/>
      </c>
      <c r="DG435" t="s">
        <v>2316</v>
      </c>
    </row>
    <row r="436" spans="2:111" x14ac:dyDescent="0.3">
      <c r="B436" t="s">
        <v>739</v>
      </c>
      <c r="C436" t="str">
        <f>INDEX('PH Itemnames'!$B$1:$B$723,MATCH(B436,'PH Itemnames'!$A$1:$A$723),1)</f>
        <v>durianmuffinItem</v>
      </c>
      <c r="D436" t="s">
        <v>253</v>
      </c>
      <c r="E436" t="s">
        <v>1213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39"/>
        <v>0</v>
      </c>
      <c r="W436" s="11">
        <f t="shared" si="121"/>
        <v>0</v>
      </c>
      <c r="X436" s="44" t="str">
        <f t="shared" ca="1" si="140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2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3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24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25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26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27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28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29"/>
        <v>0</v>
      </c>
      <c r="CS436" s="34">
        <f t="shared" si="130"/>
        <v>5</v>
      </c>
      <c r="CT436" s="30">
        <f t="shared" si="131"/>
        <v>0</v>
      </c>
      <c r="CU436" s="30">
        <f t="shared" si="132"/>
        <v>14.75</v>
      </c>
      <c r="CV436" s="35">
        <f t="shared" si="133"/>
        <v>1</v>
      </c>
      <c r="CW436" s="36">
        <f t="shared" si="134"/>
        <v>0</v>
      </c>
      <c r="CX436" s="37">
        <f t="shared" si="135"/>
        <v>0</v>
      </c>
      <c r="CY436" s="38">
        <f t="shared" si="136"/>
        <v>0</v>
      </c>
      <c r="CZ436" s="39">
        <f t="shared" si="137"/>
        <v>0</v>
      </c>
      <c r="DA436" t="s">
        <v>212</v>
      </c>
      <c r="DC436" t="s">
        <v>213</v>
      </c>
      <c r="DD436" t="str">
        <f t="shared" ca="1" si="138"/>
        <v/>
      </c>
      <c r="DG436" t="s">
        <v>2316</v>
      </c>
    </row>
    <row r="437" spans="2:111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39"/>
        <v>1</v>
      </c>
      <c r="W437" s="11">
        <f t="shared" si="121"/>
        <v>3</v>
      </c>
      <c r="X437" s="44" t="str">
        <f t="shared" ca="1" si="140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2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3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24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25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26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27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28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29"/>
        <v>0</v>
      </c>
      <c r="CS437" s="34">
        <f t="shared" si="130"/>
        <v>3</v>
      </c>
      <c r="CT437" s="30">
        <f t="shared" si="131"/>
        <v>10</v>
      </c>
      <c r="CU437" s="30">
        <f t="shared" si="132"/>
        <v>29.2</v>
      </c>
      <c r="CV437" s="35">
        <f t="shared" si="133"/>
        <v>0</v>
      </c>
      <c r="CW437" s="36">
        <f t="shared" si="134"/>
        <v>0</v>
      </c>
      <c r="CX437" s="37">
        <f t="shared" si="135"/>
        <v>2.5</v>
      </c>
      <c r="CY437" s="38">
        <f t="shared" si="136"/>
        <v>0</v>
      </c>
      <c r="CZ437" s="39">
        <f t="shared" si="137"/>
        <v>0</v>
      </c>
      <c r="DA437" t="s">
        <v>212</v>
      </c>
      <c r="DB437" t="s">
        <v>1163</v>
      </c>
      <c r="DC437" t="s">
        <v>212</v>
      </c>
      <c r="DD437" t="str">
        <f t="shared" ca="1" si="138"/>
        <v/>
      </c>
      <c r="DG437" t="s">
        <v>2316</v>
      </c>
    </row>
    <row r="438" spans="2:111" x14ac:dyDescent="0.3">
      <c r="B438" t="s">
        <v>740</v>
      </c>
      <c r="C438" t="str">
        <f>INDEX('PH Itemnames'!$B$1:$B$723,MATCH(B438,'PH Itemnames'!$A$1:$A$723),1)</f>
        <v>hummusItem</v>
      </c>
      <c r="D438" t="s">
        <v>253</v>
      </c>
      <c r="E438" t="s">
        <v>1213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39"/>
        <v>1</v>
      </c>
      <c r="W438" s="11">
        <f t="shared" si="121"/>
        <v>0</v>
      </c>
      <c r="X438" s="44" t="str">
        <f t="shared" ca="1" si="140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2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3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24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25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26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27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28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29"/>
        <v>0</v>
      </c>
      <c r="CS438" s="34">
        <v>10</v>
      </c>
      <c r="CT438" s="30">
        <v>0</v>
      </c>
      <c r="CU438" s="30">
        <v>12</v>
      </c>
      <c r="CV438" s="35">
        <f t="shared" si="133"/>
        <v>0.5</v>
      </c>
      <c r="CW438" s="36">
        <f t="shared" si="134"/>
        <v>0.8</v>
      </c>
      <c r="CX438" s="37">
        <f t="shared" si="135"/>
        <v>5</v>
      </c>
      <c r="CY438" s="38">
        <f t="shared" si="136"/>
        <v>0</v>
      </c>
      <c r="CZ438" s="39">
        <f t="shared" si="137"/>
        <v>0</v>
      </c>
      <c r="DA438" t="s">
        <v>215</v>
      </c>
      <c r="DC438" t="s">
        <v>213</v>
      </c>
      <c r="DD438" t="str">
        <f t="shared" ca="1" si="138"/>
        <v>HUMMUSITEM(MEAL, ItemRegistry.hummusItem, 4 ,2f,0f,1f,5f,0.8f,0f,0f,1.75f),</v>
      </c>
      <c r="DG438" t="s">
        <v>2562</v>
      </c>
    </row>
    <row r="439" spans="2:111" x14ac:dyDescent="0.3">
      <c r="B439" t="s">
        <v>741</v>
      </c>
      <c r="C439" t="str">
        <f>INDEX('PH Itemnames'!$B$1:$B$723,MATCH(B439,'PH Itemnames'!$A$1:$A$723),1)</f>
        <v>ironbrewItem</v>
      </c>
      <c r="D439" t="s">
        <v>253</v>
      </c>
      <c r="E439" t="s">
        <v>1213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742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39"/>
        <v>-1</v>
      </c>
      <c r="W439" s="11">
        <f t="shared" si="121"/>
        <v>0</v>
      </c>
      <c r="X439" s="44" t="str">
        <f t="shared" ca="1" si="140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2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3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24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25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26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27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28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29"/>
        <v>0</v>
      </c>
      <c r="CS439" s="34">
        <f t="shared" si="130"/>
        <v>0</v>
      </c>
      <c r="CT439" s="30">
        <f t="shared" si="131"/>
        <v>20</v>
      </c>
      <c r="CU439" s="30">
        <f t="shared" si="132"/>
        <v>15.6</v>
      </c>
      <c r="CV439" s="35">
        <f t="shared" si="133"/>
        <v>0</v>
      </c>
      <c r="CW439" s="36">
        <f t="shared" si="134"/>
        <v>0</v>
      </c>
      <c r="CX439" s="37">
        <f t="shared" si="135"/>
        <v>0</v>
      </c>
      <c r="CY439" s="38">
        <f t="shared" si="136"/>
        <v>0</v>
      </c>
      <c r="CZ439" s="39">
        <f t="shared" si="137"/>
        <v>0</v>
      </c>
      <c r="DA439" t="s">
        <v>212</v>
      </c>
      <c r="DC439" t="s">
        <v>213</v>
      </c>
      <c r="DD439" t="str">
        <f t="shared" ca="1" si="138"/>
        <v/>
      </c>
      <c r="DG439" t="s">
        <v>2316</v>
      </c>
    </row>
    <row r="440" spans="2:111" x14ac:dyDescent="0.3">
      <c r="B440" t="s">
        <v>743</v>
      </c>
      <c r="C440" t="str">
        <f>INDEX('PH Itemnames'!$B$1:$B$723,MATCH(B440,'PH Itemnames'!$A$1:$A$723),1)</f>
        <v>lasagnaItem</v>
      </c>
      <c r="D440" t="s">
        <v>258</v>
      </c>
      <c r="E440" t="s">
        <v>1213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39"/>
        <v>1</v>
      </c>
      <c r="W440" s="11">
        <f t="shared" si="121"/>
        <v>0</v>
      </c>
      <c r="X440" s="44" t="str">
        <f t="shared" ca="1" si="140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2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3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24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25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26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27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28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29"/>
        <v>4</v>
      </c>
      <c r="CS440" s="34">
        <v>25</v>
      </c>
      <c r="CT440" s="30">
        <v>0</v>
      </c>
      <c r="CU440" s="30">
        <v>12</v>
      </c>
      <c r="CV440" s="35">
        <f t="shared" si="133"/>
        <v>1</v>
      </c>
      <c r="CW440" s="36">
        <f t="shared" si="134"/>
        <v>0</v>
      </c>
      <c r="CX440" s="37">
        <f t="shared" si="135"/>
        <v>4.5</v>
      </c>
      <c r="CY440" s="38">
        <f t="shared" si="136"/>
        <v>0</v>
      </c>
      <c r="CZ440" s="39">
        <f t="shared" si="137"/>
        <v>4</v>
      </c>
      <c r="DA440" t="s">
        <v>215</v>
      </c>
      <c r="DC440" t="s">
        <v>213</v>
      </c>
      <c r="DD440" t="str">
        <f t="shared" ca="1" si="138"/>
        <v>LASAGNAITEM(MEAL, ItemRegistry.lasagnaItem, 4 ,5f,0f,1f,4.5f,0f,0f,4f,1.75f),</v>
      </c>
      <c r="DG440" t="s">
        <v>2563</v>
      </c>
    </row>
    <row r="441" spans="2:111" x14ac:dyDescent="0.3">
      <c r="B441" t="s">
        <v>744</v>
      </c>
      <c r="C441" t="str">
        <f>INDEX('PH Itemnames'!$B$1:$B$723,MATCH(B441,'PH Itemnames'!$A$1:$A$723),1)</f>
        <v>netherwingsItem</v>
      </c>
      <c r="D441" t="s">
        <v>253</v>
      </c>
      <c r="E441" t="s">
        <v>1213</v>
      </c>
      <c r="F441" s="10" t="s">
        <v>79</v>
      </c>
      <c r="G441" s="11" t="s">
        <v>391</v>
      </c>
      <c r="H441" s="11" t="s">
        <v>745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39"/>
        <v>0</v>
      </c>
      <c r="W441" s="11">
        <f t="shared" si="121"/>
        <v>0</v>
      </c>
      <c r="X441" s="44" t="str">
        <f t="shared" ca="1" si="140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2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3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24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25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26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27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28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29"/>
        <v>0</v>
      </c>
      <c r="CS441" s="34">
        <f t="shared" si="130"/>
        <v>13</v>
      </c>
      <c r="CT441" s="30">
        <f t="shared" si="131"/>
        <v>10</v>
      </c>
      <c r="CU441" s="30">
        <f t="shared" si="132"/>
        <v>12.733333333333334</v>
      </c>
      <c r="CV441" s="35">
        <f t="shared" si="133"/>
        <v>0</v>
      </c>
      <c r="CW441" s="36">
        <f t="shared" si="134"/>
        <v>0</v>
      </c>
      <c r="CX441" s="37">
        <f t="shared" si="135"/>
        <v>2.5</v>
      </c>
      <c r="CY441" s="38">
        <f t="shared" si="136"/>
        <v>2.5</v>
      </c>
      <c r="CZ441" s="39">
        <f t="shared" si="137"/>
        <v>0</v>
      </c>
      <c r="DA441" t="s">
        <v>212</v>
      </c>
      <c r="DB441" t="s">
        <v>746</v>
      </c>
      <c r="DC441" t="s">
        <v>213</v>
      </c>
      <c r="DD441" t="str">
        <f t="shared" ca="1" si="138"/>
        <v/>
      </c>
      <c r="DG441" t="s">
        <v>2316</v>
      </c>
    </row>
    <row r="442" spans="2:111" x14ac:dyDescent="0.3">
      <c r="B442" t="s">
        <v>747</v>
      </c>
      <c r="C442" t="str">
        <f>INDEX('PH Itemnames'!$B$1:$B$723,MATCH(B442,'PH Itemnames'!$A$1:$A$723),1)</f>
        <v>pizzasoupItem</v>
      </c>
      <c r="D442" t="s">
        <v>258</v>
      </c>
      <c r="E442" t="s">
        <v>1213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39"/>
        <v>1</v>
      </c>
      <c r="W442" s="11">
        <f t="shared" si="121"/>
        <v>0</v>
      </c>
      <c r="X442" s="44" t="str">
        <f t="shared" ca="1" si="140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2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3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24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25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26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27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28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29"/>
        <v>3</v>
      </c>
      <c r="CS442" s="34">
        <v>35</v>
      </c>
      <c r="CT442" s="30">
        <v>15</v>
      </c>
      <c r="CU442" s="30">
        <v>6</v>
      </c>
      <c r="CV442" s="35">
        <f t="shared" si="133"/>
        <v>0</v>
      </c>
      <c r="CW442" s="36">
        <f t="shared" si="134"/>
        <v>0</v>
      </c>
      <c r="CX442" s="37">
        <v>6</v>
      </c>
      <c r="CY442" s="38">
        <f t="shared" si="136"/>
        <v>3</v>
      </c>
      <c r="CZ442" s="39">
        <f t="shared" si="137"/>
        <v>3</v>
      </c>
      <c r="DA442" t="s">
        <v>215</v>
      </c>
      <c r="DC442" t="s">
        <v>213</v>
      </c>
      <c r="DD442" t="str">
        <f t="shared" ca="1" si="138"/>
        <v>PIZZASOUPITEM(MEAL, ItemRegistry.pizzasoupItem, 4 ,7f,15f,0f,6f,0f,3f,3f,3.5f),</v>
      </c>
      <c r="DG442" t="s">
        <v>2564</v>
      </c>
    </row>
    <row r="443" spans="2:111" x14ac:dyDescent="0.3">
      <c r="B443" t="s">
        <v>748</v>
      </c>
      <c r="C443" t="str">
        <f>INDEX('PH Itemnames'!$B$1:$B$723,MATCH(B443,'PH Itemnames'!$A$1:$A$723),1)</f>
        <v>poutineItem</v>
      </c>
      <c r="D443" t="s">
        <v>253</v>
      </c>
      <c r="E443" t="s">
        <v>1213</v>
      </c>
      <c r="F443" s="10" t="s">
        <v>295</v>
      </c>
      <c r="G443" s="11" t="s">
        <v>73</v>
      </c>
      <c r="H443" s="11" t="s">
        <v>700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39"/>
        <v>1</v>
      </c>
      <c r="W443" s="11">
        <f t="shared" si="121"/>
        <v>0</v>
      </c>
      <c r="X443" s="44" t="str">
        <f t="shared" ca="1" si="140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2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3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24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25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26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27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28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29"/>
        <v>3</v>
      </c>
      <c r="CS443" s="34">
        <v>35</v>
      </c>
      <c r="CT443" s="30">
        <f t="shared" si="131"/>
        <v>0.35714285714285715</v>
      </c>
      <c r="CU443" s="30">
        <v>18</v>
      </c>
      <c r="CV443" s="35">
        <f t="shared" si="133"/>
        <v>1</v>
      </c>
      <c r="CW443" s="36">
        <f t="shared" si="134"/>
        <v>0</v>
      </c>
      <c r="CX443" s="37">
        <v>2.5</v>
      </c>
      <c r="CY443" s="38">
        <f t="shared" si="136"/>
        <v>2.5</v>
      </c>
      <c r="CZ443" s="39">
        <f t="shared" si="137"/>
        <v>3</v>
      </c>
      <c r="DA443" t="s">
        <v>215</v>
      </c>
      <c r="DC443" t="s">
        <v>213</v>
      </c>
      <c r="DD443" t="str">
        <f t="shared" ca="1" si="138"/>
        <v>POUTINEITEM(MEAL, ItemRegistry.poutineItem, 4 ,7f,0f,1f,2.5f,0f,2.5f,3f,1.17f),</v>
      </c>
      <c r="DG443" t="s">
        <v>2565</v>
      </c>
    </row>
    <row r="444" spans="2:111" x14ac:dyDescent="0.3">
      <c r="B444" t="s">
        <v>749</v>
      </c>
      <c r="C444" t="str">
        <f>INDEX('PH Itemnames'!$B$1:$B$723,MATCH(B444,'PH Itemnames'!$A$1:$A$723),1)</f>
        <v>lemondrizzlecakeItem</v>
      </c>
      <c r="D444" t="s">
        <v>233</v>
      </c>
      <c r="E444" t="s">
        <v>1213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39"/>
        <v>1</v>
      </c>
      <c r="W444" s="11">
        <f t="shared" si="121"/>
        <v>0</v>
      </c>
      <c r="X444" s="44" t="str">
        <f t="shared" ca="1" si="140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2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3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24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25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26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27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28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29"/>
        <v>1</v>
      </c>
      <c r="CS444" s="34">
        <v>15</v>
      </c>
      <c r="CT444" s="30">
        <v>0</v>
      </c>
      <c r="CU444" s="30">
        <f t="shared" si="132"/>
        <v>20.375</v>
      </c>
      <c r="CV444" s="35">
        <f t="shared" si="133"/>
        <v>1</v>
      </c>
      <c r="CW444" s="36">
        <f t="shared" si="134"/>
        <v>0.8</v>
      </c>
      <c r="CX444" s="37">
        <f t="shared" si="135"/>
        <v>0</v>
      </c>
      <c r="CY444" s="38">
        <f t="shared" si="136"/>
        <v>0</v>
      </c>
      <c r="CZ444" s="39">
        <f t="shared" si="137"/>
        <v>1</v>
      </c>
      <c r="DA444" t="s">
        <v>215</v>
      </c>
      <c r="DC444" t="s">
        <v>213</v>
      </c>
      <c r="DD444" t="str">
        <f t="shared" ca="1" si="138"/>
        <v>LEMONDRIZZLECAKEITEM(MEAL, ItemRegistry.lemondrizzlecakeItem, 4 ,3f,0f,1f,0f,0.8f,0f,1f,1.03f),</v>
      </c>
      <c r="DG444" t="s">
        <v>2566</v>
      </c>
    </row>
    <row r="445" spans="2:111" x14ac:dyDescent="0.3">
      <c r="B445" t="s">
        <v>750</v>
      </c>
      <c r="C445" t="str">
        <f>INDEX('PH Itemnames'!$B$1:$B$723,MATCH(B445,'PH Itemnames'!$A$1:$A$723),1)</f>
        <v>meatloafItem</v>
      </c>
      <c r="D445" t="s">
        <v>258</v>
      </c>
      <c r="E445" t="s">
        <v>1213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39"/>
        <v>1</v>
      </c>
      <c r="W445" s="11">
        <f t="shared" si="121"/>
        <v>1</v>
      </c>
      <c r="X445" s="44" t="str">
        <f t="shared" ca="1" si="140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2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3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24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25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26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27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28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29"/>
        <v>0</v>
      </c>
      <c r="CS445" s="34">
        <v>20</v>
      </c>
      <c r="CT445" s="30">
        <v>0</v>
      </c>
      <c r="CU445" s="30">
        <v>21</v>
      </c>
      <c r="CV445" s="35">
        <f t="shared" si="133"/>
        <v>1.5</v>
      </c>
      <c r="CW445" s="36">
        <f t="shared" si="134"/>
        <v>0</v>
      </c>
      <c r="CX445" s="37">
        <f t="shared" si="135"/>
        <v>4.5</v>
      </c>
      <c r="CY445" s="38">
        <f t="shared" si="136"/>
        <v>2</v>
      </c>
      <c r="CZ445" s="39">
        <f t="shared" si="137"/>
        <v>0</v>
      </c>
      <c r="DA445" t="s">
        <v>215</v>
      </c>
      <c r="DC445" t="s">
        <v>213</v>
      </c>
      <c r="DD445" t="str">
        <f t="shared" ca="1" si="138"/>
        <v>MEATLOAFITEM(MEAL, ItemRegistry.meatloafItem, 4 ,4f,0f,2f,4.5f,0f,2f,0f,1f),</v>
      </c>
      <c r="DG445" t="s">
        <v>2567</v>
      </c>
    </row>
    <row r="446" spans="2:111" x14ac:dyDescent="0.3">
      <c r="B446" t="s">
        <v>751</v>
      </c>
      <c r="C446" t="str">
        <f>INDEX('PH Itemnames'!$B$1:$B$723,MATCH(B446,'PH Itemnames'!$A$1:$A$723),1)</f>
        <v>mushroomlasagnaItem</v>
      </c>
      <c r="D446" t="s">
        <v>258</v>
      </c>
      <c r="E446" t="s">
        <v>1213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39"/>
        <v>1</v>
      </c>
      <c r="W446" s="11">
        <f t="shared" si="121"/>
        <v>0</v>
      </c>
      <c r="X446" s="44" t="str">
        <f t="shared" ca="1" si="140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2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3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24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25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26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27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28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29"/>
        <v>4</v>
      </c>
      <c r="CS446" s="34">
        <v>25</v>
      </c>
      <c r="CT446" s="30">
        <v>0</v>
      </c>
      <c r="CU446" s="30">
        <v>18</v>
      </c>
      <c r="CV446" s="35">
        <f t="shared" si="133"/>
        <v>1</v>
      </c>
      <c r="CW446" s="36">
        <f t="shared" si="134"/>
        <v>0</v>
      </c>
      <c r="CX446" s="37">
        <f t="shared" si="135"/>
        <v>4.5</v>
      </c>
      <c r="CY446" s="38">
        <f t="shared" si="136"/>
        <v>0.5</v>
      </c>
      <c r="CZ446" s="39">
        <f t="shared" si="137"/>
        <v>4</v>
      </c>
      <c r="DA446" t="s">
        <v>215</v>
      </c>
      <c r="DC446" t="s">
        <v>213</v>
      </c>
      <c r="DD446" t="str">
        <f t="shared" ca="1" si="138"/>
        <v>MUSHROOMLASAGNAITEM(MEAL, ItemRegistry.mushroomlasagnaItem, 4 ,5f,0f,1f,4.5f,0f,0.5f,4f,1.17f),</v>
      </c>
      <c r="DG446" t="s">
        <v>2568</v>
      </c>
    </row>
    <row r="447" spans="2:111" x14ac:dyDescent="0.3">
      <c r="B447" t="s">
        <v>752</v>
      </c>
      <c r="C447" t="str">
        <f>INDEX('PH Itemnames'!$B$1:$B$723,MATCH(B447,'PH Itemnames'!$A$1:$A$723),1)</f>
        <v>salsaItem</v>
      </c>
      <c r="D447" t="s">
        <v>258</v>
      </c>
      <c r="E447" t="s">
        <v>1213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39"/>
        <v>1</v>
      </c>
      <c r="W447" s="11">
        <f t="shared" si="121"/>
        <v>3</v>
      </c>
      <c r="X447" s="44" t="str">
        <f t="shared" ca="1" si="140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2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3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24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25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26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27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28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29"/>
        <v>0</v>
      </c>
      <c r="CS447" s="34">
        <f t="shared" si="130"/>
        <v>7</v>
      </c>
      <c r="CT447" s="30">
        <v>0</v>
      </c>
      <c r="CU447" s="30">
        <v>11</v>
      </c>
      <c r="CV447" s="35">
        <f t="shared" si="133"/>
        <v>0</v>
      </c>
      <c r="CW447" s="36">
        <f t="shared" si="134"/>
        <v>0.8</v>
      </c>
      <c r="CX447" s="37">
        <f t="shared" si="135"/>
        <v>4.5</v>
      </c>
      <c r="CY447" s="38">
        <f t="shared" si="136"/>
        <v>0</v>
      </c>
      <c r="CZ447" s="39">
        <f t="shared" si="137"/>
        <v>0</v>
      </c>
      <c r="DA447" t="s">
        <v>215</v>
      </c>
      <c r="DC447" t="s">
        <v>213</v>
      </c>
      <c r="DD447" t="str">
        <f t="shared" ca="1" si="138"/>
        <v>SALSAITEM(MEAL, ItemRegistry.salsaItem, 4 ,1.4f,0f,0f,4.5f,0.8f,0f,0f,1.91f),</v>
      </c>
      <c r="DG447" t="s">
        <v>2569</v>
      </c>
    </row>
    <row r="448" spans="2:111" x14ac:dyDescent="0.3">
      <c r="B448" t="s">
        <v>753</v>
      </c>
      <c r="C448" t="str">
        <f>INDEX('PH Itemnames'!$B$1:$B$723,MATCH(B448,'PH Itemnames'!$A$1:$A$723),1)</f>
        <v>sardinesinhotsauceItem</v>
      </c>
      <c r="D448" t="s">
        <v>253</v>
      </c>
      <c r="E448" t="s">
        <v>1213</v>
      </c>
      <c r="F448" s="10" t="s">
        <v>754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39"/>
        <v>0</v>
      </c>
      <c r="W448" s="11">
        <f t="shared" si="121"/>
        <v>0</v>
      </c>
      <c r="X448" s="44" t="str">
        <f t="shared" ca="1" si="140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2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3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24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25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26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27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28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29"/>
        <v>0</v>
      </c>
      <c r="CS448" s="34">
        <v>10</v>
      </c>
      <c r="CT448" s="30">
        <v>0</v>
      </c>
      <c r="CU448" s="30">
        <f t="shared" si="132"/>
        <v>18.100000000000001</v>
      </c>
      <c r="CV448" s="35">
        <f t="shared" si="133"/>
        <v>0</v>
      </c>
      <c r="CW448" s="36">
        <f t="shared" si="134"/>
        <v>0</v>
      </c>
      <c r="CX448" s="37">
        <f t="shared" si="135"/>
        <v>2.5</v>
      </c>
      <c r="CY448" s="38">
        <f t="shared" si="136"/>
        <v>1</v>
      </c>
      <c r="CZ448" s="39">
        <f t="shared" si="137"/>
        <v>0</v>
      </c>
      <c r="DA448" t="s">
        <v>215</v>
      </c>
      <c r="DC448" t="s">
        <v>213</v>
      </c>
      <c r="DD448" t="str">
        <f t="shared" ca="1" si="138"/>
        <v/>
      </c>
      <c r="DG448" t="s">
        <v>2316</v>
      </c>
    </row>
    <row r="449" spans="2:111" x14ac:dyDescent="0.3">
      <c r="B449" t="s">
        <v>755</v>
      </c>
      <c r="C449" t="str">
        <f>INDEX('PH Itemnames'!$B$1:$B$723,MATCH(B449,'PH Itemnames'!$A$1:$A$723),1)</f>
        <v>teriyakichickenItem</v>
      </c>
      <c r="D449" t="s">
        <v>258</v>
      </c>
      <c r="E449" t="s">
        <v>1213</v>
      </c>
      <c r="F449" s="10" t="s">
        <v>300</v>
      </c>
      <c r="G449" s="11" t="s">
        <v>44</v>
      </c>
      <c r="H449" s="11" t="s">
        <v>678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39"/>
        <v>1</v>
      </c>
      <c r="W449" s="11">
        <f t="shared" si="121"/>
        <v>1</v>
      </c>
      <c r="X449" s="44" t="str">
        <f t="shared" ca="1" si="140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2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3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24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25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26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27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28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29"/>
        <v>0</v>
      </c>
      <c r="CS449" s="34">
        <v>25</v>
      </c>
      <c r="CT449" s="30">
        <v>0</v>
      </c>
      <c r="CU449" s="30">
        <f t="shared" si="132"/>
        <v>11.944444444444443</v>
      </c>
      <c r="CV449" s="35">
        <f t="shared" si="133"/>
        <v>0</v>
      </c>
      <c r="CW449" s="36">
        <f t="shared" si="134"/>
        <v>0</v>
      </c>
      <c r="CX449" s="37">
        <f t="shared" si="135"/>
        <v>1.5</v>
      </c>
      <c r="CY449" s="38">
        <f t="shared" si="136"/>
        <v>3.5</v>
      </c>
      <c r="CZ449" s="39">
        <f t="shared" si="137"/>
        <v>0</v>
      </c>
      <c r="DA449" t="s">
        <v>215</v>
      </c>
      <c r="DC449" t="s">
        <v>213</v>
      </c>
      <c r="DD449" t="str">
        <f t="shared" ca="1" si="138"/>
        <v>TERIYAKICHICKENITEM(MEAL, ItemRegistry.teriyakichickenItem, 4 ,5f,0f,0f,1.5f,0f,3.5f,0f,1.76f),</v>
      </c>
      <c r="DG449" t="s">
        <v>2570</v>
      </c>
    </row>
    <row r="450" spans="2:111" x14ac:dyDescent="0.3">
      <c r="B450" t="s">
        <v>756</v>
      </c>
      <c r="C450" t="str">
        <f>INDEX('PH Itemnames'!$B$1:$B$723,MATCH(B450,'PH Itemnames'!$A$1:$A$723),1)</f>
        <v>turkishdelightItem</v>
      </c>
      <c r="D450" t="s">
        <v>253</v>
      </c>
      <c r="E450" t="s">
        <v>1213</v>
      </c>
      <c r="F450" s="10" t="s">
        <v>9</v>
      </c>
      <c r="G450" s="11" t="s">
        <v>223</v>
      </c>
      <c r="H450" s="11" t="s">
        <v>22</v>
      </c>
      <c r="I450" s="11" t="s">
        <v>757</v>
      </c>
      <c r="J450" s="11" t="s">
        <v>190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39"/>
        <v>-1</v>
      </c>
      <c r="W450" s="11">
        <f t="shared" si="121"/>
        <v>0</v>
      </c>
      <c r="X450" s="44" t="str">
        <f t="shared" ca="1" si="140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2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3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24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25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26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27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28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29"/>
        <v>0</v>
      </c>
      <c r="CS450" s="34">
        <f t="shared" si="130"/>
        <v>2</v>
      </c>
      <c r="CT450" s="30">
        <f t="shared" si="131"/>
        <v>20</v>
      </c>
      <c r="CU450" s="30">
        <f t="shared" si="132"/>
        <v>7.8</v>
      </c>
      <c r="CV450" s="35">
        <f t="shared" si="133"/>
        <v>0</v>
      </c>
      <c r="CW450" s="36">
        <f t="shared" si="134"/>
        <v>0.5</v>
      </c>
      <c r="CX450" s="37">
        <f t="shared" si="135"/>
        <v>0</v>
      </c>
      <c r="CY450" s="38">
        <f t="shared" si="136"/>
        <v>0</v>
      </c>
      <c r="CZ450" s="39">
        <f t="shared" si="137"/>
        <v>0</v>
      </c>
      <c r="DA450" t="s">
        <v>212</v>
      </c>
      <c r="DC450" t="s">
        <v>213</v>
      </c>
      <c r="DD450" t="str">
        <f t="shared" ca="1" si="138"/>
        <v/>
      </c>
      <c r="DG450" t="s">
        <v>2316</v>
      </c>
    </row>
    <row r="451" spans="2:111" x14ac:dyDescent="0.3">
      <c r="B451" t="s">
        <v>758</v>
      </c>
      <c r="C451" t="str">
        <f>INDEX('PH Itemnames'!$B$1:$B$723,MATCH(B451,'PH Itemnames'!$A$1:$A$723),1)</f>
        <v>greeneggsandhamItem</v>
      </c>
      <c r="D451" t="s">
        <v>258</v>
      </c>
      <c r="E451" t="s">
        <v>1213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39"/>
        <v>1</v>
      </c>
      <c r="W451" s="11">
        <f t="shared" si="121"/>
        <v>0</v>
      </c>
      <c r="X451" s="44" t="str">
        <f t="shared" ca="1" si="140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2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3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24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25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26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27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28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29"/>
        <v>0</v>
      </c>
      <c r="CS451" s="34">
        <f t="shared" si="130"/>
        <v>10</v>
      </c>
      <c r="CT451" s="30">
        <f t="shared" si="131"/>
        <v>0</v>
      </c>
      <c r="CU451" s="30">
        <f t="shared" si="132"/>
        <v>10</v>
      </c>
      <c r="CV451" s="35">
        <f t="shared" si="133"/>
        <v>0</v>
      </c>
      <c r="CW451" s="36">
        <f t="shared" si="134"/>
        <v>0</v>
      </c>
      <c r="CX451" s="37">
        <f t="shared" si="135"/>
        <v>0</v>
      </c>
      <c r="CY451" s="38">
        <f t="shared" si="136"/>
        <v>2.5</v>
      </c>
      <c r="CZ451" s="39">
        <v>0.3</v>
      </c>
      <c r="DA451" t="s">
        <v>215</v>
      </c>
      <c r="DC451" t="s">
        <v>213</v>
      </c>
      <c r="DD451" t="str">
        <f t="shared" ca="1" si="138"/>
        <v>GREENEGGSANDHAMITEM(MEAL, ItemRegistry.greeneggsandhamItem, 4 ,2f,0f,0f,0f,0f,2.5f,0.3f,2.1f),</v>
      </c>
      <c r="DG451" t="s">
        <v>2571</v>
      </c>
    </row>
    <row r="452" spans="2:111" x14ac:dyDescent="0.3">
      <c r="B452" t="s">
        <v>1159</v>
      </c>
      <c r="C452" t="str">
        <f>INDEX('PH Itemnames'!$B$1:$B$723,MATCH(B452,'PH Itemnames'!$A$1:$A$723),1)</f>
        <v>theatreboxItem</v>
      </c>
      <c r="D452" t="s">
        <v>253</v>
      </c>
      <c r="E452" t="s">
        <v>1213</v>
      </c>
      <c r="F452" s="10" t="s">
        <v>34</v>
      </c>
      <c r="G452" s="11" t="s">
        <v>260</v>
      </c>
      <c r="H452" s="11" t="s">
        <v>243</v>
      </c>
      <c r="I452" s="11" t="s">
        <v>759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39"/>
        <v>0</v>
      </c>
      <c r="W452" s="11">
        <f t="shared" ref="W452:W515" si="141">COUNTIF(F452:M1174,B452)</f>
        <v>0</v>
      </c>
      <c r="X452" s="44" t="str">
        <f t="shared" ca="1" si="140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2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43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44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45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46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47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48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49">SUM(CJ452:CQ452)</f>
        <v>4</v>
      </c>
      <c r="CS452" s="34">
        <f t="shared" ref="CS452:CS514" si="150">AG452</f>
        <v>15</v>
      </c>
      <c r="CT452" s="30">
        <f t="shared" ref="CT452:CT513" si="151">AP452</f>
        <v>25</v>
      </c>
      <c r="CU452" s="30">
        <f t="shared" ref="CU452:CU515" si="152">AY452</f>
        <v>15.916666666666666</v>
      </c>
      <c r="CV452" s="35">
        <f t="shared" ref="CV452:CV515" si="153">BH452</f>
        <v>0</v>
      </c>
      <c r="CW452" s="36">
        <f t="shared" ref="CW452:CW515" si="154">BQ452</f>
        <v>0</v>
      </c>
      <c r="CX452" s="37">
        <f t="shared" ref="CX452:CX515" si="155">BZ452</f>
        <v>0</v>
      </c>
      <c r="CY452" s="38">
        <f t="shared" ref="CY452:CY515" si="156">CI452</f>
        <v>0</v>
      </c>
      <c r="CZ452" s="39">
        <f t="shared" ref="CZ452:CZ515" si="157">CR452</f>
        <v>4</v>
      </c>
      <c r="DA452" t="s">
        <v>212</v>
      </c>
      <c r="DB452" t="s">
        <v>1179</v>
      </c>
      <c r="DC452" t="s">
        <v>213</v>
      </c>
      <c r="DD452" t="str">
        <f t="shared" ref="DD452:DD515" ca="1" si="158">IF(AND(X452="Yes",NOT(DC452="No")),CONCATENATE(UPPER(C452),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G452" t="s">
        <v>2316</v>
      </c>
    </row>
    <row r="453" spans="2:111" x14ac:dyDescent="0.3">
      <c r="B453" t="s">
        <v>760</v>
      </c>
      <c r="C453" t="str">
        <f>INDEX('PH Itemnames'!$B$1:$B$723,MATCH(B453,'PH Itemnames'!$A$1:$A$723),1)</f>
        <v>cookiesandmilkItem</v>
      </c>
      <c r="D453" t="s">
        <v>253</v>
      </c>
      <c r="E453" t="s">
        <v>1213</v>
      </c>
      <c r="F453" s="10" t="s">
        <v>251</v>
      </c>
      <c r="G453" s="11" t="s">
        <v>761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39"/>
        <v>0</v>
      </c>
      <c r="W453" s="11">
        <f t="shared" si="141"/>
        <v>0</v>
      </c>
      <c r="X453" s="44" t="str">
        <f t="shared" ca="1" si="140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2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43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44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45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46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47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48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49"/>
        <v>2</v>
      </c>
      <c r="CS453" s="34">
        <f t="shared" si="150"/>
        <v>5</v>
      </c>
      <c r="CT453" s="30">
        <f t="shared" si="151"/>
        <v>5</v>
      </c>
      <c r="CU453" s="30">
        <f t="shared" si="152"/>
        <v>11.5</v>
      </c>
      <c r="CV453" s="35">
        <f t="shared" si="153"/>
        <v>0</v>
      </c>
      <c r="CW453" s="36">
        <f t="shared" si="154"/>
        <v>0</v>
      </c>
      <c r="CX453" s="37">
        <f t="shared" si="155"/>
        <v>0</v>
      </c>
      <c r="CY453" s="38">
        <f t="shared" si="156"/>
        <v>0</v>
      </c>
      <c r="CZ453" s="39">
        <f t="shared" si="157"/>
        <v>2</v>
      </c>
      <c r="DA453" t="s">
        <v>212</v>
      </c>
      <c r="DB453" t="s">
        <v>1180</v>
      </c>
      <c r="DC453" t="s">
        <v>213</v>
      </c>
      <c r="DD453" t="str">
        <f t="shared" ca="1" si="158"/>
        <v/>
      </c>
      <c r="DG453" t="s">
        <v>2316</v>
      </c>
    </row>
    <row r="454" spans="2:111" x14ac:dyDescent="0.3">
      <c r="B454" t="s">
        <v>762</v>
      </c>
      <c r="C454" t="str">
        <f>INDEX('PH Itemnames'!$B$1:$B$723,MATCH(B454,'PH Itemnames'!$A$1:$A$723),1)</f>
        <v>crackersandcheeseItem</v>
      </c>
      <c r="D454" t="s">
        <v>253</v>
      </c>
      <c r="E454" t="s">
        <v>1213</v>
      </c>
      <c r="F454" s="10" t="s">
        <v>73</v>
      </c>
      <c r="G454" s="11" t="s">
        <v>734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59">SUM(N454:U454)-COUNTA(F454:M454)+1</f>
        <v>1</v>
      </c>
      <c r="W454" s="11">
        <f t="shared" si="141"/>
        <v>0</v>
      </c>
      <c r="X454" s="44" t="str">
        <f t="shared" ca="1" si="140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2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43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44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45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46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47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48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49"/>
        <v>4</v>
      </c>
      <c r="CS454" s="34">
        <f t="shared" si="150"/>
        <v>20</v>
      </c>
      <c r="CT454" s="30">
        <f t="shared" si="151"/>
        <v>0</v>
      </c>
      <c r="CU454" s="30">
        <v>21</v>
      </c>
      <c r="CV454" s="35">
        <f t="shared" si="153"/>
        <v>1</v>
      </c>
      <c r="CW454" s="36">
        <f t="shared" si="154"/>
        <v>0</v>
      </c>
      <c r="CX454" s="37">
        <f t="shared" si="155"/>
        <v>0</v>
      </c>
      <c r="CY454" s="38">
        <f t="shared" si="156"/>
        <v>0</v>
      </c>
      <c r="CZ454" s="39">
        <f t="shared" si="157"/>
        <v>4</v>
      </c>
      <c r="DA454" t="s">
        <v>215</v>
      </c>
      <c r="DC454" t="s">
        <v>213</v>
      </c>
      <c r="DD454" t="str">
        <f t="shared" ca="1" si="158"/>
        <v>CRACKERSANDCHEESEITEM(MEAL, ItemRegistry.crackersandcheeseItem, 4 ,4f,0f,1f,0f,0f,0f,4f,1f),</v>
      </c>
      <c r="DG454" t="s">
        <v>2337</v>
      </c>
    </row>
    <row r="455" spans="2:111" x14ac:dyDescent="0.3">
      <c r="B455" t="s">
        <v>763</v>
      </c>
      <c r="C455" t="str">
        <f>INDEX('PH Itemnames'!$B$1:$B$723,MATCH(B455,'PH Itemnames'!$A$1:$A$723),1)</f>
        <v>chickendinnerItem</v>
      </c>
      <c r="D455" t="s">
        <v>258</v>
      </c>
      <c r="E455" t="s">
        <v>1213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59"/>
        <v>1</v>
      </c>
      <c r="W455" s="11">
        <f t="shared" si="141"/>
        <v>0</v>
      </c>
      <c r="X455" s="44" t="str">
        <f t="shared" ref="X455:X518" ca="1" si="160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2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43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44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45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46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47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48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49"/>
        <v>3</v>
      </c>
      <c r="CS455" s="34">
        <v>35</v>
      </c>
      <c r="CT455" s="30">
        <v>5</v>
      </c>
      <c r="CU455" s="30">
        <v>12</v>
      </c>
      <c r="CV455" s="35">
        <f t="shared" si="153"/>
        <v>0</v>
      </c>
      <c r="CW455" s="36">
        <f t="shared" si="154"/>
        <v>0</v>
      </c>
      <c r="CX455" s="37">
        <f t="shared" si="155"/>
        <v>2.5</v>
      </c>
      <c r="CY455" s="38">
        <f t="shared" si="156"/>
        <v>2.5</v>
      </c>
      <c r="CZ455" s="39">
        <f t="shared" si="157"/>
        <v>3</v>
      </c>
      <c r="DA455" t="s">
        <v>215</v>
      </c>
      <c r="DC455" t="s">
        <v>213</v>
      </c>
      <c r="DD455" t="str">
        <f t="shared" ca="1" si="158"/>
        <v>CHICKENDINNERITEM(MEAL, ItemRegistry.chickendinnerItem, 4 ,7f,5f,0f,2.5f,0f,2.5f,3f,1.75f),</v>
      </c>
      <c r="DG455" t="s">
        <v>2572</v>
      </c>
    </row>
    <row r="456" spans="2:111" x14ac:dyDescent="0.3">
      <c r="B456" t="s">
        <v>764</v>
      </c>
      <c r="C456" t="str">
        <f>INDEX('PH Itemnames'!$B$1:$B$723,MATCH(B456,'PH Itemnames'!$A$1:$A$723),1)</f>
        <v>corndogItem</v>
      </c>
      <c r="D456" t="s">
        <v>253</v>
      </c>
      <c r="E456" t="s">
        <v>1213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59"/>
        <v>1</v>
      </c>
      <c r="W456" s="11">
        <f t="shared" si="141"/>
        <v>0</v>
      </c>
      <c r="X456" s="44" t="str">
        <f t="shared" ca="1" si="160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2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43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44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45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46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47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48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49"/>
        <v>0</v>
      </c>
      <c r="CS456" s="34">
        <f t="shared" si="150"/>
        <v>15</v>
      </c>
      <c r="CT456" s="30">
        <f t="shared" si="151"/>
        <v>0</v>
      </c>
      <c r="CU456" s="30">
        <f t="shared" si="152"/>
        <v>19.75</v>
      </c>
      <c r="CV456" s="35">
        <f t="shared" si="153"/>
        <v>1</v>
      </c>
      <c r="CW456" s="36">
        <f t="shared" si="154"/>
        <v>0</v>
      </c>
      <c r="CX456" s="37">
        <f t="shared" si="155"/>
        <v>0</v>
      </c>
      <c r="CY456" s="38">
        <f t="shared" si="156"/>
        <v>1.5</v>
      </c>
      <c r="CZ456" s="39">
        <f t="shared" si="157"/>
        <v>0</v>
      </c>
      <c r="DA456" t="s">
        <v>215</v>
      </c>
      <c r="DC456" t="s">
        <v>213</v>
      </c>
      <c r="DD456" t="str">
        <f t="shared" ca="1" si="158"/>
        <v>CORNDOGITEM(MEAL, ItemRegistry.corndogItem, 4 ,3f,0f,1f,0f,0f,1.5f,0f,1.06f),</v>
      </c>
      <c r="DG456" t="s">
        <v>2573</v>
      </c>
    </row>
    <row r="457" spans="2:111" x14ac:dyDescent="0.3">
      <c r="B457" t="s">
        <v>765</v>
      </c>
      <c r="C457" t="str">
        <f>INDEX('PH Itemnames'!$B$1:$B$723,MATCH(B457,'PH Itemnames'!$A$1:$A$723),1)</f>
        <v>hamandcheesesandwichItem</v>
      </c>
      <c r="D457" t="s">
        <v>253</v>
      </c>
      <c r="E457" t="s">
        <v>1213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59"/>
        <v>1</v>
      </c>
      <c r="W457" s="11">
        <f t="shared" si="141"/>
        <v>0</v>
      </c>
      <c r="X457" s="44" t="str">
        <f t="shared" ca="1" si="160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2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43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44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45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46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47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48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49"/>
        <v>3</v>
      </c>
      <c r="CS457" s="34">
        <f t="shared" si="150"/>
        <v>25</v>
      </c>
      <c r="CT457" s="30">
        <f t="shared" si="151"/>
        <v>0</v>
      </c>
      <c r="CU457" s="30">
        <v>18</v>
      </c>
      <c r="CV457" s="35">
        <f t="shared" si="153"/>
        <v>1.5</v>
      </c>
      <c r="CW457" s="36">
        <f t="shared" si="154"/>
        <v>0</v>
      </c>
      <c r="CX457" s="37">
        <f t="shared" si="155"/>
        <v>0</v>
      </c>
      <c r="CY457" s="38">
        <f t="shared" si="156"/>
        <v>2.5</v>
      </c>
      <c r="CZ457" s="39">
        <f t="shared" si="157"/>
        <v>3</v>
      </c>
      <c r="DA457" t="s">
        <v>215</v>
      </c>
      <c r="DC457" t="s">
        <v>213</v>
      </c>
      <c r="DD457" t="str">
        <f t="shared" ca="1" si="158"/>
        <v>HAMANDCHEESESANDWICHITEM(MEAL, ItemRegistry.hamandcheesesandwichItem, 4 ,5f,0f,2f,0f,0f,2.5f,3f,1.17f),</v>
      </c>
      <c r="DG457" t="s">
        <v>2574</v>
      </c>
    </row>
    <row r="458" spans="2:111" x14ac:dyDescent="0.3">
      <c r="B458" t="s">
        <v>766</v>
      </c>
      <c r="C458" t="str">
        <f>INDEX('PH Itemnames'!$B$1:$B$723,MATCH(B458,'PH Itemnames'!$A$1:$A$723),1)</f>
        <v>tunasaladItem</v>
      </c>
      <c r="D458" t="s">
        <v>258</v>
      </c>
      <c r="E458" t="s">
        <v>1213</v>
      </c>
      <c r="F458" s="10" t="s">
        <v>767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59"/>
        <v>0</v>
      </c>
      <c r="W458" s="11">
        <f t="shared" si="141"/>
        <v>0</v>
      </c>
      <c r="X458" s="44" t="str">
        <f t="shared" ca="1" si="160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2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43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44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45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46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47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48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49"/>
        <v>0</v>
      </c>
      <c r="CS458" s="34">
        <v>10</v>
      </c>
      <c r="CT458" s="30">
        <v>0</v>
      </c>
      <c r="CU458" s="30">
        <f t="shared" si="152"/>
        <v>20.066666666666666</v>
      </c>
      <c r="CV458" s="35">
        <f t="shared" si="153"/>
        <v>0</v>
      </c>
      <c r="CW458" s="36">
        <f t="shared" si="154"/>
        <v>0</v>
      </c>
      <c r="CX458" s="37">
        <f t="shared" si="155"/>
        <v>2.5</v>
      </c>
      <c r="CY458" s="38">
        <f t="shared" si="156"/>
        <v>1</v>
      </c>
      <c r="CZ458" s="39">
        <f t="shared" si="157"/>
        <v>0</v>
      </c>
      <c r="DA458" t="s">
        <v>215</v>
      </c>
      <c r="DC458" t="s">
        <v>213</v>
      </c>
      <c r="DD458" t="str">
        <f t="shared" ca="1" si="158"/>
        <v/>
      </c>
      <c r="DG458" t="s">
        <v>2316</v>
      </c>
    </row>
    <row r="459" spans="2:111" x14ac:dyDescent="0.3">
      <c r="B459" t="s">
        <v>768</v>
      </c>
      <c r="C459" t="str">
        <f>INDEX('PH Itemnames'!$B$1:$B$723,MATCH(B459,'PH Itemnames'!$A$1:$A$723),1)</f>
        <v>gritsItem</v>
      </c>
      <c r="D459" t="s">
        <v>258</v>
      </c>
      <c r="E459" t="s">
        <v>1213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59"/>
        <v>1</v>
      </c>
      <c r="W459" s="11">
        <f t="shared" si="141"/>
        <v>1</v>
      </c>
      <c r="X459" s="44" t="str">
        <f t="shared" ca="1" si="160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2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43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44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45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46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47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48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49"/>
        <v>2</v>
      </c>
      <c r="CS459" s="34">
        <f t="shared" si="150"/>
        <v>5</v>
      </c>
      <c r="CT459" s="30">
        <v>0</v>
      </c>
      <c r="CU459" s="30">
        <f t="shared" si="152"/>
        <v>24</v>
      </c>
      <c r="CV459" s="35">
        <v>1</v>
      </c>
      <c r="CW459" s="36">
        <f t="shared" si="154"/>
        <v>0</v>
      </c>
      <c r="CX459" s="37">
        <f t="shared" si="155"/>
        <v>0</v>
      </c>
      <c r="CY459" s="38">
        <f t="shared" si="156"/>
        <v>0</v>
      </c>
      <c r="CZ459" s="39">
        <f t="shared" si="157"/>
        <v>2</v>
      </c>
      <c r="DA459" t="s">
        <v>215</v>
      </c>
      <c r="DC459" t="s">
        <v>213</v>
      </c>
      <c r="DD459" t="str">
        <f t="shared" ca="1" si="158"/>
        <v>GRITSITEM(MEAL, ItemRegistry.gritsItem, 4 ,1f,0f,1f,0f,0f,0f,2f,0.88f),</v>
      </c>
      <c r="DG459" t="s">
        <v>2575</v>
      </c>
    </row>
    <row r="460" spans="2:111" x14ac:dyDescent="0.3">
      <c r="B460" t="s">
        <v>769</v>
      </c>
      <c r="C460" t="str">
        <f>INDEX('PH Itemnames'!$B$1:$B$723,MATCH(B460,'PH Itemnames'!$A$1:$A$723),1)</f>
        <v>buttercookieItem</v>
      </c>
      <c r="D460" t="s">
        <v>253</v>
      </c>
      <c r="E460" t="s">
        <v>1213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59"/>
        <v>0</v>
      </c>
      <c r="W460" s="11">
        <f t="shared" si="141"/>
        <v>0</v>
      </c>
      <c r="X460" s="44" t="str">
        <f t="shared" ca="1" si="160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2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43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44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45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46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47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48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49"/>
        <v>1</v>
      </c>
      <c r="CS460" s="34">
        <f t="shared" si="150"/>
        <v>11</v>
      </c>
      <c r="CT460" s="30">
        <f t="shared" si="151"/>
        <v>0</v>
      </c>
      <c r="CU460" s="30">
        <f t="shared" si="152"/>
        <v>24.833333333333332</v>
      </c>
      <c r="CV460" s="35">
        <f t="shared" si="153"/>
        <v>1</v>
      </c>
      <c r="CW460" s="36">
        <f t="shared" si="154"/>
        <v>0</v>
      </c>
      <c r="CX460" s="37">
        <f t="shared" si="155"/>
        <v>0</v>
      </c>
      <c r="CY460" s="38">
        <f t="shared" si="156"/>
        <v>0</v>
      </c>
      <c r="CZ460" s="39">
        <f t="shared" si="157"/>
        <v>1</v>
      </c>
      <c r="DA460" t="s">
        <v>212</v>
      </c>
      <c r="DC460" t="s">
        <v>213</v>
      </c>
      <c r="DD460" t="str">
        <f t="shared" ca="1" si="158"/>
        <v/>
      </c>
      <c r="DG460" t="s">
        <v>2316</v>
      </c>
    </row>
    <row r="461" spans="2:111" x14ac:dyDescent="0.3">
      <c r="B461" t="s">
        <v>770</v>
      </c>
      <c r="C461" t="str">
        <f>INDEX('PH Itemnames'!$B$1:$B$723,MATCH(B461,'PH Itemnames'!$A$1:$A$723),1)</f>
        <v>sugarcookieItem</v>
      </c>
      <c r="D461" t="s">
        <v>253</v>
      </c>
      <c r="E461" t="s">
        <v>1213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59"/>
        <v>1</v>
      </c>
      <c r="W461" s="11">
        <f t="shared" si="141"/>
        <v>0</v>
      </c>
      <c r="X461" s="44" t="str">
        <f t="shared" ca="1" si="160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2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43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44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45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46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47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48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49"/>
        <v>1</v>
      </c>
      <c r="CS461" s="34">
        <f t="shared" si="150"/>
        <v>10</v>
      </c>
      <c r="CT461" s="30">
        <f t="shared" si="151"/>
        <v>0</v>
      </c>
      <c r="CU461" s="30">
        <v>21</v>
      </c>
      <c r="CV461" s="35">
        <f t="shared" si="153"/>
        <v>1</v>
      </c>
      <c r="CW461" s="36">
        <f t="shared" si="154"/>
        <v>0</v>
      </c>
      <c r="CX461" s="37">
        <f t="shared" si="155"/>
        <v>0</v>
      </c>
      <c r="CY461" s="38">
        <f t="shared" si="156"/>
        <v>0</v>
      </c>
      <c r="CZ461" s="39">
        <f t="shared" si="157"/>
        <v>1</v>
      </c>
      <c r="DA461" t="s">
        <v>215</v>
      </c>
      <c r="DB461" t="s">
        <v>1190</v>
      </c>
      <c r="DC461" t="s">
        <v>213</v>
      </c>
      <c r="DD461" t="str">
        <f t="shared" ca="1" si="158"/>
        <v>SUGARCOOKIEITEM(MEAL, ItemRegistry.sugarcookieItem, 4 ,2f,0f,1f,0f,0f,0f,1f,1f),</v>
      </c>
      <c r="DG461" t="s">
        <v>2338</v>
      </c>
    </row>
    <row r="462" spans="2:111" x14ac:dyDescent="0.3">
      <c r="B462" t="s">
        <v>771</v>
      </c>
      <c r="C462" t="str">
        <f>INDEX('PH Itemnames'!$B$1:$B$723,MATCH(B462,'PH Itemnames'!$A$1:$A$723),1)</f>
        <v>potatochipsItem</v>
      </c>
      <c r="D462" t="s">
        <v>253</v>
      </c>
      <c r="E462" t="s">
        <v>1213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59"/>
        <v>1</v>
      </c>
      <c r="W462" s="11">
        <f t="shared" si="141"/>
        <v>5</v>
      </c>
      <c r="X462" s="44" t="str">
        <f t="shared" ca="1" si="160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2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43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44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45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46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47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48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49"/>
        <v>0</v>
      </c>
      <c r="CS462" s="34">
        <v>15</v>
      </c>
      <c r="CT462" s="30">
        <f t="shared" si="151"/>
        <v>0</v>
      </c>
      <c r="CU462" s="30">
        <v>87</v>
      </c>
      <c r="CV462" s="35">
        <f t="shared" si="153"/>
        <v>0</v>
      </c>
      <c r="CW462" s="36">
        <f t="shared" si="154"/>
        <v>0</v>
      </c>
      <c r="CX462" s="37">
        <f t="shared" si="155"/>
        <v>1.5</v>
      </c>
      <c r="CY462" s="38">
        <f t="shared" si="156"/>
        <v>0</v>
      </c>
      <c r="CZ462" s="39">
        <f t="shared" si="157"/>
        <v>0</v>
      </c>
      <c r="DA462" t="s">
        <v>215</v>
      </c>
      <c r="DB462" t="s">
        <v>1191</v>
      </c>
      <c r="DC462" t="s">
        <v>213</v>
      </c>
      <c r="DD462" t="str">
        <f t="shared" ca="1" si="158"/>
        <v>POTATOCHIPSITEM(MEAL, ItemRegistry.potatochipsItem, 4 ,3f,0f,0f,1.5f,0f,0f,0f,0.24f),</v>
      </c>
      <c r="DG462" t="s">
        <v>2576</v>
      </c>
    </row>
    <row r="463" spans="2:111" x14ac:dyDescent="0.3">
      <c r="B463" t="s">
        <v>772</v>
      </c>
      <c r="C463" t="str">
        <f>INDEX('PH Itemnames'!$B$1:$B$723,MATCH(B463,'PH Itemnames'!$A$1:$A$723),1)</f>
        <v>bbqpotatochipsItem</v>
      </c>
      <c r="D463" t="s">
        <v>253</v>
      </c>
      <c r="E463" t="s">
        <v>1213</v>
      </c>
      <c r="F463" s="10" t="s">
        <v>771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59"/>
        <v>1</v>
      </c>
      <c r="W463" s="11">
        <f t="shared" si="141"/>
        <v>0</v>
      </c>
      <c r="X463" s="44" t="str">
        <f t="shared" ca="1" si="160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2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43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44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45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46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47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48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49"/>
        <v>0</v>
      </c>
      <c r="CS463" s="34">
        <v>15</v>
      </c>
      <c r="CT463" s="30">
        <v>0</v>
      </c>
      <c r="CU463" s="30">
        <v>87</v>
      </c>
      <c r="CV463" s="35">
        <f t="shared" si="153"/>
        <v>0</v>
      </c>
      <c r="CW463" s="36">
        <f t="shared" si="154"/>
        <v>0</v>
      </c>
      <c r="CX463" s="37">
        <f t="shared" si="155"/>
        <v>3</v>
      </c>
      <c r="CY463" s="38">
        <f t="shared" si="156"/>
        <v>0</v>
      </c>
      <c r="CZ463" s="39">
        <f t="shared" si="157"/>
        <v>0</v>
      </c>
      <c r="DA463" t="s">
        <v>215</v>
      </c>
      <c r="DC463" t="s">
        <v>213</v>
      </c>
      <c r="DD463" t="str">
        <f t="shared" ca="1" si="158"/>
        <v>BBQPOTATOCHIPSITEM(MEAL, ItemRegistry.bbqpotatochipsItem, 4 ,3f,0f,0f,3f,0f,0f,0f,0.24f),</v>
      </c>
      <c r="DG463" t="s">
        <v>2577</v>
      </c>
    </row>
    <row r="464" spans="2:111" x14ac:dyDescent="0.3">
      <c r="B464" t="s">
        <v>773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1213</v>
      </c>
      <c r="F464" s="10" t="s">
        <v>771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59"/>
        <v>1</v>
      </c>
      <c r="W464" s="11">
        <f t="shared" si="141"/>
        <v>0</v>
      </c>
      <c r="X464" s="44" t="str">
        <f t="shared" ca="1" si="160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2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43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44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45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46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47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48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49"/>
        <v>1</v>
      </c>
      <c r="CS464" s="34">
        <v>20</v>
      </c>
      <c r="CT464" s="30">
        <f t="shared" si="151"/>
        <v>0</v>
      </c>
      <c r="CU464" s="30">
        <v>87</v>
      </c>
      <c r="CV464" s="35">
        <f t="shared" si="153"/>
        <v>0</v>
      </c>
      <c r="CW464" s="36">
        <f t="shared" si="154"/>
        <v>0</v>
      </c>
      <c r="CX464" s="37">
        <f t="shared" si="155"/>
        <v>2.5</v>
      </c>
      <c r="CY464" s="38">
        <f t="shared" si="156"/>
        <v>0</v>
      </c>
      <c r="CZ464" s="39">
        <f t="shared" si="157"/>
        <v>1</v>
      </c>
      <c r="DA464" t="s">
        <v>215</v>
      </c>
      <c r="DC464" t="s">
        <v>213</v>
      </c>
      <c r="DD464" t="str">
        <f t="shared" ca="1" si="158"/>
        <v>SOURCREAMANDONIONPOTATOCHIPSITEM(MEAL, ItemRegistry.sourcreamandonionpotatochipsItem, 4 ,4f,0f,0f,2.5f,0f,0f,1f,0.24f),</v>
      </c>
      <c r="DG464" t="s">
        <v>2578</v>
      </c>
    </row>
    <row r="465" spans="2:111" x14ac:dyDescent="0.3">
      <c r="B465" t="s">
        <v>774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1213</v>
      </c>
      <c r="F465" s="10" t="s">
        <v>771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59"/>
        <v>1</v>
      </c>
      <c r="W465" s="11">
        <f t="shared" si="141"/>
        <v>0</v>
      </c>
      <c r="X465" s="44" t="str">
        <f t="shared" ca="1" si="160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2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43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44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45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46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47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48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49"/>
        <v>4</v>
      </c>
      <c r="CS465" s="34">
        <v>25</v>
      </c>
      <c r="CT465" s="30">
        <f t="shared" si="151"/>
        <v>0</v>
      </c>
      <c r="CU465" s="30">
        <v>87</v>
      </c>
      <c r="CV465" s="35">
        <f t="shared" si="153"/>
        <v>0</v>
      </c>
      <c r="CW465" s="36">
        <f t="shared" si="154"/>
        <v>0</v>
      </c>
      <c r="CX465" s="37">
        <f t="shared" si="155"/>
        <v>1.5</v>
      </c>
      <c r="CY465" s="38">
        <f t="shared" si="156"/>
        <v>0</v>
      </c>
      <c r="CZ465" s="39">
        <f t="shared" si="157"/>
        <v>4</v>
      </c>
      <c r="DA465" t="s">
        <v>215</v>
      </c>
      <c r="DC465" t="s">
        <v>213</v>
      </c>
      <c r="DD465" t="str">
        <f t="shared" ca="1" si="158"/>
        <v>CHEDDARANDSOURCREAMPOTATOCHIPSITEM(MEAL, ItemRegistry.cheddarandsourcreampotatochipsItem, 4 ,5f,0f,0f,1.5f,0f,0f,4f,0.24f),</v>
      </c>
      <c r="DG465" t="s">
        <v>2579</v>
      </c>
    </row>
    <row r="466" spans="2:111" x14ac:dyDescent="0.3">
      <c r="B466" t="s">
        <v>775</v>
      </c>
      <c r="C466" t="str">
        <f>INDEX('PH Itemnames'!$B$1:$B$723,MATCH(B466,'PH Itemnames'!$A$1:$A$723),1)</f>
        <v>tortillachipsItem</v>
      </c>
      <c r="D466" t="s">
        <v>253</v>
      </c>
      <c r="E466" t="s">
        <v>1213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59"/>
        <v>1</v>
      </c>
      <c r="W466" s="11">
        <f t="shared" si="141"/>
        <v>2</v>
      </c>
      <c r="X466" s="44" t="str">
        <f t="shared" ca="1" si="160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2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43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44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45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46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47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48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49"/>
        <v>0</v>
      </c>
      <c r="CS466" s="34">
        <v>5</v>
      </c>
      <c r="CT466" s="30">
        <v>0</v>
      </c>
      <c r="CU466" s="30">
        <f t="shared" si="152"/>
        <v>20.5</v>
      </c>
      <c r="CV466" s="35">
        <v>1</v>
      </c>
      <c r="CW466" s="36">
        <f t="shared" si="154"/>
        <v>0.8</v>
      </c>
      <c r="CX466" s="37">
        <f t="shared" si="155"/>
        <v>0</v>
      </c>
      <c r="CY466" s="38">
        <f t="shared" si="156"/>
        <v>0</v>
      </c>
      <c r="CZ466" s="39">
        <f t="shared" si="157"/>
        <v>0</v>
      </c>
      <c r="DA466" t="s">
        <v>215</v>
      </c>
      <c r="DC466" t="s">
        <v>213</v>
      </c>
      <c r="DD466" t="str">
        <f t="shared" ca="1" si="158"/>
        <v>TORTILLACHIPSITEM(MEAL, ItemRegistry.tortillachipsItem, 4 ,1f,0f,1f,0f,0.8f,0f,0f,1.02f),</v>
      </c>
      <c r="DG466" t="s">
        <v>2580</v>
      </c>
    </row>
    <row r="467" spans="2:111" x14ac:dyDescent="0.3">
      <c r="B467" t="s">
        <v>776</v>
      </c>
      <c r="C467" t="str">
        <f>INDEX('PH Itemnames'!$B$1:$B$723,MATCH(B467,'PH Itemnames'!$A$1:$A$723),1)</f>
        <v>chipsanddipItem</v>
      </c>
      <c r="D467" t="s">
        <v>253</v>
      </c>
      <c r="E467" t="s">
        <v>1213</v>
      </c>
      <c r="F467" s="10" t="s">
        <v>771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59"/>
        <v>1</v>
      </c>
      <c r="W467" s="11">
        <f t="shared" si="141"/>
        <v>0</v>
      </c>
      <c r="X467" s="44" t="str">
        <f t="shared" ca="1" si="160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2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43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44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45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46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47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48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49"/>
        <v>1</v>
      </c>
      <c r="CS467" s="34">
        <v>20</v>
      </c>
      <c r="CT467" s="30">
        <f t="shared" si="151"/>
        <v>0</v>
      </c>
      <c r="CU467" s="30">
        <v>21</v>
      </c>
      <c r="CV467" s="35">
        <f t="shared" si="153"/>
        <v>0</v>
      </c>
      <c r="CW467" s="36">
        <f t="shared" si="154"/>
        <v>0</v>
      </c>
      <c r="CX467" s="37">
        <f t="shared" si="155"/>
        <v>2.5</v>
      </c>
      <c r="CY467" s="38">
        <f t="shared" si="156"/>
        <v>0</v>
      </c>
      <c r="CZ467" s="39">
        <f t="shared" si="157"/>
        <v>1</v>
      </c>
      <c r="DA467" t="s">
        <v>215</v>
      </c>
      <c r="DC467" t="s">
        <v>213</v>
      </c>
      <c r="DD467" t="str">
        <f t="shared" ca="1" si="158"/>
        <v>CHIPSANDDIPITEM(MEAL, ItemRegistry.chipsanddipItem, 4 ,4f,0f,0f,2.5f,0f,0f,1f,1f),</v>
      </c>
      <c r="DG467" t="s">
        <v>2581</v>
      </c>
    </row>
    <row r="468" spans="2:111" x14ac:dyDescent="0.3">
      <c r="B468" t="s">
        <v>1192</v>
      </c>
      <c r="C468" t="str">
        <f>INDEX('PH Itemnames'!$B$1:$B$723,MATCH(B468,'PH Itemnames'!$A$1:$A$723),1)</f>
        <v>cheezepuffsItem</v>
      </c>
      <c r="D468" t="s">
        <v>253</v>
      </c>
      <c r="E468" t="s">
        <v>1213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59"/>
        <v>1</v>
      </c>
      <c r="W468" s="11">
        <f t="shared" si="141"/>
        <v>0</v>
      </c>
      <c r="X468" s="44" t="str">
        <f t="shared" ca="1" si="160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2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43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44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45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46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47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48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49"/>
        <v>3</v>
      </c>
      <c r="CS468" s="34">
        <v>15</v>
      </c>
      <c r="CT468" s="30">
        <f t="shared" si="151"/>
        <v>0</v>
      </c>
      <c r="CU468" s="30">
        <v>87</v>
      </c>
      <c r="CV468" s="35">
        <f t="shared" si="153"/>
        <v>0</v>
      </c>
      <c r="CW468" s="36">
        <f t="shared" si="154"/>
        <v>0</v>
      </c>
      <c r="CX468" s="37">
        <f t="shared" si="155"/>
        <v>0</v>
      </c>
      <c r="CY468" s="38">
        <f t="shared" si="156"/>
        <v>0</v>
      </c>
      <c r="CZ468" s="39">
        <f t="shared" si="157"/>
        <v>3</v>
      </c>
      <c r="DA468" t="s">
        <v>215</v>
      </c>
      <c r="DC468" t="s">
        <v>213</v>
      </c>
      <c r="DD468" t="str">
        <f t="shared" ca="1" si="158"/>
        <v>CHEEZEPUFFSITEM(MEAL, ItemRegistry.cheezepuffsItem, 4 ,3f,0f,0f,0f,0f,0f,3f,0.24f),</v>
      </c>
      <c r="DG468" t="s">
        <v>2582</v>
      </c>
    </row>
    <row r="469" spans="2:111" x14ac:dyDescent="0.3">
      <c r="B469" t="s">
        <v>777</v>
      </c>
      <c r="C469" t="str">
        <f>INDEX('PH Itemnames'!$B$1:$B$723,MATCH(B469,'PH Itemnames'!$A$1:$A$723),1)</f>
        <v>surfandturfItem</v>
      </c>
      <c r="D469" t="s">
        <v>258</v>
      </c>
      <c r="E469" t="s">
        <v>1213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59"/>
        <v>1</v>
      </c>
      <c r="W469" s="11">
        <f t="shared" si="141"/>
        <v>0</v>
      </c>
      <c r="X469" s="44" t="str">
        <f t="shared" ca="1" si="160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2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43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44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45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46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47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48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49"/>
        <v>0</v>
      </c>
      <c r="CS469" s="34">
        <v>15</v>
      </c>
      <c r="CT469" s="30">
        <f t="shared" si="151"/>
        <v>0.35714285714285715</v>
      </c>
      <c r="CU469" s="30">
        <f t="shared" si="152"/>
        <v>13.428571428571429</v>
      </c>
      <c r="CV469" s="35">
        <f t="shared" si="153"/>
        <v>0</v>
      </c>
      <c r="CW469" s="36">
        <f t="shared" si="154"/>
        <v>0</v>
      </c>
      <c r="CX469" s="37">
        <v>1</v>
      </c>
      <c r="CY469" s="38">
        <f t="shared" si="156"/>
        <v>4</v>
      </c>
      <c r="CZ469" s="39">
        <f t="shared" si="157"/>
        <v>0</v>
      </c>
      <c r="DA469" t="s">
        <v>215</v>
      </c>
      <c r="DC469" t="s">
        <v>213</v>
      </c>
      <c r="DD469" t="str">
        <f t="shared" ca="1" si="158"/>
        <v>SURFANDTURFITEM(MEAL, ItemRegistry.surfandturfItem, 4 ,3f,0f,0f,1f,0f,4f,0f,1.56f),</v>
      </c>
      <c r="DG469" t="s">
        <v>2583</v>
      </c>
    </row>
    <row r="470" spans="2:111" x14ac:dyDescent="0.3">
      <c r="B470" t="s">
        <v>778</v>
      </c>
      <c r="C470" t="str">
        <f>INDEX('PH Itemnames'!$B$1:$B$723,MATCH(B470,'PH Itemnames'!$A$1:$A$723),1)</f>
        <v>liverandonionsItem</v>
      </c>
      <c r="D470" t="s">
        <v>258</v>
      </c>
      <c r="E470" t="s">
        <v>1213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59"/>
        <v>1</v>
      </c>
      <c r="W470" s="11">
        <f t="shared" si="141"/>
        <v>0</v>
      </c>
      <c r="X470" s="44" t="str">
        <f t="shared" ca="1" si="160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2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43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44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45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46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47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48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49"/>
        <v>0</v>
      </c>
      <c r="CS470" s="34">
        <v>15</v>
      </c>
      <c r="CT470" s="30">
        <f t="shared" si="151"/>
        <v>0.35714285714285715</v>
      </c>
      <c r="CU470" s="30">
        <v>13</v>
      </c>
      <c r="CV470" s="35">
        <f t="shared" si="153"/>
        <v>0</v>
      </c>
      <c r="CW470" s="36">
        <f t="shared" si="154"/>
        <v>0</v>
      </c>
      <c r="CX470" s="37">
        <v>2</v>
      </c>
      <c r="CY470" s="38">
        <f t="shared" si="156"/>
        <v>2</v>
      </c>
      <c r="CZ470" s="39">
        <f t="shared" si="157"/>
        <v>0</v>
      </c>
      <c r="DA470" t="s">
        <v>215</v>
      </c>
      <c r="DC470" t="s">
        <v>213</v>
      </c>
      <c r="DD470" t="str">
        <f t="shared" ca="1" si="158"/>
        <v>LIVERANDONIONSITEM(MEAL, ItemRegistry.liverandonionsItem, 4 ,3f,0f,0f,2f,0f,2f,0f,1.62f),</v>
      </c>
      <c r="DG470" t="s">
        <v>2584</v>
      </c>
    </row>
    <row r="471" spans="2:111" x14ac:dyDescent="0.3">
      <c r="B471" t="s">
        <v>779</v>
      </c>
      <c r="C471" t="str">
        <f>INDEX('PH Itemnames'!$B$1:$B$723,MATCH(B471,'PH Itemnames'!$A$1:$A$723),1)</f>
        <v>fortunecookieItem</v>
      </c>
      <c r="D471" t="s">
        <v>253</v>
      </c>
      <c r="E471" t="s">
        <v>1213</v>
      </c>
      <c r="F471" s="10" t="s">
        <v>222</v>
      </c>
      <c r="G471" s="11" t="s">
        <v>223</v>
      </c>
      <c r="H471" s="11" t="s">
        <v>733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59"/>
        <v>1</v>
      </c>
      <c r="W471" s="11">
        <f t="shared" si="141"/>
        <v>0</v>
      </c>
      <c r="X471" s="44" t="str">
        <f t="shared" ca="1" si="160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2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43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44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45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46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47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48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49"/>
        <v>0</v>
      </c>
      <c r="CS471" s="34">
        <f t="shared" si="150"/>
        <v>5</v>
      </c>
      <c r="CT471" s="30">
        <f t="shared" si="151"/>
        <v>0</v>
      </c>
      <c r="CU471" s="30">
        <v>18</v>
      </c>
      <c r="CV471" s="35">
        <f t="shared" si="153"/>
        <v>1</v>
      </c>
      <c r="CW471" s="36">
        <f t="shared" si="154"/>
        <v>0</v>
      </c>
      <c r="CX471" s="37">
        <f t="shared" si="155"/>
        <v>0</v>
      </c>
      <c r="CY471" s="38">
        <f t="shared" si="156"/>
        <v>0</v>
      </c>
      <c r="CZ471" s="39">
        <f t="shared" si="157"/>
        <v>0</v>
      </c>
      <c r="DA471" t="s">
        <v>215</v>
      </c>
      <c r="DC471" t="s">
        <v>213</v>
      </c>
      <c r="DD471" t="str">
        <f t="shared" ca="1" si="158"/>
        <v>FORTUNECOOKIEITEM(MEAL, ItemRegistry.fortunecookieItem, 4 ,1f,0f,1f,0f,0f,0f,0f,1.17f),</v>
      </c>
      <c r="DG471" t="s">
        <v>2585</v>
      </c>
    </row>
    <row r="472" spans="2:111" x14ac:dyDescent="0.3">
      <c r="B472" t="s">
        <v>780</v>
      </c>
      <c r="C472" t="str">
        <f>INDEX('PH Itemnames'!$B$1:$B$723,MATCH(B472,'PH Itemnames'!$A$1:$A$723),1)</f>
        <v>deviledeggItem</v>
      </c>
      <c r="D472" t="s">
        <v>253</v>
      </c>
      <c r="E472" t="s">
        <v>1213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59"/>
        <v>1</v>
      </c>
      <c r="W472" s="11">
        <f t="shared" si="141"/>
        <v>1</v>
      </c>
      <c r="X472" s="44" t="str">
        <f t="shared" ca="1" si="160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2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43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44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45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46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47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48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49"/>
        <v>0</v>
      </c>
      <c r="CS472" s="34">
        <v>5</v>
      </c>
      <c r="CT472" s="30">
        <f t="shared" si="151"/>
        <v>0</v>
      </c>
      <c r="CU472" s="30">
        <v>18</v>
      </c>
      <c r="CV472" s="35">
        <f t="shared" si="153"/>
        <v>0</v>
      </c>
      <c r="CW472" s="36">
        <f t="shared" si="154"/>
        <v>0</v>
      </c>
      <c r="CX472" s="37">
        <f t="shared" si="155"/>
        <v>0</v>
      </c>
      <c r="CY472" s="38">
        <v>0.8</v>
      </c>
      <c r="CZ472" s="39">
        <v>0.3</v>
      </c>
      <c r="DA472" t="s">
        <v>215</v>
      </c>
      <c r="DC472" t="s">
        <v>213</v>
      </c>
      <c r="DD472" t="str">
        <f t="shared" ca="1" si="158"/>
        <v>DEVILEDEGGITEM(MEAL, ItemRegistry.deviledeggItem, 4 ,1f,0f,0f,0f,0f,0.8f,0.3f,1.17f),</v>
      </c>
      <c r="DG472" t="s">
        <v>2586</v>
      </c>
    </row>
    <row r="473" spans="2:111" x14ac:dyDescent="0.3">
      <c r="B473" t="s">
        <v>781</v>
      </c>
      <c r="C473" t="str">
        <f>INDEX('PH Itemnames'!$B$1:$B$723,MATCH(B473,'PH Itemnames'!$A$1:$A$723),1)</f>
        <v>mozzerellasticksItem</v>
      </c>
      <c r="D473" t="s">
        <v>253</v>
      </c>
      <c r="E473" t="s">
        <v>1213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59"/>
        <v>1</v>
      </c>
      <c r="W473" s="11">
        <f t="shared" si="141"/>
        <v>0</v>
      </c>
      <c r="X473" s="44" t="str">
        <f t="shared" ca="1" si="160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2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43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44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45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46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47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48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49"/>
        <v>3</v>
      </c>
      <c r="CS473" s="34">
        <v>20</v>
      </c>
      <c r="CT473" s="30">
        <f t="shared" si="151"/>
        <v>0</v>
      </c>
      <c r="CU473" s="30">
        <v>18</v>
      </c>
      <c r="CV473" s="35">
        <f t="shared" si="153"/>
        <v>1</v>
      </c>
      <c r="CW473" s="36">
        <f t="shared" si="154"/>
        <v>0</v>
      </c>
      <c r="CX473" s="37">
        <f t="shared" si="155"/>
        <v>0</v>
      </c>
      <c r="CY473" s="38">
        <v>0</v>
      </c>
      <c r="CZ473" s="39">
        <f t="shared" si="157"/>
        <v>3</v>
      </c>
      <c r="DA473" t="s">
        <v>215</v>
      </c>
      <c r="DC473" t="s">
        <v>213</v>
      </c>
      <c r="DD473" t="str">
        <f t="shared" ca="1" si="158"/>
        <v>MOZZERELLASTICKSITEM(MEAL, ItemRegistry.mozzerellasticksItem, 4 ,4f,0f,1f,0f,0f,0f,3f,1.17f),</v>
      </c>
      <c r="DG473" t="s">
        <v>2587</v>
      </c>
    </row>
    <row r="474" spans="2:111" x14ac:dyDescent="0.3">
      <c r="B474" t="s">
        <v>782</v>
      </c>
      <c r="C474" t="str">
        <f>INDEX('PH Itemnames'!$B$1:$B$723,MATCH(B474,'PH Itemnames'!$A$1:$A$723),1)</f>
        <v>succotashItem</v>
      </c>
      <c r="D474" t="s">
        <v>253</v>
      </c>
      <c r="E474" t="s">
        <v>1213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59"/>
        <v>1</v>
      </c>
      <c r="W474" s="11">
        <f t="shared" si="141"/>
        <v>0</v>
      </c>
      <c r="X474" s="44" t="str">
        <f t="shared" ca="1" si="160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2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43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44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45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46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47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48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49"/>
        <v>1</v>
      </c>
      <c r="CS474" s="34">
        <v>15</v>
      </c>
      <c r="CT474" s="30">
        <v>0</v>
      </c>
      <c r="CU474" s="30">
        <f t="shared" si="152"/>
        <v>20.5</v>
      </c>
      <c r="CV474" s="35">
        <v>1</v>
      </c>
      <c r="CW474" s="36">
        <f t="shared" si="154"/>
        <v>0</v>
      </c>
      <c r="CX474" s="37">
        <f t="shared" si="155"/>
        <v>3.5</v>
      </c>
      <c r="CY474" s="38">
        <f t="shared" si="156"/>
        <v>0</v>
      </c>
      <c r="CZ474" s="39">
        <f t="shared" si="157"/>
        <v>1</v>
      </c>
      <c r="DA474" t="s">
        <v>215</v>
      </c>
      <c r="DC474" t="s">
        <v>213</v>
      </c>
      <c r="DD474" t="str">
        <f t="shared" ca="1" si="158"/>
        <v>SUCCOTASHITEM(MEAL, ItemRegistry.succotashItem, 4 ,3f,0f,1f,3.5f,0f,0f,1f,1.02f),</v>
      </c>
      <c r="DG474" t="s">
        <v>2588</v>
      </c>
    </row>
    <row r="475" spans="2:111" x14ac:dyDescent="0.3">
      <c r="B475" t="s">
        <v>783</v>
      </c>
      <c r="C475" t="str">
        <f>INDEX('PH Itemnames'!$B$1:$B$723,MATCH(B475,'PH Itemnames'!$A$1:$A$723),1)</f>
        <v>friedgreentomatoesItem</v>
      </c>
      <c r="D475" t="s">
        <v>253</v>
      </c>
      <c r="E475" t="s">
        <v>1213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59"/>
        <v>1</v>
      </c>
      <c r="W475" s="11">
        <f t="shared" si="141"/>
        <v>0</v>
      </c>
      <c r="X475" s="44" t="str">
        <f t="shared" ca="1" si="160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2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43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44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45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46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47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48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49"/>
        <v>0</v>
      </c>
      <c r="CS475" s="34">
        <v>10</v>
      </c>
      <c r="CT475" s="30">
        <v>0</v>
      </c>
      <c r="CU475" s="30">
        <f t="shared" si="152"/>
        <v>11.5</v>
      </c>
      <c r="CV475" s="35">
        <f t="shared" si="153"/>
        <v>1</v>
      </c>
      <c r="CW475" s="36">
        <f t="shared" si="154"/>
        <v>0</v>
      </c>
      <c r="CX475" s="37">
        <f t="shared" si="155"/>
        <v>1.5</v>
      </c>
      <c r="CY475" s="38">
        <f t="shared" si="156"/>
        <v>0</v>
      </c>
      <c r="CZ475" s="39">
        <f t="shared" si="157"/>
        <v>0</v>
      </c>
      <c r="DA475" t="s">
        <v>215</v>
      </c>
      <c r="DC475" t="s">
        <v>213</v>
      </c>
      <c r="DD475" t="str">
        <f t="shared" ca="1" si="158"/>
        <v>FRIEDGREENTOMATOESITEM(MEAL, ItemRegistry.friedgreentomatoesItem, 4 ,2f,0f,1f,1.5f,0f,0f,0f,1.83f),</v>
      </c>
      <c r="DG475" t="s">
        <v>2589</v>
      </c>
    </row>
    <row r="476" spans="2:111" x14ac:dyDescent="0.3">
      <c r="B476" t="s">
        <v>784</v>
      </c>
      <c r="C476" t="str">
        <f>INDEX('PH Itemnames'!$B$1:$B$723,MATCH(B476,'PH Itemnames'!$A$1:$A$723),1)</f>
        <v>potatoesobrienItem</v>
      </c>
      <c r="D476" t="s">
        <v>253</v>
      </c>
      <c r="E476" t="s">
        <v>1213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59"/>
        <v>1</v>
      </c>
      <c r="W476" s="11">
        <f t="shared" si="141"/>
        <v>0</v>
      </c>
      <c r="X476" s="44" t="str">
        <f t="shared" ca="1" si="160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2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43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44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45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46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47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48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49"/>
        <v>0</v>
      </c>
      <c r="CS476" s="34">
        <f t="shared" si="150"/>
        <v>20</v>
      </c>
      <c r="CT476" s="30">
        <f t="shared" si="151"/>
        <v>0</v>
      </c>
      <c r="CU476" s="30">
        <v>12</v>
      </c>
      <c r="CV476" s="35">
        <f t="shared" si="153"/>
        <v>0</v>
      </c>
      <c r="CW476" s="36">
        <f t="shared" si="154"/>
        <v>0</v>
      </c>
      <c r="CX476" s="37">
        <f t="shared" si="155"/>
        <v>3.5</v>
      </c>
      <c r="CY476" s="38">
        <f t="shared" si="156"/>
        <v>0</v>
      </c>
      <c r="CZ476" s="39">
        <f t="shared" si="157"/>
        <v>0</v>
      </c>
      <c r="DA476" t="s">
        <v>215</v>
      </c>
      <c r="DC476" t="s">
        <v>213</v>
      </c>
      <c r="DD476" t="str">
        <f t="shared" ca="1" si="158"/>
        <v>POTATOESOBRIENITEM(MEAL, ItemRegistry.potatoesobrienItem, 4 ,4f,0f,0f,3.5f,0f,0f,0f,1.75f),</v>
      </c>
      <c r="DG476" t="s">
        <v>2590</v>
      </c>
    </row>
    <row r="477" spans="2:111" x14ac:dyDescent="0.3">
      <c r="B477" t="s">
        <v>847</v>
      </c>
      <c r="C477" t="str">
        <f>INDEX('PH Itemnames'!$B$1:$B$723,MATCH(B477,'PH Itemnames'!$A$1:$A$723),1)</f>
        <v>tatertotsItem</v>
      </c>
      <c r="D477" t="s">
        <v>253</v>
      </c>
      <c r="E477" t="s">
        <v>1213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59"/>
        <v>1</v>
      </c>
      <c r="W477" s="11">
        <f t="shared" si="141"/>
        <v>1</v>
      </c>
      <c r="X477" s="44" t="str">
        <f t="shared" ca="1" si="160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2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43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44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45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46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47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48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49"/>
        <v>0</v>
      </c>
      <c r="CS477" s="34">
        <f t="shared" si="150"/>
        <v>15</v>
      </c>
      <c r="CT477" s="30">
        <f t="shared" si="151"/>
        <v>0</v>
      </c>
      <c r="CU477" s="30">
        <v>21</v>
      </c>
      <c r="CV477" s="35">
        <f t="shared" si="153"/>
        <v>1</v>
      </c>
      <c r="CW477" s="36">
        <f t="shared" si="154"/>
        <v>0</v>
      </c>
      <c r="CX477" s="37">
        <f t="shared" si="155"/>
        <v>1.5</v>
      </c>
      <c r="CY477" s="38">
        <f t="shared" si="156"/>
        <v>0</v>
      </c>
      <c r="CZ477" s="39">
        <f t="shared" si="157"/>
        <v>0</v>
      </c>
      <c r="DA477" t="s">
        <v>215</v>
      </c>
      <c r="DC477" t="s">
        <v>213</v>
      </c>
      <c r="DD477" t="str">
        <f t="shared" ca="1" si="158"/>
        <v>TATERTOTSITEM(MEAL, ItemRegistry.tatertotsItem, 4 ,3f,0f,1f,1.5f,0f,0f,0f,1f),</v>
      </c>
      <c r="DG477" t="s">
        <v>2591</v>
      </c>
    </row>
    <row r="478" spans="2:111" x14ac:dyDescent="0.3">
      <c r="B478" t="s">
        <v>785</v>
      </c>
      <c r="C478" t="str">
        <f>INDEX('PH Itemnames'!$B$1:$B$723,MATCH(B478,'PH Itemnames'!$A$1:$A$723),1)</f>
        <v>smoresItem</v>
      </c>
      <c r="D478" t="s">
        <v>253</v>
      </c>
      <c r="E478" t="s">
        <v>1213</v>
      </c>
      <c r="F478" s="10" t="s">
        <v>734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59"/>
        <v>0</v>
      </c>
      <c r="W478" s="11">
        <f t="shared" si="141"/>
        <v>0</v>
      </c>
      <c r="X478" s="44" t="str">
        <f t="shared" ca="1" si="160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2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43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44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45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46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47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48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49"/>
        <v>4</v>
      </c>
      <c r="CS478" s="34">
        <f t="shared" si="150"/>
        <v>20</v>
      </c>
      <c r="CT478" s="30">
        <f t="shared" si="151"/>
        <v>15</v>
      </c>
      <c r="CU478" s="30">
        <f t="shared" si="152"/>
        <v>14.444444444444445</v>
      </c>
      <c r="CV478" s="35">
        <f t="shared" si="153"/>
        <v>1</v>
      </c>
      <c r="CW478" s="36">
        <f t="shared" si="154"/>
        <v>0</v>
      </c>
      <c r="CX478" s="37">
        <f t="shared" si="155"/>
        <v>0</v>
      </c>
      <c r="CY478" s="38">
        <f t="shared" si="156"/>
        <v>0</v>
      </c>
      <c r="CZ478" s="39">
        <f t="shared" si="157"/>
        <v>4</v>
      </c>
      <c r="DA478" t="s">
        <v>212</v>
      </c>
      <c r="DC478" t="s">
        <v>213</v>
      </c>
      <c r="DD478" t="str">
        <f t="shared" ca="1" si="158"/>
        <v/>
      </c>
      <c r="DG478" t="s">
        <v>2316</v>
      </c>
    </row>
    <row r="479" spans="2:111" x14ac:dyDescent="0.3">
      <c r="B479" t="s">
        <v>786</v>
      </c>
      <c r="C479" t="str">
        <f>INDEX('PH Itemnames'!$B$1:$B$723,MATCH(B479,'PH Itemnames'!$A$1:$A$723),1)</f>
        <v>steakfajitaItem</v>
      </c>
      <c r="D479" t="s">
        <v>253</v>
      </c>
      <c r="E479" t="s">
        <v>1213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59"/>
        <v>1</v>
      </c>
      <c r="W479" s="11">
        <f t="shared" si="141"/>
        <v>0</v>
      </c>
      <c r="X479" s="44" t="str">
        <f t="shared" ca="1" si="160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2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43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44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45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46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47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48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49"/>
        <v>0</v>
      </c>
      <c r="CS479" s="34">
        <v>20</v>
      </c>
      <c r="CT479" s="30">
        <v>0</v>
      </c>
      <c r="CU479" s="30">
        <v>18</v>
      </c>
      <c r="CV479" s="35">
        <f t="shared" si="153"/>
        <v>0</v>
      </c>
      <c r="CW479" s="36">
        <f t="shared" si="154"/>
        <v>0</v>
      </c>
      <c r="CX479" s="37">
        <f t="shared" si="155"/>
        <v>2.5</v>
      </c>
      <c r="CY479" s="38">
        <f t="shared" si="156"/>
        <v>2</v>
      </c>
      <c r="CZ479" s="39">
        <f t="shared" si="157"/>
        <v>0</v>
      </c>
      <c r="DA479" t="s">
        <v>215</v>
      </c>
      <c r="DC479" t="s">
        <v>213</v>
      </c>
      <c r="DD479" t="str">
        <f t="shared" ca="1" si="158"/>
        <v>STEAKFAJITAITEM(MEAL, ItemRegistry.steakfajitaItem, 4 ,4f,0f,0f,2.5f,0f,2f,0f,1.17f),</v>
      </c>
      <c r="DG479" t="s">
        <v>2592</v>
      </c>
    </row>
    <row r="480" spans="2:111" x14ac:dyDescent="0.3">
      <c r="B480" t="s">
        <v>787</v>
      </c>
      <c r="C480" t="str">
        <f>INDEX('PH Itemnames'!$B$1:$B$723,MATCH(B480,'PH Itemnames'!$A$1:$A$723),1)</f>
        <v>ramenItem</v>
      </c>
      <c r="D480" t="s">
        <v>258</v>
      </c>
      <c r="E480" t="s">
        <v>1213</v>
      </c>
      <c r="F480" s="10" t="s">
        <v>708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59"/>
        <v>1</v>
      </c>
      <c r="W480" s="11">
        <f t="shared" si="141"/>
        <v>0</v>
      </c>
      <c r="X480" s="44" t="str">
        <f t="shared" ca="1" si="160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2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43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44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45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46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47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48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49"/>
        <v>0</v>
      </c>
      <c r="CS480" s="34">
        <v>20</v>
      </c>
      <c r="CT480" s="30">
        <v>15</v>
      </c>
      <c r="CU480" s="30">
        <v>9</v>
      </c>
      <c r="CV480" s="35">
        <f t="shared" si="153"/>
        <v>1</v>
      </c>
      <c r="CW480" s="36">
        <f t="shared" si="154"/>
        <v>0</v>
      </c>
      <c r="CX480" s="37">
        <f t="shared" si="155"/>
        <v>1.1428571428571428</v>
      </c>
      <c r="CY480" s="38">
        <f t="shared" si="156"/>
        <v>2.5</v>
      </c>
      <c r="CZ480" s="39">
        <f t="shared" si="157"/>
        <v>0</v>
      </c>
      <c r="DA480" t="s">
        <v>215</v>
      </c>
      <c r="DC480" t="s">
        <v>213</v>
      </c>
      <c r="DD480" t="str">
        <f t="shared" ca="1" si="158"/>
        <v>RAMENITEM(MEAL, ItemRegistry.ramenItem, 4 ,4f,15f,1f,1.14f,0f,2.5f,0f,2.33f),</v>
      </c>
      <c r="DG480" t="s">
        <v>2593</v>
      </c>
    </row>
    <row r="481" spans="2:111" x14ac:dyDescent="0.3">
      <c r="B481" t="s">
        <v>788</v>
      </c>
      <c r="C481" t="str">
        <f>INDEX('PH Itemnames'!$B$1:$B$723,MATCH(B481,'PH Itemnames'!$A$1:$A$723),1)</f>
        <v>misosoupItem</v>
      </c>
      <c r="D481" t="s">
        <v>258</v>
      </c>
      <c r="E481" t="s">
        <v>1213</v>
      </c>
      <c r="F481" s="10" t="s">
        <v>789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59"/>
        <v>1</v>
      </c>
      <c r="W481" s="11">
        <f t="shared" si="141"/>
        <v>0</v>
      </c>
      <c r="X481" s="44" t="str">
        <f t="shared" ca="1" si="160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2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43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44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45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46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47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48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49"/>
        <v>0</v>
      </c>
      <c r="CS481" s="34">
        <v>10</v>
      </c>
      <c r="CT481" s="30">
        <v>15</v>
      </c>
      <c r="CU481" s="30">
        <v>6</v>
      </c>
      <c r="CV481" s="35">
        <f t="shared" si="153"/>
        <v>0</v>
      </c>
      <c r="CW481" s="36">
        <f t="shared" si="154"/>
        <v>0</v>
      </c>
      <c r="CX481" s="37">
        <f t="shared" si="155"/>
        <v>1</v>
      </c>
      <c r="CY481" s="38">
        <f t="shared" si="156"/>
        <v>0</v>
      </c>
      <c r="CZ481" s="39">
        <f t="shared" si="157"/>
        <v>0</v>
      </c>
      <c r="DA481" t="s">
        <v>215</v>
      </c>
      <c r="DC481" t="s">
        <v>213</v>
      </c>
      <c r="DD481" t="str">
        <f t="shared" ca="1" si="158"/>
        <v>MISOSOUPITEM(MEAL, ItemRegistry.misosoupItem, 4 ,2f,15f,0f,1f,0f,0f,0f,3.5f),</v>
      </c>
      <c r="DG481" t="s">
        <v>2594</v>
      </c>
    </row>
    <row r="482" spans="2:111" x14ac:dyDescent="0.3">
      <c r="B482" t="s">
        <v>790</v>
      </c>
      <c r="C482" t="str">
        <f>INDEX('PH Itemnames'!$B$1:$B$723,MATCH(B482,'PH Itemnames'!$A$1:$A$723),1)</f>
        <v>onigiriItem</v>
      </c>
      <c r="D482" t="s">
        <v>253</v>
      </c>
      <c r="E482" t="s">
        <v>1213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59"/>
        <v>1</v>
      </c>
      <c r="W482" s="11">
        <f t="shared" si="141"/>
        <v>2</v>
      </c>
      <c r="X482" s="44" t="str">
        <f t="shared" ca="1" si="160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2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43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44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45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46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47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48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49"/>
        <v>0</v>
      </c>
      <c r="CS482" s="34">
        <v>5</v>
      </c>
      <c r="CT482" s="30">
        <f t="shared" si="151"/>
        <v>0</v>
      </c>
      <c r="CU482" s="30">
        <v>18</v>
      </c>
      <c r="CV482" s="35">
        <v>1</v>
      </c>
      <c r="CW482" s="36">
        <f t="shared" si="154"/>
        <v>0</v>
      </c>
      <c r="CX482" s="37">
        <f t="shared" si="155"/>
        <v>1</v>
      </c>
      <c r="CY482" s="38">
        <f t="shared" si="156"/>
        <v>0</v>
      </c>
      <c r="CZ482" s="39">
        <f t="shared" si="157"/>
        <v>0</v>
      </c>
      <c r="DA482" t="s">
        <v>215</v>
      </c>
      <c r="DC482" t="s">
        <v>213</v>
      </c>
      <c r="DD482" t="str">
        <f t="shared" ca="1" si="158"/>
        <v>ONIGIRIITEM(MEAL, ItemRegistry.onigiriItem, 4 ,1f,0f,1f,1f,0f,0f,0f,1.17f),</v>
      </c>
      <c r="DG482" t="s">
        <v>2595</v>
      </c>
    </row>
    <row r="483" spans="2:111" x14ac:dyDescent="0.3">
      <c r="B483" t="s">
        <v>791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1213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59"/>
        <v>1</v>
      </c>
      <c r="W483" s="11">
        <f t="shared" si="141"/>
        <v>0</v>
      </c>
      <c r="X483" s="44" t="str">
        <f t="shared" ca="1" si="160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2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43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44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45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46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47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48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49"/>
        <v>5</v>
      </c>
      <c r="CS483" s="34">
        <f t="shared" si="150"/>
        <v>25</v>
      </c>
      <c r="CT483" s="30">
        <v>0</v>
      </c>
      <c r="CU483" s="30">
        <v>21</v>
      </c>
      <c r="CV483" s="35">
        <f t="shared" si="153"/>
        <v>1.5</v>
      </c>
      <c r="CW483" s="36">
        <f t="shared" si="154"/>
        <v>0</v>
      </c>
      <c r="CX483" s="37">
        <f t="shared" si="155"/>
        <v>0</v>
      </c>
      <c r="CY483" s="38">
        <f t="shared" si="156"/>
        <v>0</v>
      </c>
      <c r="CZ483" s="39">
        <f t="shared" si="157"/>
        <v>5</v>
      </c>
      <c r="DA483" t="s">
        <v>215</v>
      </c>
      <c r="DC483" t="s">
        <v>213</v>
      </c>
      <c r="DD483" t="str">
        <f t="shared" ca="1" si="158"/>
        <v>GRILLEDCHEESEVEGEMITETOASTITEM(MEAL, ItemRegistry.grilledcheesevegemitetoastItem, 4 ,5f,0f,2f,0f,0f,0f,5f,1f),</v>
      </c>
      <c r="DG483" t="s">
        <v>2339</v>
      </c>
    </row>
    <row r="484" spans="2:111" x14ac:dyDescent="0.3">
      <c r="B484" t="s">
        <v>792</v>
      </c>
      <c r="C484" t="str">
        <f>INDEX('PH Itemnames'!$B$1:$B$723,MATCH(B484,'PH Itemnames'!$A$1:$A$723),1)</f>
        <v>monsterfrieddumplingsItem</v>
      </c>
      <c r="D484" t="s">
        <v>253</v>
      </c>
      <c r="E484" t="s">
        <v>1213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59"/>
        <v>0</v>
      </c>
      <c r="W484" s="11">
        <f t="shared" si="141"/>
        <v>0</v>
      </c>
      <c r="X484" s="44" t="str">
        <f t="shared" ca="1" si="160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2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43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44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45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46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47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48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49"/>
        <v>0</v>
      </c>
      <c r="CS484" s="34">
        <f t="shared" si="150"/>
        <v>9</v>
      </c>
      <c r="CT484" s="30">
        <f t="shared" si="151"/>
        <v>0</v>
      </c>
      <c r="CU484" s="30">
        <f t="shared" si="152"/>
        <v>31.625</v>
      </c>
      <c r="CV484" s="35">
        <f t="shared" si="153"/>
        <v>1</v>
      </c>
      <c r="CW484" s="36">
        <f t="shared" si="154"/>
        <v>0</v>
      </c>
      <c r="CX484" s="37">
        <f t="shared" si="155"/>
        <v>3</v>
      </c>
      <c r="CY484" s="38">
        <f t="shared" si="156"/>
        <v>0</v>
      </c>
      <c r="CZ484" s="39">
        <f t="shared" si="157"/>
        <v>0</v>
      </c>
      <c r="DA484" t="s">
        <v>212</v>
      </c>
      <c r="DC484" t="s">
        <v>213</v>
      </c>
      <c r="DD484" t="str">
        <f t="shared" ca="1" si="158"/>
        <v/>
      </c>
      <c r="DG484" t="s">
        <v>2316</v>
      </c>
    </row>
    <row r="485" spans="2:111" x14ac:dyDescent="0.3">
      <c r="B485" t="s">
        <v>793</v>
      </c>
      <c r="C485" t="str">
        <f>INDEX('PH Itemnames'!$B$1:$B$723,MATCH(B485,'PH Itemnames'!$A$1:$A$723),1)</f>
        <v>crispyricepuffcerealItem</v>
      </c>
      <c r="D485" t="s">
        <v>253</v>
      </c>
      <c r="E485" t="s">
        <v>1213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59"/>
        <v>1</v>
      </c>
      <c r="W485" s="11">
        <f t="shared" si="141"/>
        <v>0</v>
      </c>
      <c r="X485" s="44" t="str">
        <f t="shared" ca="1" si="160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2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43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44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45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46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47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48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49"/>
        <v>2</v>
      </c>
      <c r="CS485" s="34">
        <f t="shared" si="150"/>
        <v>5</v>
      </c>
      <c r="CT485" s="30">
        <v>5</v>
      </c>
      <c r="CU485" s="30">
        <v>11</v>
      </c>
      <c r="CV485" s="35">
        <v>1</v>
      </c>
      <c r="CW485" s="36">
        <f t="shared" si="154"/>
        <v>0</v>
      </c>
      <c r="CX485" s="37">
        <f t="shared" si="155"/>
        <v>0</v>
      </c>
      <c r="CY485" s="38">
        <f t="shared" si="156"/>
        <v>0</v>
      </c>
      <c r="CZ485" s="39">
        <f t="shared" si="157"/>
        <v>2</v>
      </c>
      <c r="DA485" t="s">
        <v>215</v>
      </c>
      <c r="DC485" t="s">
        <v>213</v>
      </c>
      <c r="DD485" t="str">
        <f t="shared" ca="1" si="158"/>
        <v>CRISPYRICEPUFFCEREALITEM(MEAL, ItemRegistry.crispyricepuffcerealItem, 4 ,1f,5f,1f,0f,0f,0f,2f,1.91f),</v>
      </c>
      <c r="DG485" t="s">
        <v>2596</v>
      </c>
    </row>
    <row r="486" spans="2:111" x14ac:dyDescent="0.3">
      <c r="B486" t="s">
        <v>794</v>
      </c>
      <c r="C486" t="str">
        <f>INDEX('PH Itemnames'!$B$1:$B$723,MATCH(B486,'PH Itemnames'!$A$1:$A$723),1)</f>
        <v>crispyricepuffbarsItem</v>
      </c>
      <c r="D486" t="s">
        <v>253</v>
      </c>
      <c r="E486" t="s">
        <v>1213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59"/>
        <v>1</v>
      </c>
      <c r="W486" s="11">
        <f t="shared" si="141"/>
        <v>0</v>
      </c>
      <c r="X486" s="44" t="str">
        <f t="shared" ca="1" si="160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2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43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44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45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46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47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48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49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54"/>
        <v>0</v>
      </c>
      <c r="CX486" s="37">
        <f t="shared" si="155"/>
        <v>0</v>
      </c>
      <c r="CY486" s="38">
        <f t="shared" si="156"/>
        <v>0</v>
      </c>
      <c r="CZ486" s="39">
        <f t="shared" si="157"/>
        <v>0</v>
      </c>
      <c r="DA486" t="s">
        <v>215</v>
      </c>
      <c r="DC486" t="s">
        <v>213</v>
      </c>
      <c r="DD486" t="str">
        <f t="shared" ca="1" si="158"/>
        <v>CRISPYRICEPUFFBARSITEM(MEAL, ItemRegistry.crispyricepuffbarsItem, 4 ,1f,0f,1f,0f,0f,0f,0f,1.75f),</v>
      </c>
      <c r="DG486" t="s">
        <v>2597</v>
      </c>
    </row>
    <row r="487" spans="2:111" x14ac:dyDescent="0.3">
      <c r="B487" t="s">
        <v>795</v>
      </c>
      <c r="C487" t="str">
        <f>INDEX('PH Itemnames'!$B$1:$B$723,MATCH(B487,'PH Itemnames'!$A$1:$A$723),1)</f>
        <v>babaganoushItem</v>
      </c>
      <c r="D487" t="s">
        <v>258</v>
      </c>
      <c r="E487" t="s">
        <v>1213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59"/>
        <v>1</v>
      </c>
      <c r="W487" s="11">
        <f t="shared" si="141"/>
        <v>0</v>
      </c>
      <c r="X487" s="44" t="str">
        <f t="shared" ca="1" si="160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2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43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44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45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46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47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48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49"/>
        <v>0</v>
      </c>
      <c r="CS487" s="34">
        <v>10</v>
      </c>
      <c r="CT487" s="30">
        <v>0</v>
      </c>
      <c r="CU487" s="30">
        <v>12</v>
      </c>
      <c r="CV487" s="35">
        <f t="shared" si="153"/>
        <v>0</v>
      </c>
      <c r="CW487" s="36">
        <v>1</v>
      </c>
      <c r="CX487" s="37">
        <f t="shared" si="155"/>
        <v>3.5</v>
      </c>
      <c r="CY487" s="38">
        <f t="shared" si="156"/>
        <v>0</v>
      </c>
      <c r="CZ487" s="39">
        <f t="shared" si="157"/>
        <v>0</v>
      </c>
      <c r="DA487" t="s">
        <v>215</v>
      </c>
      <c r="DC487" t="s">
        <v>213</v>
      </c>
      <c r="DD487" t="str">
        <f t="shared" ca="1" si="158"/>
        <v>BABAGANOUSHITEM(MEAL, ItemRegistry.babaganoushItem, 4 ,2f,0f,0f,3.5f,1f,0f,0f,1.75f),</v>
      </c>
      <c r="DG487" t="s">
        <v>2598</v>
      </c>
    </row>
    <row r="488" spans="2:111" x14ac:dyDescent="0.3">
      <c r="B488" t="s">
        <v>796</v>
      </c>
      <c r="C488" t="str">
        <f>INDEX('PH Itemnames'!$B$1:$B$723,MATCH(B488,'PH Itemnames'!$A$1:$A$723),1)</f>
        <v>berryvinaigrettesaladItem</v>
      </c>
      <c r="D488" t="s">
        <v>253</v>
      </c>
      <c r="E488" t="s">
        <v>1213</v>
      </c>
      <c r="F488" s="10" t="s">
        <v>327</v>
      </c>
      <c r="G488" s="11" t="s">
        <v>797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59"/>
        <v>1</v>
      </c>
      <c r="W488" s="11">
        <f t="shared" si="141"/>
        <v>0</v>
      </c>
      <c r="X488" s="44" t="str">
        <f t="shared" ca="1" si="160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2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43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44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45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46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47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48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49"/>
        <v>0</v>
      </c>
      <c r="CS488" s="34">
        <v>10</v>
      </c>
      <c r="CT488" s="30">
        <v>0</v>
      </c>
      <c r="CU488" s="30">
        <f t="shared" si="152"/>
        <v>14.695238095238096</v>
      </c>
      <c r="CV488" s="35">
        <f t="shared" si="153"/>
        <v>0</v>
      </c>
      <c r="CW488" s="36">
        <v>1</v>
      </c>
      <c r="CX488" s="37">
        <v>1</v>
      </c>
      <c r="CY488" s="38">
        <f t="shared" si="156"/>
        <v>0</v>
      </c>
      <c r="CZ488" s="39">
        <f t="shared" si="157"/>
        <v>0</v>
      </c>
      <c r="DA488" t="s">
        <v>215</v>
      </c>
      <c r="DC488" t="s">
        <v>213</v>
      </c>
      <c r="DD488" t="str">
        <f t="shared" ca="1" si="158"/>
        <v>BERRYVINAIGRETTESALADITEM(MEAL, ItemRegistry.berryvinaigrettesaladItem, 4 ,2f,0f,0f,1f,1f,0f,0f,1.43f),</v>
      </c>
      <c r="DG488" t="s">
        <v>2599</v>
      </c>
    </row>
    <row r="489" spans="2:111" x14ac:dyDescent="0.3">
      <c r="B489" t="s">
        <v>798</v>
      </c>
      <c r="C489" t="str">
        <f>INDEX('PH Itemnames'!$B$1:$B$723,MATCH(B489,'PH Itemnames'!$A$1:$A$723),1)</f>
        <v>tomatoherbchickenItem</v>
      </c>
      <c r="D489" t="s">
        <v>258</v>
      </c>
      <c r="E489" t="s">
        <v>1213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59"/>
        <v>1</v>
      </c>
      <c r="W489" s="11">
        <f t="shared" si="141"/>
        <v>0</v>
      </c>
      <c r="X489" s="44" t="str">
        <f t="shared" ca="1" si="160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2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43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44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45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46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47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48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49"/>
        <v>0</v>
      </c>
      <c r="CS489" s="34">
        <v>15</v>
      </c>
      <c r="CT489" s="30">
        <v>0</v>
      </c>
      <c r="CU489" s="30">
        <v>11</v>
      </c>
      <c r="CV489" s="35">
        <f t="shared" si="153"/>
        <v>0</v>
      </c>
      <c r="CW489" s="36">
        <f t="shared" si="154"/>
        <v>0</v>
      </c>
      <c r="CX489" s="37">
        <f t="shared" si="155"/>
        <v>1.5</v>
      </c>
      <c r="CY489" s="38">
        <f t="shared" si="156"/>
        <v>2.5</v>
      </c>
      <c r="CZ489" s="39">
        <f t="shared" si="157"/>
        <v>0</v>
      </c>
      <c r="DA489" t="s">
        <v>215</v>
      </c>
      <c r="DC489" t="s">
        <v>213</v>
      </c>
      <c r="DD489" t="str">
        <f t="shared" ca="1" si="158"/>
        <v>TOMATOHERBCHICKENITEM(MEAL, ItemRegistry.tomatoherbchickenItem, 4 ,3f,0f,0f,1.5f,0f,2.5f,0f,1.91f),</v>
      </c>
      <c r="DG489" t="s">
        <v>2600</v>
      </c>
    </row>
    <row r="490" spans="2:111" x14ac:dyDescent="0.3">
      <c r="B490" t="s">
        <v>799</v>
      </c>
      <c r="C490" t="str">
        <f>INDEX('PH Itemnames'!$B$1:$B$723,MATCH(B490,'PH Itemnames'!$A$1:$A$723),1)</f>
        <v>pastagardeniaItem</v>
      </c>
      <c r="D490" t="s">
        <v>258</v>
      </c>
      <c r="E490" t="s">
        <v>1213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59"/>
        <v>1</v>
      </c>
      <c r="W490" s="11">
        <f t="shared" si="141"/>
        <v>0</v>
      </c>
      <c r="X490" s="44" t="str">
        <f t="shared" ca="1" si="160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2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43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44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45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46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47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48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49"/>
        <v>4</v>
      </c>
      <c r="CS490" s="34">
        <v>25</v>
      </c>
      <c r="CT490" s="30">
        <v>0</v>
      </c>
      <c r="CU490" s="30">
        <f t="shared" si="152"/>
        <v>27.1</v>
      </c>
      <c r="CV490" s="35">
        <f t="shared" si="153"/>
        <v>1</v>
      </c>
      <c r="CW490" s="36">
        <f t="shared" si="154"/>
        <v>0</v>
      </c>
      <c r="CX490" s="37">
        <f t="shared" si="155"/>
        <v>1.5</v>
      </c>
      <c r="CY490" s="38">
        <f t="shared" si="156"/>
        <v>0</v>
      </c>
      <c r="CZ490" s="39">
        <f t="shared" si="157"/>
        <v>4</v>
      </c>
      <c r="DA490" t="s">
        <v>215</v>
      </c>
      <c r="DC490" t="s">
        <v>213</v>
      </c>
      <c r="DD490" t="str">
        <f t="shared" ca="1" si="158"/>
        <v>PASTAGARDENIAITEM(MEAL, ItemRegistry.pastagardeniaItem, 4 ,5f,0f,1f,1.5f,0f,0f,4f,0.77f),</v>
      </c>
      <c r="DG490" t="s">
        <v>2601</v>
      </c>
    </row>
    <row r="491" spans="2:111" x14ac:dyDescent="0.3">
      <c r="B491" t="s">
        <v>800</v>
      </c>
      <c r="C491" t="str">
        <f>INDEX('PH Itemnames'!$B$1:$B$723,MATCH(B491,'PH Itemnames'!$A$1:$A$723),1)</f>
        <v>fiestacornsaladItem</v>
      </c>
      <c r="D491" t="s">
        <v>258</v>
      </c>
      <c r="E491" t="s">
        <v>1213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59"/>
        <v>1</v>
      </c>
      <c r="W491" s="11">
        <f t="shared" si="141"/>
        <v>0</v>
      </c>
      <c r="X491" s="44" t="str">
        <f t="shared" ca="1" si="160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2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43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44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45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46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47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48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49"/>
        <v>0</v>
      </c>
      <c r="CS491" s="34">
        <v>15</v>
      </c>
      <c r="CT491" s="30">
        <v>0</v>
      </c>
      <c r="CU491" s="30">
        <v>12</v>
      </c>
      <c r="CV491" s="35">
        <f t="shared" si="153"/>
        <v>0</v>
      </c>
      <c r="CW491" s="36">
        <v>1</v>
      </c>
      <c r="CX491" s="37">
        <v>5</v>
      </c>
      <c r="CY491" s="38">
        <f t="shared" si="156"/>
        <v>1</v>
      </c>
      <c r="CZ491" s="39">
        <f t="shared" si="157"/>
        <v>0</v>
      </c>
      <c r="DA491" t="s">
        <v>215</v>
      </c>
      <c r="DC491" t="s">
        <v>213</v>
      </c>
      <c r="DD491" t="str">
        <f t="shared" ca="1" si="158"/>
        <v>FIESTACORNSALADITEM(MEAL, ItemRegistry.fiestacornsaladItem, 4 ,3f,0f,0f,5f,1f,1f,0f,1.75f),</v>
      </c>
      <c r="DG491" t="s">
        <v>2602</v>
      </c>
    </row>
    <row r="492" spans="2:111" x14ac:dyDescent="0.3">
      <c r="B492" t="s">
        <v>801</v>
      </c>
      <c r="C492" t="str">
        <f>INDEX('PH Itemnames'!$B$1:$B$723,MATCH(B492,'PH Itemnames'!$A$1:$A$723),1)</f>
        <v>threebeansaladItem</v>
      </c>
      <c r="D492" t="s">
        <v>258</v>
      </c>
      <c r="E492" t="s">
        <v>1213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59"/>
        <v>1</v>
      </c>
      <c r="W492" s="11">
        <f t="shared" si="141"/>
        <v>0</v>
      </c>
      <c r="X492" s="44" t="str">
        <f t="shared" ca="1" si="160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2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43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44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45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46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47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48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49"/>
        <v>0</v>
      </c>
      <c r="CS492" s="34">
        <v>15</v>
      </c>
      <c r="CT492" s="30">
        <f t="shared" si="151"/>
        <v>0</v>
      </c>
      <c r="CU492" s="30">
        <f t="shared" si="152"/>
        <v>23</v>
      </c>
      <c r="CV492" s="35">
        <f t="shared" si="153"/>
        <v>0</v>
      </c>
      <c r="CW492" s="36">
        <f t="shared" si="154"/>
        <v>0</v>
      </c>
      <c r="CX492" s="37">
        <f t="shared" si="155"/>
        <v>4</v>
      </c>
      <c r="CY492" s="38">
        <f t="shared" si="156"/>
        <v>0</v>
      </c>
      <c r="CZ492" s="39">
        <f t="shared" si="157"/>
        <v>0</v>
      </c>
      <c r="DA492" t="s">
        <v>215</v>
      </c>
      <c r="DC492" t="s">
        <v>213</v>
      </c>
      <c r="DD492" t="str">
        <f t="shared" ca="1" si="158"/>
        <v>THREEBEANSALADITEM(MEAL, ItemRegistry.threebeansaladItem, 4 ,3f,0f,0f,4f,0f,0f,0f,0.91f),</v>
      </c>
      <c r="DG492" t="s">
        <v>2603</v>
      </c>
    </row>
    <row r="493" spans="2:111" x14ac:dyDescent="0.3">
      <c r="B493" t="s">
        <v>802</v>
      </c>
      <c r="C493" t="str">
        <f>INDEX('PH Itemnames'!$B$1:$B$723,MATCH(B493,'PH Itemnames'!$A$1:$A$723),1)</f>
        <v>sweetandsourmeatballsItem</v>
      </c>
      <c r="D493" t="s">
        <v>253</v>
      </c>
      <c r="E493" t="s">
        <v>1213</v>
      </c>
      <c r="F493" s="10" t="s">
        <v>332</v>
      </c>
      <c r="G493" s="11" t="s">
        <v>803</v>
      </c>
      <c r="H493" s="11" t="s">
        <v>804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59"/>
        <v>1</v>
      </c>
      <c r="W493" s="11">
        <f t="shared" si="141"/>
        <v>0</v>
      </c>
      <c r="X493" s="44" t="str">
        <f t="shared" ca="1" si="160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2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43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44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45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46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47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48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49"/>
        <v>0</v>
      </c>
      <c r="CS493" s="34">
        <v>15</v>
      </c>
      <c r="CT493" s="30">
        <f t="shared" si="151"/>
        <v>0</v>
      </c>
      <c r="CU493" s="30">
        <v>18</v>
      </c>
      <c r="CV493" s="35">
        <f t="shared" si="153"/>
        <v>0</v>
      </c>
      <c r="CW493" s="36">
        <f t="shared" si="154"/>
        <v>1</v>
      </c>
      <c r="CX493" s="37">
        <f t="shared" si="155"/>
        <v>0</v>
      </c>
      <c r="CY493" s="38">
        <f t="shared" si="156"/>
        <v>2.5</v>
      </c>
      <c r="CZ493" s="39">
        <f t="shared" si="157"/>
        <v>0</v>
      </c>
      <c r="DA493" t="s">
        <v>215</v>
      </c>
      <c r="DC493" t="s">
        <v>213</v>
      </c>
      <c r="DD493" t="str">
        <f t="shared" ca="1" si="158"/>
        <v>SWEETANDSOURMEATBALLSITEM(MEAL, ItemRegistry.sweetandsourmeatballsItem, 4 ,3f,0f,0f,0f,1f,2.5f,0f,1.17f),</v>
      </c>
      <c r="DG493" t="s">
        <v>2604</v>
      </c>
    </row>
    <row r="494" spans="2:111" x14ac:dyDescent="0.3">
      <c r="B494" t="s">
        <v>805</v>
      </c>
      <c r="C494" t="str">
        <f>INDEX('PH Itemnames'!$B$1:$B$723,MATCH(B494,'PH Itemnames'!$A$1:$A$723),1)</f>
        <v>pepperjellyandcrackersItem</v>
      </c>
      <c r="D494" t="s">
        <v>253</v>
      </c>
      <c r="E494" t="s">
        <v>1213</v>
      </c>
      <c r="F494" s="10" t="s">
        <v>804</v>
      </c>
      <c r="G494" s="11" t="s">
        <v>734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59"/>
        <v>1</v>
      </c>
      <c r="W494" s="11">
        <f t="shared" si="141"/>
        <v>0</v>
      </c>
      <c r="X494" s="44" t="str">
        <f t="shared" ca="1" si="160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2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43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44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45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46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47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48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49"/>
        <v>1</v>
      </c>
      <c r="CS494" s="34">
        <f t="shared" si="150"/>
        <v>11.5</v>
      </c>
      <c r="CT494" s="30">
        <f t="shared" si="151"/>
        <v>0</v>
      </c>
      <c r="CU494" s="30">
        <v>21</v>
      </c>
      <c r="CV494" s="35">
        <f t="shared" si="153"/>
        <v>1</v>
      </c>
      <c r="CW494" s="36">
        <f t="shared" si="154"/>
        <v>0.5</v>
      </c>
      <c r="CX494" s="37">
        <f t="shared" si="155"/>
        <v>0</v>
      </c>
      <c r="CY494" s="38">
        <f t="shared" si="156"/>
        <v>0</v>
      </c>
      <c r="CZ494" s="39">
        <f t="shared" si="157"/>
        <v>1</v>
      </c>
      <c r="DA494" t="s">
        <v>215</v>
      </c>
      <c r="DC494" t="s">
        <v>213</v>
      </c>
      <c r="DD494" t="str">
        <f t="shared" ca="1" si="158"/>
        <v>PEPPERJELLYANDCRACKERSITEM(MEAL, ItemRegistry.pepperjellyandcrackersItem, 4 ,2.3f,0f,1f,0f,0.5f,0f,1f,1f),</v>
      </c>
      <c r="DG494" t="s">
        <v>2605</v>
      </c>
    </row>
    <row r="495" spans="2:111" x14ac:dyDescent="0.3">
      <c r="B495" t="s">
        <v>806</v>
      </c>
      <c r="C495" t="str">
        <f>INDEX('PH Itemnames'!$B$1:$B$723,MATCH(B495,'PH Itemnames'!$A$1:$A$723),1)</f>
        <v>saltedcaramelItem</v>
      </c>
      <c r="D495" t="s">
        <v>253</v>
      </c>
      <c r="E495" t="s">
        <v>1213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59"/>
        <v>1</v>
      </c>
      <c r="W495" s="11">
        <f t="shared" si="141"/>
        <v>0</v>
      </c>
      <c r="X495" s="44" t="str">
        <f t="shared" ca="1" si="160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2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43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44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45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46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47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48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49"/>
        <v>0</v>
      </c>
      <c r="CS495" s="34">
        <v>2</v>
      </c>
      <c r="CT495" s="30">
        <f t="shared" si="151"/>
        <v>0</v>
      </c>
      <c r="CU495" s="30">
        <f t="shared" si="152"/>
        <v>30</v>
      </c>
      <c r="CV495" s="35">
        <f t="shared" si="153"/>
        <v>0</v>
      </c>
      <c r="CW495" s="36">
        <f t="shared" si="154"/>
        <v>0</v>
      </c>
      <c r="CX495" s="37">
        <f t="shared" si="155"/>
        <v>0</v>
      </c>
      <c r="CY495" s="38">
        <f t="shared" si="156"/>
        <v>0</v>
      </c>
      <c r="CZ495" s="39">
        <f t="shared" si="157"/>
        <v>0</v>
      </c>
      <c r="DA495" t="s">
        <v>215</v>
      </c>
      <c r="DC495" t="s">
        <v>213</v>
      </c>
      <c r="DD495" t="str">
        <f t="shared" ca="1" si="158"/>
        <v>SALTEDCARAMELITEM(MEAL, ItemRegistry.saltedcaramelItem, 4 ,0.4f,0f,0f,0f,0f,0f,0f,0.7f),</v>
      </c>
      <c r="DG495" t="s">
        <v>2606</v>
      </c>
    </row>
    <row r="496" spans="2:111" x14ac:dyDescent="0.3">
      <c r="B496" t="s">
        <v>807</v>
      </c>
      <c r="C496" t="str">
        <f>INDEX('PH Itemnames'!$B$1:$B$723,MATCH(B496,'PH Itemnames'!$A$1:$A$723),1)</f>
        <v>spidereyepieItem</v>
      </c>
      <c r="D496" t="s">
        <v>258</v>
      </c>
      <c r="E496" t="s">
        <v>1213</v>
      </c>
      <c r="F496" s="10" t="s">
        <v>222</v>
      </c>
      <c r="G496" s="11" t="s">
        <v>808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59"/>
        <v>0</v>
      </c>
      <c r="W496" s="11">
        <f t="shared" si="141"/>
        <v>0</v>
      </c>
      <c r="X496" s="44" t="str">
        <f t="shared" ca="1" si="160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2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43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44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45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46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47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48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49"/>
        <v>0</v>
      </c>
      <c r="CS496" s="34">
        <f t="shared" si="150"/>
        <v>5</v>
      </c>
      <c r="CT496" s="30">
        <f t="shared" si="151"/>
        <v>0</v>
      </c>
      <c r="CU496" s="30">
        <f t="shared" si="152"/>
        <v>12.333333333333334</v>
      </c>
      <c r="CV496" s="35">
        <f t="shared" si="153"/>
        <v>1</v>
      </c>
      <c r="CW496" s="36">
        <f t="shared" si="154"/>
        <v>0</v>
      </c>
      <c r="CX496" s="37">
        <f t="shared" si="155"/>
        <v>0</v>
      </c>
      <c r="CY496" s="38">
        <f t="shared" si="156"/>
        <v>0</v>
      </c>
      <c r="CZ496" s="39">
        <f t="shared" si="157"/>
        <v>0</v>
      </c>
      <c r="DA496" t="s">
        <v>212</v>
      </c>
      <c r="DC496" t="s">
        <v>213</v>
      </c>
      <c r="DD496" t="str">
        <f t="shared" ca="1" si="158"/>
        <v/>
      </c>
      <c r="DG496" t="s">
        <v>2316</v>
      </c>
    </row>
    <row r="497" spans="2:111" x14ac:dyDescent="0.3">
      <c r="B497" t="s">
        <v>809</v>
      </c>
      <c r="C497" t="str">
        <f>INDEX('PH Itemnames'!$B$1:$B$723,MATCH(B497,'PH Itemnames'!$A$1:$A$723),1)</f>
        <v>cheesyshrimpquinoaItem</v>
      </c>
      <c r="D497" t="s">
        <v>258</v>
      </c>
      <c r="E497" t="s">
        <v>1213</v>
      </c>
      <c r="F497" s="10" t="s">
        <v>73</v>
      </c>
      <c r="G497" s="11" t="s">
        <v>685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59"/>
        <v>0</v>
      </c>
      <c r="W497" s="11">
        <f t="shared" si="141"/>
        <v>0</v>
      </c>
      <c r="X497" s="44" t="str">
        <f t="shared" ca="1" si="160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2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43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44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45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46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47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48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49"/>
        <v>5</v>
      </c>
      <c r="CS497" s="34">
        <f t="shared" si="150"/>
        <v>34.30952380952381</v>
      </c>
      <c r="CT497" s="30">
        <f t="shared" si="151"/>
        <v>5.3571428571428568</v>
      </c>
      <c r="CU497" s="30">
        <f t="shared" si="152"/>
        <v>41.238095238095234</v>
      </c>
      <c r="CV497" s="35">
        <f t="shared" si="153"/>
        <v>1</v>
      </c>
      <c r="CW497" s="36">
        <f t="shared" si="154"/>
        <v>0</v>
      </c>
      <c r="CX497" s="37">
        <f t="shared" si="155"/>
        <v>3.1428571428571428</v>
      </c>
      <c r="CY497" s="38">
        <f t="shared" si="156"/>
        <v>2.5</v>
      </c>
      <c r="CZ497" s="39">
        <f t="shared" si="157"/>
        <v>5</v>
      </c>
      <c r="DA497" t="s">
        <v>212</v>
      </c>
      <c r="DC497" t="s">
        <v>213</v>
      </c>
      <c r="DD497" t="str">
        <f t="shared" ca="1" si="158"/>
        <v/>
      </c>
      <c r="DG497" t="s">
        <v>2316</v>
      </c>
    </row>
    <row r="498" spans="2:111" x14ac:dyDescent="0.3">
      <c r="B498" t="s">
        <v>810</v>
      </c>
      <c r="C498" t="str">
        <f>INDEX('PH Itemnames'!$B$1:$B$723,MATCH(B498,'PH Itemnames'!$A$1:$A$723),1)</f>
        <v>bulgogiItem</v>
      </c>
      <c r="D498" t="s">
        <v>253</v>
      </c>
      <c r="E498" t="s">
        <v>1213</v>
      </c>
      <c r="F498" s="10" t="s">
        <v>75</v>
      </c>
      <c r="G498" s="11" t="s">
        <v>62</v>
      </c>
      <c r="H498" s="11" t="s">
        <v>678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59"/>
        <v>1</v>
      </c>
      <c r="W498" s="11">
        <f t="shared" si="141"/>
        <v>1</v>
      </c>
      <c r="X498" s="44" t="str">
        <f t="shared" ca="1" si="160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2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43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44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45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46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47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48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49"/>
        <v>0</v>
      </c>
      <c r="CS498" s="34">
        <v>25</v>
      </c>
      <c r="CT498" s="30">
        <v>0</v>
      </c>
      <c r="CU498" s="30">
        <v>18</v>
      </c>
      <c r="CV498" s="35">
        <f t="shared" si="153"/>
        <v>0</v>
      </c>
      <c r="CW498" s="36">
        <f t="shared" si="154"/>
        <v>0</v>
      </c>
      <c r="CX498" s="37">
        <f t="shared" si="155"/>
        <v>3.5</v>
      </c>
      <c r="CY498" s="38">
        <f t="shared" si="156"/>
        <v>3</v>
      </c>
      <c r="CZ498" s="39">
        <f t="shared" si="157"/>
        <v>0</v>
      </c>
      <c r="DA498" t="s">
        <v>215</v>
      </c>
      <c r="DC498" t="s">
        <v>213</v>
      </c>
      <c r="DD498" t="str">
        <f t="shared" ca="1" si="158"/>
        <v>BULGOGIITEM(MEAL, ItemRegistry.bulgogiItem, 4 ,5f,0f,0f,3.5f,0f,3f,0f,1.17f),</v>
      </c>
      <c r="DG498" t="s">
        <v>2607</v>
      </c>
    </row>
    <row r="499" spans="2:111" x14ac:dyDescent="0.3">
      <c r="B499" t="s">
        <v>811</v>
      </c>
      <c r="C499" t="str">
        <f>INDEX('PH Itemnames'!$B$1:$B$723,MATCH(B499,'PH Itemnames'!$A$1:$A$723),1)</f>
        <v>omuriceItem</v>
      </c>
      <c r="D499" t="s">
        <v>253</v>
      </c>
      <c r="E499" t="s">
        <v>1213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59"/>
        <v>1</v>
      </c>
      <c r="W499" s="11">
        <f t="shared" si="141"/>
        <v>1</v>
      </c>
      <c r="X499" s="44" t="str">
        <f t="shared" ca="1" si="160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2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43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44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45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46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47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48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49"/>
        <v>0</v>
      </c>
      <c r="CS499" s="34">
        <f t="shared" si="150"/>
        <v>24</v>
      </c>
      <c r="CT499" s="30">
        <f t="shared" si="151"/>
        <v>0</v>
      </c>
      <c r="CU499" s="30">
        <v>12</v>
      </c>
      <c r="CV499" s="35">
        <v>1</v>
      </c>
      <c r="CW499" s="36">
        <f t="shared" si="154"/>
        <v>0</v>
      </c>
      <c r="CX499" s="37">
        <f t="shared" si="155"/>
        <v>3</v>
      </c>
      <c r="CY499" s="38">
        <f t="shared" si="156"/>
        <v>2</v>
      </c>
      <c r="CZ499" s="39">
        <v>0.3</v>
      </c>
      <c r="DA499" t="s">
        <v>215</v>
      </c>
      <c r="DC499" t="s">
        <v>213</v>
      </c>
      <c r="DD499" t="str">
        <f t="shared" ca="1" si="158"/>
        <v>OMURICEITEM(MEAL, ItemRegistry.omuriceItem, 4 ,4.8f,0f,1f,3f,0f,2f,0.3f,1.75f),</v>
      </c>
      <c r="DG499" t="s">
        <v>2608</v>
      </c>
    </row>
    <row r="500" spans="2:111" x14ac:dyDescent="0.3">
      <c r="B500" t="s">
        <v>812</v>
      </c>
      <c r="C500" t="str">
        <f>INDEX('PH Itemnames'!$B$1:$B$723,MATCH(B500,'PH Itemnames'!$A$1:$A$723),1)</f>
        <v>pemmicanItem</v>
      </c>
      <c r="D500" t="s">
        <v>253</v>
      </c>
      <c r="E500" t="s">
        <v>1213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59"/>
        <v>1</v>
      </c>
      <c r="W500" s="11">
        <f t="shared" si="141"/>
        <v>0</v>
      </c>
      <c r="X500" s="44" t="str">
        <f t="shared" ca="1" si="160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2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43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44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45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46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47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48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49"/>
        <v>0</v>
      </c>
      <c r="CS500" s="34">
        <f t="shared" si="150"/>
        <v>14.666666666666668</v>
      </c>
      <c r="CT500" s="30">
        <v>0</v>
      </c>
      <c r="CU500" s="30">
        <f t="shared" si="152"/>
        <v>23.412500000000001</v>
      </c>
      <c r="CV500" s="35">
        <f t="shared" si="153"/>
        <v>0.5</v>
      </c>
      <c r="CW500" s="36">
        <f t="shared" si="154"/>
        <v>0.84500000000000008</v>
      </c>
      <c r="CX500" s="37">
        <f t="shared" si="155"/>
        <v>0</v>
      </c>
      <c r="CY500" s="38">
        <f t="shared" si="156"/>
        <v>2</v>
      </c>
      <c r="CZ500" s="39">
        <f t="shared" si="157"/>
        <v>0</v>
      </c>
      <c r="DA500" t="s">
        <v>215</v>
      </c>
      <c r="DC500" t="s">
        <v>213</v>
      </c>
      <c r="DD500" t="str">
        <f t="shared" ca="1" si="158"/>
        <v>PEMMICANITEM(MEAL, ItemRegistry.pemmicanItem, 4 ,2.93f,0f,1f,0f,0.85f,2f,0f,0.9f),</v>
      </c>
      <c r="DG500" t="s">
        <v>2609</v>
      </c>
    </row>
    <row r="501" spans="2:111" x14ac:dyDescent="0.3">
      <c r="B501" t="s">
        <v>813</v>
      </c>
      <c r="C501" t="str">
        <f>INDEX('PH Itemnames'!$B$1:$B$723,MATCH(B501,'PH Itemnames'!$A$1:$A$723),1)</f>
        <v>driedsoupItem</v>
      </c>
      <c r="D501" t="s">
        <v>253</v>
      </c>
      <c r="E501" t="s">
        <v>1213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59"/>
        <v>1</v>
      </c>
      <c r="W501" s="11">
        <f t="shared" si="141"/>
        <v>0</v>
      </c>
      <c r="X501" s="44" t="str">
        <f t="shared" ca="1" si="160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2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43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44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45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46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47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48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49"/>
        <v>0</v>
      </c>
      <c r="CS501" s="34">
        <v>2</v>
      </c>
      <c r="CT501" s="30">
        <f t="shared" si="151"/>
        <v>0.35714285714285715</v>
      </c>
      <c r="CU501" s="30">
        <v>87</v>
      </c>
      <c r="CV501" s="35">
        <f t="shared" si="153"/>
        <v>0</v>
      </c>
      <c r="CW501" s="36">
        <f t="shared" si="154"/>
        <v>0</v>
      </c>
      <c r="CX501" s="37">
        <v>0.5</v>
      </c>
      <c r="CY501" s="38">
        <v>1</v>
      </c>
      <c r="CZ501" s="39">
        <f t="shared" si="157"/>
        <v>0</v>
      </c>
      <c r="DA501" t="s">
        <v>215</v>
      </c>
      <c r="DB501" t="s">
        <v>1127</v>
      </c>
      <c r="DC501" t="s">
        <v>213</v>
      </c>
      <c r="DD501" t="str">
        <f t="shared" ca="1" si="158"/>
        <v>DRIEDSOUPITEM(MEAL, ItemRegistry.driedsoupItem, 4 ,0.4f,0f,0f,0.5f,0f,1f,0f,0.24f),</v>
      </c>
      <c r="DG501" t="s">
        <v>2610</v>
      </c>
    </row>
    <row r="502" spans="2:111" x14ac:dyDescent="0.3">
      <c r="B502" t="s">
        <v>814</v>
      </c>
      <c r="C502" t="str">
        <f>INDEX('PH Itemnames'!$B$1:$B$723,MATCH(B502,'PH Itemnames'!$A$1:$A$723),1)</f>
        <v>crabkimbapItem</v>
      </c>
      <c r="D502" t="s">
        <v>253</v>
      </c>
      <c r="E502" t="s">
        <v>1213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815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59"/>
        <v>0</v>
      </c>
      <c r="W502" s="11">
        <f t="shared" si="141"/>
        <v>0</v>
      </c>
      <c r="X502" s="44" t="str">
        <f t="shared" ca="1" si="160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2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43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44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45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46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47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48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49"/>
        <v>0</v>
      </c>
      <c r="CS502" s="34">
        <f t="shared" si="150"/>
        <v>17</v>
      </c>
      <c r="CT502" s="30">
        <f t="shared" si="151"/>
        <v>5</v>
      </c>
      <c r="CU502" s="30">
        <f t="shared" si="152"/>
        <v>11.2</v>
      </c>
      <c r="CV502" s="35">
        <f t="shared" si="153"/>
        <v>0</v>
      </c>
      <c r="CW502" s="36">
        <f t="shared" si="154"/>
        <v>0</v>
      </c>
      <c r="CX502" s="37">
        <f t="shared" si="155"/>
        <v>3.5</v>
      </c>
      <c r="CY502" s="38">
        <f t="shared" si="156"/>
        <v>0</v>
      </c>
      <c r="CZ502" s="39">
        <f t="shared" si="157"/>
        <v>0</v>
      </c>
      <c r="DA502" t="s">
        <v>212</v>
      </c>
      <c r="DC502" t="s">
        <v>213</v>
      </c>
      <c r="DD502" t="str">
        <f t="shared" ca="1" si="158"/>
        <v/>
      </c>
      <c r="DG502" t="s">
        <v>2316</v>
      </c>
    </row>
    <row r="503" spans="2:111" x14ac:dyDescent="0.3">
      <c r="B503" t="s">
        <v>816</v>
      </c>
      <c r="C503" t="str">
        <f>INDEX('PH Itemnames'!$B$1:$B$723,MATCH(B503,'PH Itemnames'!$A$1:$A$723),1)</f>
        <v>froglegstirfryItem</v>
      </c>
      <c r="D503" t="s">
        <v>258</v>
      </c>
      <c r="E503" t="s">
        <v>1213</v>
      </c>
      <c r="F503" s="10" t="s">
        <v>817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59"/>
        <v>0</v>
      </c>
      <c r="W503" s="11">
        <f t="shared" si="141"/>
        <v>0</v>
      </c>
      <c r="X503" s="44" t="str">
        <f t="shared" ca="1" si="160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2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43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44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45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46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47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48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49"/>
        <v>0</v>
      </c>
      <c r="CS503" s="34">
        <f t="shared" si="150"/>
        <v>16</v>
      </c>
      <c r="CT503" s="30">
        <f t="shared" si="151"/>
        <v>0</v>
      </c>
      <c r="CU503" s="30">
        <f t="shared" si="152"/>
        <v>11.133333333333333</v>
      </c>
      <c r="CV503" s="35">
        <f t="shared" si="153"/>
        <v>0</v>
      </c>
      <c r="CW503" s="36">
        <f t="shared" si="154"/>
        <v>0</v>
      </c>
      <c r="CX503" s="37">
        <f t="shared" si="155"/>
        <v>3</v>
      </c>
      <c r="CY503" s="38">
        <f t="shared" si="156"/>
        <v>0</v>
      </c>
      <c r="CZ503" s="39">
        <f t="shared" si="157"/>
        <v>0</v>
      </c>
      <c r="DA503" t="s">
        <v>212</v>
      </c>
      <c r="DC503" t="s">
        <v>213</v>
      </c>
      <c r="DD503" t="str">
        <f t="shared" ca="1" si="158"/>
        <v/>
      </c>
      <c r="DG503" t="s">
        <v>2316</v>
      </c>
    </row>
    <row r="504" spans="2:111" x14ac:dyDescent="0.3">
      <c r="B504" t="s">
        <v>818</v>
      </c>
      <c r="C504" t="str">
        <f>INDEX('PH Itemnames'!$B$1:$B$723,MATCH(B504,'PH Itemnames'!$A$1:$A$723),1)</f>
        <v>haggisItem</v>
      </c>
      <c r="D504" t="s">
        <v>253</v>
      </c>
      <c r="E504" t="s">
        <v>1213</v>
      </c>
      <c r="F504" s="10" t="s">
        <v>318</v>
      </c>
      <c r="G504" s="11" t="s">
        <v>808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59"/>
        <v>-1</v>
      </c>
      <c r="W504" s="11">
        <f t="shared" si="141"/>
        <v>0</v>
      </c>
      <c r="X504" s="44" t="str">
        <f t="shared" ca="1" si="160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2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43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44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45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46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47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48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49"/>
        <v>0</v>
      </c>
      <c r="CS504" s="34">
        <f t="shared" si="150"/>
        <v>2</v>
      </c>
      <c r="CT504" s="30">
        <f t="shared" si="151"/>
        <v>0</v>
      </c>
      <c r="CU504" s="30">
        <f t="shared" si="152"/>
        <v>25.571428571428573</v>
      </c>
      <c r="CV504" s="35">
        <f t="shared" si="153"/>
        <v>0</v>
      </c>
      <c r="CW504" s="36">
        <f t="shared" si="154"/>
        <v>0</v>
      </c>
      <c r="CX504" s="37">
        <f t="shared" si="155"/>
        <v>1</v>
      </c>
      <c r="CY504" s="38">
        <f t="shared" si="156"/>
        <v>0</v>
      </c>
      <c r="CZ504" s="39">
        <f t="shared" si="157"/>
        <v>0</v>
      </c>
      <c r="DA504" t="s">
        <v>212</v>
      </c>
      <c r="DC504" t="s">
        <v>213</v>
      </c>
      <c r="DD504" t="str">
        <f t="shared" ca="1" si="158"/>
        <v/>
      </c>
      <c r="DG504" t="s">
        <v>2316</v>
      </c>
    </row>
    <row r="505" spans="2:111" x14ac:dyDescent="0.3">
      <c r="B505" t="s">
        <v>819</v>
      </c>
      <c r="C505" t="str">
        <f>INDEX('PH Itemnames'!$B$1:$B$723,MATCH(B505,'PH Itemnames'!$A$1:$A$723),1)</f>
        <v>chickenkatsuItem</v>
      </c>
      <c r="D505" t="s">
        <v>258</v>
      </c>
      <c r="E505" t="s">
        <v>1213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59"/>
        <v>1</v>
      </c>
      <c r="W505" s="11">
        <f t="shared" si="141"/>
        <v>0</v>
      </c>
      <c r="X505" s="44" t="str">
        <f t="shared" ca="1" si="160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2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43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44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45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46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47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48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49"/>
        <v>0</v>
      </c>
      <c r="CS505" s="34">
        <f t="shared" si="150"/>
        <v>15</v>
      </c>
      <c r="CT505" s="30">
        <f t="shared" si="151"/>
        <v>0</v>
      </c>
      <c r="CU505" s="30">
        <v>18</v>
      </c>
      <c r="CV505" s="35">
        <f t="shared" si="153"/>
        <v>1</v>
      </c>
      <c r="CW505" s="36">
        <f t="shared" si="154"/>
        <v>0</v>
      </c>
      <c r="CX505" s="37">
        <f t="shared" si="155"/>
        <v>0</v>
      </c>
      <c r="CY505" s="38">
        <f t="shared" si="156"/>
        <v>2.5</v>
      </c>
      <c r="CZ505" s="39">
        <v>0.3</v>
      </c>
      <c r="DA505" t="s">
        <v>215</v>
      </c>
      <c r="DC505" t="s">
        <v>213</v>
      </c>
      <c r="DD505" t="str">
        <f t="shared" ca="1" si="158"/>
        <v>CHICKENKATSUITEM(MEAL, ItemRegistry.chickenkatsuItem, 4 ,3f,0f,1f,0f,0f,2.5f,0.3f,1.17f),</v>
      </c>
      <c r="DG505" t="s">
        <v>2611</v>
      </c>
    </row>
    <row r="506" spans="2:111" x14ac:dyDescent="0.3">
      <c r="B506" t="s">
        <v>820</v>
      </c>
      <c r="C506" t="str">
        <f>INDEX('PH Itemnames'!$B$1:$B$723,MATCH(B506,'PH Itemnames'!$A$1:$A$723),1)</f>
        <v>chocolateorangeItem</v>
      </c>
      <c r="D506" t="s">
        <v>253</v>
      </c>
      <c r="E506" t="s">
        <v>1213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59"/>
        <v>0</v>
      </c>
      <c r="W506" s="11">
        <f t="shared" si="141"/>
        <v>0</v>
      </c>
      <c r="X506" s="44" t="str">
        <f t="shared" ca="1" si="160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2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43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44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45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46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47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48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49"/>
        <v>3</v>
      </c>
      <c r="CS506" s="34">
        <f t="shared" si="150"/>
        <v>12</v>
      </c>
      <c r="CT506" s="30">
        <f t="shared" si="151"/>
        <v>15</v>
      </c>
      <c r="CU506" s="30">
        <f t="shared" si="152"/>
        <v>10.333333333333332</v>
      </c>
      <c r="CV506" s="35">
        <f t="shared" si="153"/>
        <v>0</v>
      </c>
      <c r="CW506" s="36">
        <f t="shared" si="154"/>
        <v>0.5</v>
      </c>
      <c r="CX506" s="37">
        <f t="shared" si="155"/>
        <v>0</v>
      </c>
      <c r="CY506" s="38">
        <f t="shared" si="156"/>
        <v>0</v>
      </c>
      <c r="CZ506" s="39">
        <f t="shared" si="157"/>
        <v>3</v>
      </c>
      <c r="DA506" t="s">
        <v>212</v>
      </c>
      <c r="DC506" t="s">
        <v>213</v>
      </c>
      <c r="DD506" t="str">
        <f t="shared" ca="1" si="158"/>
        <v/>
      </c>
      <c r="DG506" t="s">
        <v>2316</v>
      </c>
    </row>
    <row r="507" spans="2:111" x14ac:dyDescent="0.3">
      <c r="B507" t="s">
        <v>821</v>
      </c>
      <c r="C507" t="str">
        <f>INDEX('PH Itemnames'!$B$1:$B$723,MATCH(B507,'PH Itemnames'!$A$1:$A$723),1)</f>
        <v>festivalbreadItem</v>
      </c>
      <c r="D507" t="s">
        <v>253</v>
      </c>
      <c r="E507" t="s">
        <v>1208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59"/>
        <v>1</v>
      </c>
      <c r="W507" s="11">
        <f t="shared" si="141"/>
        <v>1</v>
      </c>
      <c r="X507" s="44" t="str">
        <f t="shared" ca="1" si="160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2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43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44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45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46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47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48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49"/>
        <v>0</v>
      </c>
      <c r="CS507" s="34">
        <v>10</v>
      </c>
      <c r="CT507" s="30">
        <f t="shared" si="151"/>
        <v>0</v>
      </c>
      <c r="CU507" s="30">
        <v>21</v>
      </c>
      <c r="CV507" s="35">
        <f t="shared" si="153"/>
        <v>1</v>
      </c>
      <c r="CW507" s="36">
        <f t="shared" si="154"/>
        <v>0</v>
      </c>
      <c r="CX507" s="37">
        <f t="shared" si="155"/>
        <v>0</v>
      </c>
      <c r="CY507" s="38">
        <f t="shared" si="156"/>
        <v>0</v>
      </c>
      <c r="CZ507" s="39">
        <f t="shared" si="157"/>
        <v>0</v>
      </c>
      <c r="DA507" t="s">
        <v>215</v>
      </c>
      <c r="DC507" t="s">
        <v>213</v>
      </c>
      <c r="DD507" t="str">
        <f t="shared" ca="1" si="158"/>
        <v>FESTIVALBREADITEM(BREAD, ItemRegistry.festivalbreadItem, 4 ,2f,0f,1f,0f,0f,0f,0f,1f),</v>
      </c>
      <c r="DG507" t="s">
        <v>2340</v>
      </c>
    </row>
    <row r="508" spans="2:111" x14ac:dyDescent="0.3">
      <c r="B508" t="s">
        <v>822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1208</v>
      </c>
      <c r="F508" s="10" t="s">
        <v>821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59"/>
        <v>1</v>
      </c>
      <c r="W508" s="11">
        <f t="shared" si="141"/>
        <v>0</v>
      </c>
      <c r="X508" s="44" t="str">
        <f t="shared" ca="1" si="160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2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43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44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45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46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47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48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49"/>
        <v>1</v>
      </c>
      <c r="CS508" s="34">
        <v>15</v>
      </c>
      <c r="CT508" s="30">
        <v>0</v>
      </c>
      <c r="CU508" s="30">
        <v>21</v>
      </c>
      <c r="CV508" s="35">
        <f t="shared" si="153"/>
        <v>1</v>
      </c>
      <c r="CW508" s="36">
        <f t="shared" si="154"/>
        <v>0.84500000000000008</v>
      </c>
      <c r="CX508" s="37">
        <f t="shared" si="155"/>
        <v>0</v>
      </c>
      <c r="CY508" s="38">
        <f t="shared" si="156"/>
        <v>0</v>
      </c>
      <c r="CZ508" s="39">
        <f t="shared" si="157"/>
        <v>1</v>
      </c>
      <c r="DA508" t="s">
        <v>215</v>
      </c>
      <c r="DC508" t="s">
        <v>213</v>
      </c>
      <c r="DD508" t="str">
        <f t="shared" ca="1" si="158"/>
        <v>FRUITCREAMFESTIVALBREADITEM(BREAD, ItemRegistry.fruitcreamfestivalbreadItem, 4 ,3f,0f,1f,0f,0.85f,0f,1f,1f),</v>
      </c>
      <c r="DG508" t="s">
        <v>2612</v>
      </c>
    </row>
    <row r="509" spans="2:111" x14ac:dyDescent="0.3">
      <c r="B509" t="s">
        <v>823</v>
      </c>
      <c r="C509" t="str">
        <f>INDEX('PH Itemnames'!$B$1:$B$723,MATCH(B509,'PH Itemnames'!$A$1:$A$723),1)</f>
        <v>phoItem</v>
      </c>
      <c r="D509" t="s">
        <v>258</v>
      </c>
      <c r="E509" t="s">
        <v>1213</v>
      </c>
      <c r="F509" s="10" t="s">
        <v>283</v>
      </c>
      <c r="G509" s="11" t="s">
        <v>708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59"/>
        <v>0</v>
      </c>
      <c r="W509" s="11">
        <f t="shared" si="141"/>
        <v>0</v>
      </c>
      <c r="X509" s="44" t="str">
        <f t="shared" ca="1" si="160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2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43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44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45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46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47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48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49"/>
        <v>0</v>
      </c>
      <c r="CS509" s="34">
        <f t="shared" si="150"/>
        <v>19.30952380952381</v>
      </c>
      <c r="CT509" s="30">
        <f t="shared" si="151"/>
        <v>0.35714285714285715</v>
      </c>
      <c r="CU509" s="30">
        <f t="shared" si="152"/>
        <v>21.685714285714287</v>
      </c>
      <c r="CV509" s="35">
        <f t="shared" si="153"/>
        <v>1</v>
      </c>
      <c r="CW509" s="36">
        <f t="shared" si="154"/>
        <v>0</v>
      </c>
      <c r="CX509" s="37">
        <f t="shared" si="155"/>
        <v>2.1428571428571428</v>
      </c>
      <c r="CY509" s="38">
        <f t="shared" si="156"/>
        <v>2.5</v>
      </c>
      <c r="CZ509" s="39">
        <f t="shared" si="157"/>
        <v>0</v>
      </c>
      <c r="DA509" t="s">
        <v>212</v>
      </c>
      <c r="DC509" t="s">
        <v>213</v>
      </c>
      <c r="DD509" t="str">
        <f t="shared" ca="1" si="158"/>
        <v/>
      </c>
      <c r="DG509" t="s">
        <v>2316</v>
      </c>
    </row>
    <row r="510" spans="2:111" x14ac:dyDescent="0.3">
      <c r="B510" t="s">
        <v>824</v>
      </c>
      <c r="C510" t="str">
        <f>INDEX('PH Itemnames'!$B$1:$B$723,MATCH(B510,'PH Itemnames'!$A$1:$A$723),1)</f>
        <v>bubbleteaItem</v>
      </c>
      <c r="D510" t="s">
        <v>253</v>
      </c>
      <c r="E510" t="s">
        <v>1213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59"/>
        <v>1</v>
      </c>
      <c r="W510" s="11">
        <f t="shared" si="141"/>
        <v>0</v>
      </c>
      <c r="X510" s="44" t="str">
        <f t="shared" ca="1" si="160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2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43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44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45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46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47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48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49"/>
        <v>0</v>
      </c>
      <c r="CS510" s="34">
        <v>5</v>
      </c>
      <c r="CT510" s="30">
        <v>20</v>
      </c>
      <c r="CU510" s="30">
        <v>12</v>
      </c>
      <c r="CV510" s="35">
        <f t="shared" si="153"/>
        <v>1</v>
      </c>
      <c r="CW510" s="36">
        <f t="shared" si="154"/>
        <v>0</v>
      </c>
      <c r="CX510" s="37">
        <f t="shared" si="155"/>
        <v>0</v>
      </c>
      <c r="CY510" s="38">
        <f t="shared" si="156"/>
        <v>0</v>
      </c>
      <c r="CZ510" s="39">
        <f t="shared" si="157"/>
        <v>0</v>
      </c>
      <c r="DA510" t="s">
        <v>215</v>
      </c>
      <c r="DC510" t="s">
        <v>213</v>
      </c>
      <c r="DD510" t="str">
        <f t="shared" ca="1" si="158"/>
        <v>BUBBLETEAITEM(MEAL, ItemRegistry.bubbleteaItem, 4 ,1f,20f,1f,0f,0f,0f,0f,1.75f),</v>
      </c>
      <c r="DG510" t="s">
        <v>2613</v>
      </c>
    </row>
    <row r="511" spans="2:111" x14ac:dyDescent="0.3">
      <c r="B511" t="s">
        <v>825</v>
      </c>
      <c r="C511" t="str">
        <f>INDEX('PH Itemnames'!$B$1:$B$723,MATCH(B511,'PH Itemnames'!$A$1:$A$723),1)</f>
        <v>wontonsoupItem</v>
      </c>
      <c r="D511" t="s">
        <v>258</v>
      </c>
      <c r="E511" t="s">
        <v>1213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678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59"/>
        <v>1</v>
      </c>
      <c r="W511" s="11">
        <f t="shared" si="141"/>
        <v>0</v>
      </c>
      <c r="X511" s="44" t="str">
        <f t="shared" ca="1" si="160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2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43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44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45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46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47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48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49"/>
        <v>0</v>
      </c>
      <c r="CS511" s="34">
        <v>30</v>
      </c>
      <c r="CT511" s="30">
        <v>15</v>
      </c>
      <c r="CU511" s="30">
        <v>6</v>
      </c>
      <c r="CV511" s="35">
        <f t="shared" si="153"/>
        <v>1</v>
      </c>
      <c r="CW511" s="36">
        <f t="shared" si="154"/>
        <v>0</v>
      </c>
      <c r="CX511" s="37">
        <v>2.5</v>
      </c>
      <c r="CY511" s="38">
        <f t="shared" si="156"/>
        <v>3.5</v>
      </c>
      <c r="CZ511" s="39">
        <f t="shared" si="157"/>
        <v>0</v>
      </c>
      <c r="DA511" t="s">
        <v>215</v>
      </c>
      <c r="DC511" t="s">
        <v>213</v>
      </c>
      <c r="DD511" t="str">
        <f t="shared" ca="1" si="158"/>
        <v>WONTONSOUPITEM(MEAL, ItemRegistry.wontonsoupItem, 4 ,6f,15f,1f,2.5f,0f,3.5f,0f,3.5f),</v>
      </c>
      <c r="DG511" t="s">
        <v>2614</v>
      </c>
    </row>
    <row r="512" spans="2:111" x14ac:dyDescent="0.3">
      <c r="B512" t="s">
        <v>826</v>
      </c>
      <c r="C512" t="str">
        <f>INDEX('PH Itemnames'!$B$1:$B$723,MATCH(B512,'PH Itemnames'!$A$1:$A$723),1)</f>
        <v>springrollItem</v>
      </c>
      <c r="D512" t="s">
        <v>253</v>
      </c>
      <c r="E512" t="s">
        <v>1213</v>
      </c>
      <c r="F512" s="10" t="s">
        <v>44</v>
      </c>
      <c r="G512" s="11" t="s">
        <v>711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59"/>
        <v>1</v>
      </c>
      <c r="W512" s="11">
        <f t="shared" si="141"/>
        <v>0</v>
      </c>
      <c r="X512" s="44" t="str">
        <f t="shared" ca="1" si="160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2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43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44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45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46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47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48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49"/>
        <v>0</v>
      </c>
      <c r="CS512" s="34">
        <v>30</v>
      </c>
      <c r="CT512" s="30">
        <v>0</v>
      </c>
      <c r="CU512" s="30">
        <v>18</v>
      </c>
      <c r="CV512" s="35">
        <f t="shared" si="153"/>
        <v>1</v>
      </c>
      <c r="CW512" s="36">
        <v>1</v>
      </c>
      <c r="CX512" s="37">
        <v>5</v>
      </c>
      <c r="CY512" s="38">
        <f t="shared" si="156"/>
        <v>1</v>
      </c>
      <c r="CZ512" s="39">
        <f t="shared" si="157"/>
        <v>0</v>
      </c>
      <c r="DA512" t="s">
        <v>215</v>
      </c>
      <c r="DC512" t="s">
        <v>213</v>
      </c>
      <c r="DD512" t="str">
        <f t="shared" ca="1" si="158"/>
        <v>SPRINGROLLITEM(MEAL, ItemRegistry.springrollItem, 4 ,6f,0f,1f,5f,1f,1f,0f,1.17f),</v>
      </c>
      <c r="DG512" t="s">
        <v>2615</v>
      </c>
    </row>
    <row r="513" spans="2:111" x14ac:dyDescent="0.3">
      <c r="B513" t="s">
        <v>827</v>
      </c>
      <c r="C513" t="str">
        <f>INDEX('PH Itemnames'!$B$1:$B$723,MATCH(B513,'PH Itemnames'!$A$1:$A$723),1)</f>
        <v>meatystirfryItem</v>
      </c>
      <c r="D513" t="s">
        <v>258</v>
      </c>
      <c r="E513" t="s">
        <v>1213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59"/>
        <v>1</v>
      </c>
      <c r="W513" s="11">
        <f t="shared" si="141"/>
        <v>0</v>
      </c>
      <c r="X513" s="44" t="str">
        <f t="shared" ca="1" si="160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2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43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44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45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46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47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48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49"/>
        <v>0</v>
      </c>
      <c r="CS513" s="34">
        <v>25</v>
      </c>
      <c r="CT513" s="30">
        <f t="shared" si="151"/>
        <v>0</v>
      </c>
      <c r="CU513" s="30">
        <v>12</v>
      </c>
      <c r="CV513" s="35">
        <f t="shared" si="153"/>
        <v>0</v>
      </c>
      <c r="CW513" s="36">
        <f t="shared" si="154"/>
        <v>0</v>
      </c>
      <c r="CX513" s="37">
        <f t="shared" si="155"/>
        <v>3</v>
      </c>
      <c r="CY513" s="38">
        <f t="shared" si="156"/>
        <v>2</v>
      </c>
      <c r="CZ513" s="39">
        <f t="shared" si="157"/>
        <v>0</v>
      </c>
      <c r="DA513" t="s">
        <v>215</v>
      </c>
      <c r="DC513" t="s">
        <v>213</v>
      </c>
      <c r="DD513" t="str">
        <f t="shared" ca="1" si="158"/>
        <v>MEATYSTIRFRYITEM(MEAL, ItemRegistry.meatystirfryItem, 4 ,5f,0f,0f,3f,0f,2f,0f,1.75f),</v>
      </c>
      <c r="DG513" t="s">
        <v>2616</v>
      </c>
    </row>
    <row r="514" spans="2:111" x14ac:dyDescent="0.3">
      <c r="B514" t="s">
        <v>828</v>
      </c>
      <c r="C514" t="str">
        <f>INDEX('PH Itemnames'!$B$1:$B$723,MATCH(B514,'PH Itemnames'!$A$1:$A$723),1)</f>
        <v>potstickersItem</v>
      </c>
      <c r="D514" t="s">
        <v>253</v>
      </c>
      <c r="E514" t="s">
        <v>1213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678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59"/>
        <v>1</v>
      </c>
      <c r="W514" s="11">
        <f t="shared" si="141"/>
        <v>0</v>
      </c>
      <c r="X514" s="44" t="str">
        <f t="shared" ca="1" si="160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2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43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44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45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46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47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48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49"/>
        <v>0</v>
      </c>
      <c r="CS514" s="34">
        <f t="shared" si="150"/>
        <v>30</v>
      </c>
      <c r="CT514" s="30">
        <v>0</v>
      </c>
      <c r="CU514" s="30">
        <f t="shared" si="152"/>
        <v>17.777777777777775</v>
      </c>
      <c r="CV514" s="35">
        <f t="shared" si="153"/>
        <v>0</v>
      </c>
      <c r="CW514" s="36">
        <f t="shared" si="154"/>
        <v>0</v>
      </c>
      <c r="CX514" s="37">
        <f t="shared" si="155"/>
        <v>4.5</v>
      </c>
      <c r="CY514" s="38">
        <f t="shared" si="156"/>
        <v>2.5</v>
      </c>
      <c r="CZ514" s="39">
        <f t="shared" si="157"/>
        <v>0</v>
      </c>
      <c r="DA514" t="s">
        <v>215</v>
      </c>
      <c r="DC514" t="s">
        <v>213</v>
      </c>
      <c r="DD514" t="str">
        <f t="shared" ca="1" si="158"/>
        <v>POTSTICKERSITEM(MEAL, ItemRegistry.potstickersItem, 4 ,6f,0f,0f,4.5f,0f,2.5f,0f,1.18f),</v>
      </c>
      <c r="DG514" t="s">
        <v>2617</v>
      </c>
    </row>
    <row r="515" spans="2:111" x14ac:dyDescent="0.3">
      <c r="B515" t="s">
        <v>829</v>
      </c>
      <c r="C515" t="str">
        <f>INDEX('PH Itemnames'!$B$1:$B$723,MATCH(B515,'PH Itemnames'!$A$1:$A$723),1)</f>
        <v>orangeduckItem</v>
      </c>
      <c r="D515" t="s">
        <v>258</v>
      </c>
      <c r="E515" t="s">
        <v>1213</v>
      </c>
      <c r="F515" s="10" t="s">
        <v>830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59"/>
        <v>1</v>
      </c>
      <c r="W515" s="11">
        <f t="shared" si="141"/>
        <v>0</v>
      </c>
      <c r="X515" s="44" t="str">
        <f t="shared" ca="1" si="160"/>
        <v>Yes</v>
      </c>
      <c r="Y515" s="34">
        <f>SUMIF(Ingredients!$B$3:$B$217,F515,Ingredients!$C$3:$C$217)+SUMIF($B$3:$B$724,F515,$AG$3:$AG$724)</f>
        <v>10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2"/>
        <v>28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43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44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45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46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47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48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49"/>
        <v>0</v>
      </c>
      <c r="CS515" s="34">
        <v>30</v>
      </c>
      <c r="CT515" s="30">
        <v>10</v>
      </c>
      <c r="CU515" s="30">
        <f t="shared" si="152"/>
        <v>20.399999999999999</v>
      </c>
      <c r="CV515" s="35">
        <f t="shared" si="153"/>
        <v>0</v>
      </c>
      <c r="CW515" s="36">
        <f t="shared" si="154"/>
        <v>1.5</v>
      </c>
      <c r="CX515" s="37">
        <f t="shared" si="155"/>
        <v>2</v>
      </c>
      <c r="CY515" s="38">
        <f t="shared" si="156"/>
        <v>1.5</v>
      </c>
      <c r="CZ515" s="39">
        <f t="shared" si="157"/>
        <v>0</v>
      </c>
      <c r="DA515" t="s">
        <v>215</v>
      </c>
      <c r="DC515" t="s">
        <v>213</v>
      </c>
      <c r="DD515" t="str">
        <f t="shared" ca="1" si="158"/>
        <v>ORANGEDUCKITEM(MEAL, ItemRegistry.orangeduckItem, 4 ,6f,10f,0f,2f,1.5f,1.5f,0f,1.03f),</v>
      </c>
      <c r="DG515" t="s">
        <v>2618</v>
      </c>
    </row>
    <row r="516" spans="2:111" x14ac:dyDescent="0.3">
      <c r="B516" t="s">
        <v>831</v>
      </c>
      <c r="C516" t="str">
        <f>INDEX('PH Itemnames'!$B$1:$B$723,MATCH(B516,'PH Itemnames'!$A$1:$A$723),1)</f>
        <v>pekingduckItem</v>
      </c>
      <c r="D516" t="s">
        <v>258</v>
      </c>
      <c r="E516" t="s">
        <v>1213</v>
      </c>
      <c r="F516" s="10" t="s">
        <v>830</v>
      </c>
      <c r="G516" s="11" t="s">
        <v>678</v>
      </c>
      <c r="H516" s="11" t="s">
        <v>707</v>
      </c>
      <c r="I516" s="11" t="s">
        <v>712</v>
      </c>
      <c r="J516" s="11" t="s">
        <v>277</v>
      </c>
      <c r="K516" s="11" t="s">
        <v>707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59"/>
        <v>-1</v>
      </c>
      <c r="W516" s="11">
        <f t="shared" ref="W516:W579" si="161">COUNTIF(F516:M1238,B516)</f>
        <v>0</v>
      </c>
      <c r="X516" s="44" t="str">
        <f t="shared" ca="1" si="160"/>
        <v>No</v>
      </c>
      <c r="Y516" s="34">
        <f>SUMIF(Ingredients!$B$3:$B$217,F516,Ingredients!$C$3:$C$217)+SUMIF($B$3:$B$724,F516,$AG$3:$AG$724)</f>
        <v>10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62">SUM(Y516:AF516)</f>
        <v>29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63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64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65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66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67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68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69">SUM(CJ516:CQ516)</f>
        <v>0</v>
      </c>
      <c r="CS516" s="34">
        <f t="shared" ref="CS516:CS579" si="170">AG516</f>
        <v>29</v>
      </c>
      <c r="CT516" s="30">
        <f t="shared" ref="CT516:CT579" si="171">AP516</f>
        <v>10</v>
      </c>
      <c r="CU516" s="30">
        <f t="shared" ref="CU516:CU570" si="172">AY516</f>
        <v>41.677777777777777</v>
      </c>
      <c r="CV516" s="35">
        <f t="shared" ref="CV516:CV579" si="173">BH516</f>
        <v>2</v>
      </c>
      <c r="CW516" s="36">
        <f t="shared" ref="CW516:CW579" si="174">BQ516</f>
        <v>0</v>
      </c>
      <c r="CX516" s="37">
        <f t="shared" ref="CX516:CX579" si="175">BZ516</f>
        <v>0.5</v>
      </c>
      <c r="CY516" s="38">
        <f t="shared" ref="CY516:CY579" si="176">CI516</f>
        <v>2.5</v>
      </c>
      <c r="CZ516" s="39">
        <f t="shared" ref="CZ516:CZ579" si="177">CR516</f>
        <v>0</v>
      </c>
      <c r="DA516" t="s">
        <v>212</v>
      </c>
      <c r="DC516" t="s">
        <v>213</v>
      </c>
      <c r="DD516" t="str">
        <f t="shared" ref="DD516:DD579" ca="1" si="178">IF(AND(X516="Yes",NOT(DC516="No")),CONCATENATE(UPPER(C516),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G516" t="s">
        <v>2316</v>
      </c>
    </row>
    <row r="517" spans="2:111" x14ac:dyDescent="0.3">
      <c r="B517" t="s">
        <v>832</v>
      </c>
      <c r="C517" t="str">
        <f>INDEX('PH Itemnames'!$B$1:$B$723,MATCH(B517,'PH Itemnames'!$A$1:$A$723),1)</f>
        <v>stuffedduckItem</v>
      </c>
      <c r="D517" t="s">
        <v>258</v>
      </c>
      <c r="E517" t="s">
        <v>1213</v>
      </c>
      <c r="F517" s="10" t="s">
        <v>830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59"/>
        <v>1</v>
      </c>
      <c r="W517" s="11">
        <f t="shared" si="161"/>
        <v>0</v>
      </c>
      <c r="X517" s="44" t="str">
        <f t="shared" ca="1" si="160"/>
        <v>Yes</v>
      </c>
      <c r="Y517" s="34">
        <f>SUMIF(Ingredients!$B$3:$B$217,F517,Ingredients!$C$3:$C$217)+SUMIF($B$3:$B$724,F517,$AG$3:$AG$724)</f>
        <v>10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62"/>
        <v>26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63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64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65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66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67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68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69"/>
        <v>0</v>
      </c>
      <c r="CS517" s="34">
        <v>25</v>
      </c>
      <c r="CT517" s="30">
        <f t="shared" si="171"/>
        <v>0</v>
      </c>
      <c r="CU517" s="30">
        <v>12</v>
      </c>
      <c r="CV517" s="35">
        <f t="shared" si="173"/>
        <v>0</v>
      </c>
      <c r="CW517" s="36">
        <f t="shared" si="174"/>
        <v>1</v>
      </c>
      <c r="CX517" s="37">
        <f t="shared" si="175"/>
        <v>4</v>
      </c>
      <c r="CY517" s="38">
        <f t="shared" si="176"/>
        <v>1.5</v>
      </c>
      <c r="CZ517" s="39">
        <f t="shared" si="177"/>
        <v>0</v>
      </c>
      <c r="DA517" t="s">
        <v>215</v>
      </c>
      <c r="DC517" t="s">
        <v>213</v>
      </c>
      <c r="DD517" t="str">
        <f t="shared" ca="1" si="178"/>
        <v>STUFFEDDUCKITEM(MEAL, ItemRegistry.stuffedduckItem, 4 ,5f,0f,0f,4f,1f,1.5f,0f,1.75f),</v>
      </c>
      <c r="DG517" t="s">
        <v>2619</v>
      </c>
    </row>
    <row r="518" spans="2:111" x14ac:dyDescent="0.3">
      <c r="B518" t="s">
        <v>833</v>
      </c>
      <c r="C518" t="str">
        <f>INDEX('PH Itemnames'!$B$1:$B$723,MATCH(B518,'PH Itemnames'!$A$1:$A$723),1)</f>
        <v>rouxItem</v>
      </c>
      <c r="D518" t="s">
        <v>253</v>
      </c>
      <c r="E518" t="s">
        <v>1213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79">SUM(N518:U518)-COUNTA(F518:M518)+1</f>
        <v>1</v>
      </c>
      <c r="W518" s="11">
        <f t="shared" si="161"/>
        <v>0</v>
      </c>
      <c r="X518" s="44" t="str">
        <f t="shared" ca="1" si="160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62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63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64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65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66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67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68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69"/>
        <v>1</v>
      </c>
      <c r="CS518" s="34">
        <f t="shared" si="170"/>
        <v>10</v>
      </c>
      <c r="CT518" s="30">
        <f t="shared" si="171"/>
        <v>0</v>
      </c>
      <c r="CU518" s="30">
        <v>21</v>
      </c>
      <c r="CV518" s="35">
        <f t="shared" si="173"/>
        <v>1</v>
      </c>
      <c r="CW518" s="36">
        <f t="shared" si="174"/>
        <v>0</v>
      </c>
      <c r="CX518" s="37">
        <f t="shared" si="175"/>
        <v>0</v>
      </c>
      <c r="CY518" s="38">
        <f t="shared" si="176"/>
        <v>0</v>
      </c>
      <c r="CZ518" s="39">
        <f t="shared" si="177"/>
        <v>1</v>
      </c>
      <c r="DA518" t="s">
        <v>215</v>
      </c>
      <c r="DC518" t="s">
        <v>213</v>
      </c>
      <c r="DD518" t="str">
        <f t="shared" ca="1" si="178"/>
        <v>ROUXITEM(MEAL, ItemRegistry.rouxItem, 4 ,2f,0f,1f,0f,0f,0f,1f,1f),</v>
      </c>
      <c r="DG518" t="s">
        <v>2341</v>
      </c>
    </row>
    <row r="519" spans="2:111" x14ac:dyDescent="0.3">
      <c r="B519" t="s">
        <v>834</v>
      </c>
      <c r="C519" t="str">
        <f>INDEX('PH Itemnames'!$B$1:$B$723,MATCH(B519,'PH Itemnames'!$A$1:$A$723),1)</f>
        <v>candiedpecansItem</v>
      </c>
      <c r="D519" t="s">
        <v>253</v>
      </c>
      <c r="E519" t="s">
        <v>1213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79"/>
        <v>-1</v>
      </c>
      <c r="W519" s="11">
        <f t="shared" si="161"/>
        <v>0</v>
      </c>
      <c r="X519" s="44" t="str">
        <f t="shared" ref="X519:X582" ca="1" si="180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62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63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64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65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66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67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68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69"/>
        <v>0</v>
      </c>
      <c r="CS519" s="34">
        <f t="shared" si="170"/>
        <v>0</v>
      </c>
      <c r="CT519" s="30">
        <f t="shared" si="171"/>
        <v>0</v>
      </c>
      <c r="CU519" s="30">
        <f t="shared" si="172"/>
        <v>10</v>
      </c>
      <c r="CV519" s="35">
        <f t="shared" si="173"/>
        <v>0</v>
      </c>
      <c r="CW519" s="36">
        <f t="shared" si="174"/>
        <v>0</v>
      </c>
      <c r="CX519" s="37">
        <f t="shared" si="175"/>
        <v>0</v>
      </c>
      <c r="CY519" s="38">
        <f t="shared" si="176"/>
        <v>0</v>
      </c>
      <c r="CZ519" s="39">
        <f t="shared" si="177"/>
        <v>0</v>
      </c>
      <c r="DA519" t="s">
        <v>212</v>
      </c>
      <c r="DC519" t="s">
        <v>213</v>
      </c>
      <c r="DD519" t="str">
        <f t="shared" ca="1" si="178"/>
        <v/>
      </c>
      <c r="DG519" t="s">
        <v>2316</v>
      </c>
    </row>
    <row r="520" spans="2:111" x14ac:dyDescent="0.3">
      <c r="B520" t="s">
        <v>835</v>
      </c>
      <c r="C520" t="str">
        <f>INDEX('PH Itemnames'!$B$1:$B$723,MATCH(B520,'PH Itemnames'!$A$1:$A$723),1)</f>
        <v>stuffingItem</v>
      </c>
      <c r="D520" t="s">
        <v>258</v>
      </c>
      <c r="E520" t="s">
        <v>1213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79"/>
        <v>1</v>
      </c>
      <c r="W520" s="11">
        <f t="shared" si="161"/>
        <v>0</v>
      </c>
      <c r="X520" s="44" t="str">
        <f t="shared" ca="1" si="180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62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63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64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65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66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67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68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69"/>
        <v>1</v>
      </c>
      <c r="CS520" s="34">
        <v>25</v>
      </c>
      <c r="CT520" s="30">
        <f t="shared" si="171"/>
        <v>0.35714285714285715</v>
      </c>
      <c r="CU520" s="30">
        <v>12</v>
      </c>
      <c r="CV520" s="35">
        <f t="shared" si="173"/>
        <v>1.5</v>
      </c>
      <c r="CW520" s="36">
        <f t="shared" si="174"/>
        <v>0</v>
      </c>
      <c r="CX520" s="37">
        <v>2</v>
      </c>
      <c r="CY520" s="38">
        <f t="shared" si="176"/>
        <v>2.5</v>
      </c>
      <c r="CZ520" s="39">
        <f t="shared" si="177"/>
        <v>1</v>
      </c>
      <c r="DA520" t="s">
        <v>215</v>
      </c>
      <c r="DC520" t="s">
        <v>213</v>
      </c>
      <c r="DD520" t="str">
        <f t="shared" ca="1" si="178"/>
        <v>STUFFINGITEM(MEAL, ItemRegistry.stuffingItem, 4 ,5f,0f,2f,2f,0f,2.5f,1f,1.75f),</v>
      </c>
      <c r="DG520" t="s">
        <v>2620</v>
      </c>
    </row>
    <row r="521" spans="2:111" x14ac:dyDescent="0.3">
      <c r="B521" t="s">
        <v>836</v>
      </c>
      <c r="C521" t="str">
        <f>INDEX('PH Itemnames'!$B$1:$B$723,MATCH(B521,'PH Itemnames'!$A$1:$A$723),1)</f>
        <v>greenbeancasseroleItem</v>
      </c>
      <c r="D521" t="s">
        <v>258</v>
      </c>
      <c r="E521" t="s">
        <v>1213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79"/>
        <v>1</v>
      </c>
      <c r="W521" s="11">
        <f t="shared" si="161"/>
        <v>0</v>
      </c>
      <c r="X521" s="44" t="str">
        <f t="shared" ca="1" si="180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62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63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64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65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66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67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68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69"/>
        <v>1</v>
      </c>
      <c r="CS521" s="34">
        <v>15</v>
      </c>
      <c r="CT521" s="30">
        <f t="shared" si="171"/>
        <v>0</v>
      </c>
      <c r="CU521" s="30">
        <f t="shared" si="172"/>
        <v>25.333333333333332</v>
      </c>
      <c r="CV521" s="35">
        <f t="shared" si="173"/>
        <v>1</v>
      </c>
      <c r="CW521" s="36">
        <f t="shared" si="174"/>
        <v>0</v>
      </c>
      <c r="CX521" s="37">
        <f t="shared" si="175"/>
        <v>2</v>
      </c>
      <c r="CY521" s="38">
        <f t="shared" si="176"/>
        <v>0.5</v>
      </c>
      <c r="CZ521" s="39">
        <f t="shared" si="177"/>
        <v>1</v>
      </c>
      <c r="DA521" t="s">
        <v>215</v>
      </c>
      <c r="DC521" t="s">
        <v>213</v>
      </c>
      <c r="DD521" t="str">
        <f t="shared" ca="1" si="178"/>
        <v>GREENBEANCASSEROLEITEM(MEAL, ItemRegistry.greenbeancasseroleItem, 4 ,3f,0f,1f,2f,0f,0.5f,1f,0.83f),</v>
      </c>
      <c r="DG521" t="s">
        <v>2621</v>
      </c>
    </row>
    <row r="522" spans="2:111" x14ac:dyDescent="0.3">
      <c r="B522" t="s">
        <v>837</v>
      </c>
      <c r="C522" t="str">
        <f>INDEX('PH Itemnames'!$B$1:$B$723,MATCH(B522,'PH Itemnames'!$A$1:$A$723),1)</f>
        <v>hamandpineapplepizzaItem</v>
      </c>
      <c r="D522" t="s">
        <v>258</v>
      </c>
      <c r="E522" t="s">
        <v>1213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79"/>
        <v>0</v>
      </c>
      <c r="W522" s="11">
        <f t="shared" si="161"/>
        <v>0</v>
      </c>
      <c r="X522" s="44" t="str">
        <f t="shared" ca="1" si="180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62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63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64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65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66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67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68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69"/>
        <v>3</v>
      </c>
      <c r="CS522" s="34">
        <f t="shared" si="170"/>
        <v>27</v>
      </c>
      <c r="CT522" s="30">
        <f t="shared" si="171"/>
        <v>5</v>
      </c>
      <c r="CU522" s="30">
        <f t="shared" si="172"/>
        <v>19.8</v>
      </c>
      <c r="CV522" s="35">
        <f t="shared" si="173"/>
        <v>1</v>
      </c>
      <c r="CW522" s="36">
        <f t="shared" si="174"/>
        <v>0</v>
      </c>
      <c r="CX522" s="37">
        <f t="shared" si="175"/>
        <v>1.5</v>
      </c>
      <c r="CY522" s="38">
        <f t="shared" si="176"/>
        <v>2.5</v>
      </c>
      <c r="CZ522" s="39">
        <f t="shared" si="177"/>
        <v>3</v>
      </c>
      <c r="DA522" t="s">
        <v>212</v>
      </c>
      <c r="DC522" t="s">
        <v>213</v>
      </c>
      <c r="DD522" t="str">
        <f t="shared" ca="1" si="178"/>
        <v/>
      </c>
      <c r="DG522" t="s">
        <v>2316</v>
      </c>
    </row>
    <row r="523" spans="2:111" x14ac:dyDescent="0.3">
      <c r="B523" t="s">
        <v>838</v>
      </c>
      <c r="C523" t="str">
        <f>INDEX('PH Itemnames'!$B$1:$B$723,MATCH(B523,'PH Itemnames'!$A$1:$A$723),1)</f>
        <v>cobblestonecobblerItem</v>
      </c>
      <c r="D523" t="s">
        <v>258</v>
      </c>
      <c r="E523" t="s">
        <v>1213</v>
      </c>
      <c r="F523" s="10" t="s">
        <v>222</v>
      </c>
      <c r="G523" s="11" t="s">
        <v>260</v>
      </c>
      <c r="H523" s="11" t="s">
        <v>839</v>
      </c>
      <c r="I523" s="11" t="s">
        <v>839</v>
      </c>
      <c r="J523" s="11" t="s">
        <v>839</v>
      </c>
      <c r="K523" s="11" t="s">
        <v>839</v>
      </c>
      <c r="L523" s="11" t="s">
        <v>839</v>
      </c>
      <c r="M523" s="11" t="s">
        <v>839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79"/>
        <v>-5</v>
      </c>
      <c r="W523" s="11">
        <f t="shared" si="161"/>
        <v>0</v>
      </c>
      <c r="X523" s="44" t="str">
        <f t="shared" ca="1" si="180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62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63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64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65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66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67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68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69"/>
        <v>1</v>
      </c>
      <c r="CS523" s="34">
        <f t="shared" si="170"/>
        <v>10</v>
      </c>
      <c r="CT523" s="30">
        <f t="shared" si="171"/>
        <v>0</v>
      </c>
      <c r="CU523" s="30">
        <f t="shared" si="172"/>
        <v>2.375</v>
      </c>
      <c r="CV523" s="35">
        <f t="shared" si="173"/>
        <v>1</v>
      </c>
      <c r="CW523" s="36">
        <f t="shared" si="174"/>
        <v>0</v>
      </c>
      <c r="CX523" s="37">
        <f t="shared" si="175"/>
        <v>0</v>
      </c>
      <c r="CY523" s="38">
        <f t="shared" si="176"/>
        <v>0</v>
      </c>
      <c r="CZ523" s="39">
        <f t="shared" si="177"/>
        <v>1</v>
      </c>
      <c r="DA523" t="s">
        <v>212</v>
      </c>
      <c r="DB523" t="s">
        <v>1151</v>
      </c>
      <c r="DC523" t="s">
        <v>213</v>
      </c>
      <c r="DD523" t="str">
        <f t="shared" ca="1" si="178"/>
        <v/>
      </c>
      <c r="DG523" t="s">
        <v>2316</v>
      </c>
    </row>
    <row r="524" spans="2:111" x14ac:dyDescent="0.3">
      <c r="B524" t="s">
        <v>840</v>
      </c>
      <c r="C524" t="str">
        <f>INDEX('PH Itemnames'!$B$1:$B$723,MATCH(B524,'PH Itemnames'!$A$1:$A$723),1)</f>
        <v>crayfishsaladItem</v>
      </c>
      <c r="D524" t="s">
        <v>258</v>
      </c>
      <c r="E524" t="s">
        <v>1213</v>
      </c>
      <c r="F524" s="10" t="s">
        <v>841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79"/>
        <v>0</v>
      </c>
      <c r="W524" s="11">
        <f t="shared" si="161"/>
        <v>0</v>
      </c>
      <c r="X524" s="44" t="str">
        <f t="shared" ca="1" si="180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62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63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64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65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66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67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68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69"/>
        <v>3</v>
      </c>
      <c r="CS524" s="34">
        <f t="shared" si="170"/>
        <v>18</v>
      </c>
      <c r="CT524" s="30">
        <f t="shared" si="171"/>
        <v>5</v>
      </c>
      <c r="CU524" s="30">
        <f t="shared" si="172"/>
        <v>24</v>
      </c>
      <c r="CV524" s="35">
        <f t="shared" si="173"/>
        <v>0</v>
      </c>
      <c r="CW524" s="36">
        <f t="shared" si="174"/>
        <v>0</v>
      </c>
      <c r="CX524" s="37">
        <f t="shared" si="175"/>
        <v>2.5</v>
      </c>
      <c r="CY524" s="38">
        <f t="shared" si="176"/>
        <v>0</v>
      </c>
      <c r="CZ524" s="39">
        <f t="shared" si="177"/>
        <v>3</v>
      </c>
      <c r="DA524" t="s">
        <v>212</v>
      </c>
      <c r="DC524" t="s">
        <v>213</v>
      </c>
      <c r="DD524" t="str">
        <f t="shared" ca="1" si="178"/>
        <v/>
      </c>
      <c r="DG524" t="s">
        <v>2316</v>
      </c>
    </row>
    <row r="525" spans="2:111" x14ac:dyDescent="0.3">
      <c r="B525" t="s">
        <v>842</v>
      </c>
      <c r="C525" t="str">
        <f>INDEX('PH Itemnames'!$B$1:$B$723,MATCH(B525,'PH Itemnames'!$A$1:$A$723),1)</f>
        <v>cevicheItem</v>
      </c>
      <c r="D525" t="s">
        <v>253</v>
      </c>
      <c r="E525" t="s">
        <v>1213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79"/>
        <v>1</v>
      </c>
      <c r="W525" s="11">
        <f t="shared" si="161"/>
        <v>0</v>
      </c>
      <c r="X525" s="44" t="str">
        <f t="shared" ca="1" si="180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62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63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64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65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66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67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68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69"/>
        <v>0</v>
      </c>
      <c r="CS525" s="34">
        <v>20</v>
      </c>
      <c r="CT525" s="30">
        <v>0</v>
      </c>
      <c r="CU525" s="30">
        <v>12</v>
      </c>
      <c r="CV525" s="35">
        <f t="shared" si="173"/>
        <v>0</v>
      </c>
      <c r="CW525" s="36">
        <f t="shared" si="174"/>
        <v>0.8</v>
      </c>
      <c r="CX525" s="37">
        <f t="shared" si="175"/>
        <v>2.5</v>
      </c>
      <c r="CY525" s="38">
        <f t="shared" si="176"/>
        <v>1</v>
      </c>
      <c r="CZ525" s="39">
        <f t="shared" si="177"/>
        <v>0</v>
      </c>
      <c r="DA525" t="s">
        <v>215</v>
      </c>
      <c r="DC525" t="s">
        <v>213</v>
      </c>
      <c r="DD525" t="str">
        <f t="shared" ca="1" si="178"/>
        <v>CEVICHEITEM(MEAL, ItemRegistry.cevicheItem, 4 ,4f,0f,0f,2.5f,0.8f,1f,0f,1.75f),</v>
      </c>
      <c r="DG525" t="s">
        <v>2622</v>
      </c>
    </row>
    <row r="526" spans="2:111" x14ac:dyDescent="0.3">
      <c r="B526" t="s">
        <v>843</v>
      </c>
      <c r="C526" t="str">
        <f>INDEX('PH Itemnames'!$B$1:$B$723,MATCH(B526,'PH Itemnames'!$A$1:$A$723),1)</f>
        <v>bakedcactusItem</v>
      </c>
      <c r="D526" t="s">
        <v>253</v>
      </c>
      <c r="E526" t="s">
        <v>1213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79"/>
        <v>1</v>
      </c>
      <c r="W526" s="11">
        <f t="shared" si="161"/>
        <v>0</v>
      </c>
      <c r="X526" s="44" t="str">
        <f t="shared" ca="1" si="180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62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63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64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65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66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67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68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69"/>
        <v>0</v>
      </c>
      <c r="CS526" s="34">
        <f t="shared" si="170"/>
        <v>5</v>
      </c>
      <c r="CT526" s="30">
        <f t="shared" si="171"/>
        <v>0</v>
      </c>
      <c r="CU526" s="30">
        <f t="shared" si="172"/>
        <v>20</v>
      </c>
      <c r="CV526" s="35">
        <f t="shared" si="173"/>
        <v>0</v>
      </c>
      <c r="CW526" s="36">
        <f t="shared" si="174"/>
        <v>0</v>
      </c>
      <c r="CX526" s="37">
        <f t="shared" si="175"/>
        <v>1</v>
      </c>
      <c r="CY526" s="38">
        <f t="shared" si="176"/>
        <v>0</v>
      </c>
      <c r="CZ526" s="39">
        <f t="shared" si="177"/>
        <v>0</v>
      </c>
      <c r="DA526" t="s">
        <v>215</v>
      </c>
      <c r="DB526" t="s">
        <v>1193</v>
      </c>
      <c r="DC526" t="s">
        <v>213</v>
      </c>
      <c r="DD526" t="str">
        <f t="shared" ca="1" si="178"/>
        <v>BAKEDCACTUSITEM(MEAL, ItemRegistry.bakedcactusItem, 4 ,1f,0f,0f,1f,0f,0f,0f,1.05f),</v>
      </c>
      <c r="DG526" t="s">
        <v>2623</v>
      </c>
    </row>
    <row r="527" spans="2:111" x14ac:dyDescent="0.3">
      <c r="B527" t="s">
        <v>844</v>
      </c>
      <c r="C527" t="str">
        <f>INDEX('PH Itemnames'!$B$1:$B$723,MATCH(B527,'PH Itemnames'!$A$1:$A$723),1)</f>
        <v>garlicsteakItem</v>
      </c>
      <c r="D527" t="s">
        <v>253</v>
      </c>
      <c r="E527" t="s">
        <v>1213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79"/>
        <v>1</v>
      </c>
      <c r="W527" s="11">
        <f t="shared" si="161"/>
        <v>0</v>
      </c>
      <c r="X527" s="44" t="str">
        <f t="shared" ca="1" si="180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62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63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64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65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66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67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68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69"/>
        <v>0</v>
      </c>
      <c r="CS527" s="34">
        <v>15</v>
      </c>
      <c r="CT527" s="30">
        <f t="shared" si="171"/>
        <v>0</v>
      </c>
      <c r="CU527" s="30">
        <v>12</v>
      </c>
      <c r="CV527" s="35">
        <f t="shared" si="173"/>
        <v>0</v>
      </c>
      <c r="CW527" s="36">
        <f t="shared" si="174"/>
        <v>0</v>
      </c>
      <c r="CX527" s="37">
        <f t="shared" si="175"/>
        <v>2</v>
      </c>
      <c r="CY527" s="38">
        <f t="shared" si="176"/>
        <v>2</v>
      </c>
      <c r="CZ527" s="39">
        <f t="shared" si="177"/>
        <v>0</v>
      </c>
      <c r="DA527" t="s">
        <v>215</v>
      </c>
      <c r="DB527" t="s">
        <v>1283</v>
      </c>
      <c r="DC527" t="s">
        <v>213</v>
      </c>
      <c r="DD527" t="str">
        <f t="shared" ca="1" si="178"/>
        <v>GARLICSTEAKITEM(MEAL, ItemRegistry.garlicsteakItem, 4 ,3f,0f,0f,2f,0f,2f,0f,1.75f),</v>
      </c>
      <c r="DG527" t="s">
        <v>2624</v>
      </c>
    </row>
    <row r="528" spans="2:111" x14ac:dyDescent="0.3">
      <c r="B528" t="s">
        <v>845</v>
      </c>
      <c r="C528" t="str">
        <f>INDEX('PH Itemnames'!$B$1:$B$723,MATCH(B528,'PH Itemnames'!$A$1:$A$723),1)</f>
        <v>mushroomsteakItem</v>
      </c>
      <c r="D528" t="s">
        <v>258</v>
      </c>
      <c r="E528" t="s">
        <v>1213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79"/>
        <v>1</v>
      </c>
      <c r="W528" s="11">
        <f t="shared" si="161"/>
        <v>0</v>
      </c>
      <c r="X528" s="44" t="str">
        <f t="shared" ca="1" si="180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62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63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64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65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66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67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68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69"/>
        <v>1</v>
      </c>
      <c r="CS528" s="34">
        <v>15</v>
      </c>
      <c r="CT528" s="30">
        <f t="shared" si="171"/>
        <v>0</v>
      </c>
      <c r="CU528" s="30">
        <f t="shared" si="172"/>
        <v>23.5</v>
      </c>
      <c r="CV528" s="35">
        <f t="shared" si="173"/>
        <v>0</v>
      </c>
      <c r="CW528" s="36">
        <f t="shared" si="174"/>
        <v>0</v>
      </c>
      <c r="CX528" s="37">
        <f t="shared" si="175"/>
        <v>0</v>
      </c>
      <c r="CY528" s="38">
        <f t="shared" si="176"/>
        <v>2.5</v>
      </c>
      <c r="CZ528" s="39">
        <f t="shared" si="177"/>
        <v>1</v>
      </c>
      <c r="DA528" t="s">
        <v>215</v>
      </c>
      <c r="DC528" t="s">
        <v>213</v>
      </c>
      <c r="DD528" t="str">
        <f t="shared" ca="1" si="178"/>
        <v>MUSHROOMSTEAKITEM(MEAL, ItemRegistry.mushroomsteakItem, 4 ,3f,0f,0f,0f,0f,2.5f,1f,0.89f),</v>
      </c>
      <c r="DG528" t="s">
        <v>2625</v>
      </c>
    </row>
    <row r="529" spans="2:111" x14ac:dyDescent="0.3">
      <c r="B529" t="s">
        <v>846</v>
      </c>
      <c r="C529" t="str">
        <f>INDEX('PH Itemnames'!$B$1:$B$723,MATCH(B529,'PH Itemnames'!$A$1:$A$723),1)</f>
        <v>hotdishcasseroleItem</v>
      </c>
      <c r="D529" t="s">
        <v>258</v>
      </c>
      <c r="E529" t="s">
        <v>1213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847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79"/>
        <v>1</v>
      </c>
      <c r="W529" s="11">
        <f t="shared" si="161"/>
        <v>0</v>
      </c>
      <c r="X529" s="44" t="str">
        <f t="shared" ca="1" si="180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62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63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64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65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66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67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68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69"/>
        <v>3</v>
      </c>
      <c r="CS529" s="34">
        <v>40</v>
      </c>
      <c r="CT529" s="30">
        <v>0</v>
      </c>
      <c r="CU529" s="30">
        <v>12</v>
      </c>
      <c r="CV529" s="35">
        <f t="shared" si="173"/>
        <v>1</v>
      </c>
      <c r="CW529" s="36">
        <f t="shared" si="174"/>
        <v>0</v>
      </c>
      <c r="CX529" s="37">
        <f t="shared" si="175"/>
        <v>3.7857142857142856</v>
      </c>
      <c r="CY529" s="38">
        <f t="shared" si="176"/>
        <v>2</v>
      </c>
      <c r="CZ529" s="39">
        <f t="shared" si="177"/>
        <v>3</v>
      </c>
      <c r="DA529" t="s">
        <v>215</v>
      </c>
      <c r="DC529" t="s">
        <v>213</v>
      </c>
      <c r="DD529" t="str">
        <f t="shared" ca="1" si="178"/>
        <v>HOTDISHCASSEROLEITEM(MEAL, ItemRegistry.hotdishcasseroleItem, 4 ,8f,0f,1f,3.79f,0f,2f,3f,1.75f),</v>
      </c>
      <c r="DG529" t="s">
        <v>2626</v>
      </c>
    </row>
    <row r="530" spans="2:111" x14ac:dyDescent="0.3">
      <c r="B530" t="s">
        <v>848</v>
      </c>
      <c r="C530" t="str">
        <f>INDEX('PH Itemnames'!$B$1:$B$723,MATCH(B530,'PH Itemnames'!$A$1:$A$723),1)</f>
        <v>sausagebeanmeltItem</v>
      </c>
      <c r="D530" t="s">
        <v>253</v>
      </c>
      <c r="E530" t="s">
        <v>1213</v>
      </c>
      <c r="F530" s="10" t="s">
        <v>222</v>
      </c>
      <c r="G530" s="11" t="s">
        <v>680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79"/>
        <v>1</v>
      </c>
      <c r="W530" s="11">
        <f t="shared" si="161"/>
        <v>0</v>
      </c>
      <c r="X530" s="44" t="str">
        <f t="shared" ca="1" si="180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62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63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64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65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66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67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68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69"/>
        <v>3</v>
      </c>
      <c r="CS530" s="34">
        <v>25</v>
      </c>
      <c r="CT530" s="30">
        <f t="shared" si="171"/>
        <v>0</v>
      </c>
      <c r="CU530" s="30">
        <v>12</v>
      </c>
      <c r="CV530" s="35">
        <f t="shared" si="173"/>
        <v>1</v>
      </c>
      <c r="CW530" s="36">
        <f t="shared" si="174"/>
        <v>0</v>
      </c>
      <c r="CX530" s="37">
        <f t="shared" si="175"/>
        <v>1</v>
      </c>
      <c r="CY530" s="38">
        <f t="shared" si="176"/>
        <v>2</v>
      </c>
      <c r="CZ530" s="39">
        <f t="shared" si="177"/>
        <v>3</v>
      </c>
      <c r="DA530" t="s">
        <v>215</v>
      </c>
      <c r="DC530" t="s">
        <v>213</v>
      </c>
      <c r="DD530" t="str">
        <f t="shared" ca="1" si="178"/>
        <v>SAUSAGEBEANMELTITEM(MEAL, ItemRegistry.sausagebeanmeltItem, 4 ,5f,0f,1f,1f,0f,2f,3f,1.75f),</v>
      </c>
      <c r="DG530" t="s">
        <v>2627</v>
      </c>
    </row>
    <row r="531" spans="2:111" x14ac:dyDescent="0.3">
      <c r="B531" t="s">
        <v>849</v>
      </c>
      <c r="C531" t="str">
        <f>INDEX('PH Itemnames'!$B$1:$B$723,MATCH(B531,'PH Itemnames'!$A$1:$A$723),1)</f>
        <v>mettbrotchenItem</v>
      </c>
      <c r="D531" t="s">
        <v>253</v>
      </c>
      <c r="E531" t="s">
        <v>1213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79"/>
        <v>1</v>
      </c>
      <c r="W531" s="11">
        <f t="shared" si="161"/>
        <v>0</v>
      </c>
      <c r="X531" s="44" t="str">
        <f t="shared" ca="1" si="180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62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63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64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65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66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67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68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69"/>
        <v>0</v>
      </c>
      <c r="CS531" s="34">
        <v>15</v>
      </c>
      <c r="CT531" s="30">
        <f t="shared" si="171"/>
        <v>0</v>
      </c>
      <c r="CU531" s="30">
        <f t="shared" si="172"/>
        <v>30.4</v>
      </c>
      <c r="CV531" s="35">
        <f t="shared" si="173"/>
        <v>1.5</v>
      </c>
      <c r="CW531" s="36">
        <f t="shared" si="174"/>
        <v>0</v>
      </c>
      <c r="CX531" s="37">
        <f t="shared" si="175"/>
        <v>1</v>
      </c>
      <c r="CY531" s="38">
        <f t="shared" si="176"/>
        <v>1.5</v>
      </c>
      <c r="CZ531" s="39">
        <f t="shared" si="177"/>
        <v>0</v>
      </c>
      <c r="DA531" t="s">
        <v>215</v>
      </c>
      <c r="DC531" t="s">
        <v>213</v>
      </c>
      <c r="DD531" t="str">
        <f t="shared" ca="1" si="178"/>
        <v>METTBROTCHENITEM(MEAL, ItemRegistry.mettbrotchenItem, 4 ,3f,0f,2f,1f,0f,1.5f,0f,0.69f),</v>
      </c>
      <c r="DG531" t="s">
        <v>2628</v>
      </c>
    </row>
    <row r="532" spans="2:111" x14ac:dyDescent="0.3">
      <c r="B532" t="s">
        <v>850</v>
      </c>
      <c r="C532" t="str">
        <f>INDEX('PH Itemnames'!$B$1:$B$723,MATCH(B532,'PH Itemnames'!$A$1:$A$723),1)</f>
        <v>porkrindsItem</v>
      </c>
      <c r="D532" t="s">
        <v>253</v>
      </c>
      <c r="E532" t="s">
        <v>1213</v>
      </c>
      <c r="F532" s="10" t="s">
        <v>851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79"/>
        <v>0</v>
      </c>
      <c r="W532" s="11">
        <f t="shared" si="161"/>
        <v>0</v>
      </c>
      <c r="X532" s="44" t="str">
        <f t="shared" ca="1" si="180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62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63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64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65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66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67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68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69"/>
        <v>0</v>
      </c>
      <c r="CS532" s="34">
        <f t="shared" si="170"/>
        <v>0</v>
      </c>
      <c r="CT532" s="30">
        <f t="shared" si="171"/>
        <v>0</v>
      </c>
      <c r="CU532" s="30">
        <f t="shared" si="172"/>
        <v>0</v>
      </c>
      <c r="CV532" s="35">
        <f t="shared" si="173"/>
        <v>0</v>
      </c>
      <c r="CW532" s="36">
        <f t="shared" si="174"/>
        <v>0</v>
      </c>
      <c r="CX532" s="37">
        <f t="shared" si="175"/>
        <v>0</v>
      </c>
      <c r="CY532" s="38">
        <f t="shared" si="176"/>
        <v>0</v>
      </c>
      <c r="CZ532" s="39">
        <f t="shared" si="177"/>
        <v>0</v>
      </c>
      <c r="DA532" t="s">
        <v>212</v>
      </c>
      <c r="DB532" t="s">
        <v>1181</v>
      </c>
      <c r="DC532" t="s">
        <v>213</v>
      </c>
      <c r="DD532" t="str">
        <f t="shared" ca="1" si="178"/>
        <v/>
      </c>
      <c r="DG532" t="s">
        <v>2316</v>
      </c>
    </row>
    <row r="533" spans="2:111" x14ac:dyDescent="0.3">
      <c r="B533" t="s">
        <v>852</v>
      </c>
      <c r="C533" t="str">
        <f>INDEX('PH Itemnames'!$B$1:$B$723,MATCH(B533,'PH Itemnames'!$A$1:$A$723),1)</f>
        <v>cracklinsItem</v>
      </c>
      <c r="D533" t="s">
        <v>253</v>
      </c>
      <c r="E533" t="s">
        <v>1213</v>
      </c>
      <c r="F533" s="10" t="s">
        <v>851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79"/>
        <v>0</v>
      </c>
      <c r="W533" s="11">
        <f t="shared" si="161"/>
        <v>0</v>
      </c>
      <c r="X533" s="44" t="str">
        <f t="shared" ca="1" si="180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62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63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64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65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66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67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68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69"/>
        <v>0</v>
      </c>
      <c r="CS533" s="34">
        <f t="shared" si="170"/>
        <v>0</v>
      </c>
      <c r="CT533" s="30">
        <f t="shared" si="171"/>
        <v>0</v>
      </c>
      <c r="CU533" s="30">
        <f t="shared" si="172"/>
        <v>0</v>
      </c>
      <c r="CV533" s="35">
        <f t="shared" si="173"/>
        <v>0</v>
      </c>
      <c r="CW533" s="36">
        <f t="shared" si="174"/>
        <v>0</v>
      </c>
      <c r="CX533" s="37">
        <f t="shared" si="175"/>
        <v>0</v>
      </c>
      <c r="CY533" s="38">
        <f t="shared" si="176"/>
        <v>0</v>
      </c>
      <c r="CZ533" s="39">
        <f t="shared" si="177"/>
        <v>0</v>
      </c>
      <c r="DA533" t="s">
        <v>212</v>
      </c>
      <c r="DB533" t="s">
        <v>1181</v>
      </c>
      <c r="DC533" t="s">
        <v>213</v>
      </c>
      <c r="DD533" t="str">
        <f t="shared" ca="1" si="178"/>
        <v/>
      </c>
      <c r="DG533" t="s">
        <v>2316</v>
      </c>
    </row>
    <row r="534" spans="2:111" x14ac:dyDescent="0.3">
      <c r="B534" t="s">
        <v>853</v>
      </c>
      <c r="C534" t="str">
        <f>INDEX('PH Itemnames'!$B$1:$B$723,MATCH(B534,'PH Itemnames'!$A$1:$A$723),1)</f>
        <v>chorusfruitsoupItem</v>
      </c>
      <c r="D534" t="s">
        <v>258</v>
      </c>
      <c r="E534" t="s">
        <v>1213</v>
      </c>
      <c r="F534" s="10" t="s">
        <v>854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79"/>
        <v>0</v>
      </c>
      <c r="W534" s="11">
        <f t="shared" si="161"/>
        <v>0</v>
      </c>
      <c r="X534" s="44" t="str">
        <f t="shared" ca="1" si="180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62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63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64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65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66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67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68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69"/>
        <v>0</v>
      </c>
      <c r="CS534" s="34">
        <f t="shared" si="170"/>
        <v>0</v>
      </c>
      <c r="CT534" s="30">
        <f t="shared" si="171"/>
        <v>0</v>
      </c>
      <c r="CU534" s="30">
        <f t="shared" si="172"/>
        <v>0</v>
      </c>
      <c r="CV534" s="35">
        <f t="shared" si="173"/>
        <v>0</v>
      </c>
      <c r="CW534" s="36">
        <f t="shared" si="174"/>
        <v>0</v>
      </c>
      <c r="CX534" s="37">
        <f t="shared" si="175"/>
        <v>0</v>
      </c>
      <c r="CY534" s="38">
        <f t="shared" si="176"/>
        <v>0</v>
      </c>
      <c r="CZ534" s="39">
        <f t="shared" si="177"/>
        <v>0</v>
      </c>
      <c r="DA534" t="s">
        <v>212</v>
      </c>
      <c r="DB534" t="s">
        <v>1152</v>
      </c>
      <c r="DC534" t="s">
        <v>213</v>
      </c>
      <c r="DD534" t="str">
        <f t="shared" ca="1" si="178"/>
        <v/>
      </c>
      <c r="DG534" t="s">
        <v>2316</v>
      </c>
    </row>
    <row r="535" spans="2:111" x14ac:dyDescent="0.3">
      <c r="B535" t="s">
        <v>855</v>
      </c>
      <c r="C535" t="str">
        <f>INDEX('PH Itemnames'!$B$1:$B$723,MATCH(B535,'PH Itemnames'!$A$1:$A$723),1)</f>
        <v>akutuqItem</v>
      </c>
      <c r="D535" t="s">
        <v>258</v>
      </c>
      <c r="E535" t="s">
        <v>1213</v>
      </c>
      <c r="F535" s="10" t="s">
        <v>92</v>
      </c>
      <c r="G535" s="11" t="s">
        <v>359</v>
      </c>
      <c r="H535" s="11" t="s">
        <v>263</v>
      </c>
      <c r="I535" s="11" t="s">
        <v>797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79"/>
        <v>1</v>
      </c>
      <c r="W535" s="11">
        <f t="shared" si="161"/>
        <v>0</v>
      </c>
      <c r="X535" s="44" t="str">
        <f t="shared" ca="1" si="180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62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63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64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65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66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67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68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69"/>
        <v>0</v>
      </c>
      <c r="CS535" s="34">
        <f t="shared" si="170"/>
        <v>10.4</v>
      </c>
      <c r="CT535" s="30">
        <v>0</v>
      </c>
      <c r="CU535" s="30">
        <v>18</v>
      </c>
      <c r="CV535" s="35">
        <f t="shared" si="173"/>
        <v>0</v>
      </c>
      <c r="CW535" s="36">
        <f t="shared" si="174"/>
        <v>0.88000000000000012</v>
      </c>
      <c r="CX535" s="37">
        <f t="shared" si="175"/>
        <v>0</v>
      </c>
      <c r="CY535" s="38">
        <f t="shared" si="176"/>
        <v>1</v>
      </c>
      <c r="CZ535" s="39">
        <f t="shared" si="177"/>
        <v>0</v>
      </c>
      <c r="DA535" t="s">
        <v>215</v>
      </c>
      <c r="DC535" t="s">
        <v>213</v>
      </c>
      <c r="DD535" t="str">
        <f t="shared" ca="1" si="178"/>
        <v>AKUTUQITEM(MEAL, ItemRegistry.akutuqItem, 4 ,2.08f,0f,0f,0f,0.88f,1f,0f,1.17f),</v>
      </c>
      <c r="DG535" t="s">
        <v>2629</v>
      </c>
    </row>
    <row r="536" spans="2:111" x14ac:dyDescent="0.3">
      <c r="B536" t="s">
        <v>856</v>
      </c>
      <c r="C536" t="str">
        <f>INDEX('PH Itemnames'!$B$1:$B$723,MATCH(B536,'PH Itemnames'!$A$1:$A$723),1)</f>
        <v>cantonesegreensItem</v>
      </c>
      <c r="D536" t="s">
        <v>253</v>
      </c>
      <c r="E536" t="s">
        <v>1213</v>
      </c>
      <c r="F536" s="10" t="s">
        <v>60</v>
      </c>
      <c r="G536" s="11" t="s">
        <v>857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79"/>
        <v>0</v>
      </c>
      <c r="W536" s="11">
        <f t="shared" si="161"/>
        <v>0</v>
      </c>
      <c r="X536" s="44" t="str">
        <f t="shared" ca="1" si="180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62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63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64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65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66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67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68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69"/>
        <v>0</v>
      </c>
      <c r="CS536" s="34">
        <f t="shared" si="170"/>
        <v>2</v>
      </c>
      <c r="CT536" s="30">
        <f t="shared" si="171"/>
        <v>10</v>
      </c>
      <c r="CU536" s="30">
        <f t="shared" si="172"/>
        <v>16.5</v>
      </c>
      <c r="CV536" s="35">
        <f t="shared" si="173"/>
        <v>0</v>
      </c>
      <c r="CW536" s="36">
        <f t="shared" si="174"/>
        <v>0</v>
      </c>
      <c r="CX536" s="37">
        <f t="shared" si="175"/>
        <v>1</v>
      </c>
      <c r="CY536" s="38">
        <f t="shared" si="176"/>
        <v>0</v>
      </c>
      <c r="CZ536" s="39">
        <f t="shared" si="177"/>
        <v>0</v>
      </c>
      <c r="DA536" t="s">
        <v>212</v>
      </c>
      <c r="DC536" t="s">
        <v>213</v>
      </c>
      <c r="DD536" t="str">
        <f t="shared" ca="1" si="178"/>
        <v/>
      </c>
      <c r="DG536" t="s">
        <v>2316</v>
      </c>
    </row>
    <row r="537" spans="2:111" x14ac:dyDescent="0.3">
      <c r="B537" t="s">
        <v>858</v>
      </c>
      <c r="C537" t="str">
        <f>INDEX('PH Itemnames'!$B$1:$B$723,MATCH(B537,'PH Itemnames'!$A$1:$A$723),1)</f>
        <v>earlgreyteaItem</v>
      </c>
      <c r="D537" t="s">
        <v>253</v>
      </c>
      <c r="E537" t="s">
        <v>1213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79"/>
        <v>1</v>
      </c>
      <c r="W537" s="11">
        <f t="shared" si="161"/>
        <v>1</v>
      </c>
      <c r="X537" s="44" t="str">
        <f t="shared" ca="1" si="180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62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63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64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65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66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67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68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69"/>
        <v>0</v>
      </c>
      <c r="CS537" s="34">
        <f t="shared" si="170"/>
        <v>3</v>
      </c>
      <c r="CT537" s="30">
        <v>20</v>
      </c>
      <c r="CU537" s="30">
        <v>12</v>
      </c>
      <c r="CV537" s="35">
        <f t="shared" si="173"/>
        <v>0</v>
      </c>
      <c r="CW537" s="36">
        <f t="shared" si="174"/>
        <v>0.5</v>
      </c>
      <c r="CX537" s="37">
        <f t="shared" si="175"/>
        <v>0</v>
      </c>
      <c r="CY537" s="38">
        <f t="shared" si="176"/>
        <v>0</v>
      </c>
      <c r="CZ537" s="39">
        <f t="shared" si="177"/>
        <v>0</v>
      </c>
      <c r="DA537" t="s">
        <v>215</v>
      </c>
      <c r="DC537" t="s">
        <v>213</v>
      </c>
      <c r="DD537" t="str">
        <f t="shared" ca="1" si="178"/>
        <v>EARLGREYTEAITEM(MEAL, ItemRegistry.earlgreyteaItem, 4 ,0.6f,20f,0f,0f,0.5f,0f,0f,1.75f),</v>
      </c>
      <c r="DG537" t="s">
        <v>2630</v>
      </c>
    </row>
    <row r="538" spans="2:111" x14ac:dyDescent="0.3">
      <c r="B538" t="s">
        <v>859</v>
      </c>
      <c r="C538" t="str">
        <f>INDEX('PH Itemnames'!$B$1:$B$723,MATCH(B538,'PH Itemnames'!$A$1:$A$723),1)</f>
        <v>eggrollItem</v>
      </c>
      <c r="D538" t="s">
        <v>253</v>
      </c>
      <c r="E538" t="s">
        <v>1213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79"/>
        <v>1</v>
      </c>
      <c r="W538" s="11">
        <f t="shared" si="161"/>
        <v>0</v>
      </c>
      <c r="X538" s="44" t="str">
        <f t="shared" ca="1" si="180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62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63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64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65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66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67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68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69"/>
        <v>0</v>
      </c>
      <c r="CS538" s="34">
        <v>15</v>
      </c>
      <c r="CT538" s="30">
        <f t="shared" si="171"/>
        <v>0</v>
      </c>
      <c r="CU538" s="30">
        <f t="shared" si="172"/>
        <v>12.333333333333334</v>
      </c>
      <c r="CV538" s="35">
        <f t="shared" si="173"/>
        <v>1</v>
      </c>
      <c r="CW538" s="36">
        <f t="shared" si="174"/>
        <v>0</v>
      </c>
      <c r="CX538" s="37">
        <f t="shared" si="175"/>
        <v>1</v>
      </c>
      <c r="CY538" s="38">
        <f t="shared" si="176"/>
        <v>2</v>
      </c>
      <c r="CZ538" s="39">
        <f t="shared" si="177"/>
        <v>0</v>
      </c>
      <c r="DA538" t="s">
        <v>215</v>
      </c>
      <c r="DC538" t="s">
        <v>213</v>
      </c>
      <c r="DD538" t="str">
        <f t="shared" ca="1" si="178"/>
        <v>EGGROLLITEM(MEAL, ItemRegistry.eggrollItem, 4 ,3f,0f,1f,1f,0f,2f,0f,1.7f),</v>
      </c>
      <c r="DG538" t="s">
        <v>2631</v>
      </c>
    </row>
    <row r="539" spans="2:111" x14ac:dyDescent="0.3">
      <c r="B539" t="s">
        <v>860</v>
      </c>
      <c r="C539" t="str">
        <f>INDEX('PH Itemnames'!$B$1:$B$723,MATCH(B539,'PH Itemnames'!$A$1:$A$723),1)</f>
        <v>eggtartItem</v>
      </c>
      <c r="D539" t="s">
        <v>253</v>
      </c>
      <c r="E539" t="s">
        <v>1213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79"/>
        <v>1</v>
      </c>
      <c r="W539" s="11">
        <f t="shared" si="161"/>
        <v>0</v>
      </c>
      <c r="X539" s="44" t="str">
        <f t="shared" ca="1" si="180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62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63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64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65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66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67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68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69"/>
        <v>2</v>
      </c>
      <c r="CS539" s="34">
        <f t="shared" si="170"/>
        <v>10</v>
      </c>
      <c r="CT539" s="30">
        <v>0</v>
      </c>
      <c r="CU539" s="30">
        <f t="shared" si="172"/>
        <v>15.2</v>
      </c>
      <c r="CV539" s="35">
        <f t="shared" si="173"/>
        <v>1</v>
      </c>
      <c r="CW539" s="36">
        <f t="shared" si="174"/>
        <v>0</v>
      </c>
      <c r="CX539" s="37">
        <f t="shared" si="175"/>
        <v>0</v>
      </c>
      <c r="CY539" s="38">
        <v>0.8</v>
      </c>
      <c r="CZ539" s="39">
        <f t="shared" si="177"/>
        <v>2</v>
      </c>
      <c r="DA539" t="s">
        <v>215</v>
      </c>
      <c r="DC539" t="s">
        <v>213</v>
      </c>
      <c r="DD539" t="str">
        <f t="shared" ca="1" si="178"/>
        <v>EGGTARTITEM(MEAL, ItemRegistry.eggtartItem, 4 ,2f,0f,1f,0f,0f,0.8f,2f,1.38f),</v>
      </c>
      <c r="DG539" t="s">
        <v>2632</v>
      </c>
    </row>
    <row r="540" spans="2:111" x14ac:dyDescent="0.3">
      <c r="B540" t="s">
        <v>861</v>
      </c>
      <c r="C540" t="str">
        <f>INDEX('PH Itemnames'!$B$1:$B$723,MATCH(B540,'PH Itemnames'!$A$1:$A$723),1)</f>
        <v>greenteaItem</v>
      </c>
      <c r="D540" t="s">
        <v>253</v>
      </c>
      <c r="E540" t="s">
        <v>1213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79"/>
        <v>1</v>
      </c>
      <c r="W540" s="11">
        <f t="shared" si="161"/>
        <v>0</v>
      </c>
      <c r="X540" s="44" t="str">
        <f t="shared" ca="1" si="180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62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63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64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65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66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67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68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69"/>
        <v>0</v>
      </c>
      <c r="CS540" s="34">
        <f t="shared" si="170"/>
        <v>1</v>
      </c>
      <c r="CT540" s="30">
        <v>20</v>
      </c>
      <c r="CU540" s="30">
        <f t="shared" si="172"/>
        <v>39</v>
      </c>
      <c r="CV540" s="35">
        <f t="shared" si="173"/>
        <v>0</v>
      </c>
      <c r="CW540" s="36">
        <f t="shared" si="174"/>
        <v>0</v>
      </c>
      <c r="CX540" s="37">
        <f t="shared" si="175"/>
        <v>0</v>
      </c>
      <c r="CY540" s="38">
        <f t="shared" si="176"/>
        <v>0</v>
      </c>
      <c r="CZ540" s="39">
        <f t="shared" si="177"/>
        <v>0</v>
      </c>
      <c r="DA540" t="s">
        <v>215</v>
      </c>
      <c r="DC540" t="s">
        <v>213</v>
      </c>
      <c r="DD540" t="str">
        <f t="shared" ca="1" si="178"/>
        <v>GREENTEAITEM(MEAL, ItemRegistry.greenteaItem, 4 ,0.2f,20f,0f,0f,0f,0f,0f,0.54f),</v>
      </c>
      <c r="DG540" t="s">
        <v>2633</v>
      </c>
    </row>
    <row r="541" spans="2:111" x14ac:dyDescent="0.3">
      <c r="B541" t="s">
        <v>862</v>
      </c>
      <c r="C541" t="str">
        <f>INDEX('PH Itemnames'!$B$1:$B$723,MATCH(B541,'PH Itemnames'!$A$1:$A$723),1)</f>
        <v>meesuaItem</v>
      </c>
      <c r="D541" t="s">
        <v>258</v>
      </c>
      <c r="E541" t="s">
        <v>1213</v>
      </c>
      <c r="F541" s="10" t="s">
        <v>708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857</v>
      </c>
      <c r="L541" s="11" t="s">
        <v>374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79"/>
        <v>-1</v>
      </c>
      <c r="W541" s="11">
        <f t="shared" si="161"/>
        <v>0</v>
      </c>
      <c r="X541" s="44" t="str">
        <f t="shared" ca="1" si="180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62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63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64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65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66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67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68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69"/>
        <v>0</v>
      </c>
      <c r="CS541" s="34">
        <f t="shared" si="170"/>
        <v>27</v>
      </c>
      <c r="CT541" s="30">
        <f t="shared" si="171"/>
        <v>10</v>
      </c>
      <c r="CU541" s="30">
        <f t="shared" si="172"/>
        <v>12.714285714285714</v>
      </c>
      <c r="CV541" s="35">
        <f t="shared" si="173"/>
        <v>1</v>
      </c>
      <c r="CW541" s="36">
        <f t="shared" si="174"/>
        <v>0</v>
      </c>
      <c r="CX541" s="37">
        <f t="shared" si="175"/>
        <v>2</v>
      </c>
      <c r="CY541" s="38">
        <f t="shared" si="176"/>
        <v>2.5</v>
      </c>
      <c r="CZ541" s="39">
        <f t="shared" si="177"/>
        <v>0</v>
      </c>
      <c r="DA541" t="s">
        <v>212</v>
      </c>
      <c r="DC541" t="s">
        <v>213</v>
      </c>
      <c r="DD541" t="str">
        <f t="shared" ca="1" si="178"/>
        <v/>
      </c>
      <c r="DG541" t="s">
        <v>2316</v>
      </c>
    </row>
    <row r="542" spans="2:111" x14ac:dyDescent="0.3">
      <c r="B542" t="s">
        <v>857</v>
      </c>
      <c r="C542" t="str">
        <f>INDEX('PH Itemnames'!$B$1:$B$723,MATCH(B542,'PH Itemnames'!$A$1:$A$723),1)</f>
        <v>oystersauceItem</v>
      </c>
      <c r="D542" t="s">
        <v>253</v>
      </c>
      <c r="E542" t="s">
        <v>1213</v>
      </c>
      <c r="F542" s="10" t="s">
        <v>863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79"/>
        <v>0</v>
      </c>
      <c r="W542" s="11">
        <f t="shared" si="161"/>
        <v>2</v>
      </c>
      <c r="X542" s="44" t="str">
        <f t="shared" ca="1" si="180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62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63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64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65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66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67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68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69"/>
        <v>0</v>
      </c>
      <c r="CS542" s="34">
        <f t="shared" si="170"/>
        <v>0</v>
      </c>
      <c r="CT542" s="30">
        <f t="shared" si="171"/>
        <v>10</v>
      </c>
      <c r="CU542" s="30">
        <f t="shared" si="172"/>
        <v>15</v>
      </c>
      <c r="CV542" s="35">
        <f t="shared" si="173"/>
        <v>0</v>
      </c>
      <c r="CW542" s="36">
        <f t="shared" si="174"/>
        <v>0</v>
      </c>
      <c r="CX542" s="37">
        <f t="shared" si="175"/>
        <v>0</v>
      </c>
      <c r="CY542" s="38">
        <f t="shared" si="176"/>
        <v>0</v>
      </c>
      <c r="CZ542" s="39">
        <f t="shared" si="177"/>
        <v>0</v>
      </c>
      <c r="DA542" t="s">
        <v>212</v>
      </c>
      <c r="DC542" t="s">
        <v>213</v>
      </c>
      <c r="DD542" t="str">
        <f t="shared" ca="1" si="178"/>
        <v/>
      </c>
      <c r="DG542" t="s">
        <v>2316</v>
      </c>
    </row>
    <row r="543" spans="2:111" x14ac:dyDescent="0.3">
      <c r="B543" t="s">
        <v>864</v>
      </c>
      <c r="C543" t="str">
        <f>INDEX('PH Itemnames'!$B$1:$B$723,MATCH(B543,'PH Itemnames'!$A$1:$A$723),1)</f>
        <v>squidinkspaghettiItem</v>
      </c>
      <c r="D543" t="s">
        <v>253</v>
      </c>
      <c r="E543" t="s">
        <v>1213</v>
      </c>
      <c r="F543" s="10" t="s">
        <v>280</v>
      </c>
      <c r="G543" s="11" t="s">
        <v>865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79"/>
        <v>1</v>
      </c>
      <c r="W543" s="11">
        <f t="shared" si="161"/>
        <v>0</v>
      </c>
      <c r="X543" s="44" t="str">
        <f t="shared" ca="1" si="180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62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63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64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65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66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67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68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69"/>
        <v>1</v>
      </c>
      <c r="CS543" s="34">
        <v>10</v>
      </c>
      <c r="CT543" s="30">
        <f t="shared" si="171"/>
        <v>0</v>
      </c>
      <c r="CU543" s="30">
        <v>12</v>
      </c>
      <c r="CV543" s="35">
        <f t="shared" si="173"/>
        <v>1</v>
      </c>
      <c r="CW543" s="36">
        <f t="shared" si="174"/>
        <v>0</v>
      </c>
      <c r="CX543" s="37">
        <f t="shared" si="175"/>
        <v>0</v>
      </c>
      <c r="CY543" s="38">
        <f t="shared" si="176"/>
        <v>0</v>
      </c>
      <c r="CZ543" s="39">
        <f t="shared" si="177"/>
        <v>1</v>
      </c>
      <c r="DA543" t="s">
        <v>215</v>
      </c>
      <c r="DC543" t="s">
        <v>213</v>
      </c>
      <c r="DD543" t="str">
        <f t="shared" ca="1" si="178"/>
        <v>SQUIDINKSPAGHETTIITEM(MEAL, ItemRegistry.squidinkspaghettiItem, 4 ,2f,0f,1f,0f,0f,0f,1f,1.75f),</v>
      </c>
      <c r="DG543" t="s">
        <v>2634</v>
      </c>
    </row>
    <row r="544" spans="2:111" x14ac:dyDescent="0.3">
      <c r="B544" t="s">
        <v>866</v>
      </c>
      <c r="C544" t="str">
        <f>INDEX('PH Itemnames'!$B$1:$B$723,MATCH(B544,'PH Itemnames'!$A$1:$A$723),1)</f>
        <v>steaktartareItem</v>
      </c>
      <c r="D544" t="s">
        <v>253</v>
      </c>
      <c r="E544" t="s">
        <v>1213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79"/>
        <v>1</v>
      </c>
      <c r="W544" s="11">
        <f t="shared" si="161"/>
        <v>0</v>
      </c>
      <c r="X544" s="44" t="str">
        <f t="shared" ca="1" si="180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62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63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64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65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66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67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68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69"/>
        <v>0</v>
      </c>
      <c r="CS544" s="34">
        <v>15</v>
      </c>
      <c r="CT544" s="30">
        <f t="shared" si="171"/>
        <v>0</v>
      </c>
      <c r="CU544" s="30">
        <v>12</v>
      </c>
      <c r="CV544" s="35">
        <f t="shared" si="173"/>
        <v>0</v>
      </c>
      <c r="CW544" s="36">
        <f t="shared" si="174"/>
        <v>0</v>
      </c>
      <c r="CX544" s="37">
        <f t="shared" si="175"/>
        <v>1</v>
      </c>
      <c r="CY544" s="38">
        <f t="shared" si="176"/>
        <v>2</v>
      </c>
      <c r="CZ544" s="39">
        <v>0.3</v>
      </c>
      <c r="DA544" t="s">
        <v>215</v>
      </c>
      <c r="DC544" t="s">
        <v>213</v>
      </c>
      <c r="DD544" t="str">
        <f t="shared" ca="1" si="178"/>
        <v>STEAKTARTAREITEM(MEAL, ItemRegistry.steaktartareItem, 4 ,3f,0f,0f,1f,0f,2f,0.3f,1.75f),</v>
      </c>
      <c r="DG544" t="s">
        <v>2635</v>
      </c>
    </row>
    <row r="545" spans="2:111" x14ac:dyDescent="0.3">
      <c r="B545" t="s">
        <v>867</v>
      </c>
      <c r="C545" t="str">
        <f>INDEX('PH Itemnames'!$B$1:$B$723,MATCH(B545,'PH Itemnames'!$A$1:$A$723),1)</f>
        <v>szechuaneggplantItem</v>
      </c>
      <c r="D545" t="s">
        <v>258</v>
      </c>
      <c r="E545" t="s">
        <v>1213</v>
      </c>
      <c r="F545" s="10" t="s">
        <v>359</v>
      </c>
      <c r="G545" s="11" t="s">
        <v>140</v>
      </c>
      <c r="H545" s="11" t="s">
        <v>868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79"/>
        <v>1</v>
      </c>
      <c r="W545" s="11">
        <f t="shared" si="161"/>
        <v>0</v>
      </c>
      <c r="X545" s="44" t="str">
        <f t="shared" ca="1" si="180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62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63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64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65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66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67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68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69"/>
        <v>0</v>
      </c>
      <c r="CS545" s="34">
        <v>25</v>
      </c>
      <c r="CT545" s="30">
        <f t="shared" si="171"/>
        <v>0</v>
      </c>
      <c r="CU545" s="30">
        <v>12</v>
      </c>
      <c r="CV545" s="35">
        <f t="shared" si="173"/>
        <v>0</v>
      </c>
      <c r="CW545" s="36">
        <f t="shared" si="174"/>
        <v>0</v>
      </c>
      <c r="CX545" s="37">
        <f t="shared" si="175"/>
        <v>4</v>
      </c>
      <c r="CY545" s="38">
        <f t="shared" si="176"/>
        <v>0</v>
      </c>
      <c r="CZ545" s="39">
        <f t="shared" si="177"/>
        <v>0</v>
      </c>
      <c r="DA545" t="s">
        <v>215</v>
      </c>
      <c r="DC545" t="s">
        <v>213</v>
      </c>
      <c r="DD545" t="str">
        <f t="shared" ca="1" si="178"/>
        <v>SZECHUANEGGPLANTITEM(MEAL, ItemRegistry.szechuaneggplantItem, 4 ,5f,0f,0f,4f,0f,0f,0f,1.75f),</v>
      </c>
      <c r="DG545" t="s">
        <v>2636</v>
      </c>
    </row>
    <row r="546" spans="2:111" x14ac:dyDescent="0.3">
      <c r="B546" t="s">
        <v>869</v>
      </c>
      <c r="C546" t="str">
        <f>INDEX('PH Itemnames'!$B$1:$B$723,MATCH(B546,'PH Itemnames'!$A$1:$A$723),1)</f>
        <v>baconpancakesItem</v>
      </c>
      <c r="D546" t="s">
        <v>253</v>
      </c>
      <c r="E546" t="s">
        <v>1213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79"/>
        <v>1</v>
      </c>
      <c r="W546" s="11">
        <f t="shared" si="161"/>
        <v>0</v>
      </c>
      <c r="X546" s="44" t="str">
        <f t="shared" ca="1" si="180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62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63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64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65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66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67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68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69"/>
        <v>2</v>
      </c>
      <c r="CS546" s="34">
        <f t="shared" si="170"/>
        <v>20</v>
      </c>
      <c r="CT546" s="30">
        <v>0</v>
      </c>
      <c r="CU546" s="30">
        <v>9</v>
      </c>
      <c r="CV546" s="35">
        <f t="shared" si="173"/>
        <v>1</v>
      </c>
      <c r="CW546" s="36">
        <f t="shared" si="174"/>
        <v>0</v>
      </c>
      <c r="CX546" s="37">
        <f t="shared" si="175"/>
        <v>0</v>
      </c>
      <c r="CY546" s="38">
        <f t="shared" si="176"/>
        <v>2.5</v>
      </c>
      <c r="CZ546" s="39">
        <f t="shared" si="177"/>
        <v>2</v>
      </c>
      <c r="DA546" t="s">
        <v>215</v>
      </c>
      <c r="DC546" t="s">
        <v>213</v>
      </c>
      <c r="DD546" t="str">
        <f t="shared" ca="1" si="178"/>
        <v>BACONPANCAKESITEM(MEAL, ItemRegistry.baconpancakesItem, 4 ,4f,0f,1f,0f,0f,2.5f,2f,2.33f),</v>
      </c>
      <c r="DG546" t="s">
        <v>2637</v>
      </c>
    </row>
    <row r="547" spans="2:111" x14ac:dyDescent="0.3">
      <c r="B547" t="s">
        <v>870</v>
      </c>
      <c r="C547">
        <f>INDEX('PH Itemnames'!$B$1:$B$723,MATCH(B547,'PH Itemnames'!$A$1:$A$723),1)</f>
        <v>0</v>
      </c>
      <c r="D547" t="s">
        <v>258</v>
      </c>
      <c r="E547" t="s">
        <v>1213</v>
      </c>
      <c r="F547" s="10" t="s">
        <v>86</v>
      </c>
      <c r="G547" s="11" t="s">
        <v>865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79"/>
        <v>1</v>
      </c>
      <c r="W547" s="11">
        <f t="shared" si="161"/>
        <v>0</v>
      </c>
      <c r="X547" s="44" t="str">
        <f t="shared" ca="1" si="180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62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63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64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65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66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67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68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69"/>
        <v>0</v>
      </c>
      <c r="CS547" s="34">
        <v>25</v>
      </c>
      <c r="CT547" s="30">
        <f t="shared" si="171"/>
        <v>0.35714285714285715</v>
      </c>
      <c r="CU547" s="30">
        <v>11</v>
      </c>
      <c r="CV547" s="35">
        <v>1</v>
      </c>
      <c r="CW547" s="36">
        <f t="shared" si="174"/>
        <v>0</v>
      </c>
      <c r="CX547" s="37">
        <f t="shared" si="175"/>
        <v>3.6428571428571428</v>
      </c>
      <c r="CY547" s="38">
        <f t="shared" si="176"/>
        <v>3</v>
      </c>
      <c r="CZ547" s="39">
        <f t="shared" si="177"/>
        <v>0</v>
      </c>
      <c r="DA547" t="s">
        <v>215</v>
      </c>
      <c r="DC547" t="s">
        <v>212</v>
      </c>
      <c r="DD547" t="str">
        <f t="shared" ca="1" si="178"/>
        <v/>
      </c>
      <c r="DG547" t="s">
        <v>2316</v>
      </c>
    </row>
    <row r="548" spans="2:111" x14ac:dyDescent="0.3">
      <c r="B548" t="s">
        <v>871</v>
      </c>
      <c r="C548" t="str">
        <f>INDEX('PH Itemnames'!$B$1:$B$723,MATCH(B548,'PH Itemnames'!$A$1:$A$723),1)</f>
        <v>blazingsoupItem</v>
      </c>
      <c r="D548" t="s">
        <v>258</v>
      </c>
      <c r="E548" t="s">
        <v>1213</v>
      </c>
      <c r="F548" s="10" t="s">
        <v>283</v>
      </c>
      <c r="G548" s="11" t="s">
        <v>745</v>
      </c>
      <c r="H548" s="11" t="s">
        <v>872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79"/>
        <v>-1</v>
      </c>
      <c r="W548" s="11">
        <f t="shared" si="161"/>
        <v>0</v>
      </c>
      <c r="X548" s="44" t="str">
        <f t="shared" ca="1" si="180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62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63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64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65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66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67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68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69"/>
        <v>0</v>
      </c>
      <c r="CS548" s="34">
        <f t="shared" si="170"/>
        <v>12.30952380952381</v>
      </c>
      <c r="CT548" s="30">
        <f t="shared" si="171"/>
        <v>0.35714285714285715</v>
      </c>
      <c r="CU548" s="30">
        <f t="shared" si="172"/>
        <v>3.4761904761904763</v>
      </c>
      <c r="CV548" s="35">
        <f t="shared" si="173"/>
        <v>0</v>
      </c>
      <c r="CW548" s="36">
        <f t="shared" si="174"/>
        <v>0</v>
      </c>
      <c r="CX548" s="37">
        <f t="shared" si="175"/>
        <v>1.1428571428571428</v>
      </c>
      <c r="CY548" s="38">
        <f t="shared" si="176"/>
        <v>2.5</v>
      </c>
      <c r="CZ548" s="39">
        <f t="shared" si="177"/>
        <v>0</v>
      </c>
      <c r="DA548" t="s">
        <v>212</v>
      </c>
      <c r="DB548" t="s">
        <v>873</v>
      </c>
      <c r="DC548" t="s">
        <v>213</v>
      </c>
      <c r="DD548" t="str">
        <f t="shared" ca="1" si="178"/>
        <v/>
      </c>
      <c r="DG548" t="s">
        <v>2316</v>
      </c>
    </row>
    <row r="549" spans="2:111" x14ac:dyDescent="0.3">
      <c r="B549" t="s">
        <v>874</v>
      </c>
      <c r="C549" t="str">
        <f>INDEX('PH Itemnames'!$B$1:$B$723,MATCH(B549,'PH Itemnames'!$A$1:$A$723),1)</f>
        <v>briochebunItem</v>
      </c>
      <c r="D549" t="s">
        <v>253</v>
      </c>
      <c r="E549" t="s">
        <v>1213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79"/>
        <v>1</v>
      </c>
      <c r="W549" s="11">
        <f t="shared" si="161"/>
        <v>4</v>
      </c>
      <c r="X549" s="44" t="str">
        <f t="shared" ca="1" si="180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62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63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64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65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66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67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68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69"/>
        <v>4</v>
      </c>
      <c r="CS549" s="34">
        <f t="shared" si="170"/>
        <v>20</v>
      </c>
      <c r="CT549" s="30">
        <v>0</v>
      </c>
      <c r="CU549" s="30">
        <v>21</v>
      </c>
      <c r="CV549" s="35">
        <f t="shared" si="173"/>
        <v>1</v>
      </c>
      <c r="CW549" s="36">
        <f t="shared" si="174"/>
        <v>0</v>
      </c>
      <c r="CX549" s="37">
        <f t="shared" si="175"/>
        <v>0</v>
      </c>
      <c r="CY549" s="38">
        <f t="shared" si="176"/>
        <v>0</v>
      </c>
      <c r="CZ549" s="39">
        <f t="shared" si="177"/>
        <v>4</v>
      </c>
      <c r="DA549" t="s">
        <v>215</v>
      </c>
      <c r="DC549" t="s">
        <v>213</v>
      </c>
      <c r="DD549" t="str">
        <f t="shared" ca="1" si="178"/>
        <v>BRIOCHEBUNITEM(MEAL, ItemRegistry.briochebunItem, 4 ,4f,0f,1f,0f,0f,0f,4f,1f),</v>
      </c>
      <c r="DG549" t="s">
        <v>2342</v>
      </c>
    </row>
    <row r="550" spans="2:111" x14ac:dyDescent="0.3">
      <c r="B550" t="s">
        <v>875</v>
      </c>
      <c r="C550" t="str">
        <f>INDEX('PH Itemnames'!$B$1:$B$723,MATCH(B550,'PH Itemnames'!$A$1:$A$723),1)</f>
        <v>chickenpaellaItem</v>
      </c>
      <c r="D550" t="s">
        <v>258</v>
      </c>
      <c r="E550" t="s">
        <v>1213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79"/>
        <v>0</v>
      </c>
      <c r="W550" s="11">
        <f t="shared" si="161"/>
        <v>0</v>
      </c>
      <c r="X550" s="44" t="str">
        <f t="shared" ca="1" si="180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62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63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64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65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66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67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68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69"/>
        <v>0</v>
      </c>
      <c r="CS550" s="34">
        <f t="shared" si="170"/>
        <v>24.30952380952381</v>
      </c>
      <c r="CT550" s="30">
        <f t="shared" si="171"/>
        <v>0.35714285714285715</v>
      </c>
      <c r="CU550" s="30">
        <f t="shared" si="172"/>
        <v>19.738095238095237</v>
      </c>
      <c r="CV550" s="35">
        <f t="shared" si="173"/>
        <v>0</v>
      </c>
      <c r="CW550" s="36">
        <f t="shared" si="174"/>
        <v>0</v>
      </c>
      <c r="CX550" s="37">
        <f t="shared" si="175"/>
        <v>2.1428571428571428</v>
      </c>
      <c r="CY550" s="38">
        <f t="shared" si="176"/>
        <v>5</v>
      </c>
      <c r="CZ550" s="39">
        <f t="shared" si="177"/>
        <v>0</v>
      </c>
      <c r="DA550" t="s">
        <v>212</v>
      </c>
      <c r="DC550" t="s">
        <v>213</v>
      </c>
      <c r="DD550" t="str">
        <f t="shared" ca="1" si="178"/>
        <v/>
      </c>
      <c r="DG550" t="s">
        <v>2316</v>
      </c>
    </row>
    <row r="551" spans="2:111" x14ac:dyDescent="0.3">
      <c r="B551" t="s">
        <v>876</v>
      </c>
      <c r="C551" t="str">
        <f>INDEX('PH Itemnames'!$B$1:$B$723,MATCH(B551,'PH Itemnames'!$A$1:$A$723),1)</f>
        <v>escargotItem</v>
      </c>
      <c r="D551" t="s">
        <v>253</v>
      </c>
      <c r="E551" t="s">
        <v>1213</v>
      </c>
      <c r="F551" s="10" t="s">
        <v>877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79"/>
        <v>-1</v>
      </c>
      <c r="W551" s="11">
        <f t="shared" si="161"/>
        <v>0</v>
      </c>
      <c r="X551" s="44" t="str">
        <f t="shared" ca="1" si="180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62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63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64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65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66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67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68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69"/>
        <v>1</v>
      </c>
      <c r="CS551" s="34">
        <f t="shared" si="170"/>
        <v>7</v>
      </c>
      <c r="CT551" s="30">
        <f t="shared" si="171"/>
        <v>0</v>
      </c>
      <c r="CU551" s="30">
        <f t="shared" si="172"/>
        <v>16.5</v>
      </c>
      <c r="CV551" s="35">
        <f t="shared" si="173"/>
        <v>0</v>
      </c>
      <c r="CW551" s="36">
        <f t="shared" si="174"/>
        <v>0</v>
      </c>
      <c r="CX551" s="37">
        <f t="shared" si="175"/>
        <v>2</v>
      </c>
      <c r="CY551" s="38">
        <f t="shared" si="176"/>
        <v>0</v>
      </c>
      <c r="CZ551" s="39">
        <f t="shared" si="177"/>
        <v>1</v>
      </c>
      <c r="DA551" t="s">
        <v>212</v>
      </c>
      <c r="DC551" t="s">
        <v>213</v>
      </c>
      <c r="DD551" t="str">
        <f t="shared" ca="1" si="178"/>
        <v/>
      </c>
      <c r="DG551" t="s">
        <v>2316</v>
      </c>
    </row>
    <row r="552" spans="2:111" x14ac:dyDescent="0.3">
      <c r="B552" t="s">
        <v>878</v>
      </c>
      <c r="C552">
        <f>INDEX('PH Itemnames'!$B$1:$B$723,MATCH(B552,'PH Itemnames'!$A$1:$A$723),1)</f>
        <v>0</v>
      </c>
      <c r="D552" t="s">
        <v>253</v>
      </c>
      <c r="E552" t="s">
        <v>1213</v>
      </c>
      <c r="F552" s="10" t="s">
        <v>879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79"/>
        <v>1</v>
      </c>
      <c r="W552" s="11">
        <f t="shared" si="161"/>
        <v>0</v>
      </c>
      <c r="X552" s="44" t="str">
        <f t="shared" ca="1" si="180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62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63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64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65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66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67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68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69"/>
        <v>0</v>
      </c>
      <c r="CS552" s="34">
        <f t="shared" si="170"/>
        <v>7.166666666666667</v>
      </c>
      <c r="CT552" s="30">
        <f t="shared" si="171"/>
        <v>0</v>
      </c>
      <c r="CU552" s="30">
        <v>14</v>
      </c>
      <c r="CV552" s="35">
        <f t="shared" si="173"/>
        <v>0</v>
      </c>
      <c r="CW552" s="36">
        <f t="shared" si="174"/>
        <v>0</v>
      </c>
      <c r="CX552" s="37">
        <f t="shared" si="175"/>
        <v>0</v>
      </c>
      <c r="CY552" s="38">
        <f t="shared" si="176"/>
        <v>2</v>
      </c>
      <c r="CZ552" s="39">
        <f t="shared" si="177"/>
        <v>0</v>
      </c>
      <c r="DA552" t="s">
        <v>215</v>
      </c>
      <c r="DC552" t="s">
        <v>212</v>
      </c>
      <c r="DD552" t="str">
        <f t="shared" ca="1" si="178"/>
        <v/>
      </c>
      <c r="DG552" t="s">
        <v>2316</v>
      </c>
    </row>
    <row r="553" spans="2:111" x14ac:dyDescent="0.3">
      <c r="B553" t="s">
        <v>880</v>
      </c>
      <c r="C553" t="str">
        <f>INDEX('PH Itemnames'!$B$1:$B$723,MATCH(B553,'PH Itemnames'!$A$1:$A$723),1)</f>
        <v>guisoItem</v>
      </c>
      <c r="D553" t="s">
        <v>258</v>
      </c>
      <c r="E553" t="s">
        <v>1213</v>
      </c>
      <c r="F553" s="10" t="s">
        <v>881</v>
      </c>
      <c r="G553" s="11" t="s">
        <v>70</v>
      </c>
      <c r="H553" s="11" t="s">
        <v>708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79"/>
        <v>1</v>
      </c>
      <c r="W553" s="11">
        <f t="shared" si="161"/>
        <v>0</v>
      </c>
      <c r="X553" s="44" t="str">
        <f t="shared" ca="1" si="180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62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63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64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65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66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67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68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69"/>
        <v>0</v>
      </c>
      <c r="CS553" s="34">
        <v>35</v>
      </c>
      <c r="CT553" s="30">
        <v>0</v>
      </c>
      <c r="CU553" s="30">
        <f t="shared" si="172"/>
        <v>22.333333333333332</v>
      </c>
      <c r="CV553" s="35">
        <f t="shared" si="173"/>
        <v>1</v>
      </c>
      <c r="CW553" s="36">
        <f t="shared" si="174"/>
        <v>0</v>
      </c>
      <c r="CX553" s="37">
        <f t="shared" si="175"/>
        <v>4.5</v>
      </c>
      <c r="CY553" s="38">
        <f t="shared" si="176"/>
        <v>2</v>
      </c>
      <c r="CZ553" s="39">
        <f t="shared" si="177"/>
        <v>0</v>
      </c>
      <c r="DA553" t="s">
        <v>215</v>
      </c>
      <c r="DC553" t="s">
        <v>213</v>
      </c>
      <c r="DD553" t="str">
        <f t="shared" ca="1" si="178"/>
        <v>GUISOITEM(MEAL, ItemRegistry.guisoItem, 4 ,7f,0f,1f,4.5f,0f,2f,0f,0.94f),</v>
      </c>
      <c r="DG553" t="s">
        <v>2638</v>
      </c>
    </row>
    <row r="554" spans="2:111" x14ac:dyDescent="0.3">
      <c r="B554" t="s">
        <v>882</v>
      </c>
      <c r="C554" t="str">
        <f>INDEX('PH Itemnames'!$B$1:$B$723,MATCH(B554,'PH Itemnames'!$A$1:$A$723),1)</f>
        <v>jelliedeelItem</v>
      </c>
      <c r="D554" t="s">
        <v>253</v>
      </c>
      <c r="E554" t="s">
        <v>1213</v>
      </c>
      <c r="F554" s="10" t="s">
        <v>883</v>
      </c>
      <c r="G554" s="11" t="s">
        <v>884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79"/>
        <v>-2</v>
      </c>
      <c r="W554" s="11">
        <f t="shared" si="161"/>
        <v>0</v>
      </c>
      <c r="X554" s="44" t="str">
        <f t="shared" ca="1" si="180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62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63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64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65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66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67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68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69"/>
        <v>0</v>
      </c>
      <c r="CS554" s="34">
        <f t="shared" si="170"/>
        <v>0</v>
      </c>
      <c r="CT554" s="30">
        <f t="shared" si="171"/>
        <v>10</v>
      </c>
      <c r="CU554" s="30">
        <f t="shared" si="172"/>
        <v>6</v>
      </c>
      <c r="CV554" s="35">
        <f t="shared" si="173"/>
        <v>0</v>
      </c>
      <c r="CW554" s="36">
        <f t="shared" si="174"/>
        <v>0</v>
      </c>
      <c r="CX554" s="37">
        <f t="shared" si="175"/>
        <v>0</v>
      </c>
      <c r="CY554" s="38">
        <f t="shared" si="176"/>
        <v>0</v>
      </c>
      <c r="CZ554" s="39">
        <f t="shared" si="177"/>
        <v>0</v>
      </c>
      <c r="DA554" t="s">
        <v>212</v>
      </c>
      <c r="DC554" t="s">
        <v>213</v>
      </c>
      <c r="DD554" t="str">
        <f t="shared" ca="1" si="178"/>
        <v/>
      </c>
      <c r="DG554" t="s">
        <v>2316</v>
      </c>
    </row>
    <row r="555" spans="2:111" x14ac:dyDescent="0.3">
      <c r="B555" t="s">
        <v>885</v>
      </c>
      <c r="C555" t="str">
        <f>INDEX('PH Itemnames'!$B$1:$B$723,MATCH(B555,'PH Itemnames'!$A$1:$A$723),1)</f>
        <v>kalechipsItem</v>
      </c>
      <c r="D555" t="s">
        <v>253</v>
      </c>
      <c r="E555" t="s">
        <v>1213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79"/>
        <v>0</v>
      </c>
      <c r="W555" s="11">
        <f t="shared" si="161"/>
        <v>0</v>
      </c>
      <c r="X555" s="44" t="str">
        <f t="shared" ca="1" si="180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62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63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64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65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66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67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68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69"/>
        <v>0</v>
      </c>
      <c r="CS555" s="34">
        <f t="shared" si="170"/>
        <v>0</v>
      </c>
      <c r="CT555" s="30">
        <f t="shared" si="171"/>
        <v>0</v>
      </c>
      <c r="CU555" s="30">
        <f t="shared" si="172"/>
        <v>0</v>
      </c>
      <c r="CV555" s="35">
        <f t="shared" si="173"/>
        <v>0</v>
      </c>
      <c r="CW555" s="36">
        <f t="shared" si="174"/>
        <v>0</v>
      </c>
      <c r="CX555" s="37">
        <f t="shared" si="175"/>
        <v>0</v>
      </c>
      <c r="CY555" s="38">
        <f t="shared" si="176"/>
        <v>0</v>
      </c>
      <c r="CZ555" s="39">
        <f t="shared" si="177"/>
        <v>0</v>
      </c>
      <c r="DA555" t="s">
        <v>212</v>
      </c>
      <c r="DC555" t="s">
        <v>213</v>
      </c>
      <c r="DD555" t="str">
        <f t="shared" ca="1" si="178"/>
        <v/>
      </c>
      <c r="DG555" t="s">
        <v>2316</v>
      </c>
    </row>
    <row r="556" spans="2:111" x14ac:dyDescent="0.3">
      <c r="B556" t="s">
        <v>886</v>
      </c>
      <c r="C556" t="str">
        <f>INDEX('PH Itemnames'!$B$1:$B$723,MATCH(B556,'PH Itemnames'!$A$1:$A$723),1)</f>
        <v>padthaiItem</v>
      </c>
      <c r="D556" t="s">
        <v>258</v>
      </c>
      <c r="E556" t="s">
        <v>1213</v>
      </c>
      <c r="F556" s="10" t="s">
        <v>708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79"/>
        <v>1</v>
      </c>
      <c r="W556" s="11">
        <f t="shared" si="161"/>
        <v>0</v>
      </c>
      <c r="X556" s="44" t="str">
        <f t="shared" ca="1" si="180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62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63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64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65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66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67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68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69"/>
        <v>0</v>
      </c>
      <c r="CS556" s="34">
        <v>20</v>
      </c>
      <c r="CT556" s="30">
        <v>0</v>
      </c>
      <c r="CU556" s="30">
        <v>12</v>
      </c>
      <c r="CV556" s="35">
        <f t="shared" si="173"/>
        <v>1.5</v>
      </c>
      <c r="CW556" s="36">
        <f t="shared" si="174"/>
        <v>0.8</v>
      </c>
      <c r="CX556" s="37">
        <f t="shared" si="175"/>
        <v>0.5</v>
      </c>
      <c r="CY556" s="38">
        <f t="shared" si="176"/>
        <v>2</v>
      </c>
      <c r="CZ556" s="39">
        <f t="shared" si="177"/>
        <v>0</v>
      </c>
      <c r="DA556" t="s">
        <v>215</v>
      </c>
      <c r="DC556" t="s">
        <v>213</v>
      </c>
      <c r="DD556" t="str">
        <f t="shared" ca="1" si="178"/>
        <v>PADTHAIITEM(MEAL, ItemRegistry.padthaiItem, 4 ,4f,0f,2f,0.5f,0.8f,2f,0f,1.75f),</v>
      </c>
      <c r="DG556" t="s">
        <v>2639</v>
      </c>
    </row>
    <row r="557" spans="2:111" x14ac:dyDescent="0.3">
      <c r="B557" t="s">
        <v>887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1213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79"/>
        <v>1</v>
      </c>
      <c r="W557" s="11">
        <f t="shared" si="161"/>
        <v>0</v>
      </c>
      <c r="X557" s="44" t="str">
        <f t="shared" ca="1" si="180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62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63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64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65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66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67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68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69"/>
        <v>0</v>
      </c>
      <c r="CS557" s="34">
        <f t="shared" si="170"/>
        <v>15</v>
      </c>
      <c r="CT557" s="30">
        <f t="shared" si="171"/>
        <v>0</v>
      </c>
      <c r="CU557" s="30">
        <f t="shared" si="172"/>
        <v>17.833333333333332</v>
      </c>
      <c r="CV557" s="35">
        <f t="shared" si="173"/>
        <v>2</v>
      </c>
      <c r="CW557" s="36">
        <f t="shared" si="174"/>
        <v>1</v>
      </c>
      <c r="CX557" s="37">
        <f t="shared" si="175"/>
        <v>0</v>
      </c>
      <c r="CY557" s="38">
        <f t="shared" si="176"/>
        <v>0</v>
      </c>
      <c r="CZ557" s="39">
        <f t="shared" si="177"/>
        <v>0</v>
      </c>
      <c r="DA557" t="s">
        <v>215</v>
      </c>
      <c r="DC557" t="s">
        <v>213</v>
      </c>
      <c r="DD557" t="str">
        <f t="shared" ca="1" si="178"/>
        <v>PEANUTBUTTERBANANASANDWICHITEM(MEAL, ItemRegistry.peanutbutterbananasandwichItem, 4 ,3f,0f,2f,0f,1f,0f,0f,1.18f),</v>
      </c>
      <c r="DG557" t="s">
        <v>2640</v>
      </c>
    </row>
    <row r="558" spans="2:111" x14ac:dyDescent="0.3">
      <c r="B558" t="s">
        <v>888</v>
      </c>
      <c r="C558" t="str">
        <f>INDEX('PH Itemnames'!$B$1:$B$723,MATCH(B558,'PH Itemnames'!$A$1:$A$723),1)</f>
        <v>peanutbuttercupItem</v>
      </c>
      <c r="D558" t="s">
        <v>253</v>
      </c>
      <c r="E558" t="s">
        <v>1213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79"/>
        <v>0</v>
      </c>
      <c r="W558" s="11">
        <f t="shared" si="161"/>
        <v>0</v>
      </c>
      <c r="X558" s="44" t="str">
        <f t="shared" ca="1" si="180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62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63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64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65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66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67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68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69"/>
        <v>3</v>
      </c>
      <c r="CS558" s="34">
        <f t="shared" si="170"/>
        <v>19</v>
      </c>
      <c r="CT558" s="30">
        <f t="shared" si="171"/>
        <v>5</v>
      </c>
      <c r="CU558" s="30">
        <f t="shared" si="172"/>
        <v>21.388888888888886</v>
      </c>
      <c r="CV558" s="35">
        <f t="shared" si="173"/>
        <v>0.5</v>
      </c>
      <c r="CW558" s="36">
        <f t="shared" si="174"/>
        <v>0</v>
      </c>
      <c r="CX558" s="37">
        <f t="shared" si="175"/>
        <v>0</v>
      </c>
      <c r="CY558" s="38">
        <f t="shared" si="176"/>
        <v>0</v>
      </c>
      <c r="CZ558" s="39">
        <f t="shared" si="177"/>
        <v>3</v>
      </c>
      <c r="DA558" t="s">
        <v>212</v>
      </c>
      <c r="DC558" t="s">
        <v>213</v>
      </c>
      <c r="DD558" t="str">
        <f t="shared" ca="1" si="178"/>
        <v/>
      </c>
      <c r="DG558" t="s">
        <v>2316</v>
      </c>
    </row>
    <row r="559" spans="2:111" x14ac:dyDescent="0.3">
      <c r="B559" t="s">
        <v>889</v>
      </c>
      <c r="C559" t="str">
        <f>INDEX('PH Itemnames'!$B$1:$B$723,MATCH(B559,'PH Itemnames'!$A$1:$A$723),1)</f>
        <v>pinkelItem</v>
      </c>
      <c r="D559" t="s">
        <v>253</v>
      </c>
      <c r="E559" t="s">
        <v>1213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79"/>
        <v>1</v>
      </c>
      <c r="W559" s="11">
        <f t="shared" si="161"/>
        <v>1</v>
      </c>
      <c r="X559" s="44" t="str">
        <f t="shared" ca="1" si="180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62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63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64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65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66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67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68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69"/>
        <v>0</v>
      </c>
      <c r="CS559" s="34">
        <v>15</v>
      </c>
      <c r="CT559" s="30">
        <f t="shared" si="171"/>
        <v>0</v>
      </c>
      <c r="CU559" s="30">
        <v>12</v>
      </c>
      <c r="CV559" s="35">
        <v>1</v>
      </c>
      <c r="CW559" s="36">
        <f t="shared" si="174"/>
        <v>0</v>
      </c>
      <c r="CX559" s="37">
        <f t="shared" si="175"/>
        <v>1</v>
      </c>
      <c r="CY559" s="38">
        <f t="shared" si="176"/>
        <v>1.5</v>
      </c>
      <c r="CZ559" s="39">
        <f t="shared" si="177"/>
        <v>0</v>
      </c>
      <c r="DA559" t="s">
        <v>215</v>
      </c>
      <c r="DC559" t="s">
        <v>213</v>
      </c>
      <c r="DD559" t="str">
        <f t="shared" ca="1" si="178"/>
        <v>PINKELITEM(MEAL, ItemRegistry.pinkelItem, 4 ,3f,0f,1f,1f,0f,1.5f,0f,1.75f),</v>
      </c>
      <c r="DG559" t="s">
        <v>2641</v>
      </c>
    </row>
    <row r="560" spans="2:111" x14ac:dyDescent="0.3">
      <c r="B560" t="s">
        <v>890</v>
      </c>
      <c r="C560" t="str">
        <f>INDEX('PH Itemnames'!$B$1:$B$723,MATCH(B560,'PH Itemnames'!$A$1:$A$723),1)</f>
        <v>pitepaltItem</v>
      </c>
      <c r="D560" t="s">
        <v>258</v>
      </c>
      <c r="E560" t="s">
        <v>1213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79"/>
        <v>1</v>
      </c>
      <c r="W560" s="11">
        <f t="shared" si="161"/>
        <v>0</v>
      </c>
      <c r="X560" s="44" t="str">
        <f t="shared" ca="1" si="180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62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63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64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65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66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67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68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69"/>
        <v>0</v>
      </c>
      <c r="CS560" s="34">
        <f t="shared" si="170"/>
        <v>25</v>
      </c>
      <c r="CT560" s="30">
        <f t="shared" si="171"/>
        <v>0</v>
      </c>
      <c r="CU560" s="30">
        <v>21</v>
      </c>
      <c r="CV560" s="35">
        <f t="shared" si="173"/>
        <v>1</v>
      </c>
      <c r="CW560" s="36">
        <f t="shared" si="174"/>
        <v>0</v>
      </c>
      <c r="CX560" s="37">
        <f t="shared" si="175"/>
        <v>1.5</v>
      </c>
      <c r="CY560" s="38">
        <f t="shared" si="176"/>
        <v>2.5</v>
      </c>
      <c r="CZ560" s="39">
        <f t="shared" si="177"/>
        <v>0</v>
      </c>
      <c r="DA560" t="s">
        <v>215</v>
      </c>
      <c r="DC560" t="s">
        <v>213</v>
      </c>
      <c r="DD560" t="str">
        <f t="shared" ca="1" si="178"/>
        <v>PITEPALTITEM(MEAL, ItemRegistry.pitepaltItem, 4 ,5f,0f,1f,1.5f,0f,2.5f,0f,1f),</v>
      </c>
      <c r="DG560" t="s">
        <v>2642</v>
      </c>
    </row>
    <row r="561" spans="2:111" x14ac:dyDescent="0.3">
      <c r="B561" t="s">
        <v>891</v>
      </c>
      <c r="C561" t="str">
        <f>INDEX('PH Itemnames'!$B$1:$B$723,MATCH(B561,'PH Itemnames'!$A$1:$A$723),1)</f>
        <v>sauerbratenItem</v>
      </c>
      <c r="D561" t="s">
        <v>258</v>
      </c>
      <c r="E561" t="s">
        <v>1213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79"/>
        <v>1</v>
      </c>
      <c r="W561" s="11">
        <f t="shared" si="161"/>
        <v>0</v>
      </c>
      <c r="X561" s="44" t="str">
        <f t="shared" ca="1" si="180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62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63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64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65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66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67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68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69"/>
        <v>0</v>
      </c>
      <c r="CS561" s="34">
        <v>20</v>
      </c>
      <c r="CT561" s="30">
        <v>0</v>
      </c>
      <c r="CU561" s="30">
        <f t="shared" si="172"/>
        <v>24.4</v>
      </c>
      <c r="CV561" s="35">
        <f t="shared" si="173"/>
        <v>0</v>
      </c>
      <c r="CW561" s="36">
        <f t="shared" si="174"/>
        <v>0</v>
      </c>
      <c r="CX561" s="37">
        <f t="shared" si="175"/>
        <v>1.5</v>
      </c>
      <c r="CY561" s="38">
        <f t="shared" si="176"/>
        <v>2</v>
      </c>
      <c r="CZ561" s="39">
        <f t="shared" si="177"/>
        <v>0</v>
      </c>
      <c r="DA561" t="s">
        <v>215</v>
      </c>
      <c r="DC561" t="s">
        <v>213</v>
      </c>
      <c r="DD561" t="str">
        <f t="shared" ca="1" si="178"/>
        <v>SAUERBRATENITEM(MEAL, ItemRegistry.sauerbratenItem, 4 ,4f,0f,0f,1.5f,0f,2f,0f,0.86f),</v>
      </c>
      <c r="DG561" t="s">
        <v>2643</v>
      </c>
    </row>
    <row r="562" spans="2:111" x14ac:dyDescent="0.3">
      <c r="B562" t="s">
        <v>892</v>
      </c>
      <c r="C562" t="str">
        <f>INDEX('PH Itemnames'!$B$1:$B$723,MATCH(B562,'PH Itemnames'!$A$1:$A$723),1)</f>
        <v>slimepieItem</v>
      </c>
      <c r="D562" t="s">
        <v>258</v>
      </c>
      <c r="E562" t="s">
        <v>1213</v>
      </c>
      <c r="F562" s="10" t="s">
        <v>893</v>
      </c>
      <c r="G562" s="11" t="s">
        <v>222</v>
      </c>
      <c r="H562" s="11" t="s">
        <v>297</v>
      </c>
      <c r="I562" s="11" t="s">
        <v>894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79"/>
        <v>-1</v>
      </c>
      <c r="W562" s="11">
        <f t="shared" si="161"/>
        <v>0</v>
      </c>
      <c r="X562" s="44" t="str">
        <f t="shared" ca="1" si="180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62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63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64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65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66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67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68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69"/>
        <v>0</v>
      </c>
      <c r="CS562" s="34">
        <f t="shared" si="170"/>
        <v>7</v>
      </c>
      <c r="CT562" s="30">
        <f t="shared" si="171"/>
        <v>0</v>
      </c>
      <c r="CU562" s="30">
        <f t="shared" si="172"/>
        <v>7.75</v>
      </c>
      <c r="CV562" s="35">
        <f t="shared" si="173"/>
        <v>1</v>
      </c>
      <c r="CW562" s="36">
        <f t="shared" si="174"/>
        <v>0</v>
      </c>
      <c r="CX562" s="37">
        <f t="shared" si="175"/>
        <v>0</v>
      </c>
      <c r="CY562" s="38">
        <f t="shared" si="176"/>
        <v>0.5</v>
      </c>
      <c r="CZ562" s="39">
        <f t="shared" si="177"/>
        <v>0</v>
      </c>
      <c r="DA562" t="s">
        <v>212</v>
      </c>
      <c r="DC562" t="s">
        <v>213</v>
      </c>
      <c r="DD562" t="str">
        <f t="shared" ca="1" si="178"/>
        <v/>
      </c>
      <c r="DG562" t="s">
        <v>2316</v>
      </c>
    </row>
    <row r="563" spans="2:111" x14ac:dyDescent="0.3">
      <c r="B563" t="s">
        <v>895</v>
      </c>
      <c r="C563" t="str">
        <f>INDEX('PH Itemnames'!$B$1:$B$723,MATCH(B563,'PH Itemnames'!$A$1:$A$723),1)</f>
        <v>strawberryrhubarbpieItem</v>
      </c>
      <c r="D563" t="s">
        <v>258</v>
      </c>
      <c r="E563" t="s">
        <v>1213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79"/>
        <v>0</v>
      </c>
      <c r="W563" s="11">
        <f t="shared" si="161"/>
        <v>0</v>
      </c>
      <c r="X563" s="44" t="str">
        <f t="shared" ca="1" si="180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62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63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64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65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66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67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68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69"/>
        <v>0</v>
      </c>
      <c r="CS563" s="34">
        <f t="shared" si="170"/>
        <v>7</v>
      </c>
      <c r="CT563" s="30">
        <f t="shared" si="171"/>
        <v>10</v>
      </c>
      <c r="CU563" s="30">
        <f t="shared" si="172"/>
        <v>10.25</v>
      </c>
      <c r="CV563" s="35">
        <f t="shared" si="173"/>
        <v>1</v>
      </c>
      <c r="CW563" s="36">
        <f t="shared" si="174"/>
        <v>0.5</v>
      </c>
      <c r="CX563" s="37">
        <f t="shared" si="175"/>
        <v>0</v>
      </c>
      <c r="CY563" s="38">
        <f t="shared" si="176"/>
        <v>0</v>
      </c>
      <c r="CZ563" s="39">
        <f t="shared" si="177"/>
        <v>0</v>
      </c>
      <c r="DA563" t="s">
        <v>212</v>
      </c>
      <c r="DC563" t="s">
        <v>213</v>
      </c>
      <c r="DD563" t="str">
        <f t="shared" ca="1" si="178"/>
        <v/>
      </c>
      <c r="DG563" t="s">
        <v>2316</v>
      </c>
    </row>
    <row r="564" spans="2:111" x14ac:dyDescent="0.3">
      <c r="B564" t="s">
        <v>896</v>
      </c>
      <c r="C564" t="str">
        <f>INDEX('PH Itemnames'!$B$1:$B$723,MATCH(B564,'PH Itemnames'!$A$1:$A$723),1)</f>
        <v>tiropitaItem</v>
      </c>
      <c r="D564" t="s">
        <v>253</v>
      </c>
      <c r="E564" t="s">
        <v>1213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79"/>
        <v>1</v>
      </c>
      <c r="W564" s="11">
        <f t="shared" si="161"/>
        <v>0</v>
      </c>
      <c r="X564" s="44" t="str">
        <f t="shared" ca="1" si="180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62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63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64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65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66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67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68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69"/>
        <v>3</v>
      </c>
      <c r="CS564" s="34">
        <v>20</v>
      </c>
      <c r="CT564" s="30">
        <f t="shared" si="171"/>
        <v>0</v>
      </c>
      <c r="CU564" s="30">
        <v>12</v>
      </c>
      <c r="CV564" s="35">
        <f t="shared" si="173"/>
        <v>1</v>
      </c>
      <c r="CW564" s="36">
        <f t="shared" si="174"/>
        <v>0</v>
      </c>
      <c r="CX564" s="37">
        <f t="shared" si="175"/>
        <v>0</v>
      </c>
      <c r="CY564" s="38">
        <v>0.8</v>
      </c>
      <c r="CZ564" s="39">
        <f t="shared" si="177"/>
        <v>3</v>
      </c>
      <c r="DA564" t="s">
        <v>215</v>
      </c>
      <c r="DC564" t="s">
        <v>213</v>
      </c>
      <c r="DD564" t="str">
        <f t="shared" ca="1" si="178"/>
        <v>TIROPITAITEM(MEAL, ItemRegistry.tiropitaItem, 4 ,4f,0f,1f,0f,0f,0.8f,3f,1.75f),</v>
      </c>
      <c r="DG564" t="s">
        <v>2644</v>
      </c>
    </row>
    <row r="565" spans="2:111" x14ac:dyDescent="0.3">
      <c r="B565" t="s">
        <v>897</v>
      </c>
      <c r="C565" t="str">
        <f>INDEX('PH Itemnames'!$B$1:$B$723,MATCH(B565,'PH Itemnames'!$A$1:$A$723),1)</f>
        <v>rosepetalteaItem</v>
      </c>
      <c r="D565" t="s">
        <v>253</v>
      </c>
      <c r="E565" t="s">
        <v>1213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79"/>
        <v>1</v>
      </c>
      <c r="W565" s="11">
        <f t="shared" si="161"/>
        <v>0</v>
      </c>
      <c r="X565" s="44" t="str">
        <f t="shared" ca="1" si="180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62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63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64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65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66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67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68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69"/>
        <v>0</v>
      </c>
      <c r="CS565" s="34">
        <f t="shared" si="170"/>
        <v>1</v>
      </c>
      <c r="CT565" s="30">
        <v>20</v>
      </c>
      <c r="CU565" s="30">
        <f t="shared" si="172"/>
        <v>15</v>
      </c>
      <c r="CV565" s="35">
        <f t="shared" si="173"/>
        <v>0</v>
      </c>
      <c r="CW565" s="36">
        <f t="shared" si="174"/>
        <v>0</v>
      </c>
      <c r="CX565" s="37">
        <f t="shared" si="175"/>
        <v>0</v>
      </c>
      <c r="CY565" s="38">
        <f t="shared" si="176"/>
        <v>0</v>
      </c>
      <c r="CZ565" s="39">
        <f t="shared" si="177"/>
        <v>0</v>
      </c>
      <c r="DA565" t="s">
        <v>215</v>
      </c>
      <c r="DC565" t="s">
        <v>213</v>
      </c>
      <c r="DD565" t="str">
        <f t="shared" ca="1" si="178"/>
        <v>ROSEPETALTEAITEM(MEAL, ItemRegistry.rosepetalteaItem, 4 ,0.2f,20f,0f,0f,0f,0f,0f,1.4f),</v>
      </c>
      <c r="DG565" t="s">
        <v>2645</v>
      </c>
    </row>
    <row r="566" spans="2:111" x14ac:dyDescent="0.3">
      <c r="B566" t="s">
        <v>898</v>
      </c>
      <c r="C566" t="str">
        <f>INDEX('PH Itemnames'!$B$1:$B$723,MATCH(B566,'PH Itemnames'!$A$1:$A$723),1)</f>
        <v>potatoskinsItem</v>
      </c>
      <c r="D566" t="s">
        <v>253</v>
      </c>
      <c r="E566" t="s">
        <v>1213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79"/>
        <v>1</v>
      </c>
      <c r="W566" s="11">
        <f t="shared" si="161"/>
        <v>0</v>
      </c>
      <c r="X566" s="44" t="str">
        <f t="shared" ca="1" si="180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62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63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64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65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66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67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68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69"/>
        <v>4</v>
      </c>
      <c r="CS566" s="34">
        <f t="shared" si="170"/>
        <v>35</v>
      </c>
      <c r="CT566" s="30">
        <f t="shared" si="171"/>
        <v>0</v>
      </c>
      <c r="CU566" s="30">
        <v>21</v>
      </c>
      <c r="CV566" s="35">
        <f t="shared" si="173"/>
        <v>0</v>
      </c>
      <c r="CW566" s="36">
        <f t="shared" si="174"/>
        <v>0</v>
      </c>
      <c r="CX566" s="37">
        <f t="shared" si="175"/>
        <v>1.5</v>
      </c>
      <c r="CY566" s="38">
        <f t="shared" si="176"/>
        <v>2.5</v>
      </c>
      <c r="CZ566" s="39">
        <f t="shared" si="177"/>
        <v>4</v>
      </c>
      <c r="DA566" t="s">
        <v>215</v>
      </c>
      <c r="DC566" t="s">
        <v>213</v>
      </c>
      <c r="DD566" t="str">
        <f t="shared" ca="1" si="178"/>
        <v>POTATOSKINSITEM(MEAL, ItemRegistry.potatoskinsItem, 4 ,7f,0f,0f,1.5f,0f,2.5f,4f,1f),</v>
      </c>
      <c r="DG566" t="s">
        <v>2646</v>
      </c>
    </row>
    <row r="567" spans="2:111" x14ac:dyDescent="0.3">
      <c r="B567" t="s">
        <v>899</v>
      </c>
      <c r="C567" t="str">
        <f>INDEX('PH Itemnames'!$B$1:$B$723,MATCH(B567,'PH Itemnames'!$A$1:$A$723),1)</f>
        <v>chilidonutItem</v>
      </c>
      <c r="D567" t="s">
        <v>253</v>
      </c>
      <c r="E567" t="s">
        <v>1213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79"/>
        <v>0</v>
      </c>
      <c r="W567" s="11">
        <f t="shared" si="161"/>
        <v>0</v>
      </c>
      <c r="X567" s="44" t="str">
        <f t="shared" ca="1" si="180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62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63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64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65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66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67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68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69"/>
        <v>0</v>
      </c>
      <c r="CS567" s="34">
        <f t="shared" si="170"/>
        <v>10</v>
      </c>
      <c r="CT567" s="30">
        <f t="shared" si="171"/>
        <v>0</v>
      </c>
      <c r="CU567" s="30">
        <f t="shared" si="172"/>
        <v>9.75</v>
      </c>
      <c r="CV567" s="35">
        <f t="shared" si="173"/>
        <v>1</v>
      </c>
      <c r="CW567" s="36">
        <f t="shared" si="174"/>
        <v>0</v>
      </c>
      <c r="CX567" s="37">
        <f t="shared" si="175"/>
        <v>0.5</v>
      </c>
      <c r="CY567" s="38">
        <f t="shared" si="176"/>
        <v>0</v>
      </c>
      <c r="CZ567" s="39">
        <f t="shared" si="177"/>
        <v>0</v>
      </c>
      <c r="DA567" t="s">
        <v>212</v>
      </c>
      <c r="DC567" t="s">
        <v>213</v>
      </c>
      <c r="DD567" t="str">
        <f t="shared" ca="1" si="178"/>
        <v/>
      </c>
      <c r="DG567" t="s">
        <v>2316</v>
      </c>
    </row>
    <row r="568" spans="2:111" x14ac:dyDescent="0.3">
      <c r="B568" t="s">
        <v>900</v>
      </c>
      <c r="C568" t="str">
        <f>INDEX('PH Itemnames'!$B$1:$B$723,MATCH(B568,'PH Itemnames'!$A$1:$A$723),1)</f>
        <v>bbqsauceItem</v>
      </c>
      <c r="D568" t="s">
        <v>253</v>
      </c>
      <c r="E568" t="s">
        <v>1213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79"/>
        <v>1</v>
      </c>
      <c r="W568" s="11">
        <f t="shared" si="161"/>
        <v>2</v>
      </c>
      <c r="X568" s="44" t="str">
        <f t="shared" ca="1" si="180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62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63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64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65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66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67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68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69"/>
        <v>0</v>
      </c>
      <c r="CS568" s="34">
        <f t="shared" si="170"/>
        <v>2</v>
      </c>
      <c r="CT568" s="30">
        <f t="shared" si="171"/>
        <v>5</v>
      </c>
      <c r="CU568" s="30">
        <v>30</v>
      </c>
      <c r="CV568" s="35">
        <f t="shared" si="173"/>
        <v>0</v>
      </c>
      <c r="CW568" s="36">
        <f t="shared" si="174"/>
        <v>0</v>
      </c>
      <c r="CX568" s="37">
        <f t="shared" si="175"/>
        <v>1.5</v>
      </c>
      <c r="CY568" s="38">
        <f t="shared" si="176"/>
        <v>0</v>
      </c>
      <c r="CZ568" s="39">
        <f t="shared" si="177"/>
        <v>0</v>
      </c>
      <c r="DA568" t="s">
        <v>215</v>
      </c>
      <c r="DC568" t="s">
        <v>213</v>
      </c>
      <c r="DD568" t="str">
        <f t="shared" ca="1" si="178"/>
        <v>BBQSAUCEITEM(MEAL, ItemRegistry.bbqsauceItem, 4 ,0.4f,5f,0f,1.5f,0f,0f,0f,0.7f),</v>
      </c>
      <c r="DG568" t="s">
        <v>2647</v>
      </c>
    </row>
    <row r="569" spans="2:111" x14ac:dyDescent="0.3">
      <c r="B569" t="s">
        <v>901</v>
      </c>
      <c r="C569" t="str">
        <f>INDEX('PH Itemnames'!$B$1:$B$723,MATCH(B569,'PH Itemnames'!$A$1:$A$723),1)</f>
        <v>vanillacupcakeItem</v>
      </c>
      <c r="D569" t="s">
        <v>253</v>
      </c>
      <c r="E569" t="s">
        <v>1213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79"/>
        <v>0</v>
      </c>
      <c r="W569" s="11">
        <f t="shared" si="161"/>
        <v>0</v>
      </c>
      <c r="X569" s="44" t="str">
        <f t="shared" ca="1" si="180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62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63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64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65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66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67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68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69"/>
        <v>2</v>
      </c>
      <c r="CS569" s="34">
        <f t="shared" si="170"/>
        <v>16</v>
      </c>
      <c r="CT569" s="30">
        <f t="shared" si="171"/>
        <v>0</v>
      </c>
      <c r="CU569" s="30">
        <f t="shared" si="172"/>
        <v>19.3</v>
      </c>
      <c r="CV569" s="35">
        <f t="shared" si="173"/>
        <v>1</v>
      </c>
      <c r="CW569" s="36">
        <f t="shared" si="174"/>
        <v>0</v>
      </c>
      <c r="CX569" s="37">
        <f t="shared" si="175"/>
        <v>0</v>
      </c>
      <c r="CY569" s="38">
        <f t="shared" si="176"/>
        <v>0</v>
      </c>
      <c r="CZ569" s="39">
        <f t="shared" si="177"/>
        <v>2</v>
      </c>
      <c r="DA569" t="s">
        <v>212</v>
      </c>
      <c r="DC569" t="s">
        <v>213</v>
      </c>
      <c r="DD569" t="str">
        <f t="shared" ca="1" si="178"/>
        <v/>
      </c>
      <c r="DG569" t="s">
        <v>2316</v>
      </c>
    </row>
    <row r="570" spans="2:111" x14ac:dyDescent="0.3">
      <c r="B570" t="s">
        <v>902</v>
      </c>
      <c r="C570" t="str">
        <f>INDEX('PH Itemnames'!$B$1:$B$723,MATCH(B570,'PH Itemnames'!$A$1:$A$723),1)</f>
        <v>chocolatecupcakeItem</v>
      </c>
      <c r="D570" t="s">
        <v>253</v>
      </c>
      <c r="E570" t="s">
        <v>1213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79"/>
        <v>0</v>
      </c>
      <c r="W570" s="11">
        <f t="shared" si="161"/>
        <v>0</v>
      </c>
      <c r="X570" s="44" t="str">
        <f t="shared" ca="1" si="180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62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63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64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65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66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67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68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69"/>
        <v>2</v>
      </c>
      <c r="CS570" s="34">
        <f t="shared" si="170"/>
        <v>15</v>
      </c>
      <c r="CT570" s="30">
        <f t="shared" si="171"/>
        <v>0</v>
      </c>
      <c r="CU570" s="30">
        <f t="shared" si="172"/>
        <v>15.7</v>
      </c>
      <c r="CV570" s="35">
        <f t="shared" si="173"/>
        <v>1</v>
      </c>
      <c r="CW570" s="36">
        <f t="shared" si="174"/>
        <v>0</v>
      </c>
      <c r="CX570" s="37">
        <f t="shared" si="175"/>
        <v>0</v>
      </c>
      <c r="CY570" s="38">
        <f t="shared" si="176"/>
        <v>0</v>
      </c>
      <c r="CZ570" s="39">
        <f t="shared" si="177"/>
        <v>2</v>
      </c>
      <c r="DA570" t="s">
        <v>212</v>
      </c>
      <c r="DC570" t="s">
        <v>213</v>
      </c>
      <c r="DD570" t="str">
        <f t="shared" ca="1" si="178"/>
        <v/>
      </c>
      <c r="DG570" t="s">
        <v>2316</v>
      </c>
    </row>
    <row r="571" spans="2:111" x14ac:dyDescent="0.3">
      <c r="B571" t="s">
        <v>903</v>
      </c>
      <c r="C571" t="str">
        <f>INDEX('PH Itemnames'!$B$1:$B$723,MATCH(B571,'PH Itemnames'!$A$1:$A$723),1)</f>
        <v>carrotcupcakeItem</v>
      </c>
      <c r="D571" t="s">
        <v>253</v>
      </c>
      <c r="E571" t="s">
        <v>1213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79"/>
        <v>1</v>
      </c>
      <c r="W571" s="11">
        <f t="shared" si="161"/>
        <v>0</v>
      </c>
      <c r="X571" s="44" t="str">
        <f t="shared" ca="1" si="180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62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63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64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65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66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67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68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69"/>
        <v>2</v>
      </c>
      <c r="CS571" s="34">
        <f t="shared" si="170"/>
        <v>25</v>
      </c>
      <c r="CT571" s="30">
        <f t="shared" si="171"/>
        <v>0</v>
      </c>
      <c r="CU571" s="30">
        <v>18</v>
      </c>
      <c r="CV571" s="35">
        <f t="shared" si="173"/>
        <v>1</v>
      </c>
      <c r="CW571" s="36">
        <f t="shared" si="174"/>
        <v>0</v>
      </c>
      <c r="CX571" s="37">
        <f t="shared" si="175"/>
        <v>1</v>
      </c>
      <c r="CY571" s="38">
        <f t="shared" si="176"/>
        <v>0</v>
      </c>
      <c r="CZ571" s="39">
        <f t="shared" si="177"/>
        <v>2</v>
      </c>
      <c r="DA571" t="s">
        <v>215</v>
      </c>
      <c r="DC571" t="s">
        <v>213</v>
      </c>
      <c r="DD571" t="str">
        <f t="shared" ca="1" si="178"/>
        <v>CARROTCUPCAKEITEM(MEAL, ItemRegistry.carrotcupcakeItem, 4 ,5f,0f,1f,1f,0f,0f,2f,1.17f),</v>
      </c>
      <c r="DG571" t="s">
        <v>2648</v>
      </c>
    </row>
    <row r="572" spans="2:111" x14ac:dyDescent="0.3">
      <c r="B572" t="s">
        <v>904</v>
      </c>
      <c r="C572" t="str">
        <f>INDEX('PH Itemnames'!$B$1:$B$723,MATCH(B572,'PH Itemnames'!$A$1:$A$723),1)</f>
        <v>redvelvetcupcakeItem</v>
      </c>
      <c r="D572" t="s">
        <v>253</v>
      </c>
      <c r="E572" t="s">
        <v>1213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79"/>
        <v>1</v>
      </c>
      <c r="W572" s="11">
        <f t="shared" si="161"/>
        <v>0</v>
      </c>
      <c r="X572" s="44" t="str">
        <f t="shared" ca="1" si="180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62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63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64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65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66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67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68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69"/>
        <v>2</v>
      </c>
      <c r="CS572" s="34">
        <f t="shared" si="170"/>
        <v>15</v>
      </c>
      <c r="CT572" s="30">
        <f t="shared" si="171"/>
        <v>0</v>
      </c>
      <c r="CU572" s="30">
        <v>18</v>
      </c>
      <c r="CV572" s="35">
        <f t="shared" si="173"/>
        <v>1</v>
      </c>
      <c r="CW572" s="36">
        <f t="shared" si="174"/>
        <v>0</v>
      </c>
      <c r="CX572" s="37">
        <f t="shared" si="175"/>
        <v>0</v>
      </c>
      <c r="CY572" s="38">
        <f t="shared" si="176"/>
        <v>0</v>
      </c>
      <c r="CZ572" s="39">
        <f t="shared" si="177"/>
        <v>2</v>
      </c>
      <c r="DA572" t="s">
        <v>215</v>
      </c>
      <c r="DC572" t="s">
        <v>213</v>
      </c>
      <c r="DD572" t="str">
        <f t="shared" ca="1" si="178"/>
        <v>REDVELVETCUPCAKEITEM(MEAL, ItemRegistry.redvelvetcupcakeItem, 4 ,3f,0f,1f,0f,0f,0f,2f,1.17f),</v>
      </c>
      <c r="DG572" t="s">
        <v>2649</v>
      </c>
    </row>
    <row r="573" spans="2:111" x14ac:dyDescent="0.3">
      <c r="B573" t="s">
        <v>905</v>
      </c>
      <c r="C573" t="str">
        <f>INDEX('PH Itemnames'!$B$1:$B$723,MATCH(B573,'PH Itemnames'!$A$1:$A$723),1)</f>
        <v>chilicupcakeItem</v>
      </c>
      <c r="D573" t="s">
        <v>253</v>
      </c>
      <c r="E573" t="s">
        <v>1213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79"/>
        <v>1</v>
      </c>
      <c r="W573" s="11">
        <f t="shared" si="161"/>
        <v>0</v>
      </c>
      <c r="X573" s="44" t="str">
        <f t="shared" ca="1" si="180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62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63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64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65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66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67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68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69"/>
        <v>2</v>
      </c>
      <c r="CS573" s="34">
        <v>15</v>
      </c>
      <c r="CT573" s="30">
        <f t="shared" si="171"/>
        <v>0</v>
      </c>
      <c r="CU573" s="30">
        <v>18</v>
      </c>
      <c r="CV573" s="35">
        <f t="shared" si="173"/>
        <v>1</v>
      </c>
      <c r="CW573" s="36">
        <f t="shared" si="174"/>
        <v>0</v>
      </c>
      <c r="CX573" s="37">
        <f t="shared" si="175"/>
        <v>0.5</v>
      </c>
      <c r="CY573" s="38">
        <f t="shared" si="176"/>
        <v>0</v>
      </c>
      <c r="CZ573" s="39">
        <f t="shared" si="177"/>
        <v>2</v>
      </c>
      <c r="DA573" t="s">
        <v>215</v>
      </c>
      <c r="DC573" t="s">
        <v>213</v>
      </c>
      <c r="DD573" t="str">
        <f t="shared" ca="1" si="178"/>
        <v>CHILICUPCAKEITEM(MEAL, ItemRegistry.chilicupcakeItem, 4 ,3f,0f,1f,0.5f,0f,0f,2f,1.17f),</v>
      </c>
      <c r="DG573" t="s">
        <v>2650</v>
      </c>
    </row>
    <row r="574" spans="2:111" x14ac:dyDescent="0.3">
      <c r="B574" t="s">
        <v>906</v>
      </c>
      <c r="C574" t="str">
        <f>INDEX('PH Itemnames'!$B$1:$B$723,MATCH(B574,'PH Itemnames'!$A$1:$A$723),1)</f>
        <v>peanutbuttercupcakeItem</v>
      </c>
      <c r="D574" t="s">
        <v>253</v>
      </c>
      <c r="E574" t="s">
        <v>1213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79"/>
        <v>1</v>
      </c>
      <c r="W574" s="11">
        <f t="shared" si="161"/>
        <v>0</v>
      </c>
      <c r="X574" s="44" t="str">
        <f t="shared" ca="1" si="180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62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63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64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65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66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67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68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69"/>
        <v>2</v>
      </c>
      <c r="CS574" s="34">
        <v>25</v>
      </c>
      <c r="CT574" s="30">
        <f t="shared" si="171"/>
        <v>0</v>
      </c>
      <c r="CU574" s="30">
        <v>18</v>
      </c>
      <c r="CV574" s="35">
        <f t="shared" si="173"/>
        <v>1.5</v>
      </c>
      <c r="CW574" s="36">
        <f t="shared" si="174"/>
        <v>0</v>
      </c>
      <c r="CX574" s="37">
        <f t="shared" si="175"/>
        <v>0</v>
      </c>
      <c r="CY574" s="38">
        <f t="shared" si="176"/>
        <v>0</v>
      </c>
      <c r="CZ574" s="39">
        <f t="shared" si="177"/>
        <v>2</v>
      </c>
      <c r="DA574" t="s">
        <v>215</v>
      </c>
      <c r="DC574" t="s">
        <v>213</v>
      </c>
      <c r="DD574" t="str">
        <f t="shared" ca="1" si="178"/>
        <v>PEANUTBUTTERCUPCAKEITEM(MEAL, ItemRegistry.peanutbuttercupcakeItem, 4 ,5f,0f,2f,0f,0f,0f,2f,1.17f),</v>
      </c>
      <c r="DG574" t="s">
        <v>2651</v>
      </c>
    </row>
    <row r="575" spans="2:111" x14ac:dyDescent="0.3">
      <c r="B575" t="s">
        <v>907</v>
      </c>
      <c r="C575" t="str">
        <f>INDEX('PH Itemnames'!$B$1:$B$723,MATCH(B575,'PH Itemnames'!$A$1:$A$723),1)</f>
        <v>lemoncupcakeItem</v>
      </c>
      <c r="D575" t="s">
        <v>253</v>
      </c>
      <c r="E575" t="s">
        <v>1213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79"/>
        <v>1</v>
      </c>
      <c r="W575" s="11">
        <f t="shared" si="161"/>
        <v>0</v>
      </c>
      <c r="X575" s="44" t="str">
        <f t="shared" ca="1" si="180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62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63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64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65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66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67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68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69"/>
        <v>2</v>
      </c>
      <c r="CS575" s="34">
        <v>15</v>
      </c>
      <c r="CT575" s="30">
        <f t="shared" si="171"/>
        <v>5</v>
      </c>
      <c r="CU575" s="30">
        <v>18</v>
      </c>
      <c r="CV575" s="35">
        <f t="shared" si="173"/>
        <v>1</v>
      </c>
      <c r="CW575" s="36">
        <f t="shared" si="174"/>
        <v>0.8</v>
      </c>
      <c r="CX575" s="37">
        <f t="shared" si="175"/>
        <v>0</v>
      </c>
      <c r="CY575" s="38">
        <f t="shared" si="176"/>
        <v>0</v>
      </c>
      <c r="CZ575" s="39">
        <f t="shared" si="177"/>
        <v>2</v>
      </c>
      <c r="DA575" t="s">
        <v>215</v>
      </c>
      <c r="DC575" t="s">
        <v>213</v>
      </c>
      <c r="DD575" t="str">
        <f t="shared" ca="1" si="178"/>
        <v>LEMONCUPCAKEITEM(MEAL, ItemRegistry.lemoncupcakeItem, 4 ,3f,5f,1f,0f,0.8f,0f,2f,1.17f),</v>
      </c>
      <c r="DG575" t="s">
        <v>2652</v>
      </c>
    </row>
    <row r="576" spans="2:111" x14ac:dyDescent="0.3">
      <c r="B576" t="s">
        <v>908</v>
      </c>
      <c r="C576" t="str">
        <f>INDEX('PH Itemnames'!$B$1:$B$723,MATCH(B576,'PH Itemnames'!$A$1:$A$723),1)</f>
        <v>strawberrycupcakeItem</v>
      </c>
      <c r="D576" t="s">
        <v>253</v>
      </c>
      <c r="E576" t="s">
        <v>1213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79"/>
        <v>1</v>
      </c>
      <c r="W576" s="11">
        <f t="shared" si="161"/>
        <v>0</v>
      </c>
      <c r="X576" s="44" t="str">
        <f t="shared" ca="1" si="180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62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63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64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65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66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67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68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69"/>
        <v>2</v>
      </c>
      <c r="CS576" s="34">
        <v>15</v>
      </c>
      <c r="CT576" s="30">
        <f t="shared" si="171"/>
        <v>10</v>
      </c>
      <c r="CU576" s="30">
        <v>18</v>
      </c>
      <c r="CV576" s="35">
        <f t="shared" si="173"/>
        <v>1</v>
      </c>
      <c r="CW576" s="36">
        <f t="shared" si="174"/>
        <v>0.5</v>
      </c>
      <c r="CX576" s="37">
        <f t="shared" si="175"/>
        <v>0</v>
      </c>
      <c r="CY576" s="38">
        <f t="shared" si="176"/>
        <v>0</v>
      </c>
      <c r="CZ576" s="39">
        <f t="shared" si="177"/>
        <v>2</v>
      </c>
      <c r="DA576" t="s">
        <v>215</v>
      </c>
      <c r="DC576" t="s">
        <v>213</v>
      </c>
      <c r="DD576" t="str">
        <f t="shared" ca="1" si="178"/>
        <v>STRAWBERRYCUPCAKEITEM(MEAL, ItemRegistry.strawberrycupcakeItem, 4 ,3f,10f,1f,0f,0.5f,0f,2f,1.17f),</v>
      </c>
      <c r="DG576" t="s">
        <v>2653</v>
      </c>
    </row>
    <row r="577" spans="2:111" x14ac:dyDescent="0.3">
      <c r="B577" t="s">
        <v>909</v>
      </c>
      <c r="C577" t="str">
        <f>INDEX('PH Itemnames'!$B$1:$B$723,MATCH(B577,'PH Itemnames'!$A$1:$A$723),1)</f>
        <v>mintcupcakeItem</v>
      </c>
      <c r="D577" t="s">
        <v>253</v>
      </c>
      <c r="E577" t="s">
        <v>1213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79"/>
        <v>1</v>
      </c>
      <c r="W577" s="11">
        <f t="shared" si="161"/>
        <v>0</v>
      </c>
      <c r="X577" s="44" t="str">
        <f t="shared" ca="1" si="180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62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63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64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65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66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67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68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69"/>
        <v>2</v>
      </c>
      <c r="CS577" s="34">
        <f t="shared" si="170"/>
        <v>15</v>
      </c>
      <c r="CT577" s="30">
        <f t="shared" si="171"/>
        <v>0</v>
      </c>
      <c r="CU577" s="30">
        <v>18</v>
      </c>
      <c r="CV577" s="35">
        <f t="shared" si="173"/>
        <v>1</v>
      </c>
      <c r="CW577" s="36">
        <f t="shared" si="174"/>
        <v>0</v>
      </c>
      <c r="CX577" s="37">
        <f t="shared" si="175"/>
        <v>0</v>
      </c>
      <c r="CY577" s="38">
        <f t="shared" si="176"/>
        <v>0</v>
      </c>
      <c r="CZ577" s="39">
        <f t="shared" si="177"/>
        <v>2</v>
      </c>
      <c r="DA577" t="s">
        <v>215</v>
      </c>
      <c r="DC577" t="s">
        <v>213</v>
      </c>
      <c r="DD577" t="str">
        <f t="shared" ca="1" si="178"/>
        <v>MINTCUPCAKEITEM(MEAL, ItemRegistry.mintcupcakeItem, 4 ,3f,0f,1f,0f,0f,0f,2f,1.17f),</v>
      </c>
      <c r="DG577" t="s">
        <v>2654</v>
      </c>
    </row>
    <row r="578" spans="2:111" x14ac:dyDescent="0.3">
      <c r="B578" t="s">
        <v>910</v>
      </c>
      <c r="C578" t="str">
        <f>INDEX('PH Itemnames'!$B$1:$B$723,MATCH(B578,'PH Itemnames'!$A$1:$A$723),1)</f>
        <v>coffeecupcakeItem</v>
      </c>
      <c r="D578" t="s">
        <v>253</v>
      </c>
      <c r="E578" t="s">
        <v>1213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79"/>
        <v>1</v>
      </c>
      <c r="W578" s="11">
        <f t="shared" si="161"/>
        <v>0</v>
      </c>
      <c r="X578" s="44" t="str">
        <f t="shared" ca="1" si="180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62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63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64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65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66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67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68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69"/>
        <v>2</v>
      </c>
      <c r="CS578" s="34">
        <v>15</v>
      </c>
      <c r="CT578" s="30">
        <f t="shared" si="171"/>
        <v>0</v>
      </c>
      <c r="CU578" s="30">
        <v>18</v>
      </c>
      <c r="CV578" s="35">
        <f t="shared" si="173"/>
        <v>1</v>
      </c>
      <c r="CW578" s="36">
        <f t="shared" si="174"/>
        <v>0</v>
      </c>
      <c r="CX578" s="37">
        <f t="shared" si="175"/>
        <v>0</v>
      </c>
      <c r="CY578" s="38">
        <f t="shared" si="176"/>
        <v>0</v>
      </c>
      <c r="CZ578" s="39">
        <f t="shared" si="177"/>
        <v>2</v>
      </c>
      <c r="DA578" t="s">
        <v>215</v>
      </c>
      <c r="DC578" t="s">
        <v>213</v>
      </c>
      <c r="DD578" t="str">
        <f t="shared" ca="1" si="178"/>
        <v>COFFEECUPCAKEITEM(MEAL, ItemRegistry.coffeecupcakeItem, 4 ,3f,0f,1f,0f,0f,0f,2f,1.17f),</v>
      </c>
      <c r="DG578" t="s">
        <v>2655</v>
      </c>
    </row>
    <row r="579" spans="2:111" x14ac:dyDescent="0.3">
      <c r="B579" t="s">
        <v>911</v>
      </c>
      <c r="C579" t="str">
        <f>INDEX('PH Itemnames'!$B$1:$B$723,MATCH(B579,'PH Itemnames'!$A$1:$A$723),1)</f>
        <v>sprinklescupcakeItem</v>
      </c>
      <c r="D579" t="s">
        <v>253</v>
      </c>
      <c r="E579" t="s">
        <v>1213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79"/>
        <v>1</v>
      </c>
      <c r="W579" s="11">
        <f t="shared" si="161"/>
        <v>0</v>
      </c>
      <c r="X579" s="44" t="str">
        <f t="shared" ca="1" si="180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62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63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64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65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66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67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68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69"/>
        <v>2</v>
      </c>
      <c r="CS579" s="34">
        <f t="shared" si="170"/>
        <v>15</v>
      </c>
      <c r="CT579" s="30">
        <f t="shared" si="171"/>
        <v>0</v>
      </c>
      <c r="CU579" s="30">
        <v>18</v>
      </c>
      <c r="CV579" s="35">
        <f t="shared" si="173"/>
        <v>1</v>
      </c>
      <c r="CW579" s="36">
        <f t="shared" si="174"/>
        <v>0</v>
      </c>
      <c r="CX579" s="37">
        <f t="shared" si="175"/>
        <v>0</v>
      </c>
      <c r="CY579" s="38">
        <f t="shared" si="176"/>
        <v>0</v>
      </c>
      <c r="CZ579" s="39">
        <f t="shared" si="177"/>
        <v>2</v>
      </c>
      <c r="DA579" t="s">
        <v>215</v>
      </c>
      <c r="DC579" t="s">
        <v>213</v>
      </c>
      <c r="DD579" t="str">
        <f t="shared" ca="1" si="178"/>
        <v>SPRINKLESCUPCAKEITEM(MEAL, ItemRegistry.sprinklescupcakeItem, 4 ,3f,0f,1f,0f,0f,0f,2f,1.17f),</v>
      </c>
      <c r="DG579" t="s">
        <v>2656</v>
      </c>
    </row>
    <row r="580" spans="2:111" x14ac:dyDescent="0.3">
      <c r="B580" t="s">
        <v>912</v>
      </c>
      <c r="C580" t="str">
        <f>INDEX('PH Itemnames'!$B$1:$B$723,MATCH(B580,'PH Itemnames'!$A$1:$A$723),1)</f>
        <v>caramelcupcakeItem</v>
      </c>
      <c r="D580" t="s">
        <v>253</v>
      </c>
      <c r="E580" t="s">
        <v>1213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79"/>
        <v>1</v>
      </c>
      <c r="W580" s="11">
        <f t="shared" ref="W580:W643" si="181">COUNTIF(F580:M1302,B580)</f>
        <v>0</v>
      </c>
      <c r="X580" s="44" t="str">
        <f t="shared" ca="1" si="180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82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83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84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85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86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87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88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89">SUM(CJ580:CQ580)</f>
        <v>2</v>
      </c>
      <c r="CS580" s="34">
        <f t="shared" ref="CS580:CS643" si="190">AG580</f>
        <v>15</v>
      </c>
      <c r="CT580" s="30">
        <f t="shared" ref="CT580:CT643" si="191">AP580</f>
        <v>0</v>
      </c>
      <c r="CU580" s="30">
        <v>18</v>
      </c>
      <c r="CV580" s="35">
        <f t="shared" ref="CV580:CV643" si="192">BH580</f>
        <v>1</v>
      </c>
      <c r="CW580" s="36">
        <f t="shared" ref="CW580:CW643" si="193">BQ580</f>
        <v>0</v>
      </c>
      <c r="CX580" s="37">
        <f t="shared" ref="CX580:CX643" si="194">BZ580</f>
        <v>0</v>
      </c>
      <c r="CY580" s="38">
        <f t="shared" ref="CY580:CY643" si="195">CI580</f>
        <v>0</v>
      </c>
      <c r="CZ580" s="39">
        <f t="shared" ref="CZ580:CZ643" si="196">CR580</f>
        <v>2</v>
      </c>
      <c r="DA580" t="s">
        <v>215</v>
      </c>
      <c r="DC580" t="s">
        <v>213</v>
      </c>
      <c r="DD580" t="str">
        <f t="shared" ref="DD580:DD643" ca="1" si="197">IF(AND(X580="Yes",NOT(DC580="No")),CONCATENATE(UPPER(C580),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G580" t="s">
        <v>2657</v>
      </c>
    </row>
    <row r="581" spans="2:111" x14ac:dyDescent="0.3">
      <c r="B581" t="s">
        <v>913</v>
      </c>
      <c r="C581" t="str">
        <f>INDEX('PH Itemnames'!$B$1:$B$723,MATCH(B581,'PH Itemnames'!$A$1:$A$723),1)</f>
        <v>cherryslushieItem</v>
      </c>
      <c r="D581" t="s">
        <v>253</v>
      </c>
      <c r="E581" t="s">
        <v>1206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79"/>
        <v>1</v>
      </c>
      <c r="W581" s="11">
        <f t="shared" si="181"/>
        <v>0</v>
      </c>
      <c r="X581" s="44" t="str">
        <f t="shared" ca="1" si="180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82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83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84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85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86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87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88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89"/>
        <v>0</v>
      </c>
      <c r="CS581" s="34">
        <f t="shared" si="190"/>
        <v>3</v>
      </c>
      <c r="CT581" s="30">
        <f t="shared" si="191"/>
        <v>14.5</v>
      </c>
      <c r="CU581" s="30">
        <v>15</v>
      </c>
      <c r="CV581" s="35">
        <f t="shared" si="192"/>
        <v>0</v>
      </c>
      <c r="CW581" s="36">
        <f t="shared" si="193"/>
        <v>1.5</v>
      </c>
      <c r="CX581" s="37">
        <f t="shared" si="194"/>
        <v>0</v>
      </c>
      <c r="CY581" s="38">
        <f t="shared" si="195"/>
        <v>0</v>
      </c>
      <c r="CZ581" s="39">
        <f t="shared" si="196"/>
        <v>0</v>
      </c>
      <c r="DA581" t="s">
        <v>215</v>
      </c>
      <c r="DC581" t="s">
        <v>213</v>
      </c>
      <c r="DD581" t="str">
        <f t="shared" ca="1" si="197"/>
        <v>CHERRYSLUSHIEITEM(FRUIT, ItemRegistry.cherryslushieItem, 4 ,0.6f,15f,0f,0f,1.5f,0f,0f,1.4f),</v>
      </c>
      <c r="DG581" t="s">
        <v>2658</v>
      </c>
    </row>
    <row r="582" spans="2:111" x14ac:dyDescent="0.3">
      <c r="B582" t="s">
        <v>914</v>
      </c>
      <c r="C582" t="str">
        <f>INDEX('PH Itemnames'!$B$1:$B$723,MATCH(B582,'PH Itemnames'!$A$1:$A$723),1)</f>
        <v>pambitsboxItem</v>
      </c>
      <c r="D582" t="s">
        <v>258</v>
      </c>
      <c r="E582" t="s">
        <v>1213</v>
      </c>
      <c r="F582" s="10" t="s">
        <v>222</v>
      </c>
      <c r="G582" s="11" t="s">
        <v>359</v>
      </c>
      <c r="H582" s="11" t="s">
        <v>733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98">SUM(N582:U582)-COUNTA(F582:M582)+1</f>
        <v>-1</v>
      </c>
      <c r="W582" s="11">
        <f t="shared" si="181"/>
        <v>0</v>
      </c>
      <c r="X582" s="44" t="str">
        <f t="shared" ca="1" si="180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82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83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84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85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86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87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88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89"/>
        <v>0</v>
      </c>
      <c r="CS582" s="34">
        <f t="shared" si="190"/>
        <v>9</v>
      </c>
      <c r="CT582" s="30">
        <f t="shared" si="191"/>
        <v>0</v>
      </c>
      <c r="CU582" s="30">
        <f t="shared" ref="CU582:CU638" si="199">AY582</f>
        <v>6.166666666666667</v>
      </c>
      <c r="CV582" s="35">
        <f t="shared" si="192"/>
        <v>1</v>
      </c>
      <c r="CW582" s="36">
        <f t="shared" si="193"/>
        <v>0</v>
      </c>
      <c r="CX582" s="37">
        <f t="shared" si="194"/>
        <v>0</v>
      </c>
      <c r="CY582" s="38">
        <f t="shared" si="195"/>
        <v>0</v>
      </c>
      <c r="CZ582" s="39">
        <f t="shared" si="196"/>
        <v>0</v>
      </c>
      <c r="DA582" t="s">
        <v>212</v>
      </c>
      <c r="DC582" t="s">
        <v>213</v>
      </c>
      <c r="DD582" t="str">
        <f t="shared" ca="1" si="197"/>
        <v/>
      </c>
      <c r="DG582" t="s">
        <v>2316</v>
      </c>
    </row>
    <row r="583" spans="2:111" x14ac:dyDescent="0.3">
      <c r="B583" t="s">
        <v>915</v>
      </c>
      <c r="C583" t="str">
        <f>INDEX('PH Itemnames'!$B$1:$B$723,MATCH(B583,'PH Itemnames'!$A$1:$A$723),1)</f>
        <v>stuffedchilipeppersItem</v>
      </c>
      <c r="D583" t="s">
        <v>253</v>
      </c>
      <c r="E583" t="s">
        <v>1213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98"/>
        <v>1</v>
      </c>
      <c r="W583" s="11">
        <f t="shared" si="181"/>
        <v>0</v>
      </c>
      <c r="X583" s="44" t="str">
        <f t="shared" ref="X583:X646" ca="1" si="20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82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83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84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85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86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87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88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89"/>
        <v>3</v>
      </c>
      <c r="CS583" s="34">
        <f t="shared" si="190"/>
        <v>20.166666666666668</v>
      </c>
      <c r="CT583" s="30">
        <f t="shared" si="191"/>
        <v>0</v>
      </c>
      <c r="CU583" s="30">
        <v>12</v>
      </c>
      <c r="CV583" s="35">
        <f t="shared" si="192"/>
        <v>0</v>
      </c>
      <c r="CW583" s="36">
        <f t="shared" si="193"/>
        <v>0</v>
      </c>
      <c r="CX583" s="37">
        <f t="shared" si="194"/>
        <v>1.5</v>
      </c>
      <c r="CY583" s="38">
        <f t="shared" si="195"/>
        <v>2</v>
      </c>
      <c r="CZ583" s="39">
        <f t="shared" si="196"/>
        <v>3</v>
      </c>
      <c r="DA583" t="s">
        <v>215</v>
      </c>
      <c r="DC583" t="s">
        <v>213</v>
      </c>
      <c r="DD583" t="str">
        <f t="shared" ca="1" si="197"/>
        <v>STUFFEDCHILIPEPPERSITEM(MEAL, ItemRegistry.stuffedchilipeppersItem, 4 ,4.03f,0f,0f,1.5f,0f,2f,3f,1.75f),</v>
      </c>
      <c r="DG583" t="s">
        <v>2659</v>
      </c>
    </row>
    <row r="584" spans="2:111" x14ac:dyDescent="0.3">
      <c r="B584" t="s">
        <v>916</v>
      </c>
      <c r="C584" t="str">
        <f>INDEX('PH Itemnames'!$B$1:$B$723,MATCH(B584,'PH Itemnames'!$A$1:$A$723),1)</f>
        <v>slimegummiesItem</v>
      </c>
      <c r="D584" t="s">
        <v>253</v>
      </c>
      <c r="E584" t="s">
        <v>1213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98"/>
        <v>1</v>
      </c>
      <c r="W584" s="11">
        <f t="shared" si="181"/>
        <v>0</v>
      </c>
      <c r="X584" s="44" t="str">
        <f t="shared" ca="1" si="20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82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83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84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85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86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87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88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89"/>
        <v>0</v>
      </c>
      <c r="CS584" s="34">
        <v>10</v>
      </c>
      <c r="CT584" s="30">
        <v>0</v>
      </c>
      <c r="CU584" s="30">
        <v>18</v>
      </c>
      <c r="CV584" s="35">
        <f t="shared" si="192"/>
        <v>0</v>
      </c>
      <c r="CW584" s="36">
        <f t="shared" si="193"/>
        <v>0</v>
      </c>
      <c r="CX584" s="37">
        <f t="shared" si="194"/>
        <v>0</v>
      </c>
      <c r="CY584" s="38">
        <f t="shared" si="195"/>
        <v>2</v>
      </c>
      <c r="CZ584" s="39">
        <f t="shared" si="196"/>
        <v>0</v>
      </c>
      <c r="DA584" t="s">
        <v>215</v>
      </c>
      <c r="DC584" t="s">
        <v>213</v>
      </c>
      <c r="DD584" t="str">
        <f t="shared" ca="1" si="197"/>
        <v>SLIMEGUMMIESITEM(MEAL, ItemRegistry.slimegummiesItem, 4 ,2f,0f,0f,0f,0f,2f,0f,1.17f),</v>
      </c>
      <c r="DG584" t="s">
        <v>2660</v>
      </c>
    </row>
    <row r="585" spans="2:111" x14ac:dyDescent="0.3">
      <c r="B585" t="s">
        <v>917</v>
      </c>
      <c r="C585" t="str">
        <f>INDEX('PH Itemnames'!$B$1:$B$723,MATCH(B585,'PH Itemnames'!$A$1:$A$723),1)</f>
        <v>chocolatepuddingItem</v>
      </c>
      <c r="D585" t="s">
        <v>253</v>
      </c>
      <c r="E585" t="s">
        <v>1213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98"/>
        <v>0</v>
      </c>
      <c r="W585" s="11">
        <f t="shared" si="181"/>
        <v>0</v>
      </c>
      <c r="X585" s="44" t="str">
        <f t="shared" ca="1" si="20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82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83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84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85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86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87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88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89"/>
        <v>1</v>
      </c>
      <c r="CS585" s="34">
        <f t="shared" si="190"/>
        <v>5</v>
      </c>
      <c r="CT585" s="30">
        <f t="shared" si="191"/>
        <v>0</v>
      </c>
      <c r="CU585" s="30">
        <f t="shared" si="199"/>
        <v>12.333333333333334</v>
      </c>
      <c r="CV585" s="35">
        <f t="shared" si="192"/>
        <v>0</v>
      </c>
      <c r="CW585" s="36">
        <f t="shared" si="193"/>
        <v>0</v>
      </c>
      <c r="CX585" s="37">
        <f t="shared" si="194"/>
        <v>0</v>
      </c>
      <c r="CY585" s="38">
        <f t="shared" si="195"/>
        <v>0</v>
      </c>
      <c r="CZ585" s="39">
        <f t="shared" si="196"/>
        <v>1</v>
      </c>
      <c r="DA585" t="s">
        <v>212</v>
      </c>
      <c r="DC585" t="s">
        <v>213</v>
      </c>
      <c r="DD585" t="str">
        <f t="shared" ca="1" si="197"/>
        <v/>
      </c>
      <c r="DG585" t="s">
        <v>2316</v>
      </c>
    </row>
    <row r="586" spans="2:111" x14ac:dyDescent="0.3">
      <c r="B586" t="s">
        <v>918</v>
      </c>
      <c r="C586" t="str">
        <f>INDEX('PH Itemnames'!$B$1:$B$723,MATCH(B586,'PH Itemnames'!$A$1:$A$723),1)</f>
        <v>bbqchickenpizzaItem</v>
      </c>
      <c r="D586" t="s">
        <v>258</v>
      </c>
      <c r="E586" t="s">
        <v>1213</v>
      </c>
      <c r="F586" s="10" t="s">
        <v>300</v>
      </c>
      <c r="G586" s="11" t="s">
        <v>900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98"/>
        <v>1</v>
      </c>
      <c r="W586" s="11">
        <f t="shared" si="181"/>
        <v>0</v>
      </c>
      <c r="X586" s="44" t="str">
        <f t="shared" ca="1" si="20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82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83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84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85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86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87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88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89"/>
        <v>3</v>
      </c>
      <c r="CS586" s="34">
        <v>30</v>
      </c>
      <c r="CT586" s="30">
        <v>0</v>
      </c>
      <c r="CU586" s="30">
        <v>12</v>
      </c>
      <c r="CV586" s="35">
        <f t="shared" si="192"/>
        <v>1</v>
      </c>
      <c r="CW586" s="36">
        <f t="shared" si="193"/>
        <v>0</v>
      </c>
      <c r="CX586" s="37">
        <f t="shared" si="194"/>
        <v>2.5</v>
      </c>
      <c r="CY586" s="38">
        <f t="shared" si="195"/>
        <v>2.5</v>
      </c>
      <c r="CZ586" s="39">
        <f t="shared" si="196"/>
        <v>3</v>
      </c>
      <c r="DA586" t="s">
        <v>215</v>
      </c>
      <c r="DB586" t="s">
        <v>1201</v>
      </c>
      <c r="DC586" t="s">
        <v>213</v>
      </c>
      <c r="DD586" t="str">
        <f t="shared" ca="1" si="197"/>
        <v>BBQCHICKENPIZZAITEM(MEAL, ItemRegistry.bbqchickenpizzaItem, 4 ,6f,0f,1f,2.5f,0f,2.5f,3f,1.75f),</v>
      </c>
      <c r="DG586" t="s">
        <v>2661</v>
      </c>
    </row>
    <row r="587" spans="2:111" x14ac:dyDescent="0.3">
      <c r="B587" t="s">
        <v>919</v>
      </c>
      <c r="C587" t="str">
        <f>INDEX('PH Itemnames'!$B$1:$B$723,MATCH(B587,'PH Itemnames'!$A$1:$A$723),1)</f>
        <v>quesadillaItem</v>
      </c>
      <c r="D587" t="s">
        <v>253</v>
      </c>
      <c r="E587" t="s">
        <v>1213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98"/>
        <v>1</v>
      </c>
      <c r="W587" s="11">
        <f t="shared" si="181"/>
        <v>0</v>
      </c>
      <c r="X587" s="44" t="str">
        <f t="shared" ca="1" si="20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82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83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84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85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86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87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88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89"/>
        <v>0</v>
      </c>
      <c r="CS587" s="34">
        <f t="shared" si="190"/>
        <v>20</v>
      </c>
      <c r="CT587" s="30">
        <v>0</v>
      </c>
      <c r="CU587" s="30">
        <f t="shared" si="199"/>
        <v>21.4</v>
      </c>
      <c r="CV587" s="35">
        <f t="shared" si="192"/>
        <v>1</v>
      </c>
      <c r="CW587" s="36">
        <f t="shared" si="193"/>
        <v>0.8</v>
      </c>
      <c r="CX587" s="37">
        <f t="shared" si="194"/>
        <v>0</v>
      </c>
      <c r="CY587" s="38">
        <f t="shared" si="195"/>
        <v>1.5</v>
      </c>
      <c r="CZ587" s="39">
        <f t="shared" si="196"/>
        <v>0</v>
      </c>
      <c r="DA587" t="s">
        <v>215</v>
      </c>
      <c r="DB587" t="s">
        <v>920</v>
      </c>
      <c r="DC587" t="s">
        <v>213</v>
      </c>
      <c r="DD587" t="str">
        <f t="shared" ca="1" si="197"/>
        <v>QUESADILLAITEM(MEAL, ItemRegistry.quesadillaItem, 4 ,4f,0f,1f,0f,0.8f,1.5f,0f,0.98f),</v>
      </c>
      <c r="DG587" t="s">
        <v>2662</v>
      </c>
    </row>
    <row r="588" spans="2:111" x14ac:dyDescent="0.3">
      <c r="B588" t="s">
        <v>921</v>
      </c>
      <c r="C588" t="str">
        <f>INDEX('PH Itemnames'!$B$1:$B$723,MATCH(B588,'PH Itemnames'!$A$1:$A$723),1)</f>
        <v>bibimbapItem</v>
      </c>
      <c r="D588" t="s">
        <v>258</v>
      </c>
      <c r="E588" t="s">
        <v>1213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98"/>
        <v>1</v>
      </c>
      <c r="W588" s="11">
        <f t="shared" si="181"/>
        <v>0</v>
      </c>
      <c r="X588" s="44" t="str">
        <f t="shared" ca="1" si="20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82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83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84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85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86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87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88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89"/>
        <v>0</v>
      </c>
      <c r="CS588" s="34">
        <f t="shared" si="190"/>
        <v>24.61904761904762</v>
      </c>
      <c r="CT588" s="30">
        <v>0</v>
      </c>
      <c r="CU588" s="30">
        <f t="shared" si="199"/>
        <v>15.714285714285714</v>
      </c>
      <c r="CV588" s="35">
        <f t="shared" si="192"/>
        <v>0</v>
      </c>
      <c r="CW588" s="36">
        <f t="shared" si="193"/>
        <v>0</v>
      </c>
      <c r="CX588" s="37">
        <f t="shared" si="194"/>
        <v>2.2857142857142856</v>
      </c>
      <c r="CY588" s="38">
        <f t="shared" si="195"/>
        <v>4</v>
      </c>
      <c r="CZ588" s="39">
        <v>0.3</v>
      </c>
      <c r="DA588" t="s">
        <v>215</v>
      </c>
      <c r="DC588" t="s">
        <v>213</v>
      </c>
      <c r="DD588" t="str">
        <f t="shared" ca="1" si="197"/>
        <v>BIBIMBAPITEM(MEAL, ItemRegistry.bibimbapItem, 4 ,4.92f,0f,0f,2.29f,0f,4f,0.3f,1.34f),</v>
      </c>
      <c r="DG588" t="s">
        <v>2663</v>
      </c>
    </row>
    <row r="589" spans="2:111" x14ac:dyDescent="0.3">
      <c r="B589" t="s">
        <v>922</v>
      </c>
      <c r="C589" t="str">
        <f>INDEX('PH Itemnames'!$B$1:$B$723,MATCH(B589,'PH Itemnames'!$A$1:$A$723),1)</f>
        <v>shrimpcocktailItem</v>
      </c>
      <c r="D589" t="s">
        <v>253</v>
      </c>
      <c r="E589" t="s">
        <v>1213</v>
      </c>
      <c r="F589" s="10" t="s">
        <v>923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98"/>
        <v>0</v>
      </c>
      <c r="W589" s="11">
        <f t="shared" si="181"/>
        <v>0</v>
      </c>
      <c r="X589" s="44" t="str">
        <f t="shared" ca="1" si="20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82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83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84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85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86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87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88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89"/>
        <v>0</v>
      </c>
      <c r="CS589" s="34">
        <f t="shared" si="190"/>
        <v>3</v>
      </c>
      <c r="CT589" s="30">
        <f t="shared" si="191"/>
        <v>10</v>
      </c>
      <c r="CU589" s="30">
        <f t="shared" si="199"/>
        <v>15.75</v>
      </c>
      <c r="CV589" s="35">
        <f t="shared" si="192"/>
        <v>0</v>
      </c>
      <c r="CW589" s="36">
        <f t="shared" si="193"/>
        <v>0.8</v>
      </c>
      <c r="CX589" s="37">
        <f t="shared" si="194"/>
        <v>1.5</v>
      </c>
      <c r="CY589" s="38">
        <f t="shared" si="195"/>
        <v>0</v>
      </c>
      <c r="CZ589" s="39">
        <f t="shared" si="196"/>
        <v>0</v>
      </c>
      <c r="DA589" t="s">
        <v>212</v>
      </c>
      <c r="DC589" t="s">
        <v>213</v>
      </c>
      <c r="DD589" t="str">
        <f t="shared" ca="1" si="197"/>
        <v/>
      </c>
      <c r="DG589" t="s">
        <v>2316</v>
      </c>
    </row>
    <row r="590" spans="2:111" x14ac:dyDescent="0.3">
      <c r="B590" t="s">
        <v>924</v>
      </c>
      <c r="C590" t="str">
        <f>INDEX('PH Itemnames'!$B$1:$B$723,MATCH(B590,'PH Itemnames'!$A$1:$A$723),1)</f>
        <v>nopalessaladItem</v>
      </c>
      <c r="D590" t="s">
        <v>258</v>
      </c>
      <c r="E590" t="s">
        <v>1213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98"/>
        <v>0</v>
      </c>
      <c r="W590" s="11">
        <f t="shared" si="181"/>
        <v>0</v>
      </c>
      <c r="X590" s="44" t="str">
        <f t="shared" ca="1" si="20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82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83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84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85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86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87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88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89"/>
        <v>0</v>
      </c>
      <c r="CS590" s="34">
        <f t="shared" si="190"/>
        <v>10</v>
      </c>
      <c r="CT590" s="30">
        <f t="shared" si="191"/>
        <v>5</v>
      </c>
      <c r="CU590" s="30">
        <f t="shared" si="199"/>
        <v>20</v>
      </c>
      <c r="CV590" s="35">
        <f t="shared" si="192"/>
        <v>0</v>
      </c>
      <c r="CW590" s="36">
        <f t="shared" si="193"/>
        <v>0</v>
      </c>
      <c r="CX590" s="37">
        <f t="shared" si="194"/>
        <v>4</v>
      </c>
      <c r="CY590" s="38">
        <f t="shared" si="195"/>
        <v>0</v>
      </c>
      <c r="CZ590" s="39">
        <f t="shared" si="196"/>
        <v>0</v>
      </c>
      <c r="DA590" t="s">
        <v>212</v>
      </c>
      <c r="DC590" t="s">
        <v>213</v>
      </c>
      <c r="DD590" t="str">
        <f t="shared" ca="1" si="197"/>
        <v/>
      </c>
      <c r="DG590" t="s">
        <v>2316</v>
      </c>
    </row>
    <row r="591" spans="2:111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1213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98"/>
        <v>1</v>
      </c>
      <c r="W591" s="11">
        <f t="shared" si="181"/>
        <v>9</v>
      </c>
      <c r="X591" s="44" t="str">
        <f t="shared" ca="1" si="20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82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83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84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85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86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87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88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89"/>
        <v>0</v>
      </c>
      <c r="CS591" s="34">
        <f t="shared" si="190"/>
        <v>1</v>
      </c>
      <c r="CT591" s="30">
        <v>0</v>
      </c>
      <c r="CU591" s="30">
        <f t="shared" si="199"/>
        <v>24.75</v>
      </c>
      <c r="CV591" s="35">
        <f t="shared" si="192"/>
        <v>0</v>
      </c>
      <c r="CW591" s="36">
        <f t="shared" si="193"/>
        <v>0.8</v>
      </c>
      <c r="CX591" s="37">
        <f t="shared" si="194"/>
        <v>0</v>
      </c>
      <c r="CY591" s="38">
        <f t="shared" si="195"/>
        <v>0</v>
      </c>
      <c r="CZ591" s="39">
        <f t="shared" si="196"/>
        <v>0</v>
      </c>
      <c r="DA591" t="s">
        <v>215</v>
      </c>
      <c r="DC591" t="s">
        <v>213</v>
      </c>
      <c r="DD591" t="str">
        <f t="shared" ca="1" si="197"/>
        <v>MERINGUEITEM(MEAL, ItemRegistry.meringueItem, 4 ,0.2f,0f,0f,0f,0.8f,0f,0f,0.85f),</v>
      </c>
      <c r="DG591" t="s">
        <v>2664</v>
      </c>
    </row>
    <row r="592" spans="2:111" x14ac:dyDescent="0.3">
      <c r="B592" t="s">
        <v>925</v>
      </c>
      <c r="C592" t="str">
        <f>INDEX('PH Itemnames'!$B$1:$B$723,MATCH(B592,'PH Itemnames'!$A$1:$A$723),1)</f>
        <v>applesnowItem</v>
      </c>
      <c r="D592" t="s">
        <v>253</v>
      </c>
      <c r="E592" t="s">
        <v>1213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98"/>
        <v>1</v>
      </c>
      <c r="W592" s="11">
        <f t="shared" si="181"/>
        <v>0</v>
      </c>
      <c r="X592" s="44" t="str">
        <f t="shared" ca="1" si="20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82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83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84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85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86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87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88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89"/>
        <v>1</v>
      </c>
      <c r="CS592" s="34">
        <v>5</v>
      </c>
      <c r="CT592" s="30">
        <v>0</v>
      </c>
      <c r="CU592" s="30">
        <v>25</v>
      </c>
      <c r="CV592" s="35">
        <f t="shared" si="192"/>
        <v>0</v>
      </c>
      <c r="CW592" s="36">
        <v>1.5</v>
      </c>
      <c r="CX592" s="37">
        <f t="shared" si="194"/>
        <v>0</v>
      </c>
      <c r="CY592" s="38">
        <f t="shared" si="195"/>
        <v>0</v>
      </c>
      <c r="CZ592" s="39">
        <f t="shared" si="196"/>
        <v>1</v>
      </c>
      <c r="DA592" t="s">
        <v>215</v>
      </c>
      <c r="DC592" t="s">
        <v>213</v>
      </c>
      <c r="DD592" t="str">
        <f t="shared" ca="1" si="197"/>
        <v>APPLESNOWITEM(MEAL, ItemRegistry.applesnowItem, 4 ,1f,0f,0f,0f,1.5f,0f,1f,0.84f),</v>
      </c>
      <c r="DG592" t="s">
        <v>2665</v>
      </c>
    </row>
    <row r="593" spans="2:111" x14ac:dyDescent="0.3">
      <c r="B593" t="s">
        <v>926</v>
      </c>
      <c r="C593" t="str">
        <f>INDEX('PH Itemnames'!$B$1:$B$723,MATCH(B593,'PH Itemnames'!$A$1:$A$723),1)</f>
        <v>bakedalaskaItem</v>
      </c>
      <c r="D593" t="s">
        <v>253</v>
      </c>
      <c r="E593" t="s">
        <v>1213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98"/>
        <v>1</v>
      </c>
      <c r="W593" s="11">
        <f t="shared" si="181"/>
        <v>0</v>
      </c>
      <c r="X593" s="44" t="str">
        <f t="shared" ca="1" si="20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82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83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84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85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86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87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88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89"/>
        <v>1</v>
      </c>
      <c r="CS593" s="34">
        <v>10</v>
      </c>
      <c r="CT593" s="30">
        <v>0</v>
      </c>
      <c r="CU593" s="30">
        <v>25</v>
      </c>
      <c r="CV593" s="35">
        <f t="shared" si="192"/>
        <v>1</v>
      </c>
      <c r="CW593" s="36">
        <f t="shared" si="193"/>
        <v>0.8</v>
      </c>
      <c r="CX593" s="37">
        <f t="shared" si="194"/>
        <v>0</v>
      </c>
      <c r="CY593" s="38">
        <f t="shared" si="195"/>
        <v>0</v>
      </c>
      <c r="CZ593" s="39">
        <f t="shared" si="196"/>
        <v>1</v>
      </c>
      <c r="DA593" t="s">
        <v>215</v>
      </c>
      <c r="DC593" t="s">
        <v>213</v>
      </c>
      <c r="DD593" t="str">
        <f t="shared" ca="1" si="197"/>
        <v>BAKEDALASKAITEM(MEAL, ItemRegistry.bakedalaskaItem, 4 ,2f,0f,1f,0f,0.8f,0f,1f,0.84f),</v>
      </c>
      <c r="DG593" t="s">
        <v>2666</v>
      </c>
    </row>
    <row r="594" spans="2:111" x14ac:dyDescent="0.3">
      <c r="B594" t="s">
        <v>927</v>
      </c>
      <c r="C594" t="str">
        <f>INDEX('PH Itemnames'!$B$1:$B$723,MATCH(B594,'PH Itemnames'!$A$1:$A$723),1)</f>
        <v>berrymeringuenestItem</v>
      </c>
      <c r="D594" t="s">
        <v>253</v>
      </c>
      <c r="E594" t="s">
        <v>1213</v>
      </c>
      <c r="F594" s="10" t="s">
        <v>246</v>
      </c>
      <c r="G594" s="11" t="s">
        <v>797</v>
      </c>
      <c r="H594" s="11" t="s">
        <v>797</v>
      </c>
      <c r="I594" s="11" t="s">
        <v>797</v>
      </c>
      <c r="J594" s="11" t="s">
        <v>496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98"/>
        <v>1</v>
      </c>
      <c r="W594" s="11">
        <f t="shared" si="181"/>
        <v>0</v>
      </c>
      <c r="X594" s="44" t="str">
        <f t="shared" ca="1" si="20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82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83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84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85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86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87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88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89"/>
        <v>1.5</v>
      </c>
      <c r="CS594" s="34">
        <v>15</v>
      </c>
      <c r="CT594" s="30">
        <v>0</v>
      </c>
      <c r="CU594" s="30">
        <v>25</v>
      </c>
      <c r="CV594" s="35">
        <f t="shared" si="192"/>
        <v>0</v>
      </c>
      <c r="CW594" s="36">
        <v>4</v>
      </c>
      <c r="CX594" s="37">
        <f t="shared" si="194"/>
        <v>0</v>
      </c>
      <c r="CY594" s="38">
        <f t="shared" si="195"/>
        <v>0</v>
      </c>
      <c r="CZ594" s="39">
        <f t="shared" si="196"/>
        <v>1.5</v>
      </c>
      <c r="DA594" t="s">
        <v>215</v>
      </c>
      <c r="DC594" t="s">
        <v>213</v>
      </c>
      <c r="DD594" t="str">
        <f t="shared" ca="1" si="197"/>
        <v>BERRYMERINGUENESTITEM(MEAL, ItemRegistry.berrymeringuenestItem, 4 ,3f,0f,0f,0f,4f,0f,1.5f,0.84f),</v>
      </c>
      <c r="DG594" t="s">
        <v>2667</v>
      </c>
    </row>
    <row r="595" spans="2:111" x14ac:dyDescent="0.3">
      <c r="B595" t="s">
        <v>928</v>
      </c>
      <c r="C595" t="str">
        <f>INDEX('PH Itemnames'!$B$1:$B$723,MATCH(B595,'PH Itemnames'!$A$1:$A$723),1)</f>
        <v>etonmessItem</v>
      </c>
      <c r="D595" t="s">
        <v>253</v>
      </c>
      <c r="E595" t="s">
        <v>1213</v>
      </c>
      <c r="F595" s="10" t="s">
        <v>246</v>
      </c>
      <c r="G595" s="11" t="s">
        <v>929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98"/>
        <v>1</v>
      </c>
      <c r="W595" s="11">
        <f t="shared" si="181"/>
        <v>0</v>
      </c>
      <c r="X595" s="44" t="str">
        <f t="shared" ca="1" si="20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82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83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84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85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86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87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88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89"/>
        <v>1</v>
      </c>
      <c r="CS595" s="34">
        <v>10</v>
      </c>
      <c r="CT595" s="30">
        <v>0</v>
      </c>
      <c r="CU595" s="30">
        <v>16</v>
      </c>
      <c r="CV595" s="35">
        <f t="shared" si="192"/>
        <v>0</v>
      </c>
      <c r="CW595" s="36">
        <v>1</v>
      </c>
      <c r="CX595" s="37">
        <f t="shared" si="194"/>
        <v>0</v>
      </c>
      <c r="CY595" s="38">
        <f t="shared" si="195"/>
        <v>0</v>
      </c>
      <c r="CZ595" s="39">
        <f t="shared" si="196"/>
        <v>1</v>
      </c>
      <c r="DA595" t="s">
        <v>215</v>
      </c>
      <c r="DC595" t="s">
        <v>213</v>
      </c>
      <c r="DD595" t="str">
        <f t="shared" ca="1" si="197"/>
        <v>ETONMESSITEM(MEAL, ItemRegistry.etonmessItem, 4 ,2f,0f,0f,0f,1f,0f,1f,1.31f),</v>
      </c>
      <c r="DG595" t="s">
        <v>2668</v>
      </c>
    </row>
    <row r="596" spans="2:111" x14ac:dyDescent="0.3">
      <c r="B596" t="s">
        <v>930</v>
      </c>
      <c r="C596" t="str">
        <f>INDEX('PH Itemnames'!$B$1:$B$723,MATCH(B596,'PH Itemnames'!$A$1:$A$723),1)</f>
        <v>meringuebombeItem</v>
      </c>
      <c r="D596" t="s">
        <v>253</v>
      </c>
      <c r="E596" t="s">
        <v>1213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98"/>
        <v>1</v>
      </c>
      <c r="W596" s="11">
        <f t="shared" si="181"/>
        <v>0</v>
      </c>
      <c r="X596" s="44" t="str">
        <f t="shared" ca="1" si="20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82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83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84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85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86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87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88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89"/>
        <v>1</v>
      </c>
      <c r="CS596" s="34">
        <v>10</v>
      </c>
      <c r="CT596" s="30">
        <v>0</v>
      </c>
      <c r="CU596" s="30">
        <v>25</v>
      </c>
      <c r="CV596" s="35">
        <f t="shared" si="192"/>
        <v>1</v>
      </c>
      <c r="CW596" s="36">
        <v>1.5</v>
      </c>
      <c r="CX596" s="37">
        <f t="shared" si="194"/>
        <v>0</v>
      </c>
      <c r="CY596" s="38">
        <f t="shared" si="195"/>
        <v>0</v>
      </c>
      <c r="CZ596" s="39">
        <f t="shared" si="196"/>
        <v>1</v>
      </c>
      <c r="DA596" t="s">
        <v>215</v>
      </c>
      <c r="DC596" t="s">
        <v>213</v>
      </c>
      <c r="DD596" t="str">
        <f t="shared" ca="1" si="197"/>
        <v>MERINGUEBOMBEITEM(MEAL, ItemRegistry.meringuebombeItem, 4 ,2f,0f,1f,0f,1.5f,0f,1f,0.84f),</v>
      </c>
      <c r="DG596" t="s">
        <v>2669</v>
      </c>
    </row>
    <row r="597" spans="2:111" x14ac:dyDescent="0.3">
      <c r="B597" t="s">
        <v>931</v>
      </c>
      <c r="C597" t="str">
        <f>INDEX('PH Itemnames'!$B$1:$B$723,MATCH(B597,'PH Itemnames'!$A$1:$A$723),1)</f>
        <v>meringuebrownieItem</v>
      </c>
      <c r="D597" t="s">
        <v>253</v>
      </c>
      <c r="E597" t="s">
        <v>1213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98"/>
        <v>0</v>
      </c>
      <c r="W597" s="11">
        <f t="shared" si="181"/>
        <v>0</v>
      </c>
      <c r="X597" s="44" t="str">
        <f t="shared" ca="1" si="20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82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83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84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85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86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87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88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89"/>
        <v>2</v>
      </c>
      <c r="CS597" s="34">
        <f t="shared" si="190"/>
        <v>11</v>
      </c>
      <c r="CT597" s="30">
        <f t="shared" si="191"/>
        <v>10</v>
      </c>
      <c r="CU597" s="30">
        <f t="shared" si="199"/>
        <v>24.15</v>
      </c>
      <c r="CV597" s="35">
        <f t="shared" si="192"/>
        <v>1</v>
      </c>
      <c r="CW597" s="36">
        <f t="shared" si="193"/>
        <v>0.8</v>
      </c>
      <c r="CX597" s="37">
        <f t="shared" si="194"/>
        <v>0</v>
      </c>
      <c r="CY597" s="38">
        <f t="shared" si="195"/>
        <v>0</v>
      </c>
      <c r="CZ597" s="39">
        <f t="shared" si="196"/>
        <v>2</v>
      </c>
      <c r="DA597" t="s">
        <v>212</v>
      </c>
      <c r="DC597" t="s">
        <v>213</v>
      </c>
      <c r="DD597" t="str">
        <f t="shared" ca="1" si="197"/>
        <v/>
      </c>
      <c r="DG597" t="s">
        <v>2316</v>
      </c>
    </row>
    <row r="598" spans="2:111" x14ac:dyDescent="0.3">
      <c r="B598" t="s">
        <v>932</v>
      </c>
      <c r="C598" t="str">
        <f>INDEX('PH Itemnames'!$B$1:$B$723,MATCH(B598,'PH Itemnames'!$A$1:$A$723),1)</f>
        <v>meringuecookieItem</v>
      </c>
      <c r="D598" t="s">
        <v>253</v>
      </c>
      <c r="E598" t="s">
        <v>1213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98"/>
        <v>0</v>
      </c>
      <c r="W598" s="11">
        <f t="shared" si="181"/>
        <v>0</v>
      </c>
      <c r="X598" s="44" t="str">
        <f t="shared" ca="1" si="20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82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83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84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85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86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87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88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89"/>
        <v>3</v>
      </c>
      <c r="CS598" s="34">
        <f t="shared" si="190"/>
        <v>16</v>
      </c>
      <c r="CT598" s="30">
        <f t="shared" si="191"/>
        <v>10</v>
      </c>
      <c r="CU598" s="30">
        <f t="shared" si="199"/>
        <v>18.354166666666668</v>
      </c>
      <c r="CV598" s="35">
        <f t="shared" si="192"/>
        <v>1</v>
      </c>
      <c r="CW598" s="36">
        <f t="shared" si="193"/>
        <v>0.8</v>
      </c>
      <c r="CX598" s="37">
        <f t="shared" si="194"/>
        <v>0</v>
      </c>
      <c r="CY598" s="38">
        <f t="shared" si="195"/>
        <v>0</v>
      </c>
      <c r="CZ598" s="39">
        <f t="shared" si="196"/>
        <v>3</v>
      </c>
      <c r="DA598" t="s">
        <v>212</v>
      </c>
      <c r="DC598" t="s">
        <v>213</v>
      </c>
      <c r="DD598" t="str">
        <f t="shared" ca="1" si="197"/>
        <v/>
      </c>
      <c r="DG598" t="s">
        <v>2316</v>
      </c>
    </row>
    <row r="599" spans="2:111" x14ac:dyDescent="0.3">
      <c r="B599" t="s">
        <v>933</v>
      </c>
      <c r="C599" t="str">
        <f>INDEX('PH Itemnames'!$B$1:$B$723,MATCH(B599,'PH Itemnames'!$A$1:$A$723),1)</f>
        <v>meringuerouladeItem</v>
      </c>
      <c r="D599" t="s">
        <v>253</v>
      </c>
      <c r="E599" t="s">
        <v>1213</v>
      </c>
      <c r="F599" s="10" t="s">
        <v>246</v>
      </c>
      <c r="G599" s="11" t="s">
        <v>105</v>
      </c>
      <c r="H599" s="11" t="s">
        <v>929</v>
      </c>
      <c r="I599" s="11" t="s">
        <v>198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98"/>
        <v>0</v>
      </c>
      <c r="W599" s="11">
        <f t="shared" si="181"/>
        <v>0</v>
      </c>
      <c r="X599" s="44" t="str">
        <f t="shared" ca="1" si="20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82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83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84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85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86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87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88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89"/>
        <v>0</v>
      </c>
      <c r="CS599" s="34">
        <f t="shared" si="190"/>
        <v>4.5</v>
      </c>
      <c r="CT599" s="30">
        <f t="shared" si="191"/>
        <v>15</v>
      </c>
      <c r="CU599" s="30">
        <f t="shared" si="199"/>
        <v>28.9375</v>
      </c>
      <c r="CV599" s="35">
        <f t="shared" si="192"/>
        <v>0</v>
      </c>
      <c r="CW599" s="36">
        <f t="shared" si="193"/>
        <v>1.8</v>
      </c>
      <c r="CX599" s="37">
        <f t="shared" si="194"/>
        <v>0</v>
      </c>
      <c r="CY599" s="38">
        <f t="shared" si="195"/>
        <v>0</v>
      </c>
      <c r="CZ599" s="39">
        <f t="shared" si="196"/>
        <v>0</v>
      </c>
      <c r="DA599" t="s">
        <v>212</v>
      </c>
      <c r="DC599" t="s">
        <v>213</v>
      </c>
      <c r="DD599" t="str">
        <f t="shared" ca="1" si="197"/>
        <v/>
      </c>
      <c r="DG599" t="s">
        <v>2316</v>
      </c>
    </row>
    <row r="600" spans="2:111" x14ac:dyDescent="0.3">
      <c r="B600" t="s">
        <v>934</v>
      </c>
      <c r="C600" t="str">
        <f>INDEX('PH Itemnames'!$B$1:$B$723,MATCH(B600,'PH Itemnames'!$A$1:$A$723),1)</f>
        <v>merveilleuxItem</v>
      </c>
      <c r="D600" t="s">
        <v>253</v>
      </c>
      <c r="E600" t="s">
        <v>1213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98"/>
        <v>0</v>
      </c>
      <c r="W600" s="11">
        <f t="shared" si="181"/>
        <v>0</v>
      </c>
      <c r="X600" s="44" t="str">
        <f t="shared" ca="1" si="20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82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83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84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85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86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87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88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89"/>
        <v>4</v>
      </c>
      <c r="CS600" s="34">
        <f t="shared" si="190"/>
        <v>16</v>
      </c>
      <c r="CT600" s="30">
        <f t="shared" si="191"/>
        <v>10</v>
      </c>
      <c r="CU600" s="30">
        <f t="shared" si="199"/>
        <v>14.472222222222221</v>
      </c>
      <c r="CV600" s="35">
        <f t="shared" si="192"/>
        <v>0</v>
      </c>
      <c r="CW600" s="36">
        <f t="shared" si="193"/>
        <v>0.8</v>
      </c>
      <c r="CX600" s="37">
        <f t="shared" si="194"/>
        <v>0</v>
      </c>
      <c r="CY600" s="38">
        <f t="shared" si="195"/>
        <v>0</v>
      </c>
      <c r="CZ600" s="39">
        <f t="shared" si="196"/>
        <v>4</v>
      </c>
      <c r="DA600" t="s">
        <v>212</v>
      </c>
      <c r="DC600" t="s">
        <v>213</v>
      </c>
      <c r="DD600" t="str">
        <f t="shared" ca="1" si="197"/>
        <v/>
      </c>
      <c r="DG600" t="s">
        <v>2316</v>
      </c>
    </row>
    <row r="601" spans="2:111" x14ac:dyDescent="0.3">
      <c r="B601" t="s">
        <v>935</v>
      </c>
      <c r="C601" t="str">
        <f>INDEX('PH Itemnames'!$B$1:$B$723,MATCH(B601,'PH Itemnames'!$A$1:$A$723),1)</f>
        <v>bbqjackfruitItem</v>
      </c>
      <c r="D601" t="s">
        <v>253</v>
      </c>
      <c r="E601" t="s">
        <v>1213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98"/>
        <v>0</v>
      </c>
      <c r="W601" s="11">
        <f t="shared" si="181"/>
        <v>0</v>
      </c>
      <c r="X601" s="44" t="str">
        <f t="shared" ca="1" si="20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82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83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84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85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86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87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88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89"/>
        <v>0</v>
      </c>
      <c r="CS601" s="34">
        <f t="shared" si="190"/>
        <v>0</v>
      </c>
      <c r="CT601" s="30">
        <f t="shared" si="191"/>
        <v>0</v>
      </c>
      <c r="CU601" s="30">
        <f t="shared" si="199"/>
        <v>0</v>
      </c>
      <c r="CV601" s="35">
        <f t="shared" si="192"/>
        <v>0</v>
      </c>
      <c r="CW601" s="36">
        <f t="shared" si="193"/>
        <v>0</v>
      </c>
      <c r="CX601" s="37">
        <f t="shared" si="194"/>
        <v>0</v>
      </c>
      <c r="CY601" s="38">
        <f t="shared" si="195"/>
        <v>0</v>
      </c>
      <c r="CZ601" s="39">
        <f t="shared" si="196"/>
        <v>0</v>
      </c>
      <c r="DA601" t="s">
        <v>212</v>
      </c>
      <c r="DB601" t="s">
        <v>1284</v>
      </c>
      <c r="DC601" t="s">
        <v>213</v>
      </c>
      <c r="DD601" t="str">
        <f t="shared" ca="1" si="197"/>
        <v/>
      </c>
      <c r="DG601" t="s">
        <v>2316</v>
      </c>
    </row>
    <row r="602" spans="2:111" x14ac:dyDescent="0.3">
      <c r="B602" t="s">
        <v>936</v>
      </c>
      <c r="C602" t="str">
        <f>INDEX('PH Itemnames'!$B$1:$B$723,MATCH(B602,'PH Itemnames'!$A$1:$A$723),1)</f>
        <v>mushroomketchupomeletItem</v>
      </c>
      <c r="D602" t="s">
        <v>253</v>
      </c>
      <c r="E602" t="s">
        <v>1213</v>
      </c>
      <c r="F602" s="10" t="s">
        <v>937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98"/>
        <v>1</v>
      </c>
      <c r="W602" s="11">
        <f t="shared" si="181"/>
        <v>0</v>
      </c>
      <c r="X602" s="44" t="str">
        <f t="shared" ca="1" si="20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82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83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84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85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86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87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88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89"/>
        <v>0</v>
      </c>
      <c r="CS602" s="34">
        <v>5</v>
      </c>
      <c r="CT602" s="30">
        <v>0</v>
      </c>
      <c r="CU602" s="30">
        <v>9</v>
      </c>
      <c r="CV602" s="35">
        <f t="shared" si="192"/>
        <v>0</v>
      </c>
      <c r="CW602" s="36">
        <f t="shared" si="193"/>
        <v>0</v>
      </c>
      <c r="CX602" s="37">
        <f t="shared" si="194"/>
        <v>0</v>
      </c>
      <c r="CY602" s="38">
        <v>1</v>
      </c>
      <c r="CZ602" s="39">
        <v>0.3</v>
      </c>
      <c r="DA602" t="s">
        <v>215</v>
      </c>
      <c r="DC602" t="s">
        <v>213</v>
      </c>
      <c r="DD602" t="str">
        <f t="shared" ca="1" si="197"/>
        <v>MUSHROOMKETCHUPOMELETITEM(MEAL, ItemRegistry.mushroomketchupomeletItem, 4 ,1f,0f,0f,0f,0f,1f,0.3f,2.33f),</v>
      </c>
      <c r="DG602" t="s">
        <v>2670</v>
      </c>
    </row>
    <row r="603" spans="2:111" x14ac:dyDescent="0.3">
      <c r="B603" t="s">
        <v>937</v>
      </c>
      <c r="C603" t="str">
        <f>INDEX('PH Itemnames'!$B$1:$B$723,MATCH(B603,'PH Itemnames'!$A$1:$A$723),1)</f>
        <v>mushroomketchupItem</v>
      </c>
      <c r="D603" t="s">
        <v>253</v>
      </c>
      <c r="E603" t="s">
        <v>1213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98"/>
        <v>1</v>
      </c>
      <c r="W603" s="11">
        <f t="shared" si="181"/>
        <v>0</v>
      </c>
      <c r="X603" s="44" t="str">
        <f t="shared" ca="1" si="20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82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83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84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85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86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87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88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89"/>
        <v>0</v>
      </c>
      <c r="CS603" s="34">
        <f t="shared" si="190"/>
        <v>2</v>
      </c>
      <c r="CT603" s="30">
        <v>5</v>
      </c>
      <c r="CU603" s="30">
        <v>30</v>
      </c>
      <c r="CV603" s="35">
        <f t="shared" si="192"/>
        <v>0</v>
      </c>
      <c r="CW603" s="36">
        <f t="shared" si="193"/>
        <v>0</v>
      </c>
      <c r="CX603" s="37">
        <f t="shared" si="194"/>
        <v>0</v>
      </c>
      <c r="CY603" s="38">
        <f t="shared" si="195"/>
        <v>0.5</v>
      </c>
      <c r="CZ603" s="39">
        <f t="shared" si="196"/>
        <v>0</v>
      </c>
      <c r="DA603" t="s">
        <v>215</v>
      </c>
      <c r="DC603" t="s">
        <v>213</v>
      </c>
      <c r="DD603" t="str">
        <f t="shared" ca="1" si="197"/>
        <v>MUSHROOMKETCHUPITEM(MEAL, ItemRegistry.mushroomketchupItem, 4 ,0.4f,5f,0f,0f,0f,0.5f,0f,0.7f),</v>
      </c>
      <c r="DG603" t="s">
        <v>2671</v>
      </c>
    </row>
    <row r="604" spans="2:111" x14ac:dyDescent="0.3">
      <c r="B604" t="s">
        <v>938</v>
      </c>
      <c r="C604" t="str">
        <f>INDEX('PH Itemnames'!$B$1:$B$723,MATCH(B604,'PH Itemnames'!$A$1:$A$723),1)</f>
        <v>lycheeteaItem</v>
      </c>
      <c r="D604" t="s">
        <v>253</v>
      </c>
      <c r="E604" t="s">
        <v>1213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98"/>
        <v>0</v>
      </c>
      <c r="W604" s="11">
        <f t="shared" si="181"/>
        <v>0</v>
      </c>
      <c r="X604" s="44" t="str">
        <f t="shared" ca="1" si="20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82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83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84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85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86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87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88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89"/>
        <v>0</v>
      </c>
      <c r="CS604" s="34">
        <f t="shared" si="190"/>
        <v>0</v>
      </c>
      <c r="CT604" s="30">
        <f t="shared" si="191"/>
        <v>0</v>
      </c>
      <c r="CU604" s="30">
        <f t="shared" si="199"/>
        <v>0</v>
      </c>
      <c r="CV604" s="35">
        <f t="shared" si="192"/>
        <v>0</v>
      </c>
      <c r="CW604" s="36">
        <f t="shared" si="193"/>
        <v>0</v>
      </c>
      <c r="CX604" s="37">
        <f t="shared" si="194"/>
        <v>0</v>
      </c>
      <c r="CY604" s="38">
        <f t="shared" si="195"/>
        <v>0</v>
      </c>
      <c r="CZ604" s="39">
        <f t="shared" si="196"/>
        <v>0</v>
      </c>
      <c r="DA604" t="s">
        <v>212</v>
      </c>
      <c r="DB604" t="s">
        <v>1285</v>
      </c>
      <c r="DC604" t="s">
        <v>213</v>
      </c>
      <c r="DD604" t="str">
        <f t="shared" ca="1" si="197"/>
        <v/>
      </c>
      <c r="DG604" t="s">
        <v>2316</v>
      </c>
    </row>
    <row r="605" spans="2:111" x14ac:dyDescent="0.3">
      <c r="B605" t="s">
        <v>939</v>
      </c>
      <c r="C605" t="str">
        <f>INDEX('PH Itemnames'!$B$1:$B$723,MATCH(B605,'PH Itemnames'!$A$1:$A$723),1)</f>
        <v>baconwrappedchiliItem</v>
      </c>
      <c r="D605" t="s">
        <v>253</v>
      </c>
      <c r="E605" t="s">
        <v>1213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98"/>
        <v>1</v>
      </c>
      <c r="W605" s="11">
        <f t="shared" si="181"/>
        <v>0</v>
      </c>
      <c r="X605" s="44" t="str">
        <f t="shared" ca="1" si="20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82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83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84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85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86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87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88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89"/>
        <v>0</v>
      </c>
      <c r="CS605" s="34">
        <v>15</v>
      </c>
      <c r="CT605" s="30">
        <f t="shared" si="191"/>
        <v>0</v>
      </c>
      <c r="CU605" s="30">
        <v>12</v>
      </c>
      <c r="CV605" s="35">
        <f t="shared" si="192"/>
        <v>0</v>
      </c>
      <c r="CW605" s="36">
        <f t="shared" si="193"/>
        <v>0</v>
      </c>
      <c r="CX605" s="37">
        <f t="shared" si="194"/>
        <v>0.5</v>
      </c>
      <c r="CY605" s="38">
        <f t="shared" si="195"/>
        <v>2.5</v>
      </c>
      <c r="CZ605" s="39">
        <f t="shared" si="196"/>
        <v>0</v>
      </c>
      <c r="DA605" t="s">
        <v>215</v>
      </c>
      <c r="DC605" t="s">
        <v>213</v>
      </c>
      <c r="DD605" t="str">
        <f t="shared" ca="1" si="197"/>
        <v>BACONWRAPPEDCHILIITEM(MEAL, ItemRegistry.baconwrappedchiliItem, 4 ,3f,0f,0f,0.5f,0f,2.5f,0f,1.75f),</v>
      </c>
      <c r="DG605" t="s">
        <v>2672</v>
      </c>
    </row>
    <row r="606" spans="2:111" x14ac:dyDescent="0.3">
      <c r="B606" t="s">
        <v>940</v>
      </c>
      <c r="C606" t="str">
        <f>INDEX('PH Itemnames'!$B$1:$B$723,MATCH(B606,'PH Itemnames'!$A$1:$A$723),1)</f>
        <v>seedenergygelItem</v>
      </c>
      <c r="D606" t="s">
        <v>253</v>
      </c>
      <c r="E606" t="s">
        <v>1213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98"/>
        <v>1</v>
      </c>
      <c r="W606" s="11">
        <f t="shared" si="181"/>
        <v>0</v>
      </c>
      <c r="X606" s="44" t="str">
        <f t="shared" ca="1" si="20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82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83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84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85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86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87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88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89"/>
        <v>0</v>
      </c>
      <c r="CS606" s="34">
        <v>10</v>
      </c>
      <c r="CT606" s="30">
        <f t="shared" si="191"/>
        <v>9.5</v>
      </c>
      <c r="CU606" s="30">
        <v>10</v>
      </c>
      <c r="CV606" s="35">
        <f t="shared" si="192"/>
        <v>0</v>
      </c>
      <c r="CW606" s="36">
        <v>1.5</v>
      </c>
      <c r="CX606" s="37">
        <f t="shared" si="194"/>
        <v>0</v>
      </c>
      <c r="CY606" s="38">
        <f t="shared" si="195"/>
        <v>0</v>
      </c>
      <c r="CZ606" s="39">
        <f t="shared" si="196"/>
        <v>0</v>
      </c>
      <c r="DA606" t="s">
        <v>215</v>
      </c>
      <c r="DC606" t="s">
        <v>213</v>
      </c>
      <c r="DD606" t="str">
        <f t="shared" ca="1" si="197"/>
        <v>SEEDENERGYGELITEM(MEAL, ItemRegistry.seedenergygelItem, 4 ,2f,10f,0f,0f,1.5f,0f,0f,2.1f),</v>
      </c>
      <c r="DG606" t="s">
        <v>2673</v>
      </c>
    </row>
    <row r="607" spans="2:111" x14ac:dyDescent="0.3">
      <c r="B607" t="s">
        <v>941</v>
      </c>
      <c r="C607" t="str">
        <f>INDEX('PH Itemnames'!$B$1:$B$723,MATCH(B607,'PH Itemnames'!$A$1:$A$723),1)</f>
        <v>chickencordonbleuItem</v>
      </c>
      <c r="D607" t="s">
        <v>253</v>
      </c>
      <c r="E607" t="s">
        <v>1213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98"/>
        <v>1</v>
      </c>
      <c r="W607" s="11">
        <f t="shared" si="181"/>
        <v>0</v>
      </c>
      <c r="X607" s="44" t="str">
        <f t="shared" ca="1" si="20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82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83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84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85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86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87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88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89"/>
        <v>3</v>
      </c>
      <c r="CS607" s="34">
        <f t="shared" si="190"/>
        <v>35</v>
      </c>
      <c r="CT607" s="30">
        <f t="shared" si="191"/>
        <v>0</v>
      </c>
      <c r="CU607" s="30">
        <v>12</v>
      </c>
      <c r="CV607" s="35">
        <f t="shared" si="192"/>
        <v>1</v>
      </c>
      <c r="CW607" s="36">
        <f t="shared" si="193"/>
        <v>0</v>
      </c>
      <c r="CX607" s="37">
        <f t="shared" si="194"/>
        <v>0</v>
      </c>
      <c r="CY607" s="38">
        <f t="shared" si="195"/>
        <v>4</v>
      </c>
      <c r="CZ607" s="39">
        <f t="shared" si="196"/>
        <v>3</v>
      </c>
      <c r="DA607" t="s">
        <v>215</v>
      </c>
      <c r="DC607" t="s">
        <v>213</v>
      </c>
      <c r="DD607" t="str">
        <f t="shared" ca="1" si="197"/>
        <v>CHICKENCORDONBLEUITEM(MEAL, ItemRegistry.chickencordonbleuItem, 4 ,7f,0f,1f,0f,0f,4f,3f,1.75f),</v>
      </c>
      <c r="DG607" t="s">
        <v>2674</v>
      </c>
    </row>
    <row r="608" spans="2:111" x14ac:dyDescent="0.3">
      <c r="B608" t="s">
        <v>942</v>
      </c>
      <c r="C608" t="str">
        <f>INDEX('PH Itemnames'!$B$1:$B$723,MATCH(B608,'PH Itemnames'!$A$1:$A$723),1)</f>
        <v>sundayhighteaItem</v>
      </c>
      <c r="D608" t="s">
        <v>253</v>
      </c>
      <c r="E608" t="s">
        <v>1213</v>
      </c>
      <c r="F608" s="10" t="s">
        <v>858</v>
      </c>
      <c r="G608" s="11" t="s">
        <v>943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98"/>
        <v>1</v>
      </c>
      <c r="W608" s="11">
        <f t="shared" si="181"/>
        <v>0</v>
      </c>
      <c r="X608" s="44" t="str">
        <f t="shared" ca="1" si="20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82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83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84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85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86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87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88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89"/>
        <v>4</v>
      </c>
      <c r="CS608" s="34">
        <f t="shared" si="190"/>
        <v>25</v>
      </c>
      <c r="CT608" s="30">
        <v>20</v>
      </c>
      <c r="CU608" s="30">
        <v>18</v>
      </c>
      <c r="CV608" s="35">
        <f t="shared" si="192"/>
        <v>1.5</v>
      </c>
      <c r="CW608" s="36">
        <f t="shared" si="193"/>
        <v>0.5</v>
      </c>
      <c r="CX608" s="37">
        <f t="shared" si="194"/>
        <v>1.5</v>
      </c>
      <c r="CY608" s="38">
        <f t="shared" si="195"/>
        <v>0</v>
      </c>
      <c r="CZ608" s="39">
        <f t="shared" si="196"/>
        <v>4</v>
      </c>
      <c r="DA608" t="s">
        <v>215</v>
      </c>
      <c r="DC608" t="s">
        <v>213</v>
      </c>
      <c r="DD608" t="str">
        <f t="shared" ca="1" si="197"/>
        <v>SUNDAYHIGHTEAITEM(MEAL, ItemRegistry.sundayhighteaItem, 4 ,5f,20f,2f,1.5f,0.5f,0f,4f,1.17f),</v>
      </c>
      <c r="DG608" t="s">
        <v>2675</v>
      </c>
    </row>
    <row r="609" spans="2:111" x14ac:dyDescent="0.3">
      <c r="B609" t="s">
        <v>943</v>
      </c>
      <c r="C609" t="str">
        <f>INDEX('PH Itemnames'!$B$1:$B$723,MATCH(B609,'PH Itemnames'!$A$1:$A$723),1)</f>
        <v>cucumbersandwichItem</v>
      </c>
      <c r="D609" t="s">
        <v>253</v>
      </c>
      <c r="E609" t="s">
        <v>1213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98"/>
        <v>1</v>
      </c>
      <c r="W609" s="11">
        <f t="shared" si="181"/>
        <v>0</v>
      </c>
      <c r="X609" s="44" t="str">
        <f t="shared" ca="1" si="20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82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83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84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85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86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87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88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89"/>
        <v>4</v>
      </c>
      <c r="CS609" s="34">
        <v>25</v>
      </c>
      <c r="CT609" s="30">
        <v>0</v>
      </c>
      <c r="CU609" s="30">
        <v>18</v>
      </c>
      <c r="CV609" s="35">
        <f t="shared" si="192"/>
        <v>1.5</v>
      </c>
      <c r="CW609" s="36">
        <f t="shared" si="193"/>
        <v>0</v>
      </c>
      <c r="CX609" s="37">
        <f t="shared" si="194"/>
        <v>1.5</v>
      </c>
      <c r="CY609" s="38">
        <f t="shared" si="195"/>
        <v>0</v>
      </c>
      <c r="CZ609" s="39">
        <f t="shared" si="196"/>
        <v>4</v>
      </c>
      <c r="DA609" t="s">
        <v>215</v>
      </c>
      <c r="DC609" t="s">
        <v>213</v>
      </c>
      <c r="DD609" t="str">
        <f t="shared" ca="1" si="197"/>
        <v>CUCUMBERSANDWICHITEM(MEAL, ItemRegistry.cucumbersandwichItem, 4 ,5f,0f,2f,1.5f,0f,0f,4f,1.17f),</v>
      </c>
      <c r="DG609" t="s">
        <v>2676</v>
      </c>
    </row>
    <row r="610" spans="2:111" x14ac:dyDescent="0.3">
      <c r="B610" t="s">
        <v>944</v>
      </c>
      <c r="C610" t="str">
        <f>INDEX('PH Itemnames'!$B$1:$B$723,MATCH(B610,'PH Itemnames'!$A$1:$A$723),1)</f>
        <v>dandelionsaladItem</v>
      </c>
      <c r="D610" t="s">
        <v>253</v>
      </c>
      <c r="E610" t="s">
        <v>1213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98"/>
        <v>1</v>
      </c>
      <c r="W610" s="11">
        <f t="shared" si="181"/>
        <v>0</v>
      </c>
      <c r="X610" s="44" t="str">
        <f t="shared" ca="1" si="20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82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83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84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85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86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87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88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89"/>
        <v>0</v>
      </c>
      <c r="CS610" s="34">
        <f t="shared" si="190"/>
        <v>5.1428571428571432</v>
      </c>
      <c r="CT610" s="30">
        <f t="shared" si="191"/>
        <v>0.35714285714285715</v>
      </c>
      <c r="CU610" s="30">
        <v>10</v>
      </c>
      <c r="CV610" s="35">
        <f t="shared" si="192"/>
        <v>0</v>
      </c>
      <c r="CW610" s="36">
        <f t="shared" si="193"/>
        <v>0</v>
      </c>
      <c r="CX610" s="37">
        <v>1</v>
      </c>
      <c r="CY610" s="38">
        <f t="shared" si="195"/>
        <v>0</v>
      </c>
      <c r="CZ610" s="39">
        <f t="shared" si="196"/>
        <v>0</v>
      </c>
      <c r="DA610" t="s">
        <v>215</v>
      </c>
      <c r="DC610" t="s">
        <v>213</v>
      </c>
      <c r="DD610" t="str">
        <f t="shared" ca="1" si="197"/>
        <v>DANDELIONSALADITEM(MEAL, ItemRegistry.dandelionsaladItem, 4 ,1.03f,0f,0f,1f,0f,0f,0f,2.1f),</v>
      </c>
      <c r="DG610" t="s">
        <v>2677</v>
      </c>
    </row>
    <row r="611" spans="2:111" x14ac:dyDescent="0.3">
      <c r="B611" t="s">
        <v>945</v>
      </c>
      <c r="C611" t="str">
        <f>INDEX('PH Itemnames'!$B$1:$B$723,MATCH(B611,'PH Itemnames'!$A$1:$A$723),1)</f>
        <v>peanutsoupItem</v>
      </c>
      <c r="D611" t="s">
        <v>258</v>
      </c>
      <c r="E611" t="s">
        <v>1213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98"/>
        <v>1</v>
      </c>
      <c r="W611" s="11">
        <f t="shared" si="181"/>
        <v>0</v>
      </c>
      <c r="X611" s="44" t="str">
        <f t="shared" ca="1" si="20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82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83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84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85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86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87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88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89"/>
        <v>0</v>
      </c>
      <c r="CS611" s="34">
        <v>25</v>
      </c>
      <c r="CT611" s="30">
        <v>15</v>
      </c>
      <c r="CU611" s="30">
        <v>6</v>
      </c>
      <c r="CV611" s="35">
        <f t="shared" si="192"/>
        <v>0.5</v>
      </c>
      <c r="CW611" s="36">
        <f t="shared" si="193"/>
        <v>0</v>
      </c>
      <c r="CX611" s="37">
        <f t="shared" si="194"/>
        <v>4.1428571428571423</v>
      </c>
      <c r="CY611" s="38">
        <f t="shared" si="195"/>
        <v>2.5</v>
      </c>
      <c r="CZ611" s="39">
        <f t="shared" si="196"/>
        <v>0</v>
      </c>
      <c r="DA611" t="s">
        <v>215</v>
      </c>
      <c r="DC611" t="s">
        <v>213</v>
      </c>
      <c r="DD611" t="str">
        <f t="shared" ca="1" si="197"/>
        <v>PEANUTSOUPITEM(MEAL, ItemRegistry.peanutsoupItem, 4 ,5f,15f,1f,4.14f,0f,2.5f,0f,3.5f),</v>
      </c>
      <c r="DG611" t="s">
        <v>2678</v>
      </c>
    </row>
    <row r="612" spans="2:111" x14ac:dyDescent="0.3">
      <c r="B612" t="s">
        <v>946</v>
      </c>
      <c r="C612" t="str">
        <f>INDEX('PH Itemnames'!$B$1:$B$723,MATCH(B612,'PH Itemnames'!$A$1:$A$723),1)</f>
        <v>vanillaconchasbreadItem</v>
      </c>
      <c r="D612" t="s">
        <v>253</v>
      </c>
      <c r="E612" t="s">
        <v>1213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98"/>
        <v>0</v>
      </c>
      <c r="W612" s="11">
        <f t="shared" si="181"/>
        <v>0</v>
      </c>
      <c r="X612" s="44" t="str">
        <f t="shared" ca="1" si="20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82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83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84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85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86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87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88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89"/>
        <v>0</v>
      </c>
      <c r="CS612" s="34">
        <f t="shared" si="190"/>
        <v>6</v>
      </c>
      <c r="CT612" s="30">
        <f t="shared" si="191"/>
        <v>0</v>
      </c>
      <c r="CU612" s="30">
        <f t="shared" si="199"/>
        <v>17.75</v>
      </c>
      <c r="CV612" s="35">
        <f t="shared" si="192"/>
        <v>1</v>
      </c>
      <c r="CW612" s="36">
        <f t="shared" si="193"/>
        <v>0</v>
      </c>
      <c r="CX612" s="37">
        <f t="shared" si="194"/>
        <v>0</v>
      </c>
      <c r="CY612" s="38">
        <f t="shared" si="195"/>
        <v>0</v>
      </c>
      <c r="CZ612" s="39">
        <f t="shared" si="196"/>
        <v>0</v>
      </c>
      <c r="DA612" t="s">
        <v>212</v>
      </c>
      <c r="DC612" t="s">
        <v>213</v>
      </c>
      <c r="DD612" t="str">
        <f t="shared" ca="1" si="197"/>
        <v/>
      </c>
      <c r="DG612" t="s">
        <v>2316</v>
      </c>
    </row>
    <row r="613" spans="2:111" x14ac:dyDescent="0.3">
      <c r="B613" t="s">
        <v>947</v>
      </c>
      <c r="C613" t="str">
        <f>INDEX('PH Itemnames'!$B$1:$B$723,MATCH(B613,'PH Itemnames'!$A$1:$A$723),1)</f>
        <v>chocolatecoconutbarItem</v>
      </c>
      <c r="D613" t="s">
        <v>253</v>
      </c>
      <c r="E613" t="s">
        <v>1213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98"/>
        <v>-1</v>
      </c>
      <c r="W613" s="11">
        <f t="shared" si="181"/>
        <v>0</v>
      </c>
      <c r="X613" s="44" t="str">
        <f t="shared" ca="1" si="20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82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83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84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85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86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87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88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89"/>
        <v>3</v>
      </c>
      <c r="CS613" s="34">
        <f t="shared" si="190"/>
        <v>10</v>
      </c>
      <c r="CT613" s="30">
        <f t="shared" si="191"/>
        <v>5</v>
      </c>
      <c r="CU613" s="30">
        <f t="shared" si="199"/>
        <v>5.833333333333333</v>
      </c>
      <c r="CV613" s="35">
        <f t="shared" si="192"/>
        <v>0</v>
      </c>
      <c r="CW613" s="36">
        <f t="shared" si="193"/>
        <v>0</v>
      </c>
      <c r="CX613" s="37">
        <f t="shared" si="194"/>
        <v>0</v>
      </c>
      <c r="CY613" s="38">
        <f t="shared" si="195"/>
        <v>0</v>
      </c>
      <c r="CZ613" s="39">
        <f t="shared" si="196"/>
        <v>3</v>
      </c>
      <c r="DA613" t="s">
        <v>212</v>
      </c>
      <c r="DC613" t="s">
        <v>213</v>
      </c>
      <c r="DD613" t="str">
        <f t="shared" ca="1" si="197"/>
        <v/>
      </c>
      <c r="DG613" t="s">
        <v>2316</v>
      </c>
    </row>
    <row r="614" spans="2:111" x14ac:dyDescent="0.3">
      <c r="B614" t="s">
        <v>948</v>
      </c>
      <c r="C614" t="str">
        <f>INDEX('PH Itemnames'!$B$1:$B$723,MATCH(B614,'PH Itemnames'!$A$1:$A$723),1)</f>
        <v>strawberrysouffleItem</v>
      </c>
      <c r="D614" t="s">
        <v>253</v>
      </c>
      <c r="E614" t="s">
        <v>1213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98"/>
        <v>0</v>
      </c>
      <c r="W614" s="11">
        <f t="shared" si="181"/>
        <v>0</v>
      </c>
      <c r="X614" s="44" t="str">
        <f t="shared" ca="1" si="20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82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83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84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85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86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87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88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89"/>
        <v>3</v>
      </c>
      <c r="CS614" s="34">
        <f t="shared" si="190"/>
        <v>13</v>
      </c>
      <c r="CT614" s="30">
        <f t="shared" si="191"/>
        <v>15</v>
      </c>
      <c r="CU614" s="30">
        <f t="shared" si="199"/>
        <v>16.333333333333332</v>
      </c>
      <c r="CV614" s="35">
        <f t="shared" si="192"/>
        <v>0</v>
      </c>
      <c r="CW614" s="36">
        <f t="shared" si="193"/>
        <v>0.5</v>
      </c>
      <c r="CX614" s="37">
        <f t="shared" si="194"/>
        <v>0</v>
      </c>
      <c r="CY614" s="38">
        <f t="shared" si="195"/>
        <v>0</v>
      </c>
      <c r="CZ614" s="39">
        <f t="shared" si="196"/>
        <v>3</v>
      </c>
      <c r="DA614" t="s">
        <v>212</v>
      </c>
      <c r="DC614" t="s">
        <v>213</v>
      </c>
      <c r="DD614" t="str">
        <f t="shared" ca="1" si="197"/>
        <v/>
      </c>
      <c r="DG614" t="s">
        <v>2316</v>
      </c>
    </row>
    <row r="615" spans="2:111" x14ac:dyDescent="0.3">
      <c r="B615" t="s">
        <v>949</v>
      </c>
      <c r="C615" t="str">
        <f>INDEX('PH Itemnames'!$B$1:$B$723,MATCH(B615,'PH Itemnames'!$A$1:$A$723),1)</f>
        <v>gyudonItem</v>
      </c>
      <c r="D615" t="s">
        <v>258</v>
      </c>
      <c r="E615" t="s">
        <v>1213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98"/>
        <v>1</v>
      </c>
      <c r="W615" s="11">
        <f t="shared" si="181"/>
        <v>0</v>
      </c>
      <c r="X615" s="44" t="str">
        <f t="shared" ca="1" si="20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82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83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84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85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86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87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88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89"/>
        <v>0</v>
      </c>
      <c r="CS615" s="34">
        <v>15</v>
      </c>
      <c r="CT615" s="30">
        <f t="shared" si="191"/>
        <v>0</v>
      </c>
      <c r="CU615" s="30">
        <v>12</v>
      </c>
      <c r="CV615" s="35">
        <f t="shared" si="192"/>
        <v>0</v>
      </c>
      <c r="CW615" s="36">
        <f t="shared" si="193"/>
        <v>0</v>
      </c>
      <c r="CX615" s="37">
        <f t="shared" si="194"/>
        <v>2</v>
      </c>
      <c r="CY615" s="38">
        <f t="shared" si="195"/>
        <v>2</v>
      </c>
      <c r="CZ615" s="39">
        <f t="shared" si="196"/>
        <v>0</v>
      </c>
      <c r="DA615" t="s">
        <v>215</v>
      </c>
      <c r="DC615" t="s">
        <v>213</v>
      </c>
      <c r="DD615" t="str">
        <f t="shared" ca="1" si="197"/>
        <v>GYUDONITEM(MEAL, ItemRegistry.gyudonItem, 4 ,3f,0f,0f,2f,0f,2f,0f,1.75f),</v>
      </c>
      <c r="DG615" t="s">
        <v>2679</v>
      </c>
    </row>
    <row r="616" spans="2:111" x14ac:dyDescent="0.3">
      <c r="B616" t="s">
        <v>950</v>
      </c>
      <c r="C616" t="str">
        <f>INDEX('PH Itemnames'!$B$1:$B$723,MATCH(B616,'PH Itemnames'!$A$1:$A$723),1)</f>
        <v>shrimptemperaItem</v>
      </c>
      <c r="D616" t="s">
        <v>253</v>
      </c>
      <c r="E616" t="s">
        <v>1213</v>
      </c>
      <c r="F616" s="10" t="s">
        <v>884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98"/>
        <v>0</v>
      </c>
      <c r="W616" s="11">
        <f t="shared" si="181"/>
        <v>0</v>
      </c>
      <c r="X616" s="44" t="str">
        <f t="shared" ca="1" si="20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82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83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84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85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86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87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88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89"/>
        <v>0</v>
      </c>
      <c r="CS616" s="34">
        <f t="shared" si="190"/>
        <v>9</v>
      </c>
      <c r="CT616" s="30">
        <f t="shared" si="191"/>
        <v>0</v>
      </c>
      <c r="CU616" s="30">
        <f t="shared" si="199"/>
        <v>14.333333333333334</v>
      </c>
      <c r="CV616" s="35">
        <f t="shared" si="192"/>
        <v>1</v>
      </c>
      <c r="CW616" s="36">
        <f t="shared" si="193"/>
        <v>0</v>
      </c>
      <c r="CX616" s="37">
        <f t="shared" si="194"/>
        <v>0</v>
      </c>
      <c r="CY616" s="38">
        <f t="shared" si="195"/>
        <v>0</v>
      </c>
      <c r="CZ616" s="39">
        <f t="shared" si="196"/>
        <v>0</v>
      </c>
      <c r="DA616" t="s">
        <v>212</v>
      </c>
      <c r="DC616" t="s">
        <v>213</v>
      </c>
      <c r="DD616" t="str">
        <f t="shared" ca="1" si="197"/>
        <v/>
      </c>
      <c r="DG616" t="s">
        <v>2316</v>
      </c>
    </row>
    <row r="617" spans="2:111" x14ac:dyDescent="0.3">
      <c r="B617" t="s">
        <v>951</v>
      </c>
      <c r="C617" t="str">
        <f>INDEX('PH Itemnames'!$B$1:$B$723,MATCH(B617,'PH Itemnames'!$A$1:$A$723),1)</f>
        <v>imagawayakiItem</v>
      </c>
      <c r="D617" t="s">
        <v>253</v>
      </c>
      <c r="E617" t="s">
        <v>1213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98"/>
        <v>0</v>
      </c>
      <c r="W617" s="11">
        <f t="shared" si="181"/>
        <v>0</v>
      </c>
      <c r="X617" s="44" t="str">
        <f t="shared" ca="1" si="20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82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83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84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85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86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87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88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89"/>
        <v>1</v>
      </c>
      <c r="CS617" s="34">
        <f t="shared" si="190"/>
        <v>11</v>
      </c>
      <c r="CT617" s="30">
        <f t="shared" si="191"/>
        <v>0</v>
      </c>
      <c r="CU617" s="30">
        <f t="shared" si="199"/>
        <v>10.666666666666666</v>
      </c>
      <c r="CV617" s="35">
        <f t="shared" si="192"/>
        <v>1</v>
      </c>
      <c r="CW617" s="36">
        <f t="shared" si="193"/>
        <v>0</v>
      </c>
      <c r="CX617" s="37">
        <f t="shared" si="194"/>
        <v>0</v>
      </c>
      <c r="CY617" s="38">
        <f t="shared" si="195"/>
        <v>0</v>
      </c>
      <c r="CZ617" s="39">
        <f t="shared" si="196"/>
        <v>1</v>
      </c>
      <c r="DA617" t="s">
        <v>212</v>
      </c>
      <c r="DC617" t="s">
        <v>213</v>
      </c>
      <c r="DD617" t="str">
        <f t="shared" ca="1" si="197"/>
        <v/>
      </c>
      <c r="DG617" t="s">
        <v>2316</v>
      </c>
    </row>
    <row r="618" spans="2:111" x14ac:dyDescent="0.3">
      <c r="B618" t="s">
        <v>952</v>
      </c>
      <c r="C618" t="str">
        <f>INDEX('PH Itemnames'!$B$1:$B$723,MATCH(B618,'PH Itemnames'!$A$1:$A$723),1)</f>
        <v>mochicakeItem</v>
      </c>
      <c r="D618" t="s">
        <v>258</v>
      </c>
      <c r="E618" t="s">
        <v>1213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98"/>
        <v>0</v>
      </c>
      <c r="W618" s="11">
        <f t="shared" si="181"/>
        <v>0</v>
      </c>
      <c r="X618" s="44" t="str">
        <f t="shared" ca="1" si="20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82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83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84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85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86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87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88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89"/>
        <v>3</v>
      </c>
      <c r="CS618" s="34">
        <f t="shared" si="190"/>
        <v>16</v>
      </c>
      <c r="CT618" s="30">
        <f t="shared" si="191"/>
        <v>5</v>
      </c>
      <c r="CU618" s="30">
        <f t="shared" si="199"/>
        <v>20.333333333333332</v>
      </c>
      <c r="CV618" s="35">
        <f t="shared" si="192"/>
        <v>1</v>
      </c>
      <c r="CW618" s="36">
        <f t="shared" si="193"/>
        <v>0</v>
      </c>
      <c r="CX618" s="37">
        <f t="shared" si="194"/>
        <v>0</v>
      </c>
      <c r="CY618" s="38">
        <f t="shared" si="195"/>
        <v>0</v>
      </c>
      <c r="CZ618" s="39">
        <f t="shared" si="196"/>
        <v>3</v>
      </c>
      <c r="DA618" t="s">
        <v>212</v>
      </c>
      <c r="DC618" t="s">
        <v>213</v>
      </c>
      <c r="DD618" t="str">
        <f t="shared" ca="1" si="197"/>
        <v/>
      </c>
      <c r="DG618" t="s">
        <v>2316</v>
      </c>
    </row>
    <row r="619" spans="2:111" x14ac:dyDescent="0.3">
      <c r="B619" t="s">
        <v>953</v>
      </c>
      <c r="C619" t="str">
        <f>INDEX('PH Itemnames'!$B$1:$B$723,MATCH(B619,'PH Itemnames'!$A$1:$A$723),1)</f>
        <v>mochidessertItem</v>
      </c>
      <c r="D619" t="s">
        <v>253</v>
      </c>
      <c r="E619" t="s">
        <v>1213</v>
      </c>
      <c r="F619" s="10" t="s">
        <v>671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98"/>
        <v>1</v>
      </c>
      <c r="W619" s="11">
        <f t="shared" si="181"/>
        <v>0</v>
      </c>
      <c r="X619" s="44" t="str">
        <f t="shared" ca="1" si="20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82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83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84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85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86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87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88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89"/>
        <v>2</v>
      </c>
      <c r="CS619" s="34">
        <f t="shared" si="190"/>
        <v>5</v>
      </c>
      <c r="CT619" s="30">
        <v>0</v>
      </c>
      <c r="CU619" s="30">
        <f t="shared" si="199"/>
        <v>15.5</v>
      </c>
      <c r="CV619" s="35">
        <v>1</v>
      </c>
      <c r="CW619" s="36">
        <f t="shared" si="193"/>
        <v>0</v>
      </c>
      <c r="CX619" s="37">
        <f t="shared" si="194"/>
        <v>0</v>
      </c>
      <c r="CY619" s="38">
        <f t="shared" si="195"/>
        <v>0</v>
      </c>
      <c r="CZ619" s="39">
        <f t="shared" si="196"/>
        <v>2</v>
      </c>
      <c r="DA619" t="s">
        <v>215</v>
      </c>
      <c r="DC619" t="s">
        <v>213</v>
      </c>
      <c r="DD619" t="str">
        <f t="shared" ca="1" si="197"/>
        <v>MOCHIDESSERTITEM(MEAL, ItemRegistry.mochidessertItem, 4 ,1f,0f,1f,0f,0f,0f,2f,1.35f),</v>
      </c>
      <c r="DG619" t="s">
        <v>2680</v>
      </c>
    </row>
    <row r="620" spans="2:111" x14ac:dyDescent="0.3">
      <c r="B620" t="s">
        <v>954</v>
      </c>
      <c r="C620" t="str">
        <f>INDEX('PH Itemnames'!$B$1:$B$723,MATCH(B620,'PH Itemnames'!$A$1:$A$723),1)</f>
        <v>taiyakiItem</v>
      </c>
      <c r="D620" t="s">
        <v>253</v>
      </c>
      <c r="E620" t="s">
        <v>1213</v>
      </c>
      <c r="F620" s="10" t="s">
        <v>222</v>
      </c>
      <c r="G620" s="11" t="s">
        <v>955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98"/>
        <v>1</v>
      </c>
      <c r="W620" s="11">
        <f t="shared" si="181"/>
        <v>0</v>
      </c>
      <c r="X620" s="44" t="str">
        <f t="shared" ca="1" si="20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82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83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84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85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86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87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88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89"/>
        <v>0</v>
      </c>
      <c r="CS620" s="34">
        <v>15</v>
      </c>
      <c r="CT620" s="30">
        <f t="shared" si="191"/>
        <v>0</v>
      </c>
      <c r="CU620" s="30">
        <v>12</v>
      </c>
      <c r="CV620" s="35">
        <f t="shared" si="192"/>
        <v>1</v>
      </c>
      <c r="CW620" s="36">
        <f t="shared" si="193"/>
        <v>0</v>
      </c>
      <c r="CX620" s="37">
        <f t="shared" si="194"/>
        <v>0.5</v>
      </c>
      <c r="CY620" s="38">
        <f t="shared" si="195"/>
        <v>1.5</v>
      </c>
      <c r="CZ620" s="39">
        <f t="shared" si="196"/>
        <v>0</v>
      </c>
      <c r="DA620" t="s">
        <v>215</v>
      </c>
      <c r="DC620" t="s">
        <v>213</v>
      </c>
      <c r="DD620" t="str">
        <f t="shared" ca="1" si="197"/>
        <v>TAIYAKIITEM(MEAL, ItemRegistry.taiyakiItem, 4 ,3f,0f,1f,0.5f,0f,1.5f,0f,1.75f),</v>
      </c>
      <c r="DG620" t="s">
        <v>2681</v>
      </c>
    </row>
    <row r="621" spans="2:111" x14ac:dyDescent="0.3">
      <c r="B621" t="s">
        <v>956</v>
      </c>
      <c r="C621" t="str">
        <f>INDEX('PH Itemnames'!$B$1:$B$723,MATCH(B621,'PH Itemnames'!$A$1:$A$723),1)</f>
        <v>salmononigiriItem</v>
      </c>
      <c r="D621" t="s">
        <v>253</v>
      </c>
      <c r="E621" t="s">
        <v>1213</v>
      </c>
      <c r="F621" s="10" t="s">
        <v>586</v>
      </c>
      <c r="G621" s="11" t="s">
        <v>790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98"/>
        <v>0</v>
      </c>
      <c r="W621" s="11">
        <f t="shared" si="181"/>
        <v>0</v>
      </c>
      <c r="X621" s="44" t="str">
        <f t="shared" ca="1" si="20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82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83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84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85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86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87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88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89"/>
        <v>0</v>
      </c>
      <c r="CS621" s="34">
        <v>10</v>
      </c>
      <c r="CT621" s="30">
        <f t="shared" si="191"/>
        <v>0</v>
      </c>
      <c r="CU621" s="30">
        <v>12</v>
      </c>
      <c r="CV621" s="35">
        <f t="shared" si="192"/>
        <v>0.5</v>
      </c>
      <c r="CW621" s="36">
        <f t="shared" si="193"/>
        <v>0</v>
      </c>
      <c r="CX621" s="37">
        <f t="shared" si="194"/>
        <v>1</v>
      </c>
      <c r="CY621" s="38">
        <f t="shared" si="195"/>
        <v>1</v>
      </c>
      <c r="CZ621" s="39">
        <f t="shared" si="196"/>
        <v>0</v>
      </c>
      <c r="DA621" t="s">
        <v>215</v>
      </c>
      <c r="DC621" t="s">
        <v>213</v>
      </c>
      <c r="DD621" t="str">
        <f t="shared" ca="1" si="197"/>
        <v/>
      </c>
      <c r="DG621" t="s">
        <v>2316</v>
      </c>
    </row>
    <row r="622" spans="2:111" x14ac:dyDescent="0.3">
      <c r="B622" t="s">
        <v>957</v>
      </c>
      <c r="C622" t="str">
        <f>INDEX('PH Itemnames'!$B$1:$B$723,MATCH(B622,'PH Itemnames'!$A$1:$A$723),1)</f>
        <v>tunaonigiriItem</v>
      </c>
      <c r="D622" t="s">
        <v>253</v>
      </c>
      <c r="E622" t="s">
        <v>1213</v>
      </c>
      <c r="F622" s="10" t="s">
        <v>586</v>
      </c>
      <c r="G622" s="11" t="s">
        <v>790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98"/>
        <v>0</v>
      </c>
      <c r="W622" s="11">
        <f t="shared" si="181"/>
        <v>0</v>
      </c>
      <c r="X622" s="44" t="str">
        <f t="shared" ca="1" si="20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82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83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84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85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86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87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88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89"/>
        <v>0</v>
      </c>
      <c r="CS622" s="34">
        <v>10</v>
      </c>
      <c r="CT622" s="30">
        <f t="shared" si="191"/>
        <v>0</v>
      </c>
      <c r="CU622" s="30">
        <v>12</v>
      </c>
      <c r="CV622" s="35">
        <f t="shared" si="192"/>
        <v>0.5</v>
      </c>
      <c r="CW622" s="36">
        <f t="shared" si="193"/>
        <v>0</v>
      </c>
      <c r="CX622" s="37">
        <f t="shared" si="194"/>
        <v>1</v>
      </c>
      <c r="CY622" s="38">
        <f t="shared" si="195"/>
        <v>1</v>
      </c>
      <c r="CZ622" s="39">
        <f t="shared" si="196"/>
        <v>0</v>
      </c>
      <c r="DA622" t="s">
        <v>215</v>
      </c>
      <c r="DC622" t="s">
        <v>213</v>
      </c>
      <c r="DD622" t="str">
        <f t="shared" ca="1" si="197"/>
        <v/>
      </c>
      <c r="DG622" t="s">
        <v>2316</v>
      </c>
    </row>
    <row r="623" spans="2:111" x14ac:dyDescent="0.3">
      <c r="B623" t="s">
        <v>958</v>
      </c>
      <c r="C623" t="str">
        <f>INDEX('PH Itemnames'!$B$1:$B$723,MATCH(B623,'PH Itemnames'!$A$1:$A$723),1)</f>
        <v>friedbolognasandwichItem</v>
      </c>
      <c r="D623" t="s">
        <v>253</v>
      </c>
      <c r="E623" t="s">
        <v>1213</v>
      </c>
      <c r="F623" s="10" t="s">
        <v>259</v>
      </c>
      <c r="G623" s="11" t="s">
        <v>959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98"/>
        <v>1</v>
      </c>
      <c r="W623" s="11">
        <f t="shared" si="181"/>
        <v>0</v>
      </c>
      <c r="X623" s="44" t="str">
        <f t="shared" ca="1" si="20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82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83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84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85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86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87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88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89"/>
        <v>3</v>
      </c>
      <c r="CS623" s="34">
        <v>40</v>
      </c>
      <c r="CT623" s="30">
        <f t="shared" si="191"/>
        <v>0</v>
      </c>
      <c r="CU623" s="30">
        <v>11</v>
      </c>
      <c r="CV623" s="35">
        <f t="shared" si="192"/>
        <v>1.5</v>
      </c>
      <c r="CW623" s="36">
        <f t="shared" si="193"/>
        <v>0</v>
      </c>
      <c r="CX623" s="37">
        <f t="shared" si="194"/>
        <v>3</v>
      </c>
      <c r="CY623" s="38">
        <f t="shared" si="195"/>
        <v>3.5</v>
      </c>
      <c r="CZ623" s="39">
        <f t="shared" si="196"/>
        <v>3</v>
      </c>
      <c r="DA623" t="s">
        <v>215</v>
      </c>
      <c r="DC623" t="s">
        <v>213</v>
      </c>
      <c r="DD623" t="str">
        <f t="shared" ca="1" si="197"/>
        <v>FRIEDBOLOGNASANDWICHITEM(MEAL, ItemRegistry.friedbolognasandwichItem, 4 ,8f,0f,2f,3f,0f,3.5f,3f,1.91f),</v>
      </c>
      <c r="DG623" t="s">
        <v>2682</v>
      </c>
    </row>
    <row r="624" spans="2:111" x14ac:dyDescent="0.3">
      <c r="B624" t="s">
        <v>960</v>
      </c>
      <c r="C624" t="str">
        <f>INDEX('PH Itemnames'!$B$1:$B$723,MATCH(B624,'PH Itemnames'!$A$1:$A$723),1)</f>
        <v>bolognasandwichItem</v>
      </c>
      <c r="D624" t="s">
        <v>253</v>
      </c>
      <c r="E624" t="s">
        <v>1213</v>
      </c>
      <c r="F624" s="10" t="s">
        <v>259</v>
      </c>
      <c r="G624" s="11" t="s">
        <v>959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98"/>
        <v>1</v>
      </c>
      <c r="W624" s="11">
        <f t="shared" si="181"/>
        <v>0</v>
      </c>
      <c r="X624" s="44" t="str">
        <f t="shared" ca="1" si="20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82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83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84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85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86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87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88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89"/>
        <v>0</v>
      </c>
      <c r="CS624" s="34">
        <v>35</v>
      </c>
      <c r="CT624" s="30">
        <v>0</v>
      </c>
      <c r="CU624" s="30">
        <v>11</v>
      </c>
      <c r="CV624" s="35">
        <f t="shared" si="192"/>
        <v>1.5</v>
      </c>
      <c r="CW624" s="36">
        <f t="shared" si="193"/>
        <v>0</v>
      </c>
      <c r="CX624" s="37">
        <f t="shared" si="194"/>
        <v>5.5</v>
      </c>
      <c r="CY624" s="38">
        <f t="shared" si="195"/>
        <v>3.5</v>
      </c>
      <c r="CZ624" s="39">
        <f t="shared" si="196"/>
        <v>0</v>
      </c>
      <c r="DA624" t="s">
        <v>215</v>
      </c>
      <c r="DC624" t="s">
        <v>213</v>
      </c>
      <c r="DD624" t="str">
        <f t="shared" ca="1" si="197"/>
        <v>BOLOGNASANDWICHITEM(MEAL, ItemRegistry.bolognasandwichItem, 4 ,7f,0f,2f,5.5f,0f,3.5f,0f,1.91f),</v>
      </c>
      <c r="DG624" t="s">
        <v>2683</v>
      </c>
    </row>
    <row r="625" spans="2:111" x14ac:dyDescent="0.3">
      <c r="B625" t="s">
        <v>961</v>
      </c>
      <c r="C625" t="str">
        <f>INDEX('PH Itemnames'!$B$1:$B$723,MATCH(B625,'PH Itemnames'!$A$1:$A$723),1)</f>
        <v>ricepuddingItem</v>
      </c>
      <c r="D625" t="s">
        <v>253</v>
      </c>
      <c r="E625" t="s">
        <v>1213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98"/>
        <v>-1</v>
      </c>
      <c r="W625" s="11">
        <f t="shared" si="181"/>
        <v>0</v>
      </c>
      <c r="X625" s="44" t="str">
        <f t="shared" ca="1" si="20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82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83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84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85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86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87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88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89"/>
        <v>2</v>
      </c>
      <c r="CS625" s="34">
        <f t="shared" si="190"/>
        <v>6</v>
      </c>
      <c r="CT625" s="30">
        <f t="shared" si="191"/>
        <v>5</v>
      </c>
      <c r="CU625" s="30">
        <f t="shared" si="199"/>
        <v>16.2</v>
      </c>
      <c r="CV625" s="35">
        <f t="shared" si="192"/>
        <v>0</v>
      </c>
      <c r="CW625" s="36">
        <f t="shared" si="193"/>
        <v>0</v>
      </c>
      <c r="CX625" s="37">
        <f t="shared" si="194"/>
        <v>0</v>
      </c>
      <c r="CY625" s="38">
        <f t="shared" si="195"/>
        <v>0</v>
      </c>
      <c r="CZ625" s="39">
        <f t="shared" si="196"/>
        <v>2</v>
      </c>
      <c r="DA625" t="s">
        <v>212</v>
      </c>
      <c r="DC625" t="s">
        <v>213</v>
      </c>
      <c r="DD625" t="str">
        <f t="shared" ca="1" si="197"/>
        <v/>
      </c>
      <c r="DG625" t="s">
        <v>2316</v>
      </c>
    </row>
    <row r="626" spans="2:111" x14ac:dyDescent="0.3">
      <c r="B626" t="s">
        <v>962</v>
      </c>
      <c r="C626" t="str">
        <f>INDEX('PH Itemnames'!$B$1:$B$723,MATCH(B626,'PH Itemnames'!$A$1:$A$723),1)</f>
        <v>musubiItem</v>
      </c>
      <c r="D626" t="s">
        <v>253</v>
      </c>
      <c r="E626" t="s">
        <v>1213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98"/>
        <v>1</v>
      </c>
      <c r="W626" s="11">
        <f t="shared" si="181"/>
        <v>0</v>
      </c>
      <c r="X626" s="44" t="str">
        <f t="shared" ca="1" si="20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82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83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84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85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86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87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88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89"/>
        <v>0</v>
      </c>
      <c r="CS626" s="34">
        <f t="shared" si="190"/>
        <v>15</v>
      </c>
      <c r="CT626" s="30">
        <f t="shared" si="191"/>
        <v>0</v>
      </c>
      <c r="CU626" s="30">
        <f t="shared" si="199"/>
        <v>10.666666666666666</v>
      </c>
      <c r="CV626" s="35">
        <v>1</v>
      </c>
      <c r="CW626" s="36">
        <f t="shared" si="193"/>
        <v>0</v>
      </c>
      <c r="CX626" s="37">
        <f t="shared" si="194"/>
        <v>1</v>
      </c>
      <c r="CY626" s="38">
        <f t="shared" si="195"/>
        <v>2.5</v>
      </c>
      <c r="CZ626" s="39">
        <f t="shared" si="196"/>
        <v>0</v>
      </c>
      <c r="DA626" t="s">
        <v>215</v>
      </c>
      <c r="DC626" t="s">
        <v>213</v>
      </c>
      <c r="DD626" t="str">
        <f t="shared" ca="1" si="197"/>
        <v>MUSUBIITEM(MEAL, ItemRegistry.musubiItem, 4 ,3f,0f,1f,1f,0f,2.5f,0f,1.97f),</v>
      </c>
      <c r="DG626" t="s">
        <v>2684</v>
      </c>
    </row>
    <row r="627" spans="2:111" x14ac:dyDescent="0.3">
      <c r="B627" t="s">
        <v>963</v>
      </c>
      <c r="C627" t="str">
        <f>INDEX('PH Itemnames'!$B$1:$B$723,MATCH(B627,'PH Itemnames'!$A$1:$A$723),1)</f>
        <v>imitationcrabsticksItem</v>
      </c>
      <c r="D627" t="s">
        <v>253</v>
      </c>
      <c r="E627" t="s">
        <v>1213</v>
      </c>
      <c r="F627" s="10" t="s">
        <v>1286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98"/>
        <v>0</v>
      </c>
      <c r="W627" s="11">
        <f t="shared" si="181"/>
        <v>0</v>
      </c>
      <c r="X627" s="44" t="str">
        <f t="shared" ca="1" si="20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82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83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84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85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86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87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88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89"/>
        <v>0</v>
      </c>
      <c r="CS627" s="34">
        <f t="shared" si="190"/>
        <v>0</v>
      </c>
      <c r="CT627" s="30">
        <f t="shared" si="191"/>
        <v>0</v>
      </c>
      <c r="CU627" s="30">
        <f t="shared" si="199"/>
        <v>0</v>
      </c>
      <c r="CV627" s="35">
        <f t="shared" si="192"/>
        <v>0</v>
      </c>
      <c r="CW627" s="36">
        <f t="shared" si="193"/>
        <v>0</v>
      </c>
      <c r="CX627" s="37">
        <f t="shared" si="194"/>
        <v>0</v>
      </c>
      <c r="CY627" s="38">
        <f t="shared" si="195"/>
        <v>0</v>
      </c>
      <c r="CZ627" s="39">
        <f t="shared" si="196"/>
        <v>0</v>
      </c>
      <c r="DA627" t="s">
        <v>212</v>
      </c>
      <c r="DB627" t="s">
        <v>1287</v>
      </c>
      <c r="DC627" t="s">
        <v>213</v>
      </c>
      <c r="DD627" t="str">
        <f t="shared" ca="1" si="197"/>
        <v/>
      </c>
      <c r="DG627" t="s">
        <v>2316</v>
      </c>
    </row>
    <row r="628" spans="2:111" x14ac:dyDescent="0.3">
      <c r="B628" t="s">
        <v>955</v>
      </c>
      <c r="C628" t="str">
        <f>INDEX('PH Itemnames'!$B$1:$B$723,MATCH(B628,'PH Itemnames'!$A$1:$A$723),1)</f>
        <v>misopasteItem</v>
      </c>
      <c r="D628" t="s">
        <v>253</v>
      </c>
      <c r="E628" t="s">
        <v>1213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98"/>
        <v>1</v>
      </c>
      <c r="W628" s="11">
        <f t="shared" si="181"/>
        <v>0</v>
      </c>
      <c r="X628" s="44" t="str">
        <f t="shared" ca="1" si="20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82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83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84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85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86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87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88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89"/>
        <v>0</v>
      </c>
      <c r="CS628" s="34">
        <v>10</v>
      </c>
      <c r="CT628" s="30">
        <f t="shared" si="191"/>
        <v>0</v>
      </c>
      <c r="CU628" s="30">
        <v>21</v>
      </c>
      <c r="CV628" s="35">
        <f t="shared" si="192"/>
        <v>0</v>
      </c>
      <c r="CW628" s="36">
        <f t="shared" si="193"/>
        <v>0</v>
      </c>
      <c r="CX628" s="37">
        <f t="shared" si="194"/>
        <v>0.5</v>
      </c>
      <c r="CY628" s="38">
        <f t="shared" si="195"/>
        <v>1.5</v>
      </c>
      <c r="CZ628" s="39">
        <f t="shared" si="196"/>
        <v>0</v>
      </c>
      <c r="DA628" t="s">
        <v>215</v>
      </c>
      <c r="DC628" t="s">
        <v>213</v>
      </c>
      <c r="DD628" t="str">
        <f t="shared" ca="1" si="197"/>
        <v>MISOPASTEITEM(MEAL, ItemRegistry.misopasteItem, 4 ,2f,0f,0f,0.5f,0f,1.5f,0f,1f),</v>
      </c>
      <c r="DG628" t="s">
        <v>2685</v>
      </c>
    </row>
    <row r="629" spans="2:111" x14ac:dyDescent="0.3">
      <c r="B629" t="s">
        <v>964</v>
      </c>
      <c r="C629" t="str">
        <f>INDEX('PH Itemnames'!$B$1:$B$723,MATCH(B629,'PH Itemnames'!$A$1:$A$723),1)</f>
        <v>dandelionteaItem</v>
      </c>
      <c r="D629" t="s">
        <v>253</v>
      </c>
      <c r="E629" t="s">
        <v>1213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98"/>
        <v>1</v>
      </c>
      <c r="W629" s="11">
        <f t="shared" si="181"/>
        <v>0</v>
      </c>
      <c r="X629" s="44" t="str">
        <f t="shared" ca="1" si="20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82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83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84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85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86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87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88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89"/>
        <v>0</v>
      </c>
      <c r="CS629" s="34">
        <f t="shared" si="190"/>
        <v>1</v>
      </c>
      <c r="CT629" s="30">
        <v>20</v>
      </c>
      <c r="CU629" s="30">
        <f t="shared" si="199"/>
        <v>10</v>
      </c>
      <c r="CV629" s="35">
        <f t="shared" si="192"/>
        <v>0</v>
      </c>
      <c r="CW629" s="36">
        <f t="shared" si="193"/>
        <v>0</v>
      </c>
      <c r="CX629" s="37">
        <f t="shared" si="194"/>
        <v>0</v>
      </c>
      <c r="CY629" s="38">
        <f t="shared" si="195"/>
        <v>0</v>
      </c>
      <c r="CZ629" s="39">
        <f t="shared" si="196"/>
        <v>0</v>
      </c>
      <c r="DA629" t="s">
        <v>215</v>
      </c>
      <c r="DC629" t="s">
        <v>213</v>
      </c>
      <c r="DD629" t="str">
        <f t="shared" ca="1" si="197"/>
        <v>DANDELIONTEAITEM(MEAL, ItemRegistry.dandelionteaItem, 4 ,0.2f,20f,0f,0f,0f,0f,0f,2.1f),</v>
      </c>
      <c r="DG629" t="s">
        <v>2686</v>
      </c>
    </row>
    <row r="630" spans="2:111" x14ac:dyDescent="0.3">
      <c r="B630" t="s">
        <v>965</v>
      </c>
      <c r="C630" t="str">
        <f>INDEX('PH Itemnames'!$B$1:$B$723,MATCH(B630,'PH Itemnames'!$A$1:$A$723),1)</f>
        <v>gravlaxItem</v>
      </c>
      <c r="D630" t="s">
        <v>253</v>
      </c>
      <c r="E630" t="s">
        <v>1213</v>
      </c>
      <c r="F630" s="10" t="s">
        <v>966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98"/>
        <v>0</v>
      </c>
      <c r="W630" s="11">
        <f t="shared" si="181"/>
        <v>0</v>
      </c>
      <c r="X630" s="44" t="str">
        <f t="shared" ca="1" si="20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82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83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84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85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86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87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88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89"/>
        <v>0</v>
      </c>
      <c r="CS630" s="34">
        <f t="shared" si="190"/>
        <v>5</v>
      </c>
      <c r="CT630" s="30">
        <f t="shared" si="191"/>
        <v>0</v>
      </c>
      <c r="CU630" s="30">
        <f t="shared" si="199"/>
        <v>22.333333333333332</v>
      </c>
      <c r="CV630" s="35">
        <f t="shared" si="192"/>
        <v>0</v>
      </c>
      <c r="CW630" s="36">
        <f t="shared" si="193"/>
        <v>0</v>
      </c>
      <c r="CX630" s="37">
        <f t="shared" si="194"/>
        <v>0</v>
      </c>
      <c r="CY630" s="38">
        <f t="shared" si="195"/>
        <v>1</v>
      </c>
      <c r="CZ630" s="39">
        <f t="shared" si="196"/>
        <v>0</v>
      </c>
      <c r="DA630" t="s">
        <v>215</v>
      </c>
      <c r="DC630" t="s">
        <v>213</v>
      </c>
      <c r="DD630" t="str">
        <f t="shared" ca="1" si="197"/>
        <v/>
      </c>
      <c r="DG630" t="s">
        <v>2316</v>
      </c>
    </row>
    <row r="631" spans="2:111" x14ac:dyDescent="0.3">
      <c r="B631" t="s">
        <v>967</v>
      </c>
      <c r="C631" t="str">
        <f>INDEX('PH Itemnames'!$B$1:$B$723,MATCH(B631,'PH Itemnames'!$A$1:$A$723),1)</f>
        <v>cheesedanishItem</v>
      </c>
      <c r="D631" t="s">
        <v>253</v>
      </c>
      <c r="E631" t="s">
        <v>1213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98"/>
        <v>1</v>
      </c>
      <c r="W631" s="11">
        <f t="shared" si="181"/>
        <v>0</v>
      </c>
      <c r="X631" s="44" t="str">
        <f t="shared" ca="1" si="20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82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83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84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85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86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87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88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89"/>
        <v>4</v>
      </c>
      <c r="CS631" s="34">
        <f t="shared" si="190"/>
        <v>20</v>
      </c>
      <c r="CT631" s="30">
        <f t="shared" si="191"/>
        <v>0</v>
      </c>
      <c r="CU631" s="30">
        <v>18</v>
      </c>
      <c r="CV631" s="35">
        <f t="shared" si="192"/>
        <v>1</v>
      </c>
      <c r="CW631" s="36">
        <f t="shared" si="193"/>
        <v>0</v>
      </c>
      <c r="CX631" s="37">
        <f t="shared" si="194"/>
        <v>0</v>
      </c>
      <c r="CY631" s="38">
        <f t="shared" si="195"/>
        <v>0</v>
      </c>
      <c r="CZ631" s="39">
        <f t="shared" si="196"/>
        <v>4</v>
      </c>
      <c r="DA631" t="s">
        <v>215</v>
      </c>
      <c r="DC631" t="s">
        <v>213</v>
      </c>
      <c r="DD631" t="str">
        <f t="shared" ca="1" si="197"/>
        <v>CHEESEDANISHITEM(MEAL, ItemRegistry.cheesedanishItem, 4 ,4f,0f,1f,0f,0f,0f,4f,1.17f),</v>
      </c>
      <c r="DG631" t="s">
        <v>2687</v>
      </c>
    </row>
    <row r="632" spans="2:111" x14ac:dyDescent="0.3">
      <c r="B632" t="s">
        <v>968</v>
      </c>
      <c r="C632" t="str">
        <f>INDEX('PH Itemnames'!$B$1:$B$723,MATCH(B632,'PH Itemnames'!$A$1:$A$723),1)</f>
        <v>schnitzelItem</v>
      </c>
      <c r="D632" t="s">
        <v>253</v>
      </c>
      <c r="E632" t="s">
        <v>1213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98"/>
        <v>1</v>
      </c>
      <c r="W632" s="11">
        <f t="shared" si="181"/>
        <v>0</v>
      </c>
      <c r="X632" s="44" t="str">
        <f t="shared" ca="1" si="20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82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83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84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85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86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87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88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89"/>
        <v>0</v>
      </c>
      <c r="CS632" s="34">
        <v>15</v>
      </c>
      <c r="CT632" s="30">
        <v>0</v>
      </c>
      <c r="CU632" s="30">
        <v>12</v>
      </c>
      <c r="CV632" s="35">
        <f t="shared" si="192"/>
        <v>1</v>
      </c>
      <c r="CW632" s="36">
        <f t="shared" si="193"/>
        <v>0.8</v>
      </c>
      <c r="CX632" s="37">
        <f t="shared" si="194"/>
        <v>0</v>
      </c>
      <c r="CY632" s="38">
        <f t="shared" si="195"/>
        <v>2</v>
      </c>
      <c r="CZ632" s="39">
        <f t="shared" si="196"/>
        <v>0</v>
      </c>
      <c r="DA632" t="s">
        <v>215</v>
      </c>
      <c r="DB632" t="s">
        <v>1283</v>
      </c>
      <c r="DC632" t="s">
        <v>213</v>
      </c>
      <c r="DD632" t="str">
        <f t="shared" ca="1" si="197"/>
        <v>SCHNITZELITEM(MEAL, ItemRegistry.schnitzelItem, 4 ,3f,0f,1f,0f,0.8f,2f,0f,1.75f),</v>
      </c>
      <c r="DG632" t="s">
        <v>2688</v>
      </c>
    </row>
    <row r="633" spans="2:111" x14ac:dyDescent="0.3">
      <c r="B633" t="s">
        <v>959</v>
      </c>
      <c r="C633" t="str">
        <f>INDEX('PH Itemnames'!$B$1:$B$723,MATCH(B633,'PH Itemnames'!$A$1:$A$723),1)</f>
        <v>bolognaItem</v>
      </c>
      <c r="D633" t="s">
        <v>253</v>
      </c>
      <c r="E633" t="s">
        <v>1213</v>
      </c>
      <c r="F633" s="10" t="s">
        <v>969</v>
      </c>
      <c r="G633" s="11" t="s">
        <v>970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98"/>
        <v>1</v>
      </c>
      <c r="W633" s="11">
        <f t="shared" si="181"/>
        <v>0</v>
      </c>
      <c r="X633" s="44" t="str">
        <f t="shared" ca="1" si="20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82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83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84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85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86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87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88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89"/>
        <v>0</v>
      </c>
      <c r="CS633" s="34">
        <v>25</v>
      </c>
      <c r="CT633" s="30">
        <f t="shared" si="191"/>
        <v>0</v>
      </c>
      <c r="CU633" s="30">
        <v>18</v>
      </c>
      <c r="CV633" s="35">
        <f t="shared" si="192"/>
        <v>0</v>
      </c>
      <c r="CW633" s="36">
        <f t="shared" si="193"/>
        <v>0</v>
      </c>
      <c r="CX633" s="37">
        <f t="shared" si="194"/>
        <v>3</v>
      </c>
      <c r="CY633" s="38">
        <f t="shared" si="195"/>
        <v>3.5</v>
      </c>
      <c r="CZ633" s="39">
        <f t="shared" si="196"/>
        <v>0</v>
      </c>
      <c r="DA633" t="s">
        <v>215</v>
      </c>
      <c r="DC633" t="s">
        <v>213</v>
      </c>
      <c r="DD633" t="str">
        <f t="shared" ca="1" si="197"/>
        <v>BOLOGNAITEM(MEAL, ItemRegistry.bolognaItem, 4 ,5f,0f,0f,3f,0f,3.5f,0f,1.17f),</v>
      </c>
      <c r="DG633" t="s">
        <v>2689</v>
      </c>
    </row>
    <row r="634" spans="2:111" x14ac:dyDescent="0.3">
      <c r="B634" t="s">
        <v>1194</v>
      </c>
      <c r="C634" t="str">
        <f>INDEX('PH Itemnames'!$B$1:$B$723,MATCH(B634,'PH Itemnames'!$A$1:$A$723),1)</f>
        <v>raspberrymilkshakeItem</v>
      </c>
      <c r="D634" t="s">
        <v>253</v>
      </c>
      <c r="E634" t="s">
        <v>1213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98"/>
        <v>1</v>
      </c>
      <c r="W634" s="11">
        <f t="shared" si="181"/>
        <v>0</v>
      </c>
      <c r="X634" s="44" t="str">
        <f t="shared" ca="1" si="20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82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83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84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85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86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87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88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89"/>
        <v>4</v>
      </c>
      <c r="CS634" s="34">
        <v>7</v>
      </c>
      <c r="CT634" s="30">
        <v>15</v>
      </c>
      <c r="CU634" s="30">
        <v>9</v>
      </c>
      <c r="CV634" s="35">
        <f t="shared" si="192"/>
        <v>0</v>
      </c>
      <c r="CW634" s="36">
        <f t="shared" si="193"/>
        <v>0.8</v>
      </c>
      <c r="CX634" s="37">
        <f t="shared" si="194"/>
        <v>0</v>
      </c>
      <c r="CY634" s="38">
        <f t="shared" si="195"/>
        <v>0</v>
      </c>
      <c r="CZ634" s="39">
        <f t="shared" si="196"/>
        <v>4</v>
      </c>
      <c r="DA634" t="s">
        <v>215</v>
      </c>
      <c r="DC634" t="s">
        <v>212</v>
      </c>
      <c r="DD634" t="str">
        <f t="shared" ca="1" si="197"/>
        <v/>
      </c>
      <c r="DG634" t="s">
        <v>2316</v>
      </c>
    </row>
    <row r="635" spans="2:111" x14ac:dyDescent="0.3">
      <c r="B635" t="s">
        <v>971</v>
      </c>
      <c r="C635" t="str">
        <f>INDEX('PH Itemnames'!$B$1:$B$723,MATCH(B635,'PH Itemnames'!$A$1:$A$723),1)</f>
        <v>pumpkinspicelatteItem</v>
      </c>
      <c r="D635" t="s">
        <v>253</v>
      </c>
      <c r="E635" t="s">
        <v>1213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98"/>
        <v>-2</v>
      </c>
      <c r="W635" s="11">
        <f t="shared" si="181"/>
        <v>0</v>
      </c>
      <c r="X635" s="44" t="str">
        <f t="shared" ca="1" si="20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82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83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84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85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86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87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88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89"/>
        <v>2</v>
      </c>
      <c r="CS635" s="34">
        <f t="shared" si="190"/>
        <v>13</v>
      </c>
      <c r="CT635" s="30">
        <f t="shared" si="191"/>
        <v>5</v>
      </c>
      <c r="CU635" s="30">
        <f t="shared" si="199"/>
        <v>14.8</v>
      </c>
      <c r="CV635" s="35">
        <f t="shared" si="192"/>
        <v>0</v>
      </c>
      <c r="CW635" s="36">
        <f t="shared" si="193"/>
        <v>0</v>
      </c>
      <c r="CX635" s="37">
        <f t="shared" si="194"/>
        <v>1.5</v>
      </c>
      <c r="CY635" s="38">
        <f t="shared" si="195"/>
        <v>0</v>
      </c>
      <c r="CZ635" s="39">
        <f t="shared" si="196"/>
        <v>2</v>
      </c>
      <c r="DA635" t="s">
        <v>212</v>
      </c>
      <c r="DC635" t="s">
        <v>213</v>
      </c>
      <c r="DD635" t="str">
        <f t="shared" ca="1" si="197"/>
        <v/>
      </c>
      <c r="DG635" t="s">
        <v>2316</v>
      </c>
    </row>
    <row r="636" spans="2:111" x14ac:dyDescent="0.3">
      <c r="B636" t="s">
        <v>972</v>
      </c>
      <c r="C636" t="str">
        <f>INDEX('PH Itemnames'!$B$1:$B$723,MATCH(B636,'PH Itemnames'!$A$1:$A$723),1)</f>
        <v>rootbeerfloatItem</v>
      </c>
      <c r="D636" t="s">
        <v>253</v>
      </c>
      <c r="E636" t="s">
        <v>1213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98"/>
        <v>1</v>
      </c>
      <c r="W636" s="11">
        <f t="shared" si="181"/>
        <v>0</v>
      </c>
      <c r="X636" s="44" t="str">
        <f t="shared" ca="1" si="20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82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83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84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85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86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87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88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89"/>
        <v>2</v>
      </c>
      <c r="CS636" s="34">
        <f t="shared" si="190"/>
        <v>5</v>
      </c>
      <c r="CT636" s="30">
        <v>0</v>
      </c>
      <c r="CU636" s="30">
        <f t="shared" si="199"/>
        <v>21.833333333333336</v>
      </c>
      <c r="CV636" s="35">
        <f t="shared" si="192"/>
        <v>0</v>
      </c>
      <c r="CW636" s="36">
        <f t="shared" si="193"/>
        <v>0</v>
      </c>
      <c r="CX636" s="37">
        <f t="shared" si="194"/>
        <v>0</v>
      </c>
      <c r="CY636" s="38">
        <f t="shared" si="195"/>
        <v>0</v>
      </c>
      <c r="CZ636" s="39">
        <f t="shared" si="196"/>
        <v>2</v>
      </c>
      <c r="DA636" t="s">
        <v>215</v>
      </c>
      <c r="DC636" t="s">
        <v>213</v>
      </c>
      <c r="DD636" t="str">
        <f t="shared" ca="1" si="197"/>
        <v>ROOTBEERFLOATITEM(MEAL, ItemRegistry.rootbeerfloatItem, 4 ,1f,0f,0f,0f,0f,0f,2f,0.96f),</v>
      </c>
      <c r="DG636" t="s">
        <v>2690</v>
      </c>
    </row>
    <row r="637" spans="2:111" x14ac:dyDescent="0.3">
      <c r="B637" t="s">
        <v>973</v>
      </c>
      <c r="C637" t="str">
        <f>INDEX('PH Itemnames'!$B$1:$B$723,MATCH(B637,'PH Itemnames'!$A$1:$A$723),1)</f>
        <v>hotcocoaItem</v>
      </c>
      <c r="D637" t="s">
        <v>253</v>
      </c>
      <c r="E637" t="s">
        <v>1213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98"/>
        <v>0</v>
      </c>
      <c r="W637" s="11">
        <f t="shared" si="181"/>
        <v>0</v>
      </c>
      <c r="X637" s="44" t="str">
        <f t="shared" ca="1" si="20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82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83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84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85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86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87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88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89"/>
        <v>2</v>
      </c>
      <c r="CS637" s="34">
        <f t="shared" si="190"/>
        <v>5</v>
      </c>
      <c r="CT637" s="30">
        <f t="shared" si="191"/>
        <v>15</v>
      </c>
      <c r="CU637" s="30">
        <f t="shared" si="199"/>
        <v>12.777777777777779</v>
      </c>
      <c r="CV637" s="35">
        <f t="shared" si="192"/>
        <v>0</v>
      </c>
      <c r="CW637" s="36">
        <f t="shared" si="193"/>
        <v>0</v>
      </c>
      <c r="CX637" s="37">
        <f t="shared" si="194"/>
        <v>0</v>
      </c>
      <c r="CY637" s="38">
        <f t="shared" si="195"/>
        <v>0</v>
      </c>
      <c r="CZ637" s="39">
        <f t="shared" si="196"/>
        <v>2</v>
      </c>
      <c r="DA637" t="s">
        <v>212</v>
      </c>
      <c r="DC637" t="s">
        <v>213</v>
      </c>
      <c r="DD637" t="str">
        <f t="shared" ca="1" si="197"/>
        <v/>
      </c>
      <c r="DG637" t="s">
        <v>2316</v>
      </c>
    </row>
    <row r="638" spans="2:111" x14ac:dyDescent="0.3">
      <c r="B638" t="s">
        <v>974</v>
      </c>
      <c r="C638" t="str">
        <f>INDEX('PH Itemnames'!$B$1:$B$723,MATCH(B638,'PH Itemnames'!$A$1:$A$723),1)</f>
        <v>cinnamonbreadItem</v>
      </c>
      <c r="D638" t="s">
        <v>253</v>
      </c>
      <c r="E638" t="s">
        <v>1213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98"/>
        <v>0</v>
      </c>
      <c r="W638" s="11">
        <f t="shared" si="181"/>
        <v>0</v>
      </c>
      <c r="X638" s="44" t="str">
        <f t="shared" ca="1" si="20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82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83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84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85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86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87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88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89"/>
        <v>1</v>
      </c>
      <c r="CS638" s="34">
        <f t="shared" si="190"/>
        <v>10</v>
      </c>
      <c r="CT638" s="30">
        <f t="shared" si="191"/>
        <v>0</v>
      </c>
      <c r="CU638" s="30">
        <f t="shared" si="199"/>
        <v>6.333333333333333</v>
      </c>
      <c r="CV638" s="35">
        <f t="shared" si="192"/>
        <v>1</v>
      </c>
      <c r="CW638" s="36">
        <f t="shared" si="193"/>
        <v>0</v>
      </c>
      <c r="CX638" s="37">
        <f t="shared" si="194"/>
        <v>0</v>
      </c>
      <c r="CY638" s="38">
        <f t="shared" si="195"/>
        <v>0</v>
      </c>
      <c r="CZ638" s="39">
        <f t="shared" si="196"/>
        <v>1</v>
      </c>
      <c r="DA638" t="s">
        <v>212</v>
      </c>
      <c r="DC638" t="s">
        <v>213</v>
      </c>
      <c r="DD638" t="str">
        <f t="shared" ca="1" si="197"/>
        <v/>
      </c>
      <c r="DG638" t="s">
        <v>2316</v>
      </c>
    </row>
    <row r="639" spans="2:111" x14ac:dyDescent="0.3">
      <c r="B639" t="s">
        <v>975</v>
      </c>
      <c r="C639" t="str">
        <f>INDEX('PH Itemnames'!$B$1:$B$723,MATCH(B639,'PH Itemnames'!$A$1:$A$723),1)</f>
        <v>cornchipsItem</v>
      </c>
      <c r="D639" t="s">
        <v>253</v>
      </c>
      <c r="E639" t="s">
        <v>1213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98"/>
        <v>1</v>
      </c>
      <c r="W639" s="11">
        <f t="shared" si="181"/>
        <v>0</v>
      </c>
      <c r="X639" s="44" t="str">
        <f t="shared" ca="1" si="20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82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83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84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85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86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87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88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89"/>
        <v>0</v>
      </c>
      <c r="CS639" s="34">
        <v>5</v>
      </c>
      <c r="CT639" s="30">
        <f t="shared" si="191"/>
        <v>0</v>
      </c>
      <c r="CU639" s="30">
        <v>87</v>
      </c>
      <c r="CV639" s="35">
        <v>1</v>
      </c>
      <c r="CW639" s="36">
        <f t="shared" si="193"/>
        <v>0</v>
      </c>
      <c r="CX639" s="37">
        <f t="shared" si="194"/>
        <v>0</v>
      </c>
      <c r="CY639" s="38">
        <f t="shared" si="195"/>
        <v>0</v>
      </c>
      <c r="CZ639" s="39">
        <f t="shared" si="196"/>
        <v>0</v>
      </c>
      <c r="DA639" t="s">
        <v>215</v>
      </c>
      <c r="DB639" t="s">
        <v>1195</v>
      </c>
      <c r="DC639" t="s">
        <v>213</v>
      </c>
      <c r="DD639" t="str">
        <f t="shared" ca="1" si="197"/>
        <v>CORNCHIPSITEM(MEAL, ItemRegistry.cornchipsItem, 4 ,1f,0f,1f,0f,0f,0f,0f,0.24f),</v>
      </c>
      <c r="DG639" t="s">
        <v>2691</v>
      </c>
    </row>
    <row r="640" spans="2:111" x14ac:dyDescent="0.3">
      <c r="B640" t="s">
        <v>976</v>
      </c>
      <c r="C640" t="str">
        <f>INDEX('PH Itemnames'!$B$1:$B$723,MATCH(B640,'PH Itemnames'!$A$1:$A$723),1)</f>
        <v>marshmellowchicksItem</v>
      </c>
      <c r="D640" t="s">
        <v>253</v>
      </c>
      <c r="E640" t="s">
        <v>1213</v>
      </c>
      <c r="F640" s="10" t="s">
        <v>428</v>
      </c>
      <c r="G640" s="11" t="s">
        <v>223</v>
      </c>
      <c r="H640" s="11" t="s">
        <v>237</v>
      </c>
      <c r="I640" s="11" t="s">
        <v>977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98"/>
        <v>1</v>
      </c>
      <c r="W640" s="11">
        <f t="shared" si="181"/>
        <v>0</v>
      </c>
      <c r="X640" s="44" t="str">
        <f t="shared" ca="1" si="20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82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83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84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85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86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87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88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89"/>
        <v>0</v>
      </c>
      <c r="CS640" s="34">
        <v>2</v>
      </c>
      <c r="CT640" s="30">
        <v>0</v>
      </c>
      <c r="CU640" s="30">
        <v>24</v>
      </c>
      <c r="CV640" s="35">
        <f t="shared" si="192"/>
        <v>0</v>
      </c>
      <c r="CW640" s="36">
        <f t="shared" si="193"/>
        <v>0</v>
      </c>
      <c r="CX640" s="37">
        <f t="shared" si="194"/>
        <v>0</v>
      </c>
      <c r="CY640" s="38">
        <f t="shared" si="195"/>
        <v>0</v>
      </c>
      <c r="CZ640" s="39">
        <f t="shared" si="196"/>
        <v>0</v>
      </c>
      <c r="DA640" t="s">
        <v>215</v>
      </c>
      <c r="DC640" t="s">
        <v>213</v>
      </c>
      <c r="DD640" t="str">
        <f t="shared" ca="1" si="197"/>
        <v>MARSHMELLOWCHICKSITEM(MEAL, ItemRegistry.marshmellowchicksItem, 4 ,0.4f,0f,0f,0f,0f,0f,0f,0.88f),</v>
      </c>
      <c r="DG640" t="s">
        <v>2692</v>
      </c>
    </row>
    <row r="641" spans="2:111" x14ac:dyDescent="0.3">
      <c r="B641" t="s">
        <v>978</v>
      </c>
      <c r="C641" t="str">
        <f>INDEX('PH Itemnames'!$B$1:$B$723,MATCH(B641,'PH Itemnames'!$A$1:$A$723),1)</f>
        <v>pizzasliceItem</v>
      </c>
      <c r="D641" t="s">
        <v>253</v>
      </c>
      <c r="E641" t="s">
        <v>1213</v>
      </c>
      <c r="F641" s="10" t="s">
        <v>979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98"/>
        <v>1</v>
      </c>
      <c r="W641" s="11">
        <f t="shared" si="181"/>
        <v>0</v>
      </c>
      <c r="X641" s="44" t="str">
        <f t="shared" ca="1" si="20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82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83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84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85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86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87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88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89"/>
        <v>3</v>
      </c>
      <c r="CS641" s="34">
        <v>5</v>
      </c>
      <c r="CT641" s="30">
        <v>0</v>
      </c>
      <c r="CU641" s="30">
        <v>6</v>
      </c>
      <c r="CV641" s="35">
        <f t="shared" si="192"/>
        <v>1</v>
      </c>
      <c r="CW641" s="36">
        <f t="shared" si="193"/>
        <v>0</v>
      </c>
      <c r="CX641" s="37">
        <v>1</v>
      </c>
      <c r="CY641" s="38">
        <v>1</v>
      </c>
      <c r="CZ641" s="39">
        <v>1</v>
      </c>
      <c r="DA641" t="s">
        <v>215</v>
      </c>
      <c r="DB641" t="s">
        <v>1202</v>
      </c>
      <c r="DC641" t="s">
        <v>213</v>
      </c>
      <c r="DD641" t="str">
        <f t="shared" ca="1" si="197"/>
        <v>PIZZASLICEITEM(MEAL, ItemRegistry.pizzasliceItem, 4 ,1f,0f,1f,1f,0f,1f,1f,3.5f),</v>
      </c>
      <c r="DG641" t="s">
        <v>2693</v>
      </c>
    </row>
    <row r="642" spans="2:111" x14ac:dyDescent="0.3">
      <c r="B642" t="s">
        <v>980</v>
      </c>
      <c r="C642">
        <f>INDEX('PH Itemnames'!$B$1:$B$723,MATCH(B642,'PH Itemnames'!$A$1:$A$723),1)</f>
        <v>0</v>
      </c>
      <c r="D642" t="s">
        <v>253</v>
      </c>
      <c r="E642" t="s">
        <v>1210</v>
      </c>
      <c r="F642" s="10" t="s">
        <v>981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98"/>
        <v>1</v>
      </c>
      <c r="W642" s="11">
        <f t="shared" si="181"/>
        <v>0</v>
      </c>
      <c r="X642" s="44" t="str">
        <f t="shared" ca="1" si="20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82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83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84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85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86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87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88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89"/>
        <v>0</v>
      </c>
      <c r="CS642" s="34">
        <f t="shared" si="190"/>
        <v>7.166666666666667</v>
      </c>
      <c r="CT642" s="30">
        <f t="shared" si="191"/>
        <v>0</v>
      </c>
      <c r="CU642" s="30">
        <v>10</v>
      </c>
      <c r="CV642" s="35">
        <f t="shared" si="192"/>
        <v>0</v>
      </c>
      <c r="CW642" s="36">
        <f t="shared" si="193"/>
        <v>0</v>
      </c>
      <c r="CX642" s="37">
        <f t="shared" si="194"/>
        <v>0</v>
      </c>
      <c r="CY642" s="38">
        <f t="shared" si="195"/>
        <v>2</v>
      </c>
      <c r="CZ642" s="39">
        <f t="shared" si="196"/>
        <v>0</v>
      </c>
      <c r="DA642" t="s">
        <v>215</v>
      </c>
      <c r="DB642" t="s">
        <v>1196</v>
      </c>
      <c r="DC642" t="s">
        <v>212</v>
      </c>
      <c r="DD642" t="str">
        <f t="shared" ca="1" si="197"/>
        <v/>
      </c>
      <c r="DG642" t="s">
        <v>2316</v>
      </c>
    </row>
    <row r="643" spans="2:111" x14ac:dyDescent="0.3">
      <c r="B643" t="s">
        <v>982</v>
      </c>
      <c r="C643" t="str">
        <f>INDEX('PH Itemnames'!$B$1:$B$723,MATCH(B643,'PH Itemnames'!$A$1:$A$723),1)</f>
        <v>baconcheeseburgerItem</v>
      </c>
      <c r="D643" t="s">
        <v>253</v>
      </c>
      <c r="E643" t="s">
        <v>1213</v>
      </c>
      <c r="F643" s="10" t="s">
        <v>983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98"/>
        <v>1</v>
      </c>
      <c r="W643" s="11">
        <f t="shared" si="181"/>
        <v>1</v>
      </c>
      <c r="X643" s="44" t="str">
        <f t="shared" ca="1" si="20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82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83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84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85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86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87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88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89"/>
        <v>4</v>
      </c>
      <c r="CS643" s="34">
        <f t="shared" si="190"/>
        <v>40</v>
      </c>
      <c r="CT643" s="30">
        <f t="shared" si="191"/>
        <v>0</v>
      </c>
      <c r="CU643" s="30">
        <v>12</v>
      </c>
      <c r="CV643" s="35">
        <f t="shared" si="192"/>
        <v>1.5</v>
      </c>
      <c r="CW643" s="36">
        <f t="shared" si="193"/>
        <v>0</v>
      </c>
      <c r="CX643" s="37">
        <f t="shared" si="194"/>
        <v>0</v>
      </c>
      <c r="CY643" s="38">
        <f t="shared" si="195"/>
        <v>4.5</v>
      </c>
      <c r="CZ643" s="39">
        <f t="shared" si="196"/>
        <v>4</v>
      </c>
      <c r="DA643" t="s">
        <v>215</v>
      </c>
      <c r="DC643" t="s">
        <v>213</v>
      </c>
      <c r="DD643" t="str">
        <f t="shared" ca="1" si="197"/>
        <v>BACONCHEESEBURGERITEM(MEAL, ItemRegistry.baconcheeseburgerItem, 4 ,8f,0f,2f,0f,0f,4.5f,4f,1.75f),</v>
      </c>
      <c r="DG643" t="s">
        <v>2694</v>
      </c>
    </row>
    <row r="644" spans="2:111" x14ac:dyDescent="0.3">
      <c r="B644" t="s">
        <v>984</v>
      </c>
      <c r="C644" t="str">
        <f>INDEX('PH Itemnames'!$B$1:$B$723,MATCH(B644,'PH Itemnames'!$A$1:$A$723),1)</f>
        <v>deluxecheeseburgerItem</v>
      </c>
      <c r="D644" t="s">
        <v>253</v>
      </c>
      <c r="E644" t="s">
        <v>1213</v>
      </c>
      <c r="F644" s="10" t="s">
        <v>983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98"/>
        <v>1</v>
      </c>
      <c r="W644" s="11">
        <f t="shared" ref="W644:W707" si="201">COUNTIF(F644:M1366,B644)</f>
        <v>1</v>
      </c>
      <c r="X644" s="44" t="str">
        <f t="shared" ca="1" si="20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0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0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0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0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0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0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0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0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10">BH644</f>
        <v>1.5</v>
      </c>
      <c r="CW644" s="36">
        <f t="shared" ref="CW644:CW707" si="211">BQ644</f>
        <v>0</v>
      </c>
      <c r="CX644" s="37">
        <f t="shared" ref="CX644:CX707" si="212">BZ644</f>
        <v>2.5</v>
      </c>
      <c r="CY644" s="38">
        <f t="shared" ref="CY644:CY707" si="213">CI644</f>
        <v>2</v>
      </c>
      <c r="CZ644" s="39">
        <f t="shared" ref="CZ644:CZ707" si="214">CR644</f>
        <v>4</v>
      </c>
      <c r="DA644" t="s">
        <v>215</v>
      </c>
      <c r="DC644" t="s">
        <v>213</v>
      </c>
      <c r="DD644" t="str">
        <f t="shared" ref="DD644:DD707" ca="1" si="215">IF(AND(X644="Yes",NOT(DC644="No")),CONCATENATE(UPPER(C644),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G644" t="s">
        <v>2695</v>
      </c>
    </row>
    <row r="645" spans="2:111" x14ac:dyDescent="0.3">
      <c r="B645" t="s">
        <v>985</v>
      </c>
      <c r="C645" t="str">
        <f>INDEX('PH Itemnames'!$B$1:$B$723,MATCH(B645,'PH Itemnames'!$A$1:$A$723),1)</f>
        <v>beansontoastItem</v>
      </c>
      <c r="D645" t="s">
        <v>253</v>
      </c>
      <c r="E645" t="s">
        <v>1213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98"/>
        <v>1</v>
      </c>
      <c r="W645" s="11">
        <f t="shared" si="201"/>
        <v>0</v>
      </c>
      <c r="X645" s="44" t="str">
        <f t="shared" ca="1" si="20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0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0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0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0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0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0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0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09"/>
        <v>2</v>
      </c>
      <c r="CS645" s="34">
        <v>25</v>
      </c>
      <c r="CT645" s="30">
        <f t="shared" ref="CT645:CT706" si="216">AP645</f>
        <v>0</v>
      </c>
      <c r="CU645" s="30">
        <f t="shared" ref="CU645:CU706" si="217">AY645</f>
        <v>14.944444444444443</v>
      </c>
      <c r="CV645" s="35">
        <f t="shared" si="210"/>
        <v>1.5</v>
      </c>
      <c r="CW645" s="36">
        <f t="shared" si="211"/>
        <v>0</v>
      </c>
      <c r="CX645" s="37">
        <f t="shared" si="212"/>
        <v>1</v>
      </c>
      <c r="CY645" s="38">
        <f t="shared" si="213"/>
        <v>2.5</v>
      </c>
      <c r="CZ645" s="39">
        <f t="shared" si="214"/>
        <v>2</v>
      </c>
      <c r="DA645" t="s">
        <v>215</v>
      </c>
      <c r="DC645" t="s">
        <v>213</v>
      </c>
      <c r="DD645" t="str">
        <f t="shared" ca="1" si="215"/>
        <v>BEANSONTOASTITEM(MEAL, ItemRegistry.beansontoastItem, 4 ,5f,0f,2f,1f,0f,2.5f,2f,1.41f),</v>
      </c>
      <c r="DG645" t="s">
        <v>2696</v>
      </c>
    </row>
    <row r="646" spans="2:111" x14ac:dyDescent="0.3">
      <c r="B646" t="s">
        <v>986</v>
      </c>
      <c r="C646" t="str">
        <f>INDEX('PH Itemnames'!$B$1:$B$723,MATCH(B646,'PH Itemnames'!$A$1:$A$723),1)</f>
        <v>meatpieItem</v>
      </c>
      <c r="D646" t="s">
        <v>258</v>
      </c>
      <c r="E646" t="s">
        <v>1213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18">SUM(N646:U646)-COUNTA(F646:M646)+1</f>
        <v>1</v>
      </c>
      <c r="W646" s="11">
        <f t="shared" si="201"/>
        <v>0</v>
      </c>
      <c r="X646" s="44" t="str">
        <f t="shared" ca="1" si="20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0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0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0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0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0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0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0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09"/>
        <v>0</v>
      </c>
      <c r="CS646" s="34">
        <v>30</v>
      </c>
      <c r="CT646" s="30">
        <f t="shared" si="216"/>
        <v>0.35714285714285715</v>
      </c>
      <c r="CU646" s="30">
        <v>18</v>
      </c>
      <c r="CV646" s="35">
        <f t="shared" si="210"/>
        <v>1</v>
      </c>
      <c r="CW646" s="36">
        <f t="shared" si="211"/>
        <v>0</v>
      </c>
      <c r="CX646" s="37">
        <v>4</v>
      </c>
      <c r="CY646" s="38">
        <f t="shared" si="213"/>
        <v>4.5</v>
      </c>
      <c r="CZ646" s="39">
        <f t="shared" si="214"/>
        <v>0</v>
      </c>
      <c r="DA646" t="s">
        <v>215</v>
      </c>
      <c r="DC646" t="s">
        <v>213</v>
      </c>
      <c r="DD646" t="str">
        <f t="shared" ca="1" si="215"/>
        <v>MEATPIEITEM(MEAL, ItemRegistry.meatpieItem, 4 ,6f,0f,1f,4f,0f,4.5f,0f,1.17f),</v>
      </c>
      <c r="DG646" t="s">
        <v>2697</v>
      </c>
    </row>
    <row r="647" spans="2:111" x14ac:dyDescent="0.3">
      <c r="B647" t="s">
        <v>987</v>
      </c>
      <c r="C647" t="str">
        <f>INDEX('PH Itemnames'!$B$1:$B$723,MATCH(B647,'PH Itemnames'!$A$1:$A$723),1)</f>
        <v>chikorollItem</v>
      </c>
      <c r="D647" t="s">
        <v>253</v>
      </c>
      <c r="E647" t="s">
        <v>1213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18"/>
        <v>0</v>
      </c>
      <c r="W647" s="11">
        <f t="shared" si="201"/>
        <v>0</v>
      </c>
      <c r="X647" s="44" t="str">
        <f t="shared" ref="X647:X710" ca="1" si="219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0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0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0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0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0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0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0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09"/>
        <v>0</v>
      </c>
      <c r="CS647" s="34">
        <f t="shared" ref="CS647:CS706" si="220">AG647</f>
        <v>33</v>
      </c>
      <c r="CT647" s="30">
        <f t="shared" si="216"/>
        <v>0</v>
      </c>
      <c r="CU647" s="30">
        <f t="shared" si="217"/>
        <v>15.142857142857142</v>
      </c>
      <c r="CV647" s="35">
        <f t="shared" si="210"/>
        <v>1</v>
      </c>
      <c r="CW647" s="36">
        <f t="shared" si="211"/>
        <v>0</v>
      </c>
      <c r="CX647" s="37">
        <f t="shared" si="212"/>
        <v>3</v>
      </c>
      <c r="CY647" s="38">
        <f t="shared" si="213"/>
        <v>2.5</v>
      </c>
      <c r="CZ647" s="39">
        <f t="shared" si="214"/>
        <v>0</v>
      </c>
      <c r="DA647" t="s">
        <v>212</v>
      </c>
      <c r="DC647" t="s">
        <v>213</v>
      </c>
      <c r="DD647" t="str">
        <f t="shared" ca="1" si="215"/>
        <v/>
      </c>
      <c r="DG647" t="s">
        <v>2316</v>
      </c>
    </row>
    <row r="648" spans="2:111" x14ac:dyDescent="0.3">
      <c r="B648" t="s">
        <v>988</v>
      </c>
      <c r="C648" t="str">
        <f>INDEX('PH Itemnames'!$B$1:$B$723,MATCH(B648,'PH Itemnames'!$A$1:$A$723),1)</f>
        <v>spinachpieItem</v>
      </c>
      <c r="D648" t="s">
        <v>258</v>
      </c>
      <c r="E648" t="s">
        <v>1213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18"/>
        <v>1</v>
      </c>
      <c r="W648" s="11">
        <f t="shared" si="201"/>
        <v>0</v>
      </c>
      <c r="X648" s="44" t="str">
        <f t="shared" ca="1" si="219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0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0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0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0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0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0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0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09"/>
        <v>4</v>
      </c>
      <c r="CS648" s="34">
        <v>30</v>
      </c>
      <c r="CT648" s="30">
        <f t="shared" si="216"/>
        <v>0</v>
      </c>
      <c r="CU648" s="30">
        <v>18</v>
      </c>
      <c r="CV648" s="35">
        <f t="shared" si="210"/>
        <v>2.5</v>
      </c>
      <c r="CW648" s="36">
        <f t="shared" si="211"/>
        <v>0</v>
      </c>
      <c r="CX648" s="37">
        <f t="shared" si="212"/>
        <v>1</v>
      </c>
      <c r="CY648" s="38">
        <f t="shared" si="213"/>
        <v>0</v>
      </c>
      <c r="CZ648" s="39">
        <f t="shared" si="214"/>
        <v>4</v>
      </c>
      <c r="DA648" t="s">
        <v>215</v>
      </c>
      <c r="DC648" t="s">
        <v>213</v>
      </c>
      <c r="DD648" t="str">
        <f t="shared" ca="1" si="215"/>
        <v>SPINACHPIEITEM(MEAL, ItemRegistry.spinachpieItem, 4 ,6f,0f,3f,1f,0f,0f,4f,1.17f),</v>
      </c>
      <c r="DG648" t="s">
        <v>2698</v>
      </c>
    </row>
    <row r="649" spans="2:111" x14ac:dyDescent="0.3">
      <c r="B649" t="s">
        <v>989</v>
      </c>
      <c r="C649" t="str">
        <f>INDEX('PH Itemnames'!$B$1:$B$723,MATCH(B649,'PH Itemnames'!$A$1:$A$723),1)</f>
        <v>coleslawburgerItem</v>
      </c>
      <c r="D649" t="s">
        <v>253</v>
      </c>
      <c r="E649" t="s">
        <v>1213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18"/>
        <v>1</v>
      </c>
      <c r="W649" s="11">
        <f t="shared" si="201"/>
        <v>0</v>
      </c>
      <c r="X649" s="44" t="str">
        <f t="shared" ca="1" si="219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0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0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0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0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0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0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0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09"/>
        <v>1</v>
      </c>
      <c r="CS649" s="34">
        <v>30</v>
      </c>
      <c r="CT649" s="30">
        <f t="shared" si="216"/>
        <v>0</v>
      </c>
      <c r="CU649" s="30">
        <v>12</v>
      </c>
      <c r="CV649" s="35">
        <f t="shared" si="210"/>
        <v>1.5</v>
      </c>
      <c r="CW649" s="36">
        <f t="shared" si="211"/>
        <v>0</v>
      </c>
      <c r="CX649" s="37">
        <f t="shared" si="212"/>
        <v>2</v>
      </c>
      <c r="CY649" s="38">
        <f t="shared" si="213"/>
        <v>2</v>
      </c>
      <c r="CZ649" s="39">
        <f t="shared" si="214"/>
        <v>1</v>
      </c>
      <c r="DA649" t="s">
        <v>215</v>
      </c>
      <c r="DC649" t="s">
        <v>213</v>
      </c>
      <c r="DD649" t="str">
        <f t="shared" ca="1" si="215"/>
        <v>COLESLAWBURGERITEM(MEAL, ItemRegistry.coleslawburgerItem, 4 ,6f,0f,2f,2f,0f,2f,1f,1.75f),</v>
      </c>
      <c r="DG649" t="s">
        <v>2699</v>
      </c>
    </row>
    <row r="650" spans="2:111" x14ac:dyDescent="0.3">
      <c r="B650" t="s">
        <v>990</v>
      </c>
      <c r="C650" t="str">
        <f>INDEX('PH Itemnames'!$B$1:$B$723,MATCH(B650,'PH Itemnames'!$A$1:$A$723),1)</f>
        <v>hotandsoursoupItem</v>
      </c>
      <c r="D650" t="s">
        <v>258</v>
      </c>
      <c r="E650" t="s">
        <v>1213</v>
      </c>
      <c r="F650" s="10" t="s">
        <v>76</v>
      </c>
      <c r="G650" s="11" t="s">
        <v>707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18"/>
        <v>0</v>
      </c>
      <c r="W650" s="11">
        <f t="shared" si="201"/>
        <v>0</v>
      </c>
      <c r="X650" s="44" t="str">
        <f t="shared" ca="1" si="219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0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0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0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0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0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0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0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09"/>
        <v>0</v>
      </c>
      <c r="CS650" s="34">
        <f t="shared" si="220"/>
        <v>13</v>
      </c>
      <c r="CT650" s="30">
        <f t="shared" si="216"/>
        <v>0</v>
      </c>
      <c r="CU650" s="30">
        <f t="shared" si="217"/>
        <v>30.714285714285715</v>
      </c>
      <c r="CV650" s="35">
        <f t="shared" si="210"/>
        <v>0.5</v>
      </c>
      <c r="CW650" s="36">
        <f t="shared" si="211"/>
        <v>0</v>
      </c>
      <c r="CX650" s="37">
        <f t="shared" si="212"/>
        <v>0</v>
      </c>
      <c r="CY650" s="38">
        <f t="shared" si="213"/>
        <v>2</v>
      </c>
      <c r="CZ650" s="39">
        <f t="shared" si="214"/>
        <v>0</v>
      </c>
      <c r="DA650" t="s">
        <v>212</v>
      </c>
      <c r="DC650" t="s">
        <v>213</v>
      </c>
      <c r="DD650" t="str">
        <f t="shared" ca="1" si="215"/>
        <v/>
      </c>
      <c r="DG650" t="s">
        <v>2316</v>
      </c>
    </row>
    <row r="651" spans="2:111" x14ac:dyDescent="0.3">
      <c r="B651" t="s">
        <v>991</v>
      </c>
      <c r="C651" t="str">
        <f>INDEX('PH Itemnames'!$B$1:$B$723,MATCH(B651,'PH Itemnames'!$A$1:$A$723),1)</f>
        <v>patreonpieItem</v>
      </c>
      <c r="D651" t="s">
        <v>253</v>
      </c>
      <c r="E651" t="s">
        <v>1213</v>
      </c>
      <c r="F651" s="10" t="s">
        <v>992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18"/>
        <v>0</v>
      </c>
      <c r="W651" s="11">
        <f t="shared" si="201"/>
        <v>0</v>
      </c>
      <c r="X651" s="44" t="str">
        <f t="shared" ca="1" si="219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0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0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0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0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0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0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0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09"/>
        <v>0</v>
      </c>
      <c r="CS651" s="34">
        <f t="shared" si="220"/>
        <v>5</v>
      </c>
      <c r="CT651" s="30">
        <f t="shared" si="216"/>
        <v>0</v>
      </c>
      <c r="CU651" s="30">
        <f t="shared" si="217"/>
        <v>12.333333333333334</v>
      </c>
      <c r="CV651" s="35">
        <f t="shared" si="210"/>
        <v>1</v>
      </c>
      <c r="CW651" s="36">
        <f t="shared" si="211"/>
        <v>0</v>
      </c>
      <c r="CX651" s="37">
        <f t="shared" si="212"/>
        <v>0</v>
      </c>
      <c r="CY651" s="38">
        <f t="shared" si="213"/>
        <v>0</v>
      </c>
      <c r="CZ651" s="39">
        <f t="shared" si="214"/>
        <v>0</v>
      </c>
      <c r="DA651" t="s">
        <v>212</v>
      </c>
      <c r="DB651" t="s">
        <v>993</v>
      </c>
      <c r="DC651" t="s">
        <v>213</v>
      </c>
      <c r="DD651" t="str">
        <f t="shared" ca="1" si="215"/>
        <v/>
      </c>
      <c r="DG651" t="s">
        <v>2316</v>
      </c>
    </row>
    <row r="652" spans="2:111" x14ac:dyDescent="0.3">
      <c r="B652" t="s">
        <v>994</v>
      </c>
      <c r="C652" t="str">
        <f>INDEX('PH Itemnames'!$B$1:$B$723,MATCH(B652,'PH Itemnames'!$A$1:$A$723),1)</f>
        <v>chilidogItem</v>
      </c>
      <c r="D652" t="s">
        <v>253</v>
      </c>
      <c r="E652" t="s">
        <v>1213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18"/>
        <v>1</v>
      </c>
      <c r="W652" s="11">
        <f t="shared" si="201"/>
        <v>0</v>
      </c>
      <c r="X652" s="44" t="str">
        <f t="shared" ca="1" si="219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0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0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0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0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0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0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0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09"/>
        <v>0</v>
      </c>
      <c r="CS652" s="34">
        <v>30</v>
      </c>
      <c r="CT652" s="30">
        <f t="shared" si="216"/>
        <v>0</v>
      </c>
      <c r="CU652" s="30">
        <v>12</v>
      </c>
      <c r="CV652" s="35">
        <f t="shared" si="210"/>
        <v>1.5</v>
      </c>
      <c r="CW652" s="36">
        <f t="shared" si="211"/>
        <v>0</v>
      </c>
      <c r="CX652" s="37">
        <f t="shared" si="212"/>
        <v>1.5</v>
      </c>
      <c r="CY652" s="38">
        <f t="shared" si="213"/>
        <v>4</v>
      </c>
      <c r="CZ652" s="39">
        <f t="shared" si="214"/>
        <v>0</v>
      </c>
      <c r="DA652" t="s">
        <v>215</v>
      </c>
      <c r="DC652" t="s">
        <v>213</v>
      </c>
      <c r="DD652" t="str">
        <f t="shared" ca="1" si="215"/>
        <v>CHILIDOGITEM(MEAL, ItemRegistry.chilidogItem, 4 ,6f,0f,2f,1.5f,0f,4f,0f,1.75f),</v>
      </c>
      <c r="DG652" t="s">
        <v>2700</v>
      </c>
    </row>
    <row r="653" spans="2:111" x14ac:dyDescent="0.3">
      <c r="B653" t="s">
        <v>995</v>
      </c>
      <c r="C653" t="str">
        <f>INDEX('PH Itemnames'!$B$1:$B$723,MATCH(B653,'PH Itemnames'!$A$1:$A$723),1)</f>
        <v>tunafishsandwichItem</v>
      </c>
      <c r="D653" t="s">
        <v>253</v>
      </c>
      <c r="E653" t="s">
        <v>1213</v>
      </c>
      <c r="F653" s="10" t="s">
        <v>259</v>
      </c>
      <c r="G653" s="11" t="s">
        <v>767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18"/>
        <v>0</v>
      </c>
      <c r="W653" s="11">
        <f t="shared" si="201"/>
        <v>0</v>
      </c>
      <c r="X653" s="44" t="str">
        <f t="shared" ca="1" si="219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0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0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0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0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0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0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0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09"/>
        <v>0</v>
      </c>
      <c r="CS653" s="34">
        <v>10</v>
      </c>
      <c r="CT653" s="30">
        <v>0</v>
      </c>
      <c r="CU653" s="30">
        <v>12</v>
      </c>
      <c r="CV653" s="35">
        <f t="shared" si="210"/>
        <v>1.5</v>
      </c>
      <c r="CW653" s="36">
        <f t="shared" si="211"/>
        <v>0</v>
      </c>
      <c r="CX653" s="37">
        <f t="shared" si="212"/>
        <v>1.5</v>
      </c>
      <c r="CY653" s="38">
        <f t="shared" si="213"/>
        <v>1</v>
      </c>
      <c r="CZ653" s="39">
        <f t="shared" si="214"/>
        <v>0</v>
      </c>
      <c r="DA653" t="s">
        <v>215</v>
      </c>
      <c r="DC653" t="s">
        <v>213</v>
      </c>
      <c r="DD653" t="str">
        <f t="shared" ca="1" si="215"/>
        <v/>
      </c>
      <c r="DG653" t="s">
        <v>2316</v>
      </c>
    </row>
    <row r="654" spans="2:111" x14ac:dyDescent="0.3">
      <c r="B654" t="s">
        <v>996</v>
      </c>
      <c r="C654" t="str">
        <f>INDEX('PH Itemnames'!$B$1:$B$723,MATCH(B654,'PH Itemnames'!$A$1:$A$723),1)</f>
        <v>clamchowderItem</v>
      </c>
      <c r="D654" t="s">
        <v>258</v>
      </c>
      <c r="E654" t="s">
        <v>1213</v>
      </c>
      <c r="F654" s="10" t="s">
        <v>997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18"/>
        <v>0</v>
      </c>
      <c r="W654" s="11">
        <f t="shared" si="201"/>
        <v>0</v>
      </c>
      <c r="X654" s="44" t="str">
        <f t="shared" ca="1" si="219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0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0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0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0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0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0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0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09"/>
        <v>1</v>
      </c>
      <c r="CS654" s="34">
        <f t="shared" si="220"/>
        <v>27</v>
      </c>
      <c r="CT654" s="30">
        <f t="shared" si="216"/>
        <v>0</v>
      </c>
      <c r="CU654" s="30">
        <f t="shared" si="217"/>
        <v>25</v>
      </c>
      <c r="CV654" s="35">
        <f t="shared" si="210"/>
        <v>0</v>
      </c>
      <c r="CW654" s="36">
        <f t="shared" si="211"/>
        <v>0</v>
      </c>
      <c r="CX654" s="37">
        <f t="shared" si="212"/>
        <v>2.5</v>
      </c>
      <c r="CY654" s="38">
        <f t="shared" si="213"/>
        <v>1.5</v>
      </c>
      <c r="CZ654" s="39">
        <f t="shared" si="214"/>
        <v>1</v>
      </c>
      <c r="DA654" t="s">
        <v>212</v>
      </c>
      <c r="DC654" t="s">
        <v>213</v>
      </c>
      <c r="DD654" t="str">
        <f t="shared" ca="1" si="215"/>
        <v/>
      </c>
      <c r="DG654" t="s">
        <v>2316</v>
      </c>
    </row>
    <row r="655" spans="2:111" x14ac:dyDescent="0.3">
      <c r="B655" t="s">
        <v>998</v>
      </c>
      <c r="C655" t="str">
        <f>INDEX('PH Itemnames'!$B$1:$B$723,MATCH(B655,'PH Itemnames'!$A$1:$A$723),1)</f>
        <v>breakfastburritoItem</v>
      </c>
      <c r="D655" t="s">
        <v>253</v>
      </c>
      <c r="E655" t="s">
        <v>1213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18"/>
        <v>1</v>
      </c>
      <c r="W655" s="11">
        <f t="shared" si="201"/>
        <v>0</v>
      </c>
      <c r="X655" s="44" t="str">
        <f t="shared" ca="1" si="219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0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0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0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0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0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0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0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09"/>
        <v>1</v>
      </c>
      <c r="CS655" s="34">
        <f t="shared" si="220"/>
        <v>25</v>
      </c>
      <c r="CT655" s="30">
        <v>0</v>
      </c>
      <c r="CU655" s="30">
        <v>12</v>
      </c>
      <c r="CV655" s="35">
        <f t="shared" si="210"/>
        <v>0</v>
      </c>
      <c r="CW655" s="36">
        <f t="shared" si="211"/>
        <v>0</v>
      </c>
      <c r="CX655" s="37">
        <f t="shared" si="212"/>
        <v>1.5</v>
      </c>
      <c r="CY655" s="38">
        <f t="shared" si="213"/>
        <v>2.5</v>
      </c>
      <c r="CZ655" s="39">
        <f t="shared" si="214"/>
        <v>1</v>
      </c>
      <c r="DA655" t="s">
        <v>215</v>
      </c>
      <c r="DC655" t="s">
        <v>213</v>
      </c>
      <c r="DD655" t="str">
        <f t="shared" ca="1" si="215"/>
        <v>BREAKFASTBURRITOITEM(MEAL, ItemRegistry.breakfastburritoItem, 4 ,5f,0f,0f,1.5f,0f,2.5f,1f,1.75f),</v>
      </c>
      <c r="DG655" t="s">
        <v>2701</v>
      </c>
    </row>
    <row r="656" spans="2:111" x14ac:dyDescent="0.3">
      <c r="B656" t="s">
        <v>999</v>
      </c>
      <c r="C656" t="str">
        <f>INDEX('PH Itemnames'!$B$1:$B$723,MATCH(B656,'PH Itemnames'!$A$1:$A$723),1)</f>
        <v>chipsandsalsaItem</v>
      </c>
      <c r="D656" t="s">
        <v>253</v>
      </c>
      <c r="E656" t="s">
        <v>1213</v>
      </c>
      <c r="F656" s="10" t="s">
        <v>775</v>
      </c>
      <c r="G656" s="11" t="s">
        <v>752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18"/>
        <v>1</v>
      </c>
      <c r="W656" s="11">
        <f t="shared" si="201"/>
        <v>0</v>
      </c>
      <c r="X656" s="44" t="str">
        <f t="shared" ca="1" si="219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0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0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0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0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0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0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0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09"/>
        <v>0</v>
      </c>
      <c r="CS656" s="34">
        <v>10</v>
      </c>
      <c r="CT656" s="30">
        <v>0</v>
      </c>
      <c r="CU656" s="30">
        <f t="shared" si="217"/>
        <v>26.25</v>
      </c>
      <c r="CV656" s="35">
        <f t="shared" si="210"/>
        <v>0</v>
      </c>
      <c r="CW656" s="36">
        <v>1.5</v>
      </c>
      <c r="CX656" s="37">
        <f t="shared" si="212"/>
        <v>4.5</v>
      </c>
      <c r="CY656" s="38">
        <f t="shared" si="213"/>
        <v>0</v>
      </c>
      <c r="CZ656" s="39">
        <f t="shared" si="214"/>
        <v>0</v>
      </c>
      <c r="DA656" t="s">
        <v>215</v>
      </c>
      <c r="DC656" t="s">
        <v>213</v>
      </c>
      <c r="DD656" t="str">
        <f t="shared" ca="1" si="215"/>
        <v>CHIPSANDSALSAITEM(MEAL, ItemRegistry.chipsandsalsaItem, 4 ,2f,0f,0f,4.5f,1.5f,0f,0f,0.8f),</v>
      </c>
      <c r="DG656" t="s">
        <v>2702</v>
      </c>
    </row>
    <row r="657" spans="2:111" x14ac:dyDescent="0.3">
      <c r="B657" t="s">
        <v>1000</v>
      </c>
      <c r="C657" t="str">
        <f>INDEX('PH Itemnames'!$B$1:$B$723,MATCH(B657,'PH Itemnames'!$A$1:$A$723),1)</f>
        <v>crawfishetoufeeItem</v>
      </c>
      <c r="D657" t="s">
        <v>258</v>
      </c>
      <c r="E657" t="s">
        <v>1213</v>
      </c>
      <c r="F657" s="10" t="s">
        <v>1001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18"/>
        <v>0</v>
      </c>
      <c r="W657" s="11">
        <f t="shared" si="201"/>
        <v>0</v>
      </c>
      <c r="X657" s="44" t="str">
        <f t="shared" ca="1" si="219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0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0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0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0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0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0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0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09"/>
        <v>1</v>
      </c>
      <c r="CS657" s="34">
        <f t="shared" si="220"/>
        <v>18</v>
      </c>
      <c r="CT657" s="30">
        <f t="shared" si="216"/>
        <v>0</v>
      </c>
      <c r="CU657" s="30">
        <f t="shared" si="217"/>
        <v>22.125</v>
      </c>
      <c r="CV657" s="35">
        <f t="shared" si="210"/>
        <v>1</v>
      </c>
      <c r="CW657" s="36">
        <f t="shared" si="211"/>
        <v>0</v>
      </c>
      <c r="CX657" s="37">
        <f t="shared" si="212"/>
        <v>2.5</v>
      </c>
      <c r="CY657" s="38">
        <f t="shared" si="213"/>
        <v>0</v>
      </c>
      <c r="CZ657" s="39">
        <f t="shared" si="214"/>
        <v>1</v>
      </c>
      <c r="DA657" t="s">
        <v>212</v>
      </c>
      <c r="DC657" t="s">
        <v>213</v>
      </c>
      <c r="DD657" t="str">
        <f t="shared" ca="1" si="215"/>
        <v/>
      </c>
      <c r="DG657" t="s">
        <v>2316</v>
      </c>
    </row>
    <row r="658" spans="2:111" x14ac:dyDescent="0.3">
      <c r="B658" t="s">
        <v>1002</v>
      </c>
      <c r="C658" t="str">
        <f>INDEX('PH Itemnames'!$B$1:$B$723,MATCH(B658,'PH Itemnames'!$A$1:$A$723),1)</f>
        <v>saucedlambkebabItem</v>
      </c>
      <c r="D658" t="s">
        <v>253</v>
      </c>
      <c r="E658" t="s">
        <v>1213</v>
      </c>
      <c r="F658" s="10" t="s">
        <v>851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18"/>
        <v>0</v>
      </c>
      <c r="W658" s="11">
        <f t="shared" si="201"/>
        <v>0</v>
      </c>
      <c r="X658" s="44" t="str">
        <f t="shared" ca="1" si="219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0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0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0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0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0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0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0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09"/>
        <v>0</v>
      </c>
      <c r="CS658" s="34">
        <f t="shared" si="220"/>
        <v>0</v>
      </c>
      <c r="CT658" s="30">
        <f t="shared" si="216"/>
        <v>0</v>
      </c>
      <c r="CU658" s="30">
        <f t="shared" si="217"/>
        <v>0</v>
      </c>
      <c r="CV658" s="35">
        <f t="shared" si="210"/>
        <v>0</v>
      </c>
      <c r="CW658" s="36">
        <f t="shared" si="211"/>
        <v>0</v>
      </c>
      <c r="CX658" s="37">
        <f t="shared" si="212"/>
        <v>0</v>
      </c>
      <c r="CY658" s="38">
        <f t="shared" si="213"/>
        <v>0</v>
      </c>
      <c r="CZ658" s="39">
        <f t="shared" si="214"/>
        <v>0</v>
      </c>
      <c r="DA658" t="s">
        <v>212</v>
      </c>
      <c r="DB658" t="s">
        <v>1288</v>
      </c>
      <c r="DC658" t="s">
        <v>213</v>
      </c>
      <c r="DD658" t="str">
        <f t="shared" ca="1" si="215"/>
        <v/>
      </c>
      <c r="DG658" t="s">
        <v>2316</v>
      </c>
    </row>
    <row r="659" spans="2:111" x14ac:dyDescent="0.3">
      <c r="B659" t="s">
        <v>1003</v>
      </c>
      <c r="C659" t="str">
        <f>INDEX('PH Itemnames'!$B$1:$B$723,MATCH(B659,'PH Itemnames'!$A$1:$A$723),1)</f>
        <v>cantonesenoodlesItem</v>
      </c>
      <c r="D659" t="s">
        <v>258</v>
      </c>
      <c r="E659" t="s">
        <v>1213</v>
      </c>
      <c r="F659" s="10" t="s">
        <v>708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857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18"/>
        <v>0</v>
      </c>
      <c r="W659" s="11">
        <f t="shared" si="201"/>
        <v>0</v>
      </c>
      <c r="X659" s="44" t="str">
        <f t="shared" ca="1" si="219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0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0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0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0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0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0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0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09"/>
        <v>0</v>
      </c>
      <c r="CS659" s="34">
        <f t="shared" si="220"/>
        <v>29</v>
      </c>
      <c r="CT659" s="30">
        <f t="shared" si="216"/>
        <v>10</v>
      </c>
      <c r="CU659" s="30">
        <f t="shared" si="217"/>
        <v>16.375</v>
      </c>
      <c r="CV659" s="35">
        <f t="shared" si="210"/>
        <v>1</v>
      </c>
      <c r="CW659" s="36">
        <f t="shared" si="211"/>
        <v>0</v>
      </c>
      <c r="CX659" s="37">
        <f t="shared" si="212"/>
        <v>2</v>
      </c>
      <c r="CY659" s="38">
        <f t="shared" si="213"/>
        <v>2.5</v>
      </c>
      <c r="CZ659" s="39">
        <f t="shared" si="214"/>
        <v>0</v>
      </c>
      <c r="DA659" t="s">
        <v>212</v>
      </c>
      <c r="DC659" t="s">
        <v>213</v>
      </c>
      <c r="DD659" t="str">
        <f t="shared" ca="1" si="215"/>
        <v/>
      </c>
      <c r="DG659" t="s">
        <v>2316</v>
      </c>
    </row>
    <row r="660" spans="2:111" x14ac:dyDescent="0.3">
      <c r="B660" t="s">
        <v>1004</v>
      </c>
      <c r="C660" t="str">
        <f>INDEX('PH Itemnames'!$B$1:$B$723,MATCH(B660,'PH Itemnames'!$A$1:$A$723),1)</f>
        <v>dangoItem</v>
      </c>
      <c r="D660" t="s">
        <v>253</v>
      </c>
      <c r="E660" t="s">
        <v>1213</v>
      </c>
      <c r="F660" s="10" t="s">
        <v>671</v>
      </c>
      <c r="G660" s="11" t="s">
        <v>671</v>
      </c>
      <c r="H660" s="11" t="s">
        <v>671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18"/>
        <v>1</v>
      </c>
      <c r="W660" s="11">
        <f t="shared" si="201"/>
        <v>0</v>
      </c>
      <c r="X660" s="44" t="str">
        <f t="shared" ca="1" si="219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0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0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0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0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0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0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0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0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11"/>
        <v>0</v>
      </c>
      <c r="CX660" s="37">
        <f t="shared" si="212"/>
        <v>0</v>
      </c>
      <c r="CY660" s="38">
        <f t="shared" si="213"/>
        <v>0</v>
      </c>
      <c r="CZ660" s="39">
        <f t="shared" si="214"/>
        <v>0</v>
      </c>
      <c r="DA660" t="s">
        <v>215</v>
      </c>
      <c r="DC660" t="s">
        <v>213</v>
      </c>
      <c r="DD660" t="str">
        <f t="shared" ca="1" si="215"/>
        <v>DANGOITEM(MEAL, ItemRegistry.dangoItem, 4 ,1f,0f,3f,0f,0f,0f,0f,0.88f),</v>
      </c>
      <c r="DG660" t="s">
        <v>2703</v>
      </c>
    </row>
    <row r="661" spans="2:111" x14ac:dyDescent="0.3">
      <c r="B661" t="s">
        <v>1005</v>
      </c>
      <c r="C661" t="str">
        <f>INDEX('PH Itemnames'!$B$1:$B$723,MATCH(B661,'PH Itemnames'!$A$1:$A$723),1)</f>
        <v>takoyakiItem</v>
      </c>
      <c r="D661" t="s">
        <v>253</v>
      </c>
      <c r="E661" t="s">
        <v>1213</v>
      </c>
      <c r="F661" s="10" t="s">
        <v>229</v>
      </c>
      <c r="G661" s="11" t="s">
        <v>1006</v>
      </c>
      <c r="H661" s="11" t="s">
        <v>132</v>
      </c>
      <c r="I661" s="11" t="s">
        <v>67</v>
      </c>
      <c r="J661" s="11" t="s">
        <v>293</v>
      </c>
      <c r="K661" s="11" t="s">
        <v>711</v>
      </c>
      <c r="L661" s="11" t="s">
        <v>139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18"/>
        <v>0</v>
      </c>
      <c r="W661" s="11">
        <f t="shared" si="201"/>
        <v>0</v>
      </c>
      <c r="X661" s="44" t="str">
        <f t="shared" ca="1" si="219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0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0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0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0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0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0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0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09"/>
        <v>0</v>
      </c>
      <c r="CS661" s="34">
        <v>40</v>
      </c>
      <c r="CT661" s="30">
        <v>0</v>
      </c>
      <c r="CU661" s="30">
        <v>12</v>
      </c>
      <c r="CV661" s="35">
        <f t="shared" si="210"/>
        <v>1.5</v>
      </c>
      <c r="CW661" s="36">
        <f t="shared" si="211"/>
        <v>0</v>
      </c>
      <c r="CX661" s="37">
        <f t="shared" si="212"/>
        <v>7</v>
      </c>
      <c r="CY661" s="38">
        <f t="shared" si="213"/>
        <v>2</v>
      </c>
      <c r="CZ661" s="39">
        <f t="shared" si="214"/>
        <v>0</v>
      </c>
      <c r="DA661" t="s">
        <v>215</v>
      </c>
      <c r="DC661" t="s">
        <v>213</v>
      </c>
      <c r="DD661" t="str">
        <f t="shared" ca="1" si="215"/>
        <v/>
      </c>
      <c r="DG661" t="s">
        <v>2316</v>
      </c>
    </row>
    <row r="662" spans="2:111" x14ac:dyDescent="0.3">
      <c r="B662" t="s">
        <v>1007</v>
      </c>
      <c r="C662" t="str">
        <f>INDEX('PH Itemnames'!$B$1:$B$723,MATCH(B662,'PH Itemnames'!$A$1:$A$723),1)</f>
        <v>groiledcheesesandwichItem</v>
      </c>
      <c r="D662" t="s">
        <v>253</v>
      </c>
      <c r="E662" t="s">
        <v>1213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18"/>
        <v>1</v>
      </c>
      <c r="W662" s="11">
        <f t="shared" si="201"/>
        <v>0</v>
      </c>
      <c r="X662" s="44" t="str">
        <f t="shared" ca="1" si="219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0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0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0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0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0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0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0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09"/>
        <v>3</v>
      </c>
      <c r="CS662" s="34">
        <v>20</v>
      </c>
      <c r="CT662" s="30">
        <v>0</v>
      </c>
      <c r="CU662" s="30">
        <v>18</v>
      </c>
      <c r="CV662" s="35">
        <f t="shared" si="210"/>
        <v>1.5</v>
      </c>
      <c r="CW662" s="36">
        <f t="shared" si="211"/>
        <v>0</v>
      </c>
      <c r="CX662" s="37">
        <f t="shared" si="212"/>
        <v>0</v>
      </c>
      <c r="CY662" s="38">
        <f t="shared" si="213"/>
        <v>0</v>
      </c>
      <c r="CZ662" s="39">
        <f t="shared" si="214"/>
        <v>3</v>
      </c>
      <c r="DA662" t="s">
        <v>215</v>
      </c>
      <c r="DC662" t="s">
        <v>213</v>
      </c>
      <c r="DD662" t="str">
        <f t="shared" ca="1" si="215"/>
        <v>GROILEDCHEESESANDWICHITEM(MEAL, ItemRegistry.groiledcheesesandwichItem, 4 ,4f,0f,2f,0f,0f,0f,3f,1.17f),</v>
      </c>
      <c r="DG662" t="s">
        <v>2704</v>
      </c>
    </row>
    <row r="663" spans="2:111" x14ac:dyDescent="0.3">
      <c r="B663" t="s">
        <v>1008</v>
      </c>
      <c r="C663" t="str">
        <f>INDEX('PH Itemnames'!$B$1:$B$723,MATCH(B663,'PH Itemnames'!$A$1:$A$723),1)</f>
        <v>cheesesteakItem</v>
      </c>
      <c r="D663" t="s">
        <v>253</v>
      </c>
      <c r="E663" t="s">
        <v>1213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18"/>
        <v>1</v>
      </c>
      <c r="W663" s="11">
        <f t="shared" si="201"/>
        <v>0</v>
      </c>
      <c r="X663" s="44" t="str">
        <f t="shared" ca="1" si="219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0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0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0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0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0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0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0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09"/>
        <v>4</v>
      </c>
      <c r="CS663" s="34">
        <v>35</v>
      </c>
      <c r="CT663" s="30">
        <f t="shared" si="216"/>
        <v>0</v>
      </c>
      <c r="CU663" s="30">
        <v>12</v>
      </c>
      <c r="CV663" s="35">
        <f t="shared" si="210"/>
        <v>1.5</v>
      </c>
      <c r="CW663" s="36">
        <f t="shared" si="211"/>
        <v>0</v>
      </c>
      <c r="CX663" s="37">
        <f t="shared" si="212"/>
        <v>2</v>
      </c>
      <c r="CY663" s="38">
        <f t="shared" si="213"/>
        <v>2.5</v>
      </c>
      <c r="CZ663" s="39">
        <f t="shared" si="214"/>
        <v>4</v>
      </c>
      <c r="DA663" t="s">
        <v>215</v>
      </c>
      <c r="DC663" t="s">
        <v>213</v>
      </c>
      <c r="DD663" t="str">
        <f t="shared" ca="1" si="215"/>
        <v>CHEESESTEAKITEM(MEAL, ItemRegistry.cheesesteakItem, 4 ,7f,0f,2f,2f,0f,2.5f,4f,1.75f),</v>
      </c>
      <c r="DG663" t="s">
        <v>2705</v>
      </c>
    </row>
    <row r="664" spans="2:111" x14ac:dyDescent="0.3">
      <c r="B664" t="s">
        <v>1009</v>
      </c>
      <c r="C664" t="str">
        <f>INDEX('PH Itemnames'!$B$1:$B$723,MATCH(B664,'PH Itemnames'!$A$1:$A$723),1)</f>
        <v>swedishmeatballsItem</v>
      </c>
      <c r="D664" t="s">
        <v>258</v>
      </c>
      <c r="E664" t="s">
        <v>1213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18"/>
        <v>1</v>
      </c>
      <c r="W664" s="11">
        <f t="shared" si="201"/>
        <v>0</v>
      </c>
      <c r="X664" s="44" t="str">
        <f t="shared" ca="1" si="219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0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0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0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0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0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0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0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09"/>
        <v>1</v>
      </c>
      <c r="CS664" s="34">
        <v>20</v>
      </c>
      <c r="CT664" s="30">
        <f t="shared" si="216"/>
        <v>0</v>
      </c>
      <c r="CU664" s="30">
        <v>14</v>
      </c>
      <c r="CV664" s="35">
        <f t="shared" si="210"/>
        <v>0</v>
      </c>
      <c r="CW664" s="36">
        <f t="shared" si="211"/>
        <v>0</v>
      </c>
      <c r="CX664" s="37">
        <f t="shared" si="212"/>
        <v>1</v>
      </c>
      <c r="CY664" s="38">
        <f t="shared" si="213"/>
        <v>2</v>
      </c>
      <c r="CZ664" s="39">
        <f t="shared" si="214"/>
        <v>1</v>
      </c>
      <c r="DA664" t="s">
        <v>215</v>
      </c>
      <c r="DB664" t="s">
        <v>1283</v>
      </c>
      <c r="DC664" t="s">
        <v>213</v>
      </c>
      <c r="DD664" t="str">
        <f t="shared" ca="1" si="215"/>
        <v>SWEDISHMEATBALLSITEM(MEAL, ItemRegistry.swedishmeatballsItem, 4 ,4f,0f,0f,1f,0f,2f,1f,1.5f),</v>
      </c>
      <c r="DG664" t="s">
        <v>2706</v>
      </c>
    </row>
    <row r="665" spans="2:111" x14ac:dyDescent="0.3">
      <c r="B665" t="s">
        <v>1010</v>
      </c>
      <c r="C665" t="str">
        <f>INDEX('PH Itemnames'!$B$1:$B$723,MATCH(B665,'PH Itemnames'!$A$1:$A$723),1)</f>
        <v>buttertartItem</v>
      </c>
      <c r="D665" t="s">
        <v>253</v>
      </c>
      <c r="E665" t="s">
        <v>1213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18"/>
        <v>0</v>
      </c>
      <c r="W665" s="11">
        <f t="shared" si="201"/>
        <v>0</v>
      </c>
      <c r="X665" s="44" t="str">
        <f t="shared" ca="1" si="219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0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0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0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0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0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0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0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09"/>
        <v>1</v>
      </c>
      <c r="CS665" s="34">
        <f t="shared" si="220"/>
        <v>12</v>
      </c>
      <c r="CT665" s="30">
        <f t="shared" si="216"/>
        <v>0</v>
      </c>
      <c r="CU665" s="30">
        <f t="shared" si="217"/>
        <v>9.4</v>
      </c>
      <c r="CV665" s="35">
        <f t="shared" si="210"/>
        <v>1</v>
      </c>
      <c r="CW665" s="36">
        <f t="shared" si="211"/>
        <v>1</v>
      </c>
      <c r="CX665" s="37">
        <f t="shared" si="212"/>
        <v>0</v>
      </c>
      <c r="CY665" s="38">
        <f t="shared" si="213"/>
        <v>0</v>
      </c>
      <c r="CZ665" s="39">
        <f t="shared" si="214"/>
        <v>1</v>
      </c>
      <c r="DA665" t="s">
        <v>212</v>
      </c>
      <c r="DC665" t="s">
        <v>213</v>
      </c>
      <c r="DD665" t="str">
        <f t="shared" ca="1" si="215"/>
        <v/>
      </c>
      <c r="DG665" t="s">
        <v>2316</v>
      </c>
    </row>
    <row r="666" spans="2:111" x14ac:dyDescent="0.3">
      <c r="B666" t="s">
        <v>1011</v>
      </c>
      <c r="C666" t="str">
        <f>INDEX('PH Itemnames'!$B$1:$B$723,MATCH(B666,'PH Itemnames'!$A$1:$A$723),1)</f>
        <v>battenbergItem</v>
      </c>
      <c r="D666" t="s">
        <v>253</v>
      </c>
      <c r="E666" t="s">
        <v>1213</v>
      </c>
      <c r="F666" s="10" t="s">
        <v>222</v>
      </c>
      <c r="G666" s="11" t="s">
        <v>223</v>
      </c>
      <c r="H666" s="11" t="s">
        <v>702</v>
      </c>
      <c r="I666" s="11" t="s">
        <v>578</v>
      </c>
      <c r="J666" s="11" t="s">
        <v>237</v>
      </c>
      <c r="K666" s="11" t="s">
        <v>1012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18"/>
        <v>-1</v>
      </c>
      <c r="W666" s="11">
        <f t="shared" si="201"/>
        <v>0</v>
      </c>
      <c r="X666" s="44" t="str">
        <f t="shared" ca="1" si="219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0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0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0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0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0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0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0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09"/>
        <v>0</v>
      </c>
      <c r="CS666" s="34">
        <f t="shared" si="220"/>
        <v>6</v>
      </c>
      <c r="CT666" s="30">
        <f t="shared" si="216"/>
        <v>0</v>
      </c>
      <c r="CU666" s="30">
        <f t="shared" si="217"/>
        <v>8.6666666666666661</v>
      </c>
      <c r="CV666" s="35">
        <f t="shared" si="210"/>
        <v>1</v>
      </c>
      <c r="CW666" s="36">
        <f t="shared" si="211"/>
        <v>0</v>
      </c>
      <c r="CX666" s="37">
        <f t="shared" si="212"/>
        <v>0</v>
      </c>
      <c r="CY666" s="38">
        <f t="shared" si="213"/>
        <v>0</v>
      </c>
      <c r="CZ666" s="39">
        <f t="shared" si="214"/>
        <v>0</v>
      </c>
      <c r="DA666" t="s">
        <v>212</v>
      </c>
      <c r="DC666" t="s">
        <v>213</v>
      </c>
      <c r="DD666" t="str">
        <f t="shared" ca="1" si="215"/>
        <v/>
      </c>
      <c r="DG666" t="s">
        <v>2316</v>
      </c>
    </row>
    <row r="667" spans="2:111" x14ac:dyDescent="0.3">
      <c r="B667" t="s">
        <v>1013</v>
      </c>
      <c r="C667" t="str">
        <f>INDEX('PH Itemnames'!$B$1:$B$723,MATCH(B667,'PH Itemnames'!$A$1:$A$723),1)</f>
        <v>slawdogItem</v>
      </c>
      <c r="D667" t="s">
        <v>253</v>
      </c>
      <c r="E667" t="s">
        <v>1213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18"/>
        <v>1</v>
      </c>
      <c r="W667" s="11">
        <f t="shared" si="201"/>
        <v>0</v>
      </c>
      <c r="X667" s="44" t="str">
        <f t="shared" ca="1" si="219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0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0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0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0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0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0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0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09"/>
        <v>0</v>
      </c>
      <c r="CS667" s="34">
        <v>20</v>
      </c>
      <c r="CT667" s="30">
        <v>0</v>
      </c>
      <c r="CU667" s="30">
        <f t="shared" si="217"/>
        <v>22.708333333333332</v>
      </c>
      <c r="CV667" s="35">
        <f t="shared" si="210"/>
        <v>1.5</v>
      </c>
      <c r="CW667" s="36">
        <f t="shared" si="211"/>
        <v>0</v>
      </c>
      <c r="CX667" s="37">
        <f t="shared" si="212"/>
        <v>3</v>
      </c>
      <c r="CY667" s="38">
        <f t="shared" si="213"/>
        <v>1.5</v>
      </c>
      <c r="CZ667" s="39">
        <f t="shared" si="214"/>
        <v>0</v>
      </c>
      <c r="DA667" t="s">
        <v>215</v>
      </c>
      <c r="DC667" t="s">
        <v>213</v>
      </c>
      <c r="DD667" t="str">
        <f t="shared" ca="1" si="215"/>
        <v>SLAWDOGITEM(MEAL, ItemRegistry.slawdogItem, 4 ,4f,0f,2f,3f,0f,1.5f,0f,0.92f),</v>
      </c>
      <c r="DG667" t="s">
        <v>2707</v>
      </c>
    </row>
    <row r="668" spans="2:111" x14ac:dyDescent="0.3">
      <c r="B668" t="s">
        <v>1014</v>
      </c>
      <c r="C668" t="str">
        <f>INDEX('PH Itemnames'!$B$1:$B$723,MATCH(B668,'PH Itemnames'!$A$1:$A$723),1)</f>
        <v>rivermudcakeItem</v>
      </c>
      <c r="D668" t="s">
        <v>258</v>
      </c>
      <c r="E668" t="s">
        <v>1213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18"/>
        <v>-1</v>
      </c>
      <c r="W668" s="11">
        <f t="shared" si="201"/>
        <v>0</v>
      </c>
      <c r="X668" s="44" t="str">
        <f t="shared" ca="1" si="219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0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0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0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0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0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0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0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09"/>
        <v>1</v>
      </c>
      <c r="CS668" s="34">
        <f t="shared" si="220"/>
        <v>10</v>
      </c>
      <c r="CT668" s="30">
        <f t="shared" si="216"/>
        <v>10</v>
      </c>
      <c r="CU668" s="30">
        <f t="shared" si="217"/>
        <v>14.388888888888891</v>
      </c>
      <c r="CV668" s="35">
        <f t="shared" si="210"/>
        <v>1</v>
      </c>
      <c r="CW668" s="36">
        <f t="shared" si="211"/>
        <v>0</v>
      </c>
      <c r="CX668" s="37">
        <f t="shared" si="212"/>
        <v>0</v>
      </c>
      <c r="CY668" s="38">
        <f t="shared" si="213"/>
        <v>0</v>
      </c>
      <c r="CZ668" s="39">
        <f t="shared" si="214"/>
        <v>1</v>
      </c>
      <c r="DA668" t="s">
        <v>212</v>
      </c>
      <c r="DC668" t="s">
        <v>213</v>
      </c>
      <c r="DD668" t="str">
        <f t="shared" ca="1" si="215"/>
        <v/>
      </c>
      <c r="DG668" t="s">
        <v>2316</v>
      </c>
    </row>
    <row r="669" spans="2:111" x14ac:dyDescent="0.3">
      <c r="B669" t="s">
        <v>1015</v>
      </c>
      <c r="C669" t="str">
        <f>INDEX('PH Itemnames'!$B$1:$B$723,MATCH(B669,'PH Itemnames'!$A$1:$A$723),1)</f>
        <v>fruitcakeItem</v>
      </c>
      <c r="D669" t="s">
        <v>258</v>
      </c>
      <c r="E669" t="s">
        <v>1213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1016</v>
      </c>
      <c r="K669" s="11" t="s">
        <v>172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18"/>
        <v>-2</v>
      </c>
      <c r="W669" s="11">
        <f t="shared" si="201"/>
        <v>0</v>
      </c>
      <c r="X669" s="44" t="str">
        <f t="shared" ca="1" si="219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0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0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0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0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0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0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0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09"/>
        <v>0</v>
      </c>
      <c r="CS669" s="34">
        <f t="shared" si="220"/>
        <v>11</v>
      </c>
      <c r="CT669" s="30">
        <f t="shared" si="216"/>
        <v>14.5</v>
      </c>
      <c r="CU669" s="30">
        <f t="shared" si="217"/>
        <v>4.3785714285714281</v>
      </c>
      <c r="CV669" s="35">
        <f t="shared" si="210"/>
        <v>1</v>
      </c>
      <c r="CW669" s="36">
        <f t="shared" si="211"/>
        <v>3.6900000000000004</v>
      </c>
      <c r="CX669" s="37">
        <f t="shared" si="212"/>
        <v>0</v>
      </c>
      <c r="CY669" s="38">
        <f t="shared" si="213"/>
        <v>0</v>
      </c>
      <c r="CZ669" s="39">
        <f t="shared" si="214"/>
        <v>0</v>
      </c>
      <c r="DA669" t="s">
        <v>212</v>
      </c>
      <c r="DC669" t="s">
        <v>213</v>
      </c>
      <c r="DD669" t="str">
        <f t="shared" ca="1" si="215"/>
        <v/>
      </c>
      <c r="DG669" t="s">
        <v>2316</v>
      </c>
    </row>
    <row r="670" spans="2:111" x14ac:dyDescent="0.3">
      <c r="B670" t="s">
        <v>1017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1213</v>
      </c>
      <c r="F670" s="10" t="s">
        <v>513</v>
      </c>
      <c r="G670" s="11" t="s">
        <v>185</v>
      </c>
      <c r="H670" s="11" t="s">
        <v>857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18"/>
        <v>-1</v>
      </c>
      <c r="W670" s="11">
        <f t="shared" si="201"/>
        <v>0</v>
      </c>
      <c r="X670" s="44" t="str">
        <f t="shared" ca="1" si="219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0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0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0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0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0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0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0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09"/>
        <v>0</v>
      </c>
      <c r="CS670" s="34">
        <f t="shared" si="220"/>
        <v>19</v>
      </c>
      <c r="CT670" s="30">
        <f t="shared" si="216"/>
        <v>10</v>
      </c>
      <c r="CU670" s="30">
        <f t="shared" si="217"/>
        <v>12.875</v>
      </c>
      <c r="CV670" s="35">
        <f t="shared" si="210"/>
        <v>1</v>
      </c>
      <c r="CW670" s="36">
        <f t="shared" si="211"/>
        <v>0</v>
      </c>
      <c r="CX670" s="37">
        <f t="shared" si="212"/>
        <v>0</v>
      </c>
      <c r="CY670" s="38">
        <f t="shared" si="213"/>
        <v>2.5</v>
      </c>
      <c r="CZ670" s="39">
        <f t="shared" si="214"/>
        <v>0</v>
      </c>
      <c r="DA670" t="s">
        <v>212</v>
      </c>
      <c r="DC670" t="s">
        <v>213</v>
      </c>
      <c r="DD670" t="str">
        <f t="shared" ca="1" si="215"/>
        <v/>
      </c>
      <c r="DG670" t="s">
        <v>2316</v>
      </c>
    </row>
    <row r="671" spans="2:111" x14ac:dyDescent="0.3">
      <c r="B671" t="s">
        <v>1018</v>
      </c>
      <c r="C671" t="str">
        <f>INDEX('PH Itemnames'!$B$1:$B$723,MATCH(B671,'PH Itemnames'!$A$1:$A$723),1)</f>
        <v>enchiladaItem</v>
      </c>
      <c r="D671" t="s">
        <v>253</v>
      </c>
      <c r="E671" t="s">
        <v>1213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18"/>
        <v>1</v>
      </c>
      <c r="W671" s="11">
        <f t="shared" si="201"/>
        <v>0</v>
      </c>
      <c r="X671" s="44" t="str">
        <f t="shared" ca="1" si="219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0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0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0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0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0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0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0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09"/>
        <v>3</v>
      </c>
      <c r="CS671" s="34">
        <v>25</v>
      </c>
      <c r="CT671" s="30">
        <v>0</v>
      </c>
      <c r="CU671" s="30">
        <v>12</v>
      </c>
      <c r="CV671" s="35">
        <f t="shared" si="210"/>
        <v>0</v>
      </c>
      <c r="CW671" s="36">
        <f t="shared" si="211"/>
        <v>0</v>
      </c>
      <c r="CX671" s="37">
        <f t="shared" si="212"/>
        <v>4</v>
      </c>
      <c r="CY671" s="38">
        <f t="shared" si="213"/>
        <v>2</v>
      </c>
      <c r="CZ671" s="39">
        <f t="shared" si="214"/>
        <v>3</v>
      </c>
      <c r="DA671" t="s">
        <v>215</v>
      </c>
      <c r="DC671" t="s">
        <v>213</v>
      </c>
      <c r="DD671" t="str">
        <f t="shared" ca="1" si="215"/>
        <v>ENCHILADAITEM(MEAL, ItemRegistry.enchiladaItem, 4 ,5f,0f,0f,4f,0f,2f,3f,1.75f),</v>
      </c>
      <c r="DG671" t="s">
        <v>2708</v>
      </c>
    </row>
    <row r="672" spans="2:111" x14ac:dyDescent="0.3">
      <c r="B672" t="s">
        <v>979</v>
      </c>
      <c r="C672" t="str">
        <f>INDEX('PH Itemnames'!$B$1:$B$723,MATCH(B672,'PH Itemnames'!$A$1:$A$723),1)</f>
        <v>pizzaItem</v>
      </c>
      <c r="D672" t="s">
        <v>258</v>
      </c>
      <c r="E672" t="s">
        <v>1213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18"/>
        <v>1</v>
      </c>
      <c r="W672" s="11">
        <f t="shared" si="201"/>
        <v>2</v>
      </c>
      <c r="X672" s="44" t="str">
        <f t="shared" ca="1" si="219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0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0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0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0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0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0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0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09"/>
        <v>3</v>
      </c>
      <c r="CS672" s="34">
        <v>30</v>
      </c>
      <c r="CT672" s="30">
        <v>0</v>
      </c>
      <c r="CU672" s="30">
        <v>13</v>
      </c>
      <c r="CV672" s="35">
        <f t="shared" si="210"/>
        <v>1</v>
      </c>
      <c r="CW672" s="36">
        <f t="shared" si="211"/>
        <v>0</v>
      </c>
      <c r="CX672" s="37">
        <f t="shared" si="212"/>
        <v>2.5</v>
      </c>
      <c r="CY672" s="38">
        <f t="shared" si="213"/>
        <v>2.5</v>
      </c>
      <c r="CZ672" s="39">
        <f t="shared" si="214"/>
        <v>3</v>
      </c>
      <c r="DA672" t="s">
        <v>215</v>
      </c>
      <c r="DB672" t="s">
        <v>1197</v>
      </c>
      <c r="DC672" t="s">
        <v>213</v>
      </c>
      <c r="DD672" t="str">
        <f t="shared" ca="1" si="215"/>
        <v>PIZZAITEM(MEAL, ItemRegistry.pizzaItem, 4 ,6f,0f,1f,2.5f,0f,2.5f,3f,1.62f),</v>
      </c>
      <c r="DG672" t="s">
        <v>2709</v>
      </c>
    </row>
    <row r="673" spans="2:111" x14ac:dyDescent="0.3">
      <c r="B673" t="s">
        <v>1019</v>
      </c>
      <c r="C673" t="str">
        <f>INDEX('PH Itemnames'!$B$1:$B$723,MATCH(B673,'PH Itemnames'!$A$1:$A$723),1)</f>
        <v>onionsoupItem</v>
      </c>
      <c r="D673" t="s">
        <v>258</v>
      </c>
      <c r="E673" t="s">
        <v>1213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18"/>
        <v>1</v>
      </c>
      <c r="W673" s="11">
        <f t="shared" si="201"/>
        <v>1</v>
      </c>
      <c r="X673" s="44" t="str">
        <f t="shared" ca="1" si="219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0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0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0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0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0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0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0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09"/>
        <v>5</v>
      </c>
      <c r="CS673" s="34">
        <v>40</v>
      </c>
      <c r="CT673" s="30">
        <v>15</v>
      </c>
      <c r="CU673" s="30">
        <v>6</v>
      </c>
      <c r="CV673" s="35">
        <f t="shared" si="210"/>
        <v>1.5</v>
      </c>
      <c r="CW673" s="36">
        <f t="shared" si="211"/>
        <v>0</v>
      </c>
      <c r="CX673" s="37">
        <v>2</v>
      </c>
      <c r="CY673" s="38">
        <f t="shared" si="213"/>
        <v>2.5</v>
      </c>
      <c r="CZ673" s="39">
        <f t="shared" si="214"/>
        <v>5</v>
      </c>
      <c r="DA673" t="s">
        <v>215</v>
      </c>
      <c r="DC673" t="s">
        <v>213</v>
      </c>
      <c r="DD673" t="str">
        <f t="shared" ca="1" si="215"/>
        <v>ONIONSOUPITEM(MEAL, ItemRegistry.onionsoupItem, 4 ,8f,15f,2f,2f,0f,2.5f,5f,3.5f),</v>
      </c>
      <c r="DG673" t="s">
        <v>2710</v>
      </c>
    </row>
    <row r="674" spans="2:111" x14ac:dyDescent="0.3">
      <c r="B674" t="s">
        <v>1020</v>
      </c>
      <c r="C674" t="str">
        <f>INDEX('PH Itemnames'!$B$1:$B$723,MATCH(B674,'PH Itemnames'!$A$1:$A$723),1)</f>
        <v>baconmushroomburgerItem</v>
      </c>
      <c r="D674" t="s">
        <v>253</v>
      </c>
      <c r="E674" t="s">
        <v>1213</v>
      </c>
      <c r="F674" s="10" t="s">
        <v>982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18"/>
        <v>1</v>
      </c>
      <c r="W674" s="11">
        <f t="shared" si="201"/>
        <v>0</v>
      </c>
      <c r="X674" s="44" t="str">
        <f t="shared" ca="1" si="219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0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0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0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0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0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0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0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09"/>
        <v>4</v>
      </c>
      <c r="CS674" s="34">
        <v>40</v>
      </c>
      <c r="CT674" s="30">
        <f t="shared" si="216"/>
        <v>0</v>
      </c>
      <c r="CU674" s="30">
        <v>12</v>
      </c>
      <c r="CV674" s="35">
        <f t="shared" si="210"/>
        <v>1.5</v>
      </c>
      <c r="CW674" s="36">
        <f t="shared" si="211"/>
        <v>0</v>
      </c>
      <c r="CX674" s="37">
        <f t="shared" si="212"/>
        <v>0</v>
      </c>
      <c r="CY674" s="38">
        <f t="shared" si="213"/>
        <v>5</v>
      </c>
      <c r="CZ674" s="39">
        <f t="shared" si="214"/>
        <v>4</v>
      </c>
      <c r="DA674" t="s">
        <v>215</v>
      </c>
      <c r="DC674" t="s">
        <v>213</v>
      </c>
      <c r="DD674" t="str">
        <f t="shared" ca="1" si="215"/>
        <v>BACONMUSHROOMBURGERITEM(MEAL, ItemRegistry.baconmushroomburgerItem, 4 ,8f,0f,2f,0f,0f,5f,4f,1.75f),</v>
      </c>
      <c r="DG674" t="s">
        <v>2711</v>
      </c>
    </row>
    <row r="675" spans="2:111" x14ac:dyDescent="0.3">
      <c r="B675" t="s">
        <v>1021</v>
      </c>
      <c r="C675" t="str">
        <f>INDEX('PH Itemnames'!$B$1:$B$723,MATCH(B675,'PH Itemnames'!$A$1:$A$723),1)</f>
        <v>toadintheholeItem</v>
      </c>
      <c r="D675" t="s">
        <v>253</v>
      </c>
      <c r="E675" t="s">
        <v>1213</v>
      </c>
      <c r="F675" s="10" t="s">
        <v>706</v>
      </c>
      <c r="G675" s="11" t="s">
        <v>680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18"/>
        <v>1</v>
      </c>
      <c r="W675" s="11">
        <f t="shared" si="201"/>
        <v>0</v>
      </c>
      <c r="X675" s="44" t="str">
        <f t="shared" ca="1" si="219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0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0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0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0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0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0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0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09"/>
        <v>2</v>
      </c>
      <c r="CS675" s="34">
        <v>30</v>
      </c>
      <c r="CT675" s="30">
        <v>0</v>
      </c>
      <c r="CU675" s="30">
        <v>12</v>
      </c>
      <c r="CV675" s="35">
        <f t="shared" si="210"/>
        <v>1</v>
      </c>
      <c r="CW675" s="36">
        <f t="shared" si="211"/>
        <v>0</v>
      </c>
      <c r="CX675" s="37">
        <v>1</v>
      </c>
      <c r="CY675" s="38">
        <f t="shared" si="213"/>
        <v>4.5</v>
      </c>
      <c r="CZ675" s="39">
        <f t="shared" si="214"/>
        <v>2</v>
      </c>
      <c r="DA675" t="s">
        <v>215</v>
      </c>
      <c r="DC675" t="s">
        <v>213</v>
      </c>
      <c r="DD675" t="str">
        <f t="shared" ca="1" si="215"/>
        <v>TOADINTHEHOLEITEM(MEAL, ItemRegistry.toadintheholeItem, 4 ,6f,0f,1f,1f,0f,4.5f,2f,1.75f),</v>
      </c>
      <c r="DG675" t="s">
        <v>2712</v>
      </c>
    </row>
    <row r="676" spans="2:111" x14ac:dyDescent="0.3">
      <c r="B676" t="s">
        <v>1022</v>
      </c>
      <c r="C676" t="str">
        <f>INDEX('PH Itemnames'!$B$1:$B$723,MATCH(B676,'PH Itemnames'!$A$1:$A$723),1)</f>
        <v>homestylelunchItem</v>
      </c>
      <c r="D676" t="s">
        <v>253</v>
      </c>
      <c r="E676" t="s">
        <v>1213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18"/>
        <v>1</v>
      </c>
      <c r="W676" s="11">
        <f t="shared" si="201"/>
        <v>0</v>
      </c>
      <c r="X676" s="44" t="str">
        <f t="shared" ca="1" si="219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0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0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0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0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0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0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0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09"/>
        <v>5</v>
      </c>
      <c r="CS676" s="34">
        <v>40</v>
      </c>
      <c r="CT676" s="30">
        <v>15</v>
      </c>
      <c r="CU676" s="30">
        <v>9</v>
      </c>
      <c r="CV676" s="35">
        <f t="shared" si="210"/>
        <v>1.5</v>
      </c>
      <c r="CW676" s="36">
        <f t="shared" si="211"/>
        <v>0</v>
      </c>
      <c r="CX676" s="37">
        <f t="shared" si="212"/>
        <v>2.6428571428571428</v>
      </c>
      <c r="CY676" s="38">
        <f t="shared" si="213"/>
        <v>2.5</v>
      </c>
      <c r="CZ676" s="39">
        <f t="shared" si="214"/>
        <v>5</v>
      </c>
      <c r="DA676" t="s">
        <v>215</v>
      </c>
      <c r="DC676" t="s">
        <v>213</v>
      </c>
      <c r="DD676" t="str">
        <f t="shared" ca="1" si="215"/>
        <v>HOMESTYLELUNCHITEM(MEAL, ItemRegistry.homestylelunchItem, 4 ,8f,15f,2f,2.64f,0f,2.5f,5f,2.33f),</v>
      </c>
      <c r="DG676" t="s">
        <v>2713</v>
      </c>
    </row>
    <row r="677" spans="2:111" x14ac:dyDescent="0.3">
      <c r="B677" t="s">
        <v>1023</v>
      </c>
      <c r="C677" t="str">
        <f>INDEX('PH Itemnames'!$B$1:$B$723,MATCH(B677,'PH Itemnames'!$A$1:$A$723),1)</f>
        <v>montecristosandwichItem</v>
      </c>
      <c r="D677" t="s">
        <v>253</v>
      </c>
      <c r="E677" t="s">
        <v>1213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18"/>
        <v>1</v>
      </c>
      <c r="W677" s="11">
        <f t="shared" si="201"/>
        <v>0</v>
      </c>
      <c r="X677" s="44" t="str">
        <f t="shared" ca="1" si="219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0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0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0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0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0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0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0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09"/>
        <v>5</v>
      </c>
      <c r="CS677" s="34">
        <f t="shared" si="220"/>
        <v>35</v>
      </c>
      <c r="CT677" s="30">
        <v>0</v>
      </c>
      <c r="CU677" s="30">
        <v>12</v>
      </c>
      <c r="CV677" s="35">
        <f t="shared" si="210"/>
        <v>1.5</v>
      </c>
      <c r="CW677" s="36">
        <f t="shared" si="211"/>
        <v>0</v>
      </c>
      <c r="CX677" s="37">
        <f t="shared" si="212"/>
        <v>0</v>
      </c>
      <c r="CY677" s="38">
        <f t="shared" si="213"/>
        <v>5</v>
      </c>
      <c r="CZ677" s="39">
        <f t="shared" si="214"/>
        <v>5</v>
      </c>
      <c r="DA677" t="s">
        <v>215</v>
      </c>
      <c r="DC677" t="s">
        <v>213</v>
      </c>
      <c r="DD677" t="str">
        <f t="shared" ca="1" si="215"/>
        <v>MONTECRISTOSANDWICHITEM(MEAL, ItemRegistry.montecristosandwichItem, 4 ,7f,0f,2f,0f,0f,5f,5f,1.75f),</v>
      </c>
      <c r="DG677" t="s">
        <v>2714</v>
      </c>
    </row>
    <row r="678" spans="2:111" x14ac:dyDescent="0.3">
      <c r="B678" t="s">
        <v>1024</v>
      </c>
      <c r="C678" t="str">
        <f>INDEX('PH Itemnames'!$B$1:$B$723,MATCH(B678,'PH Itemnames'!$A$1:$A$723),1)</f>
        <v>mobsoupItem</v>
      </c>
      <c r="D678" t="s">
        <v>258</v>
      </c>
      <c r="E678" t="s">
        <v>1213</v>
      </c>
      <c r="F678" s="10" t="s">
        <v>325</v>
      </c>
      <c r="G678" s="11" t="s">
        <v>318</v>
      </c>
      <c r="H678" s="11" t="s">
        <v>1025</v>
      </c>
      <c r="I678" s="11" t="s">
        <v>1026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18"/>
        <v>-2</v>
      </c>
      <c r="W678" s="11">
        <f t="shared" si="201"/>
        <v>0</v>
      </c>
      <c r="X678" s="44" t="str">
        <f t="shared" ca="1" si="219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0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0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0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0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0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0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0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09"/>
        <v>0</v>
      </c>
      <c r="CS678" s="34">
        <f t="shared" si="220"/>
        <v>0</v>
      </c>
      <c r="CT678" s="30">
        <f t="shared" si="216"/>
        <v>0</v>
      </c>
      <c r="CU678" s="30">
        <f t="shared" si="217"/>
        <v>0</v>
      </c>
      <c r="CV678" s="35">
        <f t="shared" si="210"/>
        <v>0</v>
      </c>
      <c r="CW678" s="36">
        <f t="shared" si="211"/>
        <v>0</v>
      </c>
      <c r="CX678" s="37">
        <f t="shared" si="212"/>
        <v>0</v>
      </c>
      <c r="CY678" s="38">
        <f t="shared" si="213"/>
        <v>0.5</v>
      </c>
      <c r="CZ678" s="39">
        <f t="shared" si="214"/>
        <v>0</v>
      </c>
      <c r="DA678" t="s">
        <v>212</v>
      </c>
      <c r="DB678" t="s">
        <v>1027</v>
      </c>
      <c r="DC678" t="s">
        <v>213</v>
      </c>
      <c r="DD678" t="str">
        <f t="shared" ca="1" si="215"/>
        <v/>
      </c>
      <c r="DG678" t="s">
        <v>2316</v>
      </c>
    </row>
    <row r="679" spans="2:111" x14ac:dyDescent="0.3">
      <c r="B679" t="s">
        <v>1028</v>
      </c>
      <c r="C679" t="str">
        <f>INDEX('PH Itemnames'!$B$1:$B$723,MATCH(B679,'PH Itemnames'!$A$1:$A$723),1)</f>
        <v>randomtacoItem</v>
      </c>
      <c r="D679" t="s">
        <v>253</v>
      </c>
      <c r="E679" t="s">
        <v>1213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18"/>
        <v>-1</v>
      </c>
      <c r="W679" s="11">
        <f t="shared" si="201"/>
        <v>0</v>
      </c>
      <c r="X679" s="44" t="str">
        <f t="shared" ca="1" si="219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0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0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0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0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0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0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0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09"/>
        <v>3</v>
      </c>
      <c r="CS679" s="34">
        <f t="shared" si="220"/>
        <v>22</v>
      </c>
      <c r="CT679" s="30">
        <f t="shared" si="216"/>
        <v>10</v>
      </c>
      <c r="CU679" s="30">
        <f t="shared" si="217"/>
        <v>28.5</v>
      </c>
      <c r="CV679" s="35">
        <f t="shared" si="210"/>
        <v>0</v>
      </c>
      <c r="CW679" s="36">
        <f t="shared" si="211"/>
        <v>0</v>
      </c>
      <c r="CX679" s="37">
        <f t="shared" si="212"/>
        <v>1</v>
      </c>
      <c r="CY679" s="38">
        <f t="shared" si="213"/>
        <v>2.5</v>
      </c>
      <c r="CZ679" s="39">
        <f t="shared" si="214"/>
        <v>3</v>
      </c>
      <c r="DA679" t="s">
        <v>212</v>
      </c>
      <c r="DC679" t="s">
        <v>213</v>
      </c>
      <c r="DD679" t="str">
        <f t="shared" ca="1" si="215"/>
        <v/>
      </c>
      <c r="DG679" t="s">
        <v>2316</v>
      </c>
    </row>
    <row r="680" spans="2:111" x14ac:dyDescent="0.3">
      <c r="B680" t="s">
        <v>1029</v>
      </c>
      <c r="C680" t="str">
        <f>INDEX('PH Itemnames'!$B$1:$B$723,MATCH(B680,'PH Itemnames'!$A$1:$A$723),1)</f>
        <v>hamsweetpicklesandwichItem</v>
      </c>
      <c r="D680" t="s">
        <v>253</v>
      </c>
      <c r="E680" t="s">
        <v>1213</v>
      </c>
      <c r="F680" s="10" t="s">
        <v>687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18"/>
        <v>1</v>
      </c>
      <c r="W680" s="11">
        <f t="shared" si="201"/>
        <v>0</v>
      </c>
      <c r="X680" s="44" t="str">
        <f t="shared" ca="1" si="219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0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0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0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0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0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0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0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09"/>
        <v>0</v>
      </c>
      <c r="CS680" s="34">
        <v>15</v>
      </c>
      <c r="CT680" s="30">
        <v>0</v>
      </c>
      <c r="CU680" s="30">
        <f t="shared" si="217"/>
        <v>18.333333333333332</v>
      </c>
      <c r="CV680" s="35">
        <f t="shared" si="210"/>
        <v>1.5</v>
      </c>
      <c r="CW680" s="36">
        <f t="shared" si="211"/>
        <v>0</v>
      </c>
      <c r="CX680" s="37">
        <f t="shared" si="212"/>
        <v>1.5</v>
      </c>
      <c r="CY680" s="38">
        <f t="shared" si="213"/>
        <v>2.5</v>
      </c>
      <c r="CZ680" s="39">
        <f t="shared" si="214"/>
        <v>0</v>
      </c>
      <c r="DA680" t="s">
        <v>215</v>
      </c>
      <c r="DC680" t="s">
        <v>213</v>
      </c>
      <c r="DD680" t="str">
        <f t="shared" ca="1" si="215"/>
        <v>HAMSWEETPICKLESANDWICHITEM(MEAL, ItemRegistry.hamsweetpicklesandwichItem, 4 ,3f,0f,2f,1.5f,0f,2.5f,0f,1.15f),</v>
      </c>
      <c r="DG680" t="s">
        <v>2715</v>
      </c>
    </row>
    <row r="681" spans="2:111" x14ac:dyDescent="0.3">
      <c r="B681" t="s">
        <v>1030</v>
      </c>
      <c r="C681" t="str">
        <f>INDEX('PH Itemnames'!$B$1:$B$723,MATCH(B681,'PH Itemnames'!$A$1:$A$723),1)</f>
        <v>toastedwesternItem</v>
      </c>
      <c r="D681" t="s">
        <v>253</v>
      </c>
      <c r="E681" t="s">
        <v>1213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18"/>
        <v>1</v>
      </c>
      <c r="W681" s="11">
        <f t="shared" si="201"/>
        <v>0</v>
      </c>
      <c r="X681" s="44" t="str">
        <f t="shared" ca="1" si="219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0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0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0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0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0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0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0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09"/>
        <v>2</v>
      </c>
      <c r="CS681" s="34">
        <v>30</v>
      </c>
      <c r="CT681" s="30">
        <f t="shared" si="216"/>
        <v>0</v>
      </c>
      <c r="CU681" s="30">
        <v>12</v>
      </c>
      <c r="CV681" s="35">
        <f t="shared" si="210"/>
        <v>1.5</v>
      </c>
      <c r="CW681" s="36">
        <f t="shared" si="211"/>
        <v>0</v>
      </c>
      <c r="CX681" s="37">
        <f t="shared" si="212"/>
        <v>2</v>
      </c>
      <c r="CY681" s="38">
        <f t="shared" si="213"/>
        <v>2.5</v>
      </c>
      <c r="CZ681" s="39">
        <f t="shared" si="214"/>
        <v>2</v>
      </c>
      <c r="DA681" t="s">
        <v>215</v>
      </c>
      <c r="DC681" t="s">
        <v>213</v>
      </c>
      <c r="DD681" t="str">
        <f t="shared" ca="1" si="215"/>
        <v>TOASTEDWESTERNITEM(MEAL, ItemRegistry.toastedwesternItem, 4 ,6f,0f,2f,2f,0f,2.5f,2f,1.75f),</v>
      </c>
      <c r="DG681" t="s">
        <v>2716</v>
      </c>
    </row>
    <row r="682" spans="2:111" x14ac:dyDescent="0.3">
      <c r="B682" t="s">
        <v>1031</v>
      </c>
      <c r="C682" t="str">
        <f>INDEX('PH Itemnames'!$B$1:$B$723,MATCH(B682,'PH Itemnames'!$A$1:$A$723),1)</f>
        <v>eggsbenedictItem</v>
      </c>
      <c r="D682" t="s">
        <v>253</v>
      </c>
      <c r="E682" t="s">
        <v>1213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18"/>
        <v>1</v>
      </c>
      <c r="W682" s="11">
        <f t="shared" si="201"/>
        <v>0</v>
      </c>
      <c r="X682" s="44" t="str">
        <f t="shared" ca="1" si="219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0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0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0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0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0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0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0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09"/>
        <v>2</v>
      </c>
      <c r="CS682" s="34">
        <v>25</v>
      </c>
      <c r="CT682" s="30">
        <v>0</v>
      </c>
      <c r="CU682" s="30">
        <f t="shared" si="217"/>
        <v>12.3</v>
      </c>
      <c r="CV682" s="35">
        <f t="shared" si="210"/>
        <v>1</v>
      </c>
      <c r="CW682" s="36">
        <v>1</v>
      </c>
      <c r="CX682" s="37">
        <f t="shared" si="212"/>
        <v>0</v>
      </c>
      <c r="CY682" s="38">
        <f t="shared" si="213"/>
        <v>2.5</v>
      </c>
      <c r="CZ682" s="39">
        <f t="shared" si="214"/>
        <v>2</v>
      </c>
      <c r="DA682" t="s">
        <v>215</v>
      </c>
      <c r="DC682" t="s">
        <v>213</v>
      </c>
      <c r="DD682" t="str">
        <f t="shared" ca="1" si="215"/>
        <v>EGGSBENEDICTITEM(MEAL, ItemRegistry.eggsbenedictItem, 4 ,5f,0f,1f,0f,1f,2.5f,2f,1.71f),</v>
      </c>
      <c r="DG682" t="s">
        <v>2717</v>
      </c>
    </row>
    <row r="683" spans="2:111" x14ac:dyDescent="0.3">
      <c r="B683" t="s">
        <v>1032</v>
      </c>
      <c r="C683" t="str">
        <f>INDEX('PH Itemnames'!$B$1:$B$723,MATCH(B683,'PH Itemnames'!$A$1:$A$723),1)</f>
        <v>glisteningsaladItem</v>
      </c>
      <c r="D683" t="s">
        <v>253</v>
      </c>
      <c r="E683" t="s">
        <v>1213</v>
      </c>
      <c r="F683" s="10" t="s">
        <v>1033</v>
      </c>
      <c r="G683" s="11" t="s">
        <v>1034</v>
      </c>
      <c r="H683" s="11" t="s">
        <v>1035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18"/>
        <v>-2</v>
      </c>
      <c r="W683" s="11">
        <f t="shared" si="201"/>
        <v>0</v>
      </c>
      <c r="X683" s="44" t="str">
        <f t="shared" ca="1" si="219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0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0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0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0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0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0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0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09"/>
        <v>0</v>
      </c>
      <c r="CS683" s="34">
        <f t="shared" si="220"/>
        <v>0</v>
      </c>
      <c r="CT683" s="30">
        <f t="shared" si="216"/>
        <v>0</v>
      </c>
      <c r="CU683" s="30">
        <f t="shared" si="217"/>
        <v>0</v>
      </c>
      <c r="CV683" s="35">
        <f t="shared" si="210"/>
        <v>0</v>
      </c>
      <c r="CW683" s="36">
        <f t="shared" si="211"/>
        <v>0</v>
      </c>
      <c r="CX683" s="37">
        <f t="shared" si="212"/>
        <v>0</v>
      </c>
      <c r="CY683" s="38">
        <f t="shared" si="213"/>
        <v>0</v>
      </c>
      <c r="CZ683" s="39">
        <f t="shared" si="214"/>
        <v>0</v>
      </c>
      <c r="DA683" t="s">
        <v>212</v>
      </c>
      <c r="DB683" t="s">
        <v>1036</v>
      </c>
      <c r="DC683" t="s">
        <v>213</v>
      </c>
      <c r="DD683" t="str">
        <f t="shared" ca="1" si="215"/>
        <v/>
      </c>
      <c r="DG683" t="s">
        <v>2316</v>
      </c>
    </row>
    <row r="684" spans="2:111" x14ac:dyDescent="0.3">
      <c r="B684" t="s">
        <v>1037</v>
      </c>
      <c r="C684" t="str">
        <f>INDEX('PH Itemnames'!$B$1:$B$723,MATCH(B684,'PH Itemnames'!$A$1:$A$723),1)</f>
        <v>meatloafsandwichItem</v>
      </c>
      <c r="D684" t="s">
        <v>253</v>
      </c>
      <c r="E684" t="s">
        <v>1213</v>
      </c>
      <c r="F684" s="10" t="s">
        <v>750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18"/>
        <v>1</v>
      </c>
      <c r="W684" s="11">
        <f t="shared" si="201"/>
        <v>0</v>
      </c>
      <c r="X684" s="44" t="str">
        <f t="shared" ca="1" si="219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0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0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0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0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0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0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0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09"/>
        <v>0</v>
      </c>
      <c r="CS684" s="34">
        <v>30</v>
      </c>
      <c r="CT684" s="30">
        <v>0</v>
      </c>
      <c r="CU684" s="30">
        <v>18</v>
      </c>
      <c r="CV684" s="35">
        <f t="shared" si="210"/>
        <v>3</v>
      </c>
      <c r="CW684" s="36">
        <f t="shared" si="211"/>
        <v>0</v>
      </c>
      <c r="CX684" s="37">
        <f t="shared" si="212"/>
        <v>6</v>
      </c>
      <c r="CY684" s="38">
        <f t="shared" si="213"/>
        <v>2</v>
      </c>
      <c r="CZ684" s="39">
        <f t="shared" si="214"/>
        <v>0</v>
      </c>
      <c r="DA684" t="s">
        <v>215</v>
      </c>
      <c r="DC684" t="s">
        <v>213</v>
      </c>
      <c r="DD684" t="str">
        <f t="shared" ca="1" si="215"/>
        <v>MEATLOAFSANDWICHITEM(MEAL, ItemRegistry.meatloafsandwichItem, 4 ,6f,0f,3f,6f,0f,2f,0f,1.17f),</v>
      </c>
      <c r="DG684" t="s">
        <v>2718</v>
      </c>
    </row>
    <row r="685" spans="2:111" x14ac:dyDescent="0.3">
      <c r="B685" t="s">
        <v>1038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1213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18"/>
        <v>1</v>
      </c>
      <c r="W685" s="11">
        <f t="shared" si="201"/>
        <v>0</v>
      </c>
      <c r="X685" s="44" t="str">
        <f t="shared" ca="1" si="219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0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0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0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0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0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0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0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09"/>
        <v>2</v>
      </c>
      <c r="CS685" s="34">
        <v>40</v>
      </c>
      <c r="CT685" s="30">
        <f t="shared" si="216"/>
        <v>0</v>
      </c>
      <c r="CU685" s="30">
        <v>12</v>
      </c>
      <c r="CV685" s="35">
        <f t="shared" si="210"/>
        <v>1</v>
      </c>
      <c r="CW685" s="36">
        <f t="shared" si="211"/>
        <v>0</v>
      </c>
      <c r="CX685" s="37">
        <f t="shared" si="212"/>
        <v>1.5</v>
      </c>
      <c r="CY685" s="38">
        <f t="shared" si="213"/>
        <v>2.5</v>
      </c>
      <c r="CZ685" s="39">
        <f t="shared" si="214"/>
        <v>2</v>
      </c>
      <c r="DA685" t="s">
        <v>215</v>
      </c>
      <c r="DC685" t="s">
        <v>213</v>
      </c>
      <c r="DD685" t="str">
        <f t="shared" ca="1" si="215"/>
        <v>MASHEDPOTATOESCHICKENBISCUITITEM(MEAL, ItemRegistry.mashedpotatoeschickenbiscuitItem, 4 ,8f,0f,1f,1.5f,0f,2.5f,2f,1.75f),</v>
      </c>
      <c r="DG685" t="s">
        <v>2719</v>
      </c>
    </row>
    <row r="686" spans="2:111" x14ac:dyDescent="0.3">
      <c r="B686" t="s">
        <v>1039</v>
      </c>
      <c r="C686" t="str">
        <f>INDEX('PH Itemnames'!$B$1:$B$723,MATCH(B686,'PH Itemnames'!$A$1:$A$723),1)</f>
        <v>cassouletItem</v>
      </c>
      <c r="D686" t="s">
        <v>258</v>
      </c>
      <c r="E686" t="s">
        <v>1213</v>
      </c>
      <c r="F686" s="10" t="s">
        <v>830</v>
      </c>
      <c r="G686" s="11" t="s">
        <v>680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18"/>
        <v>1</v>
      </c>
      <c r="W686" s="11">
        <f t="shared" si="201"/>
        <v>0</v>
      </c>
      <c r="X686" s="44" t="str">
        <f t="shared" ca="1" si="219"/>
        <v>Yes</v>
      </c>
      <c r="Y686" s="34">
        <f>SUMIF(Ingredients!$B$3:$B$217,F686,Ingredients!$C$3:$C$217)+SUMIF($B$3:$B$724,F686,$AG$3:$AG$724)</f>
        <v>10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02"/>
        <v>43.166666666666671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0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0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0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0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0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0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09"/>
        <v>0</v>
      </c>
      <c r="CS686" s="34">
        <v>40</v>
      </c>
      <c r="CT686" s="30">
        <f t="shared" si="216"/>
        <v>0</v>
      </c>
      <c r="CU686" s="30">
        <v>11</v>
      </c>
      <c r="CV686" s="35">
        <f t="shared" si="210"/>
        <v>0</v>
      </c>
      <c r="CW686" s="36">
        <f t="shared" si="211"/>
        <v>0</v>
      </c>
      <c r="CX686" s="37">
        <f t="shared" si="212"/>
        <v>5</v>
      </c>
      <c r="CY686" s="38">
        <f t="shared" si="213"/>
        <v>5</v>
      </c>
      <c r="CZ686" s="39">
        <f t="shared" si="214"/>
        <v>0</v>
      </c>
      <c r="DA686" t="s">
        <v>215</v>
      </c>
      <c r="DC686" t="s">
        <v>213</v>
      </c>
      <c r="DD686" t="str">
        <f t="shared" ca="1" si="215"/>
        <v>CASSOULETITEM(MEAL, ItemRegistry.cassouletItem, 4 ,8f,0f,0f,5f,0f,5f,0f,1.91f),</v>
      </c>
      <c r="DG686" t="s">
        <v>2720</v>
      </c>
    </row>
    <row r="687" spans="2:111" x14ac:dyDescent="0.3">
      <c r="B687" t="s">
        <v>1040</v>
      </c>
      <c r="C687" t="str">
        <f>INDEX('PH Itemnames'!$B$1:$B$723,MATCH(B687,'PH Itemnames'!$A$1:$A$723),1)</f>
        <v>bratwurstItem</v>
      </c>
      <c r="D687" t="s">
        <v>253</v>
      </c>
      <c r="E687" t="s">
        <v>1213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18"/>
        <v>1</v>
      </c>
      <c r="W687" s="11">
        <f t="shared" si="201"/>
        <v>0</v>
      </c>
      <c r="X687" s="44" t="str">
        <f t="shared" ca="1" si="219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0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0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0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0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0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0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0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09"/>
        <v>0</v>
      </c>
      <c r="CS687" s="34">
        <f t="shared" si="220"/>
        <v>15</v>
      </c>
      <c r="CT687" s="30">
        <f t="shared" si="216"/>
        <v>0</v>
      </c>
      <c r="CU687" s="30">
        <v>12</v>
      </c>
      <c r="CV687" s="35">
        <f t="shared" si="210"/>
        <v>1.5</v>
      </c>
      <c r="CW687" s="36">
        <f t="shared" si="211"/>
        <v>0</v>
      </c>
      <c r="CX687" s="37">
        <f t="shared" si="212"/>
        <v>0</v>
      </c>
      <c r="CY687" s="38">
        <f t="shared" si="213"/>
        <v>2.5</v>
      </c>
      <c r="CZ687" s="39">
        <f t="shared" si="214"/>
        <v>0</v>
      </c>
      <c r="DA687" t="s">
        <v>215</v>
      </c>
      <c r="DB687" t="s">
        <v>1283</v>
      </c>
      <c r="DC687" t="s">
        <v>213</v>
      </c>
      <c r="DD687" t="str">
        <f t="shared" ca="1" si="215"/>
        <v>BRATWURSTITEM(MEAL, ItemRegistry.bratwurstItem, 4 ,3f,0f,2f,0f,0f,2.5f,0f,1.75f),</v>
      </c>
      <c r="DG687" t="s">
        <v>2721</v>
      </c>
    </row>
    <row r="688" spans="2:111" x14ac:dyDescent="0.3">
      <c r="B688" t="s">
        <v>1041</v>
      </c>
      <c r="C688" t="str">
        <f>INDEX('PH Itemnames'!$B$1:$B$723,MATCH(B688,'PH Itemnames'!$A$1:$A$723),1)</f>
        <v>chickenbiscuitItem</v>
      </c>
      <c r="D688" t="s">
        <v>253</v>
      </c>
      <c r="E688" t="s">
        <v>1213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18"/>
        <v>1</v>
      </c>
      <c r="W688" s="11">
        <f t="shared" si="201"/>
        <v>1</v>
      </c>
      <c r="X688" s="44" t="str">
        <f t="shared" ca="1" si="219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0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0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0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0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0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0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0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09"/>
        <v>1</v>
      </c>
      <c r="CS688" s="34">
        <v>30</v>
      </c>
      <c r="CT688" s="30">
        <f t="shared" si="216"/>
        <v>0</v>
      </c>
      <c r="CU688" s="30">
        <v>18</v>
      </c>
      <c r="CV688" s="35">
        <f t="shared" si="210"/>
        <v>2</v>
      </c>
      <c r="CW688" s="36">
        <f t="shared" si="211"/>
        <v>0</v>
      </c>
      <c r="CX688" s="37">
        <f t="shared" si="212"/>
        <v>0</v>
      </c>
      <c r="CY688" s="38">
        <f t="shared" si="213"/>
        <v>2.5</v>
      </c>
      <c r="CZ688" s="39">
        <f t="shared" si="214"/>
        <v>1</v>
      </c>
      <c r="DA688" t="s">
        <v>215</v>
      </c>
      <c r="DC688" t="s">
        <v>213</v>
      </c>
      <c r="DD688" t="str">
        <f t="shared" ca="1" si="215"/>
        <v>CHICKENBISCUITITEM(MEAL, ItemRegistry.chickenbiscuitItem, 4 ,6f,0f,2f,0f,0f,2.5f,1f,1.17f),</v>
      </c>
      <c r="DG688" t="s">
        <v>2722</v>
      </c>
    </row>
    <row r="689" spans="2:111" x14ac:dyDescent="0.3">
      <c r="B689" t="s">
        <v>1042</v>
      </c>
      <c r="C689" t="str">
        <f>INDEX('PH Itemnames'!$B$1:$B$723,MATCH(B689,'PH Itemnames'!$A$1:$A$723),1)</f>
        <v>epicbltItem</v>
      </c>
      <c r="D689" t="s">
        <v>253</v>
      </c>
      <c r="E689" t="s">
        <v>1213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18"/>
        <v>1</v>
      </c>
      <c r="W689" s="11">
        <f t="shared" si="201"/>
        <v>0</v>
      </c>
      <c r="X689" s="44" t="s">
        <v>212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0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0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0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0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0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0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0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09"/>
        <v>1</v>
      </c>
      <c r="CS689" s="34">
        <f t="shared" si="220"/>
        <v>24</v>
      </c>
      <c r="CT689" s="30">
        <f t="shared" si="216"/>
        <v>5</v>
      </c>
      <c r="CU689" s="30">
        <f t="shared" si="217"/>
        <v>10.3125</v>
      </c>
      <c r="CV689" s="35">
        <f t="shared" si="210"/>
        <v>1.5</v>
      </c>
      <c r="CW689" s="36">
        <f t="shared" si="211"/>
        <v>0</v>
      </c>
      <c r="CX689" s="37">
        <f t="shared" si="212"/>
        <v>2.5</v>
      </c>
      <c r="CY689" s="38">
        <f t="shared" si="213"/>
        <v>2.5</v>
      </c>
      <c r="CZ689" s="39">
        <f t="shared" si="214"/>
        <v>1</v>
      </c>
      <c r="DA689" t="s">
        <v>212</v>
      </c>
      <c r="DB689" t="s">
        <v>1185</v>
      </c>
      <c r="DC689" t="s">
        <v>213</v>
      </c>
      <c r="DD689" t="str">
        <f t="shared" si="215"/>
        <v/>
      </c>
      <c r="DG689" t="s">
        <v>2316</v>
      </c>
    </row>
    <row r="690" spans="2:111" x14ac:dyDescent="0.3">
      <c r="B690" t="s">
        <v>1043</v>
      </c>
      <c r="C690" t="str">
        <f>INDEX('PH Itemnames'!$B$1:$B$723,MATCH(B690,'PH Itemnames'!$A$1:$A$723),1)</f>
        <v>kohlundpinkelItem</v>
      </c>
      <c r="D690" t="s">
        <v>258</v>
      </c>
      <c r="E690" t="s">
        <v>1213</v>
      </c>
      <c r="F690" s="10" t="s">
        <v>76</v>
      </c>
      <c r="G690" s="11" t="s">
        <v>889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18"/>
        <v>0</v>
      </c>
      <c r="W690" s="11">
        <f t="shared" si="201"/>
        <v>0</v>
      </c>
      <c r="X690" s="44" t="str">
        <f t="shared" ca="1" si="219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0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0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0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0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0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0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0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09"/>
        <v>0</v>
      </c>
      <c r="CS690" s="34">
        <f t="shared" si="220"/>
        <v>42</v>
      </c>
      <c r="CT690" s="30">
        <f t="shared" si="216"/>
        <v>0</v>
      </c>
      <c r="CU690" s="30">
        <f t="shared" si="217"/>
        <v>23.611111111111111</v>
      </c>
      <c r="CV690" s="35">
        <f t="shared" si="210"/>
        <v>0</v>
      </c>
      <c r="CW690" s="36">
        <f t="shared" si="211"/>
        <v>0</v>
      </c>
      <c r="CX690" s="37">
        <f t="shared" si="212"/>
        <v>2.5</v>
      </c>
      <c r="CY690" s="38">
        <f t="shared" si="213"/>
        <v>5.5</v>
      </c>
      <c r="CZ690" s="39">
        <f t="shared" si="214"/>
        <v>0</v>
      </c>
      <c r="DA690" t="s">
        <v>212</v>
      </c>
      <c r="DC690" t="s">
        <v>213</v>
      </c>
      <c r="DD690" t="str">
        <f t="shared" ca="1" si="215"/>
        <v/>
      </c>
      <c r="DG690" t="s">
        <v>2316</v>
      </c>
    </row>
    <row r="691" spans="2:111" x14ac:dyDescent="0.3">
      <c r="B691" t="s">
        <v>1044</v>
      </c>
      <c r="C691" t="str">
        <f>INDEX('PH Itemnames'!$B$1:$B$723,MATCH(B691,'PH Itemnames'!$A$1:$A$723),1)</f>
        <v>beetburgerItem</v>
      </c>
      <c r="D691" t="s">
        <v>253</v>
      </c>
      <c r="E691" t="s">
        <v>1213</v>
      </c>
      <c r="F691" s="10" t="s">
        <v>332</v>
      </c>
      <c r="G691" s="11" t="s">
        <v>59</v>
      </c>
      <c r="H691" s="11" t="s">
        <v>1045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18"/>
        <v>0</v>
      </c>
      <c r="W691" s="11">
        <f t="shared" si="201"/>
        <v>0</v>
      </c>
      <c r="X691" s="44" t="str">
        <f t="shared" ca="1" si="219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0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0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0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0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0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0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0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09"/>
        <v>1.3</v>
      </c>
      <c r="CS691" s="34">
        <f t="shared" si="220"/>
        <v>42</v>
      </c>
      <c r="CT691" s="30">
        <f t="shared" si="216"/>
        <v>0</v>
      </c>
      <c r="CU691" s="30">
        <f t="shared" si="217"/>
        <v>13.416666666666666</v>
      </c>
      <c r="CV691" s="35">
        <f t="shared" si="210"/>
        <v>1.5</v>
      </c>
      <c r="CW691" s="36">
        <f t="shared" si="211"/>
        <v>0</v>
      </c>
      <c r="CX691" s="37">
        <f t="shared" si="212"/>
        <v>1</v>
      </c>
      <c r="CY691" s="38">
        <f t="shared" si="213"/>
        <v>5.8</v>
      </c>
      <c r="CZ691" s="39">
        <f t="shared" si="214"/>
        <v>1.3</v>
      </c>
      <c r="DA691" t="s">
        <v>212</v>
      </c>
      <c r="DC691" t="s">
        <v>213</v>
      </c>
      <c r="DD691" t="str">
        <f t="shared" ca="1" si="215"/>
        <v/>
      </c>
      <c r="DG691" t="s">
        <v>2316</v>
      </c>
    </row>
    <row r="692" spans="2:111" x14ac:dyDescent="0.3">
      <c r="B692" t="s">
        <v>1046</v>
      </c>
      <c r="C692" t="str">
        <f>INDEX('PH Itemnames'!$B$1:$B$723,MATCH(B692,'PH Itemnames'!$A$1:$A$723),1)</f>
        <v>anchovypepperonipizzaItem</v>
      </c>
      <c r="D692" t="s">
        <v>258</v>
      </c>
      <c r="E692" t="s">
        <v>1213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1047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18"/>
        <v>0</v>
      </c>
      <c r="W692" s="11">
        <f t="shared" si="201"/>
        <v>0</v>
      </c>
      <c r="X692" s="44" t="str">
        <f t="shared" ca="1" si="219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0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0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0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0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0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0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0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09"/>
        <v>3</v>
      </c>
      <c r="CS692" s="34">
        <v>35</v>
      </c>
      <c r="CT692" s="30">
        <v>0</v>
      </c>
      <c r="CU692" s="30">
        <v>12</v>
      </c>
      <c r="CV692" s="35">
        <f t="shared" si="210"/>
        <v>1</v>
      </c>
      <c r="CW692" s="36">
        <f t="shared" si="211"/>
        <v>0</v>
      </c>
      <c r="CX692" s="37">
        <f t="shared" si="212"/>
        <v>2.5</v>
      </c>
      <c r="CY692" s="38">
        <f t="shared" si="213"/>
        <v>3.5</v>
      </c>
      <c r="CZ692" s="39">
        <f t="shared" si="214"/>
        <v>3</v>
      </c>
      <c r="DA692" t="s">
        <v>215</v>
      </c>
      <c r="DB692" t="s">
        <v>1198</v>
      </c>
      <c r="DC692" t="s">
        <v>213</v>
      </c>
      <c r="DD692" t="str">
        <f t="shared" ca="1" si="215"/>
        <v/>
      </c>
      <c r="DG692" t="s">
        <v>2316</v>
      </c>
    </row>
    <row r="693" spans="2:111" x14ac:dyDescent="0.3">
      <c r="B693" t="s">
        <v>1048</v>
      </c>
      <c r="C693" t="str">
        <f>INDEX('PH Itemnames'!$B$1:$B$723,MATCH(B693,'PH Itemnames'!$A$1:$A$723),1)</f>
        <v>spaghettidinnerItem</v>
      </c>
      <c r="D693" t="s">
        <v>258</v>
      </c>
      <c r="E693" t="s">
        <v>1213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18"/>
        <v>1</v>
      </c>
      <c r="W693" s="11">
        <f t="shared" si="201"/>
        <v>0</v>
      </c>
      <c r="X693" s="44" t="str">
        <f t="shared" ca="1" si="219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0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0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0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0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0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0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0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09"/>
        <v>5</v>
      </c>
      <c r="CS693" s="34">
        <v>45</v>
      </c>
      <c r="CT693" s="30">
        <f t="shared" si="216"/>
        <v>10</v>
      </c>
      <c r="CU693" s="30">
        <v>12</v>
      </c>
      <c r="CV693" s="35">
        <f t="shared" si="210"/>
        <v>2.5</v>
      </c>
      <c r="CW693" s="36">
        <f t="shared" si="211"/>
        <v>0</v>
      </c>
      <c r="CX693" s="37">
        <f t="shared" si="212"/>
        <v>3.5</v>
      </c>
      <c r="CY693" s="38">
        <f t="shared" si="213"/>
        <v>2.5</v>
      </c>
      <c r="CZ693" s="39">
        <f t="shared" si="214"/>
        <v>5</v>
      </c>
      <c r="DA693" t="s">
        <v>215</v>
      </c>
      <c r="DC693" t="s">
        <v>213</v>
      </c>
      <c r="DD693" t="str">
        <f t="shared" ca="1" si="215"/>
        <v>SPAGHETTIDINNERITEM(MEAL, ItemRegistry.spaghettidinnerItem, 4 ,9f,10f,3f,3.5f,0f,2.5f,5f,1.75f),</v>
      </c>
      <c r="DG693" t="s">
        <v>2723</v>
      </c>
    </row>
    <row r="694" spans="2:111" x14ac:dyDescent="0.3">
      <c r="B694" t="s">
        <v>1049</v>
      </c>
      <c r="C694" t="str">
        <f>INDEX('PH Itemnames'!$B$1:$B$723,MATCH(B694,'PH Itemnames'!$A$1:$A$723),1)</f>
        <v>gumboItem</v>
      </c>
      <c r="D694" t="s">
        <v>258</v>
      </c>
      <c r="E694" t="s">
        <v>1213</v>
      </c>
      <c r="F694" s="10" t="s">
        <v>9</v>
      </c>
      <c r="G694" s="11" t="s">
        <v>680</v>
      </c>
      <c r="H694" s="11" t="s">
        <v>70</v>
      </c>
      <c r="I694" s="11" t="s">
        <v>1050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18"/>
        <v>-1</v>
      </c>
      <c r="W694" s="11">
        <f t="shared" si="201"/>
        <v>0</v>
      </c>
      <c r="X694" s="44" t="str">
        <f t="shared" ca="1" si="219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0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0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0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0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0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0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0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09"/>
        <v>0</v>
      </c>
      <c r="CS694" s="34">
        <f t="shared" si="220"/>
        <v>14.166666666666668</v>
      </c>
      <c r="CT694" s="30">
        <f t="shared" si="216"/>
        <v>25</v>
      </c>
      <c r="CU694" s="30">
        <f t="shared" si="217"/>
        <v>16.274999999999999</v>
      </c>
      <c r="CV694" s="35">
        <f t="shared" si="210"/>
        <v>0</v>
      </c>
      <c r="CW694" s="36">
        <f t="shared" si="211"/>
        <v>0</v>
      </c>
      <c r="CX694" s="37">
        <f t="shared" si="212"/>
        <v>5</v>
      </c>
      <c r="CY694" s="38">
        <f t="shared" si="213"/>
        <v>2</v>
      </c>
      <c r="CZ694" s="39">
        <f t="shared" si="214"/>
        <v>0</v>
      </c>
      <c r="DA694" t="s">
        <v>212</v>
      </c>
      <c r="DC694" t="s">
        <v>213</v>
      </c>
      <c r="DD694" t="str">
        <f t="shared" ca="1" si="215"/>
        <v/>
      </c>
      <c r="DG694" t="s">
        <v>2316</v>
      </c>
    </row>
    <row r="695" spans="2:111" x14ac:dyDescent="0.3">
      <c r="B695" t="s">
        <v>1051</v>
      </c>
      <c r="C695" t="str">
        <f>INDEX('PH Itemnames'!$B$1:$B$723,MATCH(B695,'PH Itemnames'!$A$1:$A$723),1)</f>
        <v>jambalayaItem</v>
      </c>
      <c r="D695" t="s">
        <v>258</v>
      </c>
      <c r="E695" t="s">
        <v>1213</v>
      </c>
      <c r="F695" s="10" t="s">
        <v>283</v>
      </c>
      <c r="G695" s="11" t="s">
        <v>680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18"/>
        <v>1</v>
      </c>
      <c r="W695" s="11">
        <f t="shared" si="201"/>
        <v>0</v>
      </c>
      <c r="X695" s="44" t="str">
        <f t="shared" ca="1" si="219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0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0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0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0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0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0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0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09"/>
        <v>0</v>
      </c>
      <c r="CS695" s="34">
        <v>35</v>
      </c>
      <c r="CT695" s="30">
        <v>0</v>
      </c>
      <c r="CU695" s="30">
        <f t="shared" si="217"/>
        <v>24.886904761904763</v>
      </c>
      <c r="CV695" s="35">
        <f t="shared" si="210"/>
        <v>0</v>
      </c>
      <c r="CW695" s="36">
        <f t="shared" si="211"/>
        <v>0</v>
      </c>
      <c r="CX695" s="37">
        <v>4.5</v>
      </c>
      <c r="CY695" s="38">
        <v>5</v>
      </c>
      <c r="CZ695" s="39">
        <f t="shared" si="214"/>
        <v>0</v>
      </c>
      <c r="DA695" t="s">
        <v>215</v>
      </c>
      <c r="DC695" t="s">
        <v>213</v>
      </c>
      <c r="DD695" t="str">
        <f t="shared" ca="1" si="215"/>
        <v>JAMBALAYAITEM(MEAL, ItemRegistry.jambalayaItem, 4 ,7f,0f,0f,4.5f,0f,5f,0f,0.84f),</v>
      </c>
      <c r="DG695" t="s">
        <v>2724</v>
      </c>
    </row>
    <row r="696" spans="2:111" x14ac:dyDescent="0.3">
      <c r="B696" t="s">
        <v>1052</v>
      </c>
      <c r="C696" t="str">
        <f>INDEX('PH Itemnames'!$B$1:$B$723,MATCH(B696,'PH Itemnames'!$A$1:$A$723),1)</f>
        <v>supremepizzaItem</v>
      </c>
      <c r="D696" t="s">
        <v>258</v>
      </c>
      <c r="E696" t="s">
        <v>1213</v>
      </c>
      <c r="F696" s="10" t="s">
        <v>979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18"/>
        <v>1</v>
      </c>
      <c r="W696" s="11">
        <f t="shared" si="201"/>
        <v>0</v>
      </c>
      <c r="X696" s="44" t="str">
        <f t="shared" ca="1" si="219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0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0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0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0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0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0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0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09"/>
        <v>3</v>
      </c>
      <c r="CS696" s="34">
        <v>35</v>
      </c>
      <c r="CT696" s="30">
        <v>0</v>
      </c>
      <c r="CU696" s="30">
        <v>12</v>
      </c>
      <c r="CV696" s="35">
        <f t="shared" si="210"/>
        <v>1</v>
      </c>
      <c r="CW696" s="36">
        <f t="shared" si="211"/>
        <v>0</v>
      </c>
      <c r="CX696" s="37">
        <f t="shared" si="212"/>
        <v>4.5</v>
      </c>
      <c r="CY696" s="38">
        <f t="shared" si="213"/>
        <v>2.5</v>
      </c>
      <c r="CZ696" s="39">
        <f t="shared" si="214"/>
        <v>3</v>
      </c>
      <c r="DA696" t="s">
        <v>215</v>
      </c>
      <c r="DB696" t="s">
        <v>1198</v>
      </c>
      <c r="DC696" t="s">
        <v>213</v>
      </c>
      <c r="DD696" t="str">
        <f t="shared" ca="1" si="215"/>
        <v>SUPREMEPIZZAITEM(MEAL, ItemRegistry.supremepizzaItem, 4 ,7f,0f,1f,4.5f,0f,2.5f,3f,1.75f),</v>
      </c>
      <c r="DG696" t="s">
        <v>2725</v>
      </c>
    </row>
    <row r="697" spans="2:111" x14ac:dyDescent="0.3">
      <c r="B697" t="s">
        <v>1053</v>
      </c>
      <c r="C697" t="str">
        <f>INDEX('PH Itemnames'!$B$1:$B$723,MATCH(B697,'PH Itemnames'!$A$1:$A$723),1)</f>
        <v>bbqplatterItem</v>
      </c>
      <c r="D697" t="s">
        <v>258</v>
      </c>
      <c r="E697" t="s">
        <v>1213</v>
      </c>
      <c r="F697" s="10" t="s">
        <v>306</v>
      </c>
      <c r="G697" s="11" t="s">
        <v>304</v>
      </c>
      <c r="H697" s="11" t="s">
        <v>1054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18"/>
        <v>1</v>
      </c>
      <c r="W697" s="11">
        <f t="shared" si="201"/>
        <v>0</v>
      </c>
      <c r="X697" s="44" t="str">
        <f t="shared" ca="1" si="219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0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0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0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0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0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0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0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09"/>
        <v>1</v>
      </c>
      <c r="CS697" s="34">
        <f t="shared" si="220"/>
        <v>35</v>
      </c>
      <c r="CT697" s="30">
        <f t="shared" si="216"/>
        <v>20</v>
      </c>
      <c r="CU697" s="30">
        <v>14</v>
      </c>
      <c r="CV697" s="35">
        <f t="shared" si="210"/>
        <v>3</v>
      </c>
      <c r="CW697" s="36">
        <f t="shared" si="211"/>
        <v>0</v>
      </c>
      <c r="CX697" s="37">
        <f t="shared" si="212"/>
        <v>0</v>
      </c>
      <c r="CY697" s="38">
        <f t="shared" si="213"/>
        <v>3.5</v>
      </c>
      <c r="CZ697" s="39">
        <f t="shared" si="214"/>
        <v>1</v>
      </c>
      <c r="DA697" t="s">
        <v>215</v>
      </c>
      <c r="DC697" t="s">
        <v>213</v>
      </c>
      <c r="DD697" t="str">
        <f t="shared" ca="1" si="215"/>
        <v>BBQPLATTERITEM(MEAL, ItemRegistry.bbqplatterItem, 4 ,7f,20f,3f,0f,0f,3.5f,1f,1.5f),</v>
      </c>
      <c r="DG697" t="s">
        <v>2726</v>
      </c>
    </row>
    <row r="698" spans="2:111" x14ac:dyDescent="0.3">
      <c r="B698" t="s">
        <v>1055</v>
      </c>
      <c r="C698" t="str">
        <f>INDEX('PH Itemnames'!$B$1:$B$723,MATCH(B698,'PH Itemnames'!$A$1:$A$723),1)</f>
        <v>chickenandwafflesItem</v>
      </c>
      <c r="D698" t="s">
        <v>258</v>
      </c>
      <c r="E698" t="s">
        <v>1213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18"/>
        <v>1</v>
      </c>
      <c r="W698" s="11">
        <f t="shared" si="201"/>
        <v>0</v>
      </c>
      <c r="X698" s="44" t="str">
        <f t="shared" ca="1" si="219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0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0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0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0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0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0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0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09"/>
        <v>3</v>
      </c>
      <c r="CS698" s="34">
        <v>30</v>
      </c>
      <c r="CT698" s="30">
        <v>0</v>
      </c>
      <c r="CU698" s="30">
        <f t="shared" si="217"/>
        <v>24</v>
      </c>
      <c r="CV698" s="35">
        <f t="shared" si="210"/>
        <v>2</v>
      </c>
      <c r="CW698" s="36">
        <f t="shared" si="211"/>
        <v>0</v>
      </c>
      <c r="CX698" s="37">
        <f t="shared" si="212"/>
        <v>0</v>
      </c>
      <c r="CY698" s="38">
        <f t="shared" si="213"/>
        <v>2.5</v>
      </c>
      <c r="CZ698" s="39">
        <f t="shared" si="214"/>
        <v>3</v>
      </c>
      <c r="DA698" t="s">
        <v>215</v>
      </c>
      <c r="DC698" t="s">
        <v>213</v>
      </c>
      <c r="DD698" t="str">
        <f t="shared" ca="1" si="215"/>
        <v>CHICKENANDWAFFLESITEM(MEAL, ItemRegistry.chickenandwafflesItem, 4 ,6f,0f,2f,0f,0f,2.5f,3f,0.88f),</v>
      </c>
      <c r="DG698" t="s">
        <v>2727</v>
      </c>
    </row>
    <row r="699" spans="2:111" x14ac:dyDescent="0.3">
      <c r="B699" t="s">
        <v>1056</v>
      </c>
      <c r="C699" t="str">
        <f>INDEX('PH Itemnames'!$B$1:$B$723,MATCH(B699,'PH Itemnames'!$A$1:$A$723),1)</f>
        <v>gourmetporkburgerItem</v>
      </c>
      <c r="D699" t="s">
        <v>258</v>
      </c>
      <c r="E699" t="s">
        <v>1213</v>
      </c>
      <c r="F699" s="10" t="s">
        <v>1140</v>
      </c>
      <c r="G699" s="11" t="s">
        <v>874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18"/>
        <v>0</v>
      </c>
      <c r="W699" s="11">
        <f t="shared" si="201"/>
        <v>0</v>
      </c>
      <c r="X699" s="44" t="str">
        <f t="shared" ca="1" si="219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0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0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0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0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0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0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0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09"/>
        <v>4</v>
      </c>
      <c r="CS699" s="34">
        <f t="shared" si="220"/>
        <v>40</v>
      </c>
      <c r="CT699" s="30">
        <f t="shared" si="216"/>
        <v>20</v>
      </c>
      <c r="CU699" s="30">
        <f t="shared" si="217"/>
        <v>12.86904761904762</v>
      </c>
      <c r="CV699" s="35">
        <f t="shared" si="210"/>
        <v>1</v>
      </c>
      <c r="CW699" s="36">
        <f t="shared" si="211"/>
        <v>0</v>
      </c>
      <c r="CX699" s="37">
        <f t="shared" si="212"/>
        <v>3.5</v>
      </c>
      <c r="CY699" s="38">
        <f t="shared" si="213"/>
        <v>1.5</v>
      </c>
      <c r="CZ699" s="39">
        <f t="shared" si="214"/>
        <v>4</v>
      </c>
      <c r="DA699" t="s">
        <v>212</v>
      </c>
      <c r="DC699" t="s">
        <v>213</v>
      </c>
      <c r="DD699" t="str">
        <f t="shared" ca="1" si="215"/>
        <v/>
      </c>
      <c r="DG699" t="s">
        <v>2316</v>
      </c>
    </row>
    <row r="700" spans="2:111" x14ac:dyDescent="0.3">
      <c r="B700" t="s">
        <v>1057</v>
      </c>
      <c r="C700" t="str">
        <f>INDEX('PH Itemnames'!$B$1:$B$723,MATCH(B700,'PH Itemnames'!$A$1:$A$723),1)</f>
        <v>bbqchickenbiscuitItem</v>
      </c>
      <c r="D700" t="s">
        <v>253</v>
      </c>
      <c r="E700" t="s">
        <v>1213</v>
      </c>
      <c r="F700" s="10" t="s">
        <v>1041</v>
      </c>
      <c r="G700" s="11" t="s">
        <v>900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18"/>
        <v>1</v>
      </c>
      <c r="W700" s="11">
        <f t="shared" si="201"/>
        <v>0</v>
      </c>
      <c r="X700" s="44" t="str">
        <f t="shared" ca="1" si="219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0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0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0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0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0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0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0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09"/>
        <v>1</v>
      </c>
      <c r="CS700" s="34">
        <v>30</v>
      </c>
      <c r="CT700" s="30">
        <v>0</v>
      </c>
      <c r="CU700" s="30">
        <f t="shared" si="217"/>
        <v>25.1</v>
      </c>
      <c r="CV700" s="35">
        <f t="shared" si="210"/>
        <v>2</v>
      </c>
      <c r="CW700" s="36">
        <f t="shared" si="211"/>
        <v>0</v>
      </c>
      <c r="CX700" s="37">
        <f t="shared" si="212"/>
        <v>1.5</v>
      </c>
      <c r="CY700" s="38">
        <f t="shared" si="213"/>
        <v>2.5</v>
      </c>
      <c r="CZ700" s="39">
        <f t="shared" si="214"/>
        <v>1</v>
      </c>
      <c r="DA700" t="s">
        <v>215</v>
      </c>
      <c r="DC700" t="s">
        <v>213</v>
      </c>
      <c r="DD700" t="str">
        <f t="shared" ca="1" si="215"/>
        <v>BBQCHICKENBISCUITITEM(MEAL, ItemRegistry.bbqchickenbiscuitItem, 4 ,6f,0f,2f,1.5f,0f,2.5f,1f,0.84f),</v>
      </c>
      <c r="DG700" t="s">
        <v>2728</v>
      </c>
    </row>
    <row r="701" spans="2:111" x14ac:dyDescent="0.3">
      <c r="B701" t="s">
        <v>1058</v>
      </c>
      <c r="C701" t="str">
        <f>INDEX('PH Itemnames'!$B$1:$B$723,MATCH(B701,'PH Itemnames'!$A$1:$A$723),1)</f>
        <v>delightedmealItem</v>
      </c>
      <c r="D701" t="s">
        <v>258</v>
      </c>
      <c r="E701" t="s">
        <v>1213</v>
      </c>
      <c r="F701" s="10" t="s">
        <v>984</v>
      </c>
      <c r="G701" s="11" t="s">
        <v>295</v>
      </c>
      <c r="H701" s="11" t="s">
        <v>1059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18"/>
        <v>1</v>
      </c>
      <c r="W701" s="11">
        <f t="shared" si="201"/>
        <v>0</v>
      </c>
      <c r="X701" s="44" t="str">
        <f t="shared" ca="1" si="219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0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0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0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0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0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0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0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09"/>
        <v>4</v>
      </c>
      <c r="CS701" s="34">
        <v>45</v>
      </c>
      <c r="CT701" s="30">
        <f t="shared" si="216"/>
        <v>19.5</v>
      </c>
      <c r="CU701" s="30">
        <v>9</v>
      </c>
      <c r="CV701" s="35">
        <f t="shared" si="210"/>
        <v>1.5</v>
      </c>
      <c r="CW701" s="36">
        <v>1.5</v>
      </c>
      <c r="CX701" s="37">
        <f t="shared" si="212"/>
        <v>4</v>
      </c>
      <c r="CY701" s="38">
        <f t="shared" si="213"/>
        <v>2</v>
      </c>
      <c r="CZ701" s="39">
        <f t="shared" si="214"/>
        <v>4</v>
      </c>
      <c r="DA701" t="s">
        <v>215</v>
      </c>
      <c r="DB701" t="s">
        <v>1199</v>
      </c>
      <c r="DC701" t="s">
        <v>213</v>
      </c>
      <c r="DD701" t="str">
        <f t="shared" ca="1" si="215"/>
        <v>DELIGHTEDMEALITEM(MEAL, ItemRegistry.delightedmealItem, 4 ,9f,20f,2f,4f,1.5f,2f,4f,2.33f),</v>
      </c>
      <c r="DG701" t="s">
        <v>2729</v>
      </c>
    </row>
    <row r="702" spans="2:111" x14ac:dyDescent="0.3">
      <c r="B702" t="s">
        <v>1060</v>
      </c>
      <c r="C702" t="str">
        <f>INDEX('PH Itemnames'!$B$1:$B$723,MATCH(B702,'PH Itemnames'!$A$1:$A$723),1)</f>
        <v>heartybreakfastItem</v>
      </c>
      <c r="D702" t="s">
        <v>258</v>
      </c>
      <c r="E702" t="s">
        <v>1213</v>
      </c>
      <c r="F702" s="10" t="s">
        <v>77</v>
      </c>
      <c r="G702" s="11" t="s">
        <v>1045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18"/>
        <v>0</v>
      </c>
      <c r="W702" s="11">
        <f t="shared" si="201"/>
        <v>0</v>
      </c>
      <c r="X702" s="44" t="str">
        <f t="shared" ca="1" si="219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0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0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0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0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0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0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0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09"/>
        <v>4.3</v>
      </c>
      <c r="CS702" s="34">
        <f t="shared" si="220"/>
        <v>44</v>
      </c>
      <c r="CT702" s="30">
        <f t="shared" si="216"/>
        <v>5</v>
      </c>
      <c r="CU702" s="30">
        <f t="shared" si="217"/>
        <v>15.2</v>
      </c>
      <c r="CV702" s="35">
        <f t="shared" si="210"/>
        <v>1.5</v>
      </c>
      <c r="CW702" s="36">
        <f t="shared" si="211"/>
        <v>0</v>
      </c>
      <c r="CX702" s="37">
        <f t="shared" si="212"/>
        <v>2.5</v>
      </c>
      <c r="CY702" s="38">
        <f t="shared" si="213"/>
        <v>3.3</v>
      </c>
      <c r="CZ702" s="39">
        <f t="shared" si="214"/>
        <v>4.3</v>
      </c>
      <c r="DA702" t="s">
        <v>212</v>
      </c>
      <c r="DC702" t="s">
        <v>213</v>
      </c>
      <c r="DD702" t="str">
        <f t="shared" ca="1" si="215"/>
        <v/>
      </c>
      <c r="DG702" t="s">
        <v>2316</v>
      </c>
    </row>
    <row r="703" spans="2:111" x14ac:dyDescent="0.3">
      <c r="B703" t="s">
        <v>1061</v>
      </c>
      <c r="C703" t="str">
        <f>INDEX('PH Itemnames'!$B$1:$B$723,MATCH(B703,'PH Itemnames'!$A$1:$A$723),1)</f>
        <v>mcpamItem</v>
      </c>
      <c r="D703" t="s">
        <v>253</v>
      </c>
      <c r="E703" t="s">
        <v>1213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18"/>
        <v>1</v>
      </c>
      <c r="W703" s="11">
        <f t="shared" si="201"/>
        <v>0</v>
      </c>
      <c r="X703" s="44" t="str">
        <f t="shared" ca="1" si="219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0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0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0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0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0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0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0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09"/>
        <v>1</v>
      </c>
      <c r="CS703" s="34">
        <f t="shared" si="220"/>
        <v>30</v>
      </c>
      <c r="CT703" s="30">
        <v>0</v>
      </c>
      <c r="CU703" s="30">
        <v>12</v>
      </c>
      <c r="CV703" s="35">
        <f t="shared" si="210"/>
        <v>1.5</v>
      </c>
      <c r="CW703" s="36">
        <f t="shared" si="211"/>
        <v>0</v>
      </c>
      <c r="CX703" s="37">
        <f t="shared" si="212"/>
        <v>3.5</v>
      </c>
      <c r="CY703" s="38">
        <f t="shared" si="213"/>
        <v>2.5</v>
      </c>
      <c r="CZ703" s="39">
        <f t="shared" si="214"/>
        <v>1</v>
      </c>
      <c r="DA703" t="s">
        <v>215</v>
      </c>
      <c r="DC703" t="s">
        <v>213</v>
      </c>
      <c r="DD703" t="str">
        <f t="shared" ca="1" si="215"/>
        <v>MCPAMITEM(MEAL, ItemRegistry.mcpamItem, 4 ,6f,0f,2f,3.5f,0f,2.5f,1f,1.75f),</v>
      </c>
      <c r="DG703" t="s">
        <v>2730</v>
      </c>
    </row>
    <row r="704" spans="2:111" x14ac:dyDescent="0.3">
      <c r="B704" t="s">
        <v>1062</v>
      </c>
      <c r="C704" t="str">
        <f>INDEX('PH Itemnames'!$B$1:$B$723,MATCH(B704,'PH Itemnames'!$A$1:$A$723),1)</f>
        <v>deluxenachoesItem</v>
      </c>
      <c r="D704" t="s">
        <v>258</v>
      </c>
      <c r="E704" t="s">
        <v>1213</v>
      </c>
      <c r="F704" s="10" t="s">
        <v>1063</v>
      </c>
      <c r="G704" s="11" t="s">
        <v>752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18"/>
        <v>1</v>
      </c>
      <c r="W704" s="11">
        <f t="shared" si="201"/>
        <v>0</v>
      </c>
      <c r="X704" s="44" t="str">
        <f t="shared" ca="1" si="219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0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0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0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0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0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0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0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09"/>
        <v>4</v>
      </c>
      <c r="CS704" s="34">
        <v>30</v>
      </c>
      <c r="CT704" s="30">
        <v>0</v>
      </c>
      <c r="CU704" s="30">
        <v>14</v>
      </c>
      <c r="CV704" s="35">
        <f t="shared" si="210"/>
        <v>0</v>
      </c>
      <c r="CW704" s="36">
        <f t="shared" si="211"/>
        <v>1.6</v>
      </c>
      <c r="CX704" s="37">
        <f t="shared" si="212"/>
        <v>5</v>
      </c>
      <c r="CY704" s="38">
        <f t="shared" si="213"/>
        <v>2</v>
      </c>
      <c r="CZ704" s="39">
        <f t="shared" si="214"/>
        <v>4</v>
      </c>
      <c r="DA704" t="s">
        <v>215</v>
      </c>
      <c r="DB704" t="s">
        <v>1064</v>
      </c>
      <c r="DC704" t="s">
        <v>213</v>
      </c>
      <c r="DD704" t="str">
        <f t="shared" ca="1" si="215"/>
        <v>DELUXENACHOESITEM(MEAL, ItemRegistry.deluxenachoesItem, 4 ,6f,0f,0f,5f,1.6f,2f,4f,1.5f),</v>
      </c>
      <c r="DG704" t="s">
        <v>2731</v>
      </c>
    </row>
    <row r="705" spans="2:111" x14ac:dyDescent="0.3">
      <c r="B705" t="s">
        <v>1065</v>
      </c>
      <c r="C705" t="str">
        <f>INDEX('PH Itemnames'!$B$1:$B$723,MATCH(B705,'PH Itemnames'!$A$1:$A$723),1)</f>
        <v>gourmetmuttonburgerItem</v>
      </c>
      <c r="D705" t="s">
        <v>258</v>
      </c>
      <c r="E705" t="s">
        <v>1213</v>
      </c>
      <c r="F705" s="10" t="s">
        <v>1066</v>
      </c>
      <c r="G705" s="11" t="s">
        <v>874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18"/>
        <v>1</v>
      </c>
      <c r="W705" s="11">
        <f t="shared" si="201"/>
        <v>0</v>
      </c>
      <c r="X705" s="44" t="str">
        <f t="shared" ca="1" si="219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0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0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0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0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0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0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0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09"/>
        <v>7</v>
      </c>
      <c r="CS705" s="34">
        <v>45</v>
      </c>
      <c r="CT705" s="30">
        <v>0</v>
      </c>
      <c r="CU705" s="30">
        <v>12</v>
      </c>
      <c r="CV705" s="35">
        <f t="shared" si="210"/>
        <v>1</v>
      </c>
      <c r="CW705" s="36">
        <f t="shared" si="211"/>
        <v>0</v>
      </c>
      <c r="CX705" s="37">
        <f t="shared" si="212"/>
        <v>2.5</v>
      </c>
      <c r="CY705" s="38">
        <f t="shared" si="213"/>
        <v>2</v>
      </c>
      <c r="CZ705" s="39">
        <f t="shared" si="214"/>
        <v>7</v>
      </c>
      <c r="DA705" t="s">
        <v>215</v>
      </c>
      <c r="DC705" t="s">
        <v>213</v>
      </c>
      <c r="DD705" t="str">
        <f t="shared" ca="1" si="215"/>
        <v>GOURMETMUTTONBURGERITEM(MEAL, ItemRegistry.gourmetmuttonburgerItem, 4 ,9f,0f,1f,2.5f,0f,2f,7f,1.75f),</v>
      </c>
      <c r="DG705" t="s">
        <v>2732</v>
      </c>
    </row>
    <row r="706" spans="2:111" x14ac:dyDescent="0.3">
      <c r="B706" t="s">
        <v>1067</v>
      </c>
      <c r="C706" t="str">
        <f>INDEX('PH Itemnames'!$B$1:$B$723,MATCH(B706,'PH Itemnames'!$A$1:$A$723),1)</f>
        <v>netherstartoastItem</v>
      </c>
      <c r="D706" t="s">
        <v>253</v>
      </c>
      <c r="E706" t="s">
        <v>1213</v>
      </c>
      <c r="F706" s="10" t="s">
        <v>257</v>
      </c>
      <c r="G706" s="11" t="s">
        <v>1068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18"/>
        <v>0</v>
      </c>
      <c r="W706" s="11">
        <f t="shared" si="201"/>
        <v>0</v>
      </c>
      <c r="X706" s="44" t="str">
        <f t="shared" ca="1" si="219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0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0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0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0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0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0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0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09"/>
        <v>2</v>
      </c>
      <c r="CS706" s="34">
        <f t="shared" si="220"/>
        <v>15</v>
      </c>
      <c r="CT706" s="30">
        <f t="shared" si="216"/>
        <v>0</v>
      </c>
      <c r="CU706" s="30">
        <f t="shared" si="217"/>
        <v>9.5</v>
      </c>
      <c r="CV706" s="35">
        <f t="shared" si="210"/>
        <v>1.5</v>
      </c>
      <c r="CW706" s="36">
        <f t="shared" si="211"/>
        <v>0</v>
      </c>
      <c r="CX706" s="37">
        <f t="shared" si="212"/>
        <v>0</v>
      </c>
      <c r="CY706" s="38">
        <f t="shared" si="213"/>
        <v>0</v>
      </c>
      <c r="CZ706" s="39">
        <f t="shared" si="214"/>
        <v>2</v>
      </c>
      <c r="DA706" t="s">
        <v>212</v>
      </c>
      <c r="DB706" t="s">
        <v>1069</v>
      </c>
      <c r="DC706" t="s">
        <v>213</v>
      </c>
      <c r="DD706" t="str">
        <f t="shared" ca="1" si="215"/>
        <v/>
      </c>
      <c r="DG706" t="s">
        <v>2316</v>
      </c>
    </row>
    <row r="707" spans="2:111" x14ac:dyDescent="0.3">
      <c r="B707" t="s">
        <v>1070</v>
      </c>
      <c r="C707" t="str">
        <f>INDEX('PH Itemnames'!$B$1:$B$723,MATCH(B707,'PH Itemnames'!$A$1:$A$723),1)</f>
        <v>paradiseburgerItem</v>
      </c>
      <c r="D707" t="s">
        <v>258</v>
      </c>
      <c r="E707" t="s">
        <v>1213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18"/>
        <v>1</v>
      </c>
      <c r="W707" s="11">
        <f t="shared" si="201"/>
        <v>0</v>
      </c>
      <c r="X707" s="44" t="str">
        <f t="shared" ca="1" si="219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0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0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0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0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0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0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0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09"/>
        <v>3</v>
      </c>
      <c r="CS707" s="34">
        <v>35</v>
      </c>
      <c r="CT707" s="30">
        <v>0</v>
      </c>
      <c r="CU707" s="30">
        <v>12</v>
      </c>
      <c r="CV707" s="35">
        <f t="shared" si="210"/>
        <v>1.5</v>
      </c>
      <c r="CW707" s="36">
        <f t="shared" si="211"/>
        <v>0</v>
      </c>
      <c r="CX707" s="37">
        <f t="shared" si="212"/>
        <v>5.5</v>
      </c>
      <c r="CY707" s="38">
        <f t="shared" si="213"/>
        <v>2</v>
      </c>
      <c r="CZ707" s="39">
        <f t="shared" si="214"/>
        <v>3</v>
      </c>
      <c r="DA707" t="s">
        <v>215</v>
      </c>
      <c r="DC707" t="s">
        <v>213</v>
      </c>
      <c r="DD707" t="str">
        <f t="shared" ca="1" si="215"/>
        <v>PARADISEBURGERITEM(MEAL, ItemRegistry.paradiseburgerItem, 4 ,7f,0f,2f,5.5f,0f,2f,3f,1.75f),</v>
      </c>
      <c r="DG707" t="s">
        <v>2733</v>
      </c>
    </row>
    <row r="708" spans="2:111" x14ac:dyDescent="0.3">
      <c r="B708" t="s">
        <v>1071</v>
      </c>
      <c r="C708" t="str">
        <f>INDEX('PH Itemnames'!$B$1:$B$723,MATCH(B708,'PH Itemnames'!$A$1:$A$723),1)</f>
        <v>chimichangaItem</v>
      </c>
      <c r="D708" t="s">
        <v>258</v>
      </c>
      <c r="E708" t="s">
        <v>1213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752</v>
      </c>
      <c r="K708" s="11" t="s">
        <v>230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18"/>
        <v>1</v>
      </c>
      <c r="W708" s="11">
        <f t="shared" ref="W708:W725" si="221">COUNTIF(F708:M1430,B708)</f>
        <v>0</v>
      </c>
      <c r="X708" s="44" t="str">
        <f t="shared" ca="1" si="219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22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23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24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25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26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27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28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29">SUM(CJ708:CQ708)</f>
        <v>7</v>
      </c>
      <c r="CS708" s="34">
        <f t="shared" ref="CS708:CS724" si="230">AG708</f>
        <v>45.166666666666671</v>
      </c>
      <c r="CT708" s="30">
        <v>0</v>
      </c>
      <c r="CU708" s="30">
        <v>12</v>
      </c>
      <c r="CV708" s="35">
        <f t="shared" ref="CV708:CV724" si="231">BH708</f>
        <v>0</v>
      </c>
      <c r="CW708" s="36">
        <v>1</v>
      </c>
      <c r="CX708" s="37">
        <f t="shared" ref="CX708:CX724" si="232">BZ708</f>
        <v>5.5</v>
      </c>
      <c r="CY708" s="38">
        <f t="shared" ref="CY708:CY724" si="233">CI708</f>
        <v>2</v>
      </c>
      <c r="CZ708" s="39">
        <f t="shared" ref="CZ708:CZ724" si="234">CR708</f>
        <v>7</v>
      </c>
      <c r="DA708" t="s">
        <v>215</v>
      </c>
      <c r="DC708" t="s">
        <v>213</v>
      </c>
      <c r="DD708" t="str">
        <f t="shared" ref="DD708:DD725" ca="1" si="235">IF(AND(X708="Yes",NOT(DC708="No")),CONCATENATE(UPPER(C708),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G708" t="s">
        <v>2734</v>
      </c>
    </row>
    <row r="709" spans="2:111" x14ac:dyDescent="0.3">
      <c r="B709" t="s">
        <v>1072</v>
      </c>
      <c r="C709" t="str">
        <f>INDEX('PH Itemnames'!$B$1:$B$723,MATCH(B709,'PH Itemnames'!$A$1:$A$723),1)</f>
        <v>salisburysteakItem</v>
      </c>
      <c r="D709" t="s">
        <v>258</v>
      </c>
      <c r="E709" t="s">
        <v>1213</v>
      </c>
      <c r="F709" s="10" t="s">
        <v>75</v>
      </c>
      <c r="G709" s="11" t="s">
        <v>1019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18"/>
        <v>1</v>
      </c>
      <c r="W709" s="11">
        <f t="shared" si="221"/>
        <v>0</v>
      </c>
      <c r="X709" s="44" t="str">
        <f t="shared" ca="1" si="219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22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23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24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25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26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27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28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29"/>
        <v>5</v>
      </c>
      <c r="CS709" s="34">
        <v>50</v>
      </c>
      <c r="CT709" s="30">
        <f t="shared" ref="CT709:CT724" si="236">AP709</f>
        <v>0.35714285714285715</v>
      </c>
      <c r="CU709" s="30">
        <v>14</v>
      </c>
      <c r="CV709" s="35">
        <f t="shared" si="231"/>
        <v>2.5</v>
      </c>
      <c r="CW709" s="36">
        <f t="shared" ref="CW709:CW724" si="237">BQ709</f>
        <v>0</v>
      </c>
      <c r="CX709" s="37">
        <v>2</v>
      </c>
      <c r="CY709" s="38">
        <f t="shared" si="233"/>
        <v>4.5</v>
      </c>
      <c r="CZ709" s="39">
        <f t="shared" si="234"/>
        <v>5</v>
      </c>
      <c r="DA709" t="s">
        <v>215</v>
      </c>
      <c r="DC709" t="s">
        <v>213</v>
      </c>
      <c r="DD709" t="str">
        <f t="shared" ca="1" si="235"/>
        <v>SALISBURYSTEAKITEM(MEAL, ItemRegistry.salisburysteakItem, 4 ,10f,0f,3f,2f,0f,4.5f,5f,1.5f),</v>
      </c>
      <c r="DG709" t="s">
        <v>2735</v>
      </c>
    </row>
    <row r="710" spans="2:111" x14ac:dyDescent="0.3">
      <c r="B710" t="s">
        <v>1073</v>
      </c>
      <c r="C710" t="str">
        <f>INDEX('PH Itemnames'!$B$1:$B$723,MATCH(B710,'PH Itemnames'!$A$1:$A$723),1)</f>
        <v>ploughmanslunchItem</v>
      </c>
      <c r="D710" t="s">
        <v>258</v>
      </c>
      <c r="E710" t="s">
        <v>1213</v>
      </c>
      <c r="F710" s="10" t="s">
        <v>259</v>
      </c>
      <c r="G710" s="11" t="s">
        <v>180</v>
      </c>
      <c r="H710" s="11" t="s">
        <v>73</v>
      </c>
      <c r="I710" s="11" t="s">
        <v>687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38">SUM(N710:U710)-COUNTA(F710:M710)+1</f>
        <v>1</v>
      </c>
      <c r="W710" s="11">
        <f t="shared" si="221"/>
        <v>0</v>
      </c>
      <c r="X710" s="44" t="str">
        <f t="shared" ca="1" si="219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22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23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24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25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26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27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28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29"/>
        <v>3</v>
      </c>
      <c r="CS710" s="34">
        <v>30</v>
      </c>
      <c r="CT710" s="30">
        <v>0</v>
      </c>
      <c r="CU710" s="30">
        <v>14</v>
      </c>
      <c r="CV710" s="35">
        <f t="shared" si="231"/>
        <v>1.5</v>
      </c>
      <c r="CW710" s="36">
        <f t="shared" si="237"/>
        <v>1</v>
      </c>
      <c r="CX710" s="37">
        <f t="shared" si="232"/>
        <v>2.5</v>
      </c>
      <c r="CY710" s="38">
        <f t="shared" si="233"/>
        <v>2.5</v>
      </c>
      <c r="CZ710" s="39">
        <f t="shared" si="234"/>
        <v>3</v>
      </c>
      <c r="DA710" t="s">
        <v>215</v>
      </c>
      <c r="DC710" t="s">
        <v>213</v>
      </c>
      <c r="DD710" t="str">
        <f t="shared" ca="1" si="235"/>
        <v>PLOUGHMANSLUNCHITEM(MEAL, ItemRegistry.ploughmanslunchItem, 4 ,6f,0f,2f,2.5f,1f,2.5f,3f,1.5f),</v>
      </c>
      <c r="DG710" t="s">
        <v>2736</v>
      </c>
    </row>
    <row r="711" spans="2:111" x14ac:dyDescent="0.3">
      <c r="B711" t="s">
        <v>1074</v>
      </c>
      <c r="C711" t="str">
        <f>INDEX('PH Itemnames'!$B$1:$B$723,MATCH(B711,'PH Itemnames'!$A$1:$A$723),1)</f>
        <v>cornedbeefhashItem</v>
      </c>
      <c r="D711" t="s">
        <v>258</v>
      </c>
      <c r="E711" t="s">
        <v>1213</v>
      </c>
      <c r="F711" s="10" t="s">
        <v>729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38"/>
        <v>0</v>
      </c>
      <c r="W711" s="11">
        <f t="shared" si="221"/>
        <v>1</v>
      </c>
      <c r="X711" s="44" t="str">
        <f t="shared" ref="X711:X725" ca="1" si="239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22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23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24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25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26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27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28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29"/>
        <v>4</v>
      </c>
      <c r="CS711" s="34">
        <f t="shared" si="230"/>
        <v>43</v>
      </c>
      <c r="CT711" s="30">
        <f t="shared" si="236"/>
        <v>0</v>
      </c>
      <c r="CU711" s="30">
        <f t="shared" ref="CU711:CU724" si="240">AY711</f>
        <v>29.630952380952383</v>
      </c>
      <c r="CV711" s="35">
        <f t="shared" si="231"/>
        <v>0</v>
      </c>
      <c r="CW711" s="36">
        <f t="shared" si="237"/>
        <v>0</v>
      </c>
      <c r="CX711" s="37">
        <f t="shared" si="232"/>
        <v>3.5</v>
      </c>
      <c r="CY711" s="38">
        <f t="shared" si="233"/>
        <v>2</v>
      </c>
      <c r="CZ711" s="39">
        <f t="shared" si="234"/>
        <v>4</v>
      </c>
      <c r="DA711" t="s">
        <v>212</v>
      </c>
      <c r="DC711" t="s">
        <v>213</v>
      </c>
      <c r="DD711" t="str">
        <f t="shared" ca="1" si="235"/>
        <v/>
      </c>
      <c r="DG711" t="s">
        <v>2316</v>
      </c>
    </row>
    <row r="712" spans="2:111" x14ac:dyDescent="0.3">
      <c r="B712" t="s">
        <v>1075</v>
      </c>
      <c r="C712" t="str">
        <f>INDEX('PH Itemnames'!$B$1:$B$723,MATCH(B712,'PH Itemnames'!$A$1:$A$723),1)</f>
        <v>beetsoupItem</v>
      </c>
      <c r="D712" t="s">
        <v>258</v>
      </c>
      <c r="E712" t="s">
        <v>1213</v>
      </c>
      <c r="F712" s="10" t="s">
        <v>573</v>
      </c>
      <c r="G712" s="11" t="s">
        <v>419</v>
      </c>
      <c r="H712" s="11" t="s">
        <v>1076</v>
      </c>
      <c r="I712" s="11" t="s">
        <v>537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38"/>
        <v>0</v>
      </c>
      <c r="W712" s="11">
        <f t="shared" si="221"/>
        <v>0</v>
      </c>
      <c r="X712" s="44" t="str">
        <f t="shared" ca="1" si="239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22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23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24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25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26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27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28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29"/>
        <v>0</v>
      </c>
      <c r="CS712" s="34">
        <f t="shared" si="230"/>
        <v>47</v>
      </c>
      <c r="CT712" s="30">
        <f t="shared" si="236"/>
        <v>10</v>
      </c>
      <c r="CU712" s="30">
        <f t="shared" si="240"/>
        <v>13.902777777777777</v>
      </c>
      <c r="CV712" s="35">
        <f t="shared" si="231"/>
        <v>0</v>
      </c>
      <c r="CW712" s="36">
        <f t="shared" si="237"/>
        <v>0</v>
      </c>
      <c r="CX712" s="37">
        <f t="shared" si="232"/>
        <v>3.5</v>
      </c>
      <c r="CY712" s="38">
        <f t="shared" si="233"/>
        <v>4.5</v>
      </c>
      <c r="CZ712" s="39">
        <f t="shared" si="234"/>
        <v>0</v>
      </c>
      <c r="DA712" t="s">
        <v>212</v>
      </c>
      <c r="DC712" t="s">
        <v>213</v>
      </c>
      <c r="DD712" t="str">
        <f t="shared" ca="1" si="235"/>
        <v/>
      </c>
      <c r="DG712" t="s">
        <v>2316</v>
      </c>
    </row>
    <row r="713" spans="2:111" x14ac:dyDescent="0.3">
      <c r="B713" t="s">
        <v>1077</v>
      </c>
      <c r="C713" t="str">
        <f>INDEX('PH Itemnames'!$B$1:$B$723,MATCH(B713,'PH Itemnames'!$A$1:$A$723),1)</f>
        <v>friedfeastItem</v>
      </c>
      <c r="D713" t="s">
        <v>258</v>
      </c>
      <c r="E713" t="s">
        <v>1213</v>
      </c>
      <c r="F713" s="10" t="s">
        <v>513</v>
      </c>
      <c r="G713" s="11" t="s">
        <v>295</v>
      </c>
      <c r="H713" s="11" t="s">
        <v>1078</v>
      </c>
      <c r="I713" s="11" t="s">
        <v>759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38"/>
        <v>1</v>
      </c>
      <c r="W713" s="11">
        <f t="shared" si="221"/>
        <v>0</v>
      </c>
      <c r="X713" s="44" t="str">
        <f t="shared" ca="1" si="239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22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23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24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25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26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27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28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29"/>
        <v>1</v>
      </c>
      <c r="CS713" s="34">
        <v>45</v>
      </c>
      <c r="CT713" s="30">
        <f t="shared" si="236"/>
        <v>20</v>
      </c>
      <c r="CU713" s="30">
        <v>14</v>
      </c>
      <c r="CV713" s="35">
        <f t="shared" si="231"/>
        <v>1</v>
      </c>
      <c r="CW713" s="36">
        <f t="shared" si="237"/>
        <v>0</v>
      </c>
      <c r="CX713" s="37">
        <f t="shared" si="232"/>
        <v>3</v>
      </c>
      <c r="CY713" s="38">
        <f t="shared" si="233"/>
        <v>2.5</v>
      </c>
      <c r="CZ713" s="39">
        <f t="shared" si="234"/>
        <v>1</v>
      </c>
      <c r="DA713" t="s">
        <v>215</v>
      </c>
      <c r="DC713" t="s">
        <v>213</v>
      </c>
      <c r="DD713" t="str">
        <f t="shared" ca="1" si="235"/>
        <v>FRIEDFEASTITEM(MEAL, ItemRegistry.friedfeastItem, 4 ,9f,20f,1f,3f,0f,2.5f,1f,1.5f),</v>
      </c>
      <c r="DG713" t="s">
        <v>2737</v>
      </c>
    </row>
    <row r="714" spans="2:111" x14ac:dyDescent="0.3">
      <c r="B714" t="s">
        <v>1079</v>
      </c>
      <c r="C714" t="str">
        <f>INDEX('PH Itemnames'!$B$1:$B$723,MATCH(B714,'PH Itemnames'!$A$1:$A$723),1)</f>
        <v>timpanoItem</v>
      </c>
      <c r="D714" t="s">
        <v>258</v>
      </c>
      <c r="E714" t="s">
        <v>1213</v>
      </c>
      <c r="F714" s="10" t="s">
        <v>222</v>
      </c>
      <c r="G714" s="11" t="s">
        <v>331</v>
      </c>
      <c r="H714" s="11" t="s">
        <v>780</v>
      </c>
      <c r="I714" s="11" t="s">
        <v>680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38"/>
        <v>1</v>
      </c>
      <c r="W714" s="11">
        <f t="shared" si="221"/>
        <v>0</v>
      </c>
      <c r="X714" s="44" t="str">
        <f t="shared" ca="1" si="239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22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23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24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25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26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27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28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29"/>
        <v>1</v>
      </c>
      <c r="CS714" s="34">
        <v>35</v>
      </c>
      <c r="CT714" s="30">
        <v>0</v>
      </c>
      <c r="CU714" s="30">
        <f t="shared" si="240"/>
        <v>22.1875</v>
      </c>
      <c r="CV714" s="35">
        <f t="shared" si="231"/>
        <v>2</v>
      </c>
      <c r="CW714" s="36">
        <f t="shared" si="237"/>
        <v>0</v>
      </c>
      <c r="CX714" s="37">
        <f t="shared" si="232"/>
        <v>1.5</v>
      </c>
      <c r="CY714" s="38">
        <f t="shared" si="233"/>
        <v>4.5</v>
      </c>
      <c r="CZ714" s="39">
        <f t="shared" si="234"/>
        <v>1</v>
      </c>
      <c r="DA714" t="s">
        <v>215</v>
      </c>
      <c r="DC714" t="s">
        <v>213</v>
      </c>
      <c r="DD714" t="str">
        <f t="shared" ca="1" si="235"/>
        <v>TIMPANOITEM(MEAL, ItemRegistry.timpanoItem, 4 ,7f,0f,2f,1.5f,0f,4.5f,1f,0.95f),</v>
      </c>
      <c r="DG714" t="s">
        <v>2738</v>
      </c>
    </row>
    <row r="715" spans="2:111" x14ac:dyDescent="0.3">
      <c r="B715" t="s">
        <v>1080</v>
      </c>
      <c r="C715" t="str">
        <f>INDEX('PH Itemnames'!$B$1:$B$723,MATCH(B715,'PH Itemnames'!$A$1:$A$723),1)</f>
        <v>deluxechickencurryItem</v>
      </c>
      <c r="D715" t="s">
        <v>258</v>
      </c>
      <c r="E715" t="s">
        <v>1213</v>
      </c>
      <c r="F715" s="10" t="s">
        <v>484</v>
      </c>
      <c r="G715" s="11" t="s">
        <v>44</v>
      </c>
      <c r="H715" s="11" t="s">
        <v>673</v>
      </c>
      <c r="I715" s="11" t="s">
        <v>1081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38"/>
        <v>-3</v>
      </c>
      <c r="W715" s="11">
        <f t="shared" si="221"/>
        <v>0</v>
      </c>
      <c r="X715" s="44" t="str">
        <f t="shared" ca="1" si="239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22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23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24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25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26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27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28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29"/>
        <v>1.5</v>
      </c>
      <c r="CS715" s="34">
        <f t="shared" si="230"/>
        <v>38</v>
      </c>
      <c r="CT715" s="30">
        <f t="shared" si="236"/>
        <v>5</v>
      </c>
      <c r="CU715" s="30">
        <f t="shared" si="240"/>
        <v>16.104166666666668</v>
      </c>
      <c r="CV715" s="35">
        <f t="shared" si="231"/>
        <v>1</v>
      </c>
      <c r="CW715" s="36">
        <f t="shared" si="237"/>
        <v>0</v>
      </c>
      <c r="CX715" s="37">
        <f t="shared" si="232"/>
        <v>3.5</v>
      </c>
      <c r="CY715" s="38">
        <f t="shared" si="233"/>
        <v>2.5</v>
      </c>
      <c r="CZ715" s="39">
        <f t="shared" si="234"/>
        <v>1.5</v>
      </c>
      <c r="DA715" t="s">
        <v>212</v>
      </c>
      <c r="DC715" t="s">
        <v>213</v>
      </c>
      <c r="DD715" t="str">
        <f t="shared" ca="1" si="235"/>
        <v/>
      </c>
      <c r="DG715" t="s">
        <v>2316</v>
      </c>
    </row>
    <row r="716" spans="2:111" x14ac:dyDescent="0.3">
      <c r="B716" t="s">
        <v>1082</v>
      </c>
      <c r="C716" t="str">
        <f>INDEX('PH Itemnames'!$B$1:$B$723,MATCH(B716,'PH Itemnames'!$A$1:$A$723),1)</f>
        <v>weekendpicnicItem</v>
      </c>
      <c r="D716" t="s">
        <v>258</v>
      </c>
      <c r="E716" t="s">
        <v>1213</v>
      </c>
      <c r="F716" s="10" t="s">
        <v>1083</v>
      </c>
      <c r="G716" s="11" t="s">
        <v>292</v>
      </c>
      <c r="H716" s="11" t="s">
        <v>771</v>
      </c>
      <c r="I716" s="11" t="s">
        <v>759</v>
      </c>
      <c r="J716" s="11" t="s">
        <v>337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38"/>
        <v>1</v>
      </c>
      <c r="W716" s="11">
        <f t="shared" si="221"/>
        <v>0</v>
      </c>
      <c r="X716" s="44" t="str">
        <f t="shared" ca="1" si="239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22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23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24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25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26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27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28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29"/>
        <v>0</v>
      </c>
      <c r="CS716" s="34">
        <v>50</v>
      </c>
      <c r="CT716" s="30">
        <v>20</v>
      </c>
      <c r="CU716" s="30">
        <v>12</v>
      </c>
      <c r="CV716" s="35">
        <f t="shared" si="231"/>
        <v>1</v>
      </c>
      <c r="CW716" s="36">
        <f t="shared" si="237"/>
        <v>0</v>
      </c>
      <c r="CX716" s="37">
        <v>5</v>
      </c>
      <c r="CY716" s="38">
        <f t="shared" si="233"/>
        <v>2.5</v>
      </c>
      <c r="CZ716" s="39">
        <f t="shared" si="234"/>
        <v>0</v>
      </c>
      <c r="DA716" t="s">
        <v>215</v>
      </c>
      <c r="DC716" t="s">
        <v>213</v>
      </c>
      <c r="DD716" t="str">
        <f t="shared" ca="1" si="235"/>
        <v>WEEKENDPICNICITEM(MEAL, ItemRegistry.weekendpicnicItem, 4 ,10f,20f,1f,5f,0f,2.5f,0f,1.75f),</v>
      </c>
      <c r="DG716" t="s">
        <v>2739</v>
      </c>
    </row>
    <row r="717" spans="2:111" x14ac:dyDescent="0.3">
      <c r="B717" t="s">
        <v>1084</v>
      </c>
      <c r="C717" t="str">
        <f>INDEX('PH Itemnames'!$B$1:$B$723,MATCH(B717,'PH Itemnames'!$A$1:$A$723),1)</f>
        <v>gourmetbeefburgerItem</v>
      </c>
      <c r="D717" t="s">
        <v>258</v>
      </c>
      <c r="E717" t="s">
        <v>1213</v>
      </c>
      <c r="F717" s="10" t="s">
        <v>1085</v>
      </c>
      <c r="G717" s="11" t="s">
        <v>874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38"/>
        <v>1</v>
      </c>
      <c r="W717" s="11">
        <f t="shared" si="221"/>
        <v>0</v>
      </c>
      <c r="X717" s="44" t="str">
        <f t="shared" ca="1" si="239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22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23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24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25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26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27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28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29"/>
        <v>7</v>
      </c>
      <c r="CS717" s="34">
        <v>50</v>
      </c>
      <c r="CT717" s="30">
        <v>0</v>
      </c>
      <c r="CU717" s="30">
        <v>12</v>
      </c>
      <c r="CV717" s="35">
        <f t="shared" si="231"/>
        <v>1</v>
      </c>
      <c r="CW717" s="36">
        <f t="shared" si="237"/>
        <v>0</v>
      </c>
      <c r="CX717" s="37">
        <f t="shared" si="232"/>
        <v>6</v>
      </c>
      <c r="CY717" s="38">
        <f t="shared" si="233"/>
        <v>2</v>
      </c>
      <c r="CZ717" s="39">
        <f t="shared" si="234"/>
        <v>7</v>
      </c>
      <c r="DA717" t="s">
        <v>215</v>
      </c>
      <c r="DC717" t="s">
        <v>213</v>
      </c>
      <c r="DD717" t="str">
        <f t="shared" ca="1" si="235"/>
        <v>GOURMETBEEFBURGERITEM(MEAL, ItemRegistry.gourmetbeefburgerItem, 4 ,10f,0f,1f,6f,0f,2f,7f,1.75f),</v>
      </c>
      <c r="DG717" t="s">
        <v>2740</v>
      </c>
    </row>
    <row r="718" spans="2:111" x14ac:dyDescent="0.3">
      <c r="B718" t="s">
        <v>1086</v>
      </c>
      <c r="C718" t="str">
        <f>INDEX('PH Itemnames'!$B$1:$B$723,MATCH(B718,'PH Itemnames'!$A$1:$A$723),1)</f>
        <v>southernstylebreakfastItem</v>
      </c>
      <c r="D718" t="s">
        <v>258</v>
      </c>
      <c r="E718" t="s">
        <v>1213</v>
      </c>
      <c r="F718" s="10" t="s">
        <v>768</v>
      </c>
      <c r="G718" s="11" t="s">
        <v>717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38"/>
        <v>1</v>
      </c>
      <c r="W718" s="11">
        <f t="shared" si="221"/>
        <v>0</v>
      </c>
      <c r="X718" s="44" t="str">
        <f t="shared" ca="1" si="239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22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23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24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25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26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27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28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29"/>
        <v>4</v>
      </c>
      <c r="CS718" s="34">
        <v>50</v>
      </c>
      <c r="CT718" s="30">
        <v>0</v>
      </c>
      <c r="CU718" s="30">
        <v>12</v>
      </c>
      <c r="CV718" s="35">
        <f t="shared" si="231"/>
        <v>3.5</v>
      </c>
      <c r="CW718" s="36">
        <f t="shared" si="237"/>
        <v>0</v>
      </c>
      <c r="CX718" s="37">
        <f t="shared" si="232"/>
        <v>1.1428571428571428</v>
      </c>
      <c r="CY718" s="38">
        <f t="shared" si="233"/>
        <v>5</v>
      </c>
      <c r="CZ718" s="39">
        <f t="shared" si="234"/>
        <v>4</v>
      </c>
      <c r="DA718" t="s">
        <v>215</v>
      </c>
      <c r="DC718" t="s">
        <v>213</v>
      </c>
      <c r="DD718" t="str">
        <f t="shared" ca="1" si="235"/>
        <v>SOUTHERNSTYLEBREAKFASTITEM(MEAL, ItemRegistry.southernstylebreakfastItem, 4 ,10f,0f,4f,1.14f,0f,5f,4f,1.75f),</v>
      </c>
      <c r="DG718" t="s">
        <v>2741</v>
      </c>
    </row>
    <row r="719" spans="2:111" x14ac:dyDescent="0.3">
      <c r="B719" t="s">
        <v>1087</v>
      </c>
      <c r="C719" t="str">
        <f>INDEX('PH Itemnames'!$B$1:$B$723,MATCH(B719,'PH Itemnames'!$A$1:$A$723),1)</f>
        <v>meatfeastpizzaItem</v>
      </c>
      <c r="D719" t="s">
        <v>258</v>
      </c>
      <c r="E719" t="s">
        <v>1213</v>
      </c>
      <c r="F719" s="10" t="s">
        <v>979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38"/>
        <v>1</v>
      </c>
      <c r="W719" s="11">
        <f t="shared" si="221"/>
        <v>0</v>
      </c>
      <c r="X719" s="44" t="str">
        <f t="shared" ca="1" si="239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22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23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24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25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26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27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28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29"/>
        <v>3</v>
      </c>
      <c r="CS719" s="34">
        <f t="shared" si="230"/>
        <v>75</v>
      </c>
      <c r="CT719" s="30">
        <v>0</v>
      </c>
      <c r="CU719" s="30">
        <v>12</v>
      </c>
      <c r="CV719" s="35">
        <f t="shared" si="231"/>
        <v>1</v>
      </c>
      <c r="CW719" s="36">
        <f t="shared" si="237"/>
        <v>0</v>
      </c>
      <c r="CX719" s="37">
        <f t="shared" si="232"/>
        <v>3.5</v>
      </c>
      <c r="CY719" s="38">
        <f t="shared" si="233"/>
        <v>12.5</v>
      </c>
      <c r="CZ719" s="39">
        <f t="shared" si="234"/>
        <v>3</v>
      </c>
      <c r="DA719" t="s">
        <v>215</v>
      </c>
      <c r="DB719" t="s">
        <v>1200</v>
      </c>
      <c r="DC719" t="s">
        <v>213</v>
      </c>
      <c r="DD719" t="str">
        <f t="shared" ca="1" si="235"/>
        <v>MEATFEASTPIZZAITEM(MEAL, ItemRegistry.meatfeastpizzaItem, 4 ,15f,0f,1f,3.5f,0f,12.5f,3f,1.75f),</v>
      </c>
      <c r="DG719" t="s">
        <v>2742</v>
      </c>
    </row>
    <row r="720" spans="2:111" x14ac:dyDescent="0.3">
      <c r="B720" t="s">
        <v>1088</v>
      </c>
      <c r="C720" t="str">
        <f>INDEX('PH Itemnames'!$B$1:$B$723,MATCH(B720,'PH Itemnames'!$A$1:$A$723),1)</f>
        <v>thankfuldinnerItem</v>
      </c>
      <c r="D720" t="s">
        <v>258</v>
      </c>
      <c r="E720" t="s">
        <v>1213</v>
      </c>
      <c r="F720" s="10" t="s">
        <v>91</v>
      </c>
      <c r="G720" s="11" t="s">
        <v>291</v>
      </c>
      <c r="H720" s="11" t="s">
        <v>403</v>
      </c>
      <c r="I720" s="11" t="s">
        <v>1089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38"/>
        <v>1</v>
      </c>
      <c r="W720" s="11">
        <f t="shared" si="221"/>
        <v>0</v>
      </c>
      <c r="X720" s="44" t="str">
        <f t="shared" ca="1" si="239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22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23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24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25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26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27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28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29"/>
        <v>2</v>
      </c>
      <c r="CS720" s="34">
        <f t="shared" si="230"/>
        <v>39.5</v>
      </c>
      <c r="CT720" s="30">
        <v>0</v>
      </c>
      <c r="CU720" s="30">
        <v>12</v>
      </c>
      <c r="CV720" s="35">
        <f t="shared" si="231"/>
        <v>2.5</v>
      </c>
      <c r="CW720" s="36">
        <f t="shared" si="237"/>
        <v>1.3</v>
      </c>
      <c r="CX720" s="37">
        <f t="shared" si="232"/>
        <v>2.5</v>
      </c>
      <c r="CY720" s="38">
        <f t="shared" si="233"/>
        <v>2.5</v>
      </c>
      <c r="CZ720" s="39">
        <f t="shared" si="234"/>
        <v>2</v>
      </c>
      <c r="DA720" t="s">
        <v>215</v>
      </c>
      <c r="DB720" t="s">
        <v>1176</v>
      </c>
      <c r="DC720" t="s">
        <v>213</v>
      </c>
      <c r="DD720" t="str">
        <f t="shared" ca="1" si="235"/>
        <v>THANKFULDINNERITEM(MEAL, ItemRegistry.thankfuldinnerItem, 4 ,7.9f,0f,3f,2.5f,1.3f,2.5f,2f,1.75f),</v>
      </c>
      <c r="DG720" t="s">
        <v>2743</v>
      </c>
    </row>
    <row r="721" spans="1:116" x14ac:dyDescent="0.3">
      <c r="B721" t="s">
        <v>1090</v>
      </c>
      <c r="C721" t="str">
        <f>INDEX('PH Itemnames'!$B$1:$B$723,MATCH(B721,'PH Itemnames'!$A$1:$A$723),1)</f>
        <v>koreandinnerItem</v>
      </c>
      <c r="D721" t="s">
        <v>258</v>
      </c>
      <c r="E721" t="s">
        <v>1213</v>
      </c>
      <c r="F721" s="10" t="s">
        <v>810</v>
      </c>
      <c r="G721" s="11" t="s">
        <v>811</v>
      </c>
      <c r="H721" s="11" t="s">
        <v>670</v>
      </c>
      <c r="I721" s="11" t="s">
        <v>131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38"/>
        <v>1</v>
      </c>
      <c r="W721" s="11">
        <f t="shared" si="221"/>
        <v>0</v>
      </c>
      <c r="X721" s="44" t="str">
        <f t="shared" ca="1" si="239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22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23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24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25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26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27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28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29"/>
        <v>0</v>
      </c>
      <c r="CS721" s="34">
        <v>65</v>
      </c>
      <c r="CT721" s="30">
        <f t="shared" si="236"/>
        <v>10</v>
      </c>
      <c r="CU721" s="30">
        <v>12</v>
      </c>
      <c r="CV721" s="35">
        <f t="shared" si="231"/>
        <v>0.5</v>
      </c>
      <c r="CW721" s="36">
        <f t="shared" si="237"/>
        <v>0</v>
      </c>
      <c r="CX721" s="37">
        <f t="shared" si="232"/>
        <v>12.5</v>
      </c>
      <c r="CY721" s="38">
        <f t="shared" si="233"/>
        <v>5</v>
      </c>
      <c r="CZ721" s="39">
        <f t="shared" si="234"/>
        <v>0</v>
      </c>
      <c r="DA721" t="s">
        <v>215</v>
      </c>
      <c r="DC721" t="s">
        <v>213</v>
      </c>
      <c r="DD721" t="str">
        <f t="shared" ca="1" si="235"/>
        <v>KOREANDINNERITEM(MEAL, ItemRegistry.koreandinnerItem, 4 ,13f,10f,1f,12.5f,0f,5f,0f,1.75f),</v>
      </c>
      <c r="DG721" t="s">
        <v>2744</v>
      </c>
    </row>
    <row r="722" spans="1:116" x14ac:dyDescent="0.3">
      <c r="B722" t="s">
        <v>1091</v>
      </c>
      <c r="C722" t="str">
        <f>INDEX('PH Itemnames'!$B$1:$B$723,MATCH(B722,'PH Itemnames'!$A$1:$A$723),1)</f>
        <v>gourmetvenisonburgerItem</v>
      </c>
      <c r="D722" t="s">
        <v>258</v>
      </c>
      <c r="E722" t="s">
        <v>1213</v>
      </c>
      <c r="F722" s="10" t="s">
        <v>1092</v>
      </c>
      <c r="G722" s="11" t="s">
        <v>874</v>
      </c>
      <c r="H722" s="11" t="s">
        <v>419</v>
      </c>
      <c r="I722" s="11" t="s">
        <v>701</v>
      </c>
      <c r="J722" s="11" t="s">
        <v>447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38"/>
        <v>0</v>
      </c>
      <c r="W722" s="11">
        <f t="shared" si="221"/>
        <v>0</v>
      </c>
      <c r="X722" s="44" t="str">
        <f t="shared" ca="1" si="239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22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23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24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25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26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27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28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29"/>
        <v>7</v>
      </c>
      <c r="CS722" s="34">
        <f t="shared" si="230"/>
        <v>51</v>
      </c>
      <c r="CT722" s="30">
        <f t="shared" si="236"/>
        <v>15</v>
      </c>
      <c r="CU722" s="30">
        <f t="shared" si="240"/>
        <v>27.841269841269838</v>
      </c>
      <c r="CV722" s="35">
        <f t="shared" si="231"/>
        <v>1</v>
      </c>
      <c r="CW722" s="36">
        <f t="shared" si="237"/>
        <v>0</v>
      </c>
      <c r="CX722" s="37">
        <f t="shared" si="232"/>
        <v>2</v>
      </c>
      <c r="CY722" s="38">
        <f t="shared" si="233"/>
        <v>1</v>
      </c>
      <c r="CZ722" s="39">
        <f t="shared" si="234"/>
        <v>7</v>
      </c>
      <c r="DA722" t="s">
        <v>212</v>
      </c>
      <c r="DC722" t="s">
        <v>213</v>
      </c>
      <c r="DD722" t="str">
        <f t="shared" ca="1" si="235"/>
        <v/>
      </c>
    </row>
    <row r="723" spans="1:116" x14ac:dyDescent="0.3">
      <c r="B723" t="s">
        <v>1093</v>
      </c>
      <c r="C723" t="str">
        <f>INDEX('PH Itemnames'!$B$1:$B$723,MATCH(B723,'PH Itemnames'!$A$1:$A$723),1)</f>
        <v>minerstewItem</v>
      </c>
      <c r="D723" t="s">
        <v>258</v>
      </c>
      <c r="E723" t="s">
        <v>1213</v>
      </c>
      <c r="F723" s="10" t="s">
        <v>742</v>
      </c>
      <c r="G723" s="11" t="s">
        <v>1094</v>
      </c>
      <c r="H723" s="11" t="s">
        <v>634</v>
      </c>
      <c r="I723" s="11" t="s">
        <v>1095</v>
      </c>
      <c r="J723" s="11" t="s">
        <v>1096</v>
      </c>
      <c r="K723" s="11" t="s">
        <v>1097</v>
      </c>
      <c r="L723" s="11" t="s">
        <v>1098</v>
      </c>
      <c r="M723" s="11" t="s">
        <v>318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21"/>
        <v>0</v>
      </c>
      <c r="X723" s="44" t="str">
        <f t="shared" ca="1" si="239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22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23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24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25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26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27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28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29"/>
        <v>0</v>
      </c>
      <c r="CS723" s="34">
        <f t="shared" si="230"/>
        <v>0</v>
      </c>
      <c r="CT723" s="30">
        <f t="shared" si="236"/>
        <v>0</v>
      </c>
      <c r="CU723" s="30">
        <f t="shared" si="240"/>
        <v>0</v>
      </c>
      <c r="CV723" s="35">
        <f t="shared" si="231"/>
        <v>0</v>
      </c>
      <c r="CW723" s="36">
        <f t="shared" si="237"/>
        <v>0</v>
      </c>
      <c r="CX723" s="37">
        <f t="shared" si="232"/>
        <v>0</v>
      </c>
      <c r="CY723" s="38">
        <f t="shared" si="233"/>
        <v>0</v>
      </c>
      <c r="CZ723" s="39">
        <f t="shared" si="234"/>
        <v>0</v>
      </c>
      <c r="DA723" t="s">
        <v>212</v>
      </c>
      <c r="DB723" t="s">
        <v>1099</v>
      </c>
      <c r="DC723" t="s">
        <v>213</v>
      </c>
      <c r="DD723" t="str">
        <f t="shared" ca="1" si="235"/>
        <v/>
      </c>
      <c r="DL723" t="s">
        <v>2316</v>
      </c>
    </row>
    <row r="724" spans="1:116" x14ac:dyDescent="0.3">
      <c r="B724" t="s">
        <v>1100</v>
      </c>
      <c r="C724" t="str">
        <f>INDEX('PH Itemnames'!$B$1:$B$723,MATCH(B724,'PH Itemnames'!$A$1:$A$723),1)</f>
        <v>cornedbeefbreakfastItem</v>
      </c>
      <c r="D724" t="s">
        <v>258</v>
      </c>
      <c r="E724" t="s">
        <v>1213</v>
      </c>
      <c r="F724" s="10" t="s">
        <v>1074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38"/>
        <v>0</v>
      </c>
      <c r="W724" s="11">
        <f t="shared" si="221"/>
        <v>0</v>
      </c>
      <c r="X724" s="44" t="str">
        <f t="shared" ca="1" si="239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22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23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24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25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26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27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28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29"/>
        <v>7</v>
      </c>
      <c r="CS724" s="34">
        <f t="shared" si="230"/>
        <v>60</v>
      </c>
      <c r="CT724" s="30">
        <f t="shared" si="236"/>
        <v>10</v>
      </c>
      <c r="CU724" s="30">
        <f t="shared" si="240"/>
        <v>18.026190476190475</v>
      </c>
      <c r="CV724" s="35">
        <f t="shared" si="231"/>
        <v>1.5</v>
      </c>
      <c r="CW724" s="36">
        <f t="shared" si="237"/>
        <v>0</v>
      </c>
      <c r="CX724" s="37">
        <f t="shared" si="232"/>
        <v>5</v>
      </c>
      <c r="CY724" s="38">
        <f t="shared" si="233"/>
        <v>2</v>
      </c>
      <c r="CZ724" s="39">
        <f t="shared" si="234"/>
        <v>7</v>
      </c>
      <c r="DA724" t="s">
        <v>212</v>
      </c>
      <c r="DC724" t="s">
        <v>213</v>
      </c>
      <c r="DD724" t="str">
        <f t="shared" ca="1" si="235"/>
        <v/>
      </c>
      <c r="DL724" t="s">
        <v>2316</v>
      </c>
    </row>
    <row r="725" spans="1:116" x14ac:dyDescent="0.3">
      <c r="B725" t="s">
        <v>1282</v>
      </c>
      <c r="C725" t="str">
        <f>INDEX('PH Itemnames'!$B$1:$B$723,MATCH(B725,'PH Itemnames'!$A$1:$A$723),1)</f>
        <v>pumpkinpieItem</v>
      </c>
      <c r="D725" t="s">
        <v>258</v>
      </c>
      <c r="E725" t="s">
        <v>1213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38"/>
        <v>0</v>
      </c>
      <c r="W725" s="11">
        <f t="shared" si="221"/>
        <v>0</v>
      </c>
      <c r="X725" s="44" t="str">
        <f t="shared" ca="1" si="239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41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42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43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44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45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46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47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48">SUM(CJ725:CQ725)</f>
        <v>0</v>
      </c>
      <c r="CS725" s="34">
        <f t="shared" ref="CS725" si="249">AG725</f>
        <v>5</v>
      </c>
      <c r="CT725" s="30">
        <f t="shared" ref="CT725" si="250">AP725</f>
        <v>0</v>
      </c>
      <c r="CU725" s="30">
        <v>12</v>
      </c>
      <c r="CV725" s="35">
        <f t="shared" ref="CV725" si="251">BH725</f>
        <v>0</v>
      </c>
      <c r="CW725" s="36">
        <f t="shared" ref="CW725" si="252">BQ725</f>
        <v>0</v>
      </c>
      <c r="CX725" s="37">
        <f t="shared" ref="CX725" si="253">BZ725</f>
        <v>1.5</v>
      </c>
      <c r="CY725" s="38">
        <f t="shared" ref="CY725" si="254">CI725</f>
        <v>0</v>
      </c>
      <c r="CZ725" s="39">
        <f t="shared" ref="CZ725" si="255">CR725</f>
        <v>0</v>
      </c>
      <c r="DA725" t="s">
        <v>215</v>
      </c>
      <c r="DC725" t="s">
        <v>213</v>
      </c>
      <c r="DD725" t="str">
        <f t="shared" ca="1" si="235"/>
        <v/>
      </c>
      <c r="DL725" t="s">
        <v>2316</v>
      </c>
    </row>
    <row r="726" spans="1:116" x14ac:dyDescent="0.3">
      <c r="DD726" t="str">
        <f t="shared" ref="DD708:DD726" si="256">IF(AND(X726="Yes",NOT(DC726="No")),CONCATENATE(UPPER(C726),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6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1182</v>
      </c>
      <c r="W727" s="20" t="s">
        <v>1141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1158</v>
      </c>
      <c r="CT727" s="69"/>
      <c r="CU727" s="69"/>
      <c r="CV727" s="69"/>
      <c r="CW727" s="69"/>
      <c r="CX727" s="69"/>
      <c r="CY727" s="69"/>
      <c r="CZ727" s="70"/>
      <c r="DA727" s="20"/>
      <c r="DB727" s="20" t="s">
        <v>1153</v>
      </c>
      <c r="DC727" s="28"/>
    </row>
    <row r="728" spans="1:116" x14ac:dyDescent="0.3">
      <c r="V728">
        <f ca="1">SUMIF(V3:V725, 1)</f>
        <v>479</v>
      </c>
      <c r="W728">
        <f ca="1">COUNTA(B3:B724)-V728</f>
        <v>243</v>
      </c>
      <c r="CS728" s="26">
        <f t="shared" ref="CS728:CZ728" si="257">MAX(CS3:CS725)</f>
        <v>75</v>
      </c>
      <c r="CT728" s="26">
        <f t="shared" si="257"/>
        <v>40</v>
      </c>
      <c r="CU728" s="26">
        <f t="shared" si="257"/>
        <v>87</v>
      </c>
      <c r="CV728" s="26">
        <f t="shared" si="257"/>
        <v>3.5</v>
      </c>
      <c r="CW728" s="26">
        <f t="shared" si="257"/>
        <v>4</v>
      </c>
      <c r="CX728" s="26">
        <f t="shared" si="257"/>
        <v>12.5</v>
      </c>
      <c r="CY728" s="26">
        <f t="shared" si="257"/>
        <v>12.5</v>
      </c>
      <c r="CZ728" s="26">
        <f t="shared" si="257"/>
        <v>7</v>
      </c>
      <c r="DA728" t="s">
        <v>1154</v>
      </c>
      <c r="DB728">
        <f>COUNTA(DA3:DA725)-COUNTIF(DA3:DA725,"-")</f>
        <v>723</v>
      </c>
    </row>
    <row r="729" spans="1:116" x14ac:dyDescent="0.3">
      <c r="DA729" t="s">
        <v>1155</v>
      </c>
      <c r="DB729">
        <f>COUNTA(DA3:DA725)-DB728</f>
        <v>0</v>
      </c>
    </row>
    <row r="730" spans="1:116" x14ac:dyDescent="0.3">
      <c r="V730" s="21" t="s">
        <v>1142</v>
      </c>
      <c r="W730">
        <v>572</v>
      </c>
      <c r="X730" t="s">
        <v>1174</v>
      </c>
    </row>
    <row r="731" spans="1:116" x14ac:dyDescent="0.3">
      <c r="V731" s="21" t="s">
        <v>1122</v>
      </c>
      <c r="W731">
        <f ca="1">W730-V728</f>
        <v>93</v>
      </c>
    </row>
    <row r="733" spans="1:116" x14ac:dyDescent="0.3">
      <c r="V733" s="21" t="s">
        <v>1143</v>
      </c>
      <c r="W733">
        <v>501</v>
      </c>
    </row>
    <row r="734" spans="1:116" x14ac:dyDescent="0.3">
      <c r="V734" s="21" t="s">
        <v>1122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1" priority="24" operator="lessThan">
      <formula>0</formula>
    </cfRule>
    <cfRule type="cellIs" dxfId="30" priority="28" operator="equal">
      <formula>1</formula>
    </cfRule>
  </conditionalFormatting>
  <conditionalFormatting sqref="V735:V1048576 W727:CS727 DA727:DC727 V1:V732">
    <cfRule type="cellIs" dxfId="29" priority="19" operator="lessThan">
      <formula>0</formula>
    </cfRule>
    <cfRule type="cellIs" dxfId="28" priority="25" operator="equal">
      <formula>1</formula>
    </cfRule>
  </conditionalFormatting>
  <conditionalFormatting sqref="F3:M725">
    <cfRule type="expression" dxfId="27" priority="9">
      <formula>ISBLANK(F3)</formula>
    </cfRule>
    <cfRule type="expression" dxfId="26" priority="23">
      <formula>N3=1</formula>
    </cfRule>
  </conditionalFormatting>
  <conditionalFormatting sqref="X728:AF1048576 X2:AF2 X726:AF726 X1 X3:X725 DA3:DA725">
    <cfRule type="cellIs" dxfId="25" priority="20" operator="equal">
      <formula>"No"</formula>
    </cfRule>
    <cfRule type="cellIs" dxfId="24" priority="21" operator="equal">
      <formula>"Yes"</formula>
    </cfRule>
  </conditionalFormatting>
  <conditionalFormatting sqref="V733:V734">
    <cfRule type="cellIs" dxfId="23" priority="17" operator="lessThan">
      <formula>0</formula>
    </cfRule>
    <cfRule type="cellIs" dxfId="22" priority="18" operator="equal">
      <formula>1</formula>
    </cfRule>
  </conditionalFormatting>
  <conditionalFormatting sqref="CS3:CZ725">
    <cfRule type="expression" dxfId="21" priority="14">
      <formula>$X3="No"</formula>
    </cfRule>
  </conditionalFormatting>
  <conditionalFormatting sqref="W733">
    <cfRule type="cellIs" dxfId="20" priority="3" operator="lessThan">
      <formula>0</formula>
    </cfRule>
    <cfRule type="cellIs" dxfId="19" priority="4" operator="equal">
      <formula>1</formula>
    </cfRule>
  </conditionalFormatting>
  <conditionalFormatting sqref="DC3:DC725">
    <cfRule type="cellIs" dxfId="18" priority="1" operator="equal">
      <formula>"No"</formula>
    </cfRule>
    <cfRule type="cellIs" dxfId="17" priority="2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DA3:DA725 DC3:DC725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Y74"/>
  <sheetViews>
    <sheetView workbookViewId="0">
      <pane ySplit="2" topLeftCell="A3" activePane="bottomLeft" state="frozen"/>
      <selection pane="bottomLeft" activeCell="Q3" sqref="Q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5" x14ac:dyDescent="0.3">
      <c r="G1" s="71" t="s">
        <v>219</v>
      </c>
      <c r="H1" s="72"/>
      <c r="I1" s="72"/>
      <c r="J1" s="72"/>
      <c r="K1" s="72"/>
      <c r="L1" s="72"/>
      <c r="M1" s="72"/>
      <c r="N1" s="73"/>
    </row>
    <row r="2" spans="1:25" x14ac:dyDescent="0.3">
      <c r="A2" s="1" t="s">
        <v>2746</v>
      </c>
      <c r="B2" s="1" t="s">
        <v>216</v>
      </c>
      <c r="C2" s="1" t="s">
        <v>1324</v>
      </c>
      <c r="D2" s="1"/>
      <c r="E2" s="1" t="s">
        <v>1214</v>
      </c>
      <c r="F2" s="1" t="s">
        <v>111</v>
      </c>
      <c r="G2" s="32" t="s">
        <v>2</v>
      </c>
      <c r="H2" s="28" t="s">
        <v>217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2343</v>
      </c>
      <c r="P2" s="1" t="s">
        <v>1113</v>
      </c>
      <c r="Q2" s="1" t="s">
        <v>1290</v>
      </c>
      <c r="R2" s="1"/>
      <c r="S2" s="1"/>
      <c r="T2" s="1"/>
      <c r="U2" s="1" t="s">
        <v>2747</v>
      </c>
      <c r="V2" s="1" t="s">
        <v>2748</v>
      </c>
      <c r="W2" s="1" t="s">
        <v>2751</v>
      </c>
      <c r="X2" s="1" t="s">
        <v>2749</v>
      </c>
      <c r="Y2" s="1" t="s">
        <v>2819</v>
      </c>
    </row>
    <row r="3" spans="1:25" x14ac:dyDescent="0.3">
      <c r="A3" s="80" t="s">
        <v>281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253</v>
      </c>
      <c r="F3" s="11" t="s">
        <v>1206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215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R3" t="s">
        <v>2753</v>
      </c>
      <c r="T3" t="s">
        <v>1</v>
      </c>
      <c r="U3" t="s">
        <v>212</v>
      </c>
      <c r="V3" t="s">
        <v>215</v>
      </c>
      <c r="W3" t="s">
        <v>215</v>
      </c>
      <c r="X3" t="s">
        <v>212</v>
      </c>
      <c r="Y3" t="s">
        <v>212</v>
      </c>
    </row>
    <row r="4" spans="1:25" x14ac:dyDescent="0.3">
      <c r="A4" s="80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253</v>
      </c>
      <c r="F4" s="11" t="s">
        <v>1206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215</v>
      </c>
      <c r="Q4" t="str">
        <f t="shared" ref="Q4:R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R4" t="s">
        <v>2754</v>
      </c>
      <c r="T4" t="s">
        <v>11</v>
      </c>
      <c r="U4" t="s">
        <v>215</v>
      </c>
      <c r="V4" t="s">
        <v>215</v>
      </c>
      <c r="W4" t="s">
        <v>215</v>
      </c>
      <c r="X4" t="s">
        <v>215</v>
      </c>
      <c r="Y4" t="s">
        <v>215</v>
      </c>
    </row>
    <row r="5" spans="1:25" x14ac:dyDescent="0.3">
      <c r="A5" s="8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253</v>
      </c>
      <c r="F5" s="11" t="s">
        <v>1206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215</v>
      </c>
      <c r="Q5" t="str">
        <f t="shared" si="1"/>
        <v>CHERRYJUICEITEM(FRUIT, ItemRegistry.cherryjuiceItem, 4, 0.6f, 10f, 0f, 0f, 1.5f, 0f, 0f, 2.1f),</v>
      </c>
      <c r="R5" t="s">
        <v>2755</v>
      </c>
      <c r="T5" t="s">
        <v>12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</row>
    <row r="6" spans="1:25" x14ac:dyDescent="0.3">
      <c r="A6" s="8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253</v>
      </c>
      <c r="F6" s="11" t="s">
        <v>1206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215</v>
      </c>
      <c r="Q6" t="str">
        <f t="shared" si="1"/>
        <v>CRANBERRYJUICEITEM(FRUIT, ItemRegistry.cranberryjuiceItem, 4, 0.6f, 10f, 0f, 0f, 1.5f, 0f, 0f, 2.1f),</v>
      </c>
      <c r="R6" t="s">
        <v>2756</v>
      </c>
      <c r="T6" t="s">
        <v>13</v>
      </c>
      <c r="U6" t="s">
        <v>213</v>
      </c>
      <c r="V6" t="s">
        <v>213</v>
      </c>
      <c r="W6" t="s">
        <v>213</v>
      </c>
      <c r="X6" t="s">
        <v>213</v>
      </c>
      <c r="Y6" t="s">
        <v>213</v>
      </c>
    </row>
    <row r="7" spans="1:25" x14ac:dyDescent="0.3">
      <c r="A7" s="80"/>
      <c r="B7" s="11" t="s">
        <v>19</v>
      </c>
      <c r="C7" s="11" t="s">
        <v>2196</v>
      </c>
      <c r="D7" s="11">
        <f>COUNTIF('PH Itemnames'!$D$1:'PH Itemnames'!$D$278,'PH foods expanded'!C7)+COUNTIF('PH Itemnames'!$B$1:$B$723,'PH foods expanded'!C7)</f>
        <v>1</v>
      </c>
      <c r="E7" s="11" t="s">
        <v>253</v>
      </c>
      <c r="F7" s="11" t="s">
        <v>1206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215</v>
      </c>
      <c r="Q7" t="str">
        <f t="shared" si="1"/>
        <v>APPLEJUICEITEM(FRUIT, ItemRegistry.applejuiceItem, 4, 0.6f, 10f, 0f, 0f, 1.5f, 0f, 0f, 2.1f),</v>
      </c>
      <c r="R7" t="s">
        <v>2757</v>
      </c>
      <c r="T7" t="s">
        <v>14</v>
      </c>
      <c r="U7" t="s">
        <v>215</v>
      </c>
      <c r="V7" t="s">
        <v>215</v>
      </c>
      <c r="W7" t="s">
        <v>215</v>
      </c>
      <c r="X7" t="s">
        <v>215</v>
      </c>
      <c r="Y7" t="s">
        <v>215</v>
      </c>
    </row>
    <row r="8" spans="1:25" x14ac:dyDescent="0.3">
      <c r="A8" s="80"/>
      <c r="B8" s="11" t="s">
        <v>20</v>
      </c>
      <c r="C8" s="11" t="s">
        <v>1508</v>
      </c>
      <c r="D8" s="11">
        <f>COUNTIF('PH Itemnames'!$D$1:'PH Itemnames'!$D$278,'PH foods expanded'!C8)+COUNTIF('PH Itemnames'!$B$1:$B$723,'PH foods expanded'!C8)</f>
        <v>1</v>
      </c>
      <c r="E8" s="11" t="s">
        <v>253</v>
      </c>
      <c r="F8" s="11" t="s">
        <v>1206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215</v>
      </c>
      <c r="Q8" t="str">
        <f t="shared" si="1"/>
        <v>LEMONAIDEITEM(FRUIT, ItemRegistry.lemonaideItem, 4, 0.6f, 10f, 0f, 0f, 1.5f, 0f, 0f, 2.1f),</v>
      </c>
      <c r="R8" t="s">
        <v>2758</v>
      </c>
      <c r="T8" t="s">
        <v>15</v>
      </c>
      <c r="U8" t="s">
        <v>213</v>
      </c>
      <c r="V8" t="s">
        <v>213</v>
      </c>
      <c r="W8" t="s">
        <v>213</v>
      </c>
      <c r="X8" t="s">
        <v>213</v>
      </c>
      <c r="Y8" t="s">
        <v>213</v>
      </c>
    </row>
    <row r="9" spans="1:25" x14ac:dyDescent="0.3">
      <c r="A9" s="8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253</v>
      </c>
      <c r="F9" s="11" t="s">
        <v>1206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215</v>
      </c>
      <c r="Q9" t="str">
        <f t="shared" si="1"/>
        <v>ORANGEJUICEITEM(FRUIT, ItemRegistry.orangejuiceItem, 4, 0.6f, 10f, 0f, 0f, 1.5f, 0f, 0f, 2.1f),</v>
      </c>
      <c r="R9" t="s">
        <v>2759</v>
      </c>
      <c r="T9" t="s">
        <v>16</v>
      </c>
      <c r="U9" t="s">
        <v>215</v>
      </c>
      <c r="V9" t="s">
        <v>215</v>
      </c>
      <c r="W9" t="s">
        <v>215</v>
      </c>
      <c r="X9" t="s">
        <v>215</v>
      </c>
      <c r="Y9" t="s">
        <v>215</v>
      </c>
    </row>
    <row r="10" spans="1:25" x14ac:dyDescent="0.3">
      <c r="A10" s="8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253</v>
      </c>
      <c r="F10" s="11" t="s">
        <v>1206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215</v>
      </c>
      <c r="Q10" t="str">
        <f t="shared" si="1"/>
        <v>PEACHJUICEITEM(FRUIT, ItemRegistry.peachjuiceItem, 4, 0.6f, 10f, 0f, 0f, 1.5f, 0f, 0f, 2.1f),</v>
      </c>
      <c r="R10" t="s">
        <v>2760</v>
      </c>
      <c r="T10" t="s">
        <v>17</v>
      </c>
      <c r="U10" t="s">
        <v>213</v>
      </c>
      <c r="V10" t="s">
        <v>213</v>
      </c>
      <c r="W10" t="s">
        <v>213</v>
      </c>
      <c r="X10" t="s">
        <v>213</v>
      </c>
      <c r="Y10" t="s">
        <v>213</v>
      </c>
    </row>
    <row r="11" spans="1:25" x14ac:dyDescent="0.3">
      <c r="A11" s="8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253</v>
      </c>
      <c r="F11" s="11" t="s">
        <v>1206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215</v>
      </c>
      <c r="Q11" t="str">
        <f t="shared" si="1"/>
        <v>PLUMJUICEITEM(FRUIT, ItemRegistry.plumjuiceItem, 4, 0.6f, 10f, 0f, 0f, 1.5f, 0f, 0f, 2.1f),</v>
      </c>
      <c r="R11" t="s">
        <v>2761</v>
      </c>
      <c r="T11" t="s">
        <v>18</v>
      </c>
      <c r="U11" t="s">
        <v>212</v>
      </c>
      <c r="V11" t="s">
        <v>215</v>
      </c>
      <c r="W11" t="s">
        <v>215</v>
      </c>
      <c r="X11" t="s">
        <v>215</v>
      </c>
      <c r="Y11" t="s">
        <v>215</v>
      </c>
    </row>
    <row r="12" spans="1:25" x14ac:dyDescent="0.3">
      <c r="A12" s="8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253</v>
      </c>
      <c r="F12" s="11" t="s">
        <v>1206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215</v>
      </c>
      <c r="Q12" t="str">
        <f t="shared" si="1"/>
        <v>RASPBERRYJUICEITEM(FRUIT, ItemRegistry.raspberryjuiceItem, 4, 0.6f, 10f, 0f, 0f, 1.5f, 0f, 0f, 2.1f),</v>
      </c>
      <c r="R12" t="s">
        <v>2762</v>
      </c>
      <c r="T12" t="s">
        <v>19</v>
      </c>
      <c r="U12" t="s">
        <v>215</v>
      </c>
      <c r="V12" t="s">
        <v>215</v>
      </c>
      <c r="W12" t="s">
        <v>215</v>
      </c>
      <c r="X12" t="s">
        <v>215</v>
      </c>
      <c r="Y12" t="s">
        <v>215</v>
      </c>
    </row>
    <row r="13" spans="1:25" x14ac:dyDescent="0.3">
      <c r="A13" s="8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253</v>
      </c>
      <c r="F13" s="11" t="s">
        <v>1206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212</v>
      </c>
      <c r="P13" t="s">
        <v>2752</v>
      </c>
      <c r="Q13" t="str">
        <f t="shared" si="1"/>
        <v/>
      </c>
      <c r="R13" t="s">
        <v>2316</v>
      </c>
      <c r="T13" t="s">
        <v>20</v>
      </c>
      <c r="U13" t="s">
        <v>215</v>
      </c>
      <c r="V13" t="s">
        <v>215</v>
      </c>
      <c r="W13" t="s">
        <v>215</v>
      </c>
      <c r="X13" t="s">
        <v>215</v>
      </c>
      <c r="Y13" t="s">
        <v>215</v>
      </c>
    </row>
    <row r="14" spans="1:25" x14ac:dyDescent="0.3">
      <c r="A14" s="8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253</v>
      </c>
      <c r="F14" s="11" t="s">
        <v>1206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215</v>
      </c>
      <c r="Q14" t="str">
        <f t="shared" si="1"/>
        <v>STRAWBERRYJUICEITEM(FRUIT, ItemRegistry.strawberryjuiceItem, 4, 0.6f, 10f, 0f, 0f, 1.5f, 0f, 0f, 2.1f),</v>
      </c>
      <c r="R14" t="s">
        <v>2763</v>
      </c>
      <c r="T14" t="s">
        <v>21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</row>
    <row r="15" spans="1:25" x14ac:dyDescent="0.3">
      <c r="A15" s="80"/>
      <c r="B15" s="11" t="s">
        <v>145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253</v>
      </c>
      <c r="F15" s="11" t="s">
        <v>1206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215</v>
      </c>
      <c r="Q15" t="str">
        <f t="shared" si="1"/>
        <v>GRAPEJUICEITEM(FRUIT, ItemRegistry.grapejuiceItem, 4, 0.6f, 10f, 0f, 0f, 1.5f, 0f, 0f, 2.1f),</v>
      </c>
      <c r="R15" t="s">
        <v>2764</v>
      </c>
      <c r="T15" t="s">
        <v>22</v>
      </c>
      <c r="U15" t="s">
        <v>215</v>
      </c>
      <c r="V15" t="s">
        <v>215</v>
      </c>
      <c r="W15" t="s">
        <v>215</v>
      </c>
      <c r="X15" t="s">
        <v>215</v>
      </c>
      <c r="Y15" t="s">
        <v>215</v>
      </c>
    </row>
    <row r="16" spans="1:25" x14ac:dyDescent="0.3">
      <c r="A16" s="81"/>
      <c r="B16" s="82" t="s">
        <v>61</v>
      </c>
      <c r="C16" s="11" t="str">
        <f t="shared" si="0"/>
        <v>carrotjuiceItem</v>
      </c>
      <c r="D16" s="11">
        <f>COUNTIF('PH Itemnames'!$D$1:'PH Itemnames'!$D$278,'PH foods expanded'!C16)+COUNTIF('PH Itemnames'!$B$1:$B$723,'PH foods expanded'!C16)</f>
        <v>1</v>
      </c>
      <c r="E16" s="82" t="s">
        <v>253</v>
      </c>
      <c r="F16" s="82" t="s">
        <v>1209</v>
      </c>
      <c r="G16" s="83">
        <v>3</v>
      </c>
      <c r="H16" s="84">
        <v>9.5</v>
      </c>
      <c r="I16" s="84">
        <v>10</v>
      </c>
      <c r="J16" s="85">
        <v>0</v>
      </c>
      <c r="K16" s="86">
        <v>0</v>
      </c>
      <c r="L16" s="87">
        <v>1.5</v>
      </c>
      <c r="M16" s="88">
        <v>0</v>
      </c>
      <c r="N16" s="89">
        <v>0</v>
      </c>
      <c r="O16" t="s">
        <v>215</v>
      </c>
      <c r="Q16" t="str">
        <f t="shared" si="1"/>
        <v>CARROTJUICEITEM(VEGETABLE, ItemRegistry.carrotjuiceItem, 4, 0.6f, 10f, 0f, 1.5f, 0f, 0f, 0f, 2.1f),</v>
      </c>
      <c r="R16" t="s">
        <v>2765</v>
      </c>
      <c r="T16" t="s">
        <v>23</v>
      </c>
      <c r="U16" t="s">
        <v>215</v>
      </c>
      <c r="V16" t="s">
        <v>215</v>
      </c>
      <c r="W16" t="s">
        <v>215</v>
      </c>
      <c r="X16" t="s">
        <v>215</v>
      </c>
      <c r="Y16" t="s">
        <v>215</v>
      </c>
    </row>
    <row r="17" spans="1:25" x14ac:dyDescent="0.3">
      <c r="A17" s="90" t="s">
        <v>1059</v>
      </c>
      <c r="B17" s="91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1" t="s">
        <v>253</v>
      </c>
      <c r="F17" s="91" t="s">
        <v>1206</v>
      </c>
      <c r="G17" s="92">
        <v>5</v>
      </c>
      <c r="H17" s="93">
        <v>15</v>
      </c>
      <c r="I17" s="93">
        <v>9</v>
      </c>
      <c r="J17" s="94">
        <v>0</v>
      </c>
      <c r="K17" s="95">
        <v>1.5</v>
      </c>
      <c r="L17" s="96">
        <v>0</v>
      </c>
      <c r="M17" s="97">
        <v>0</v>
      </c>
      <c r="N17" s="98">
        <v>0</v>
      </c>
      <c r="O17" t="s">
        <v>215</v>
      </c>
      <c r="Q17" t="str">
        <f t="shared" si="1"/>
        <v>BANANASMOOTHIEITEM(FRUIT, ItemRegistry.bananasmoothieItem, 4, 1f, 15f, 0f, 0f, 1.5f, 0f, 0f, 2.33f),</v>
      </c>
      <c r="R17" t="s">
        <v>2766</v>
      </c>
      <c r="T17" t="s">
        <v>24</v>
      </c>
      <c r="U17" t="s">
        <v>215</v>
      </c>
      <c r="V17" t="s">
        <v>215</v>
      </c>
      <c r="W17" t="s">
        <v>215</v>
      </c>
      <c r="X17" t="s">
        <v>215</v>
      </c>
      <c r="Y17" t="s">
        <v>215</v>
      </c>
    </row>
    <row r="18" spans="1:25" ht="14.4" customHeight="1" x14ac:dyDescent="0.3">
      <c r="A18" s="80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253</v>
      </c>
      <c r="F18" s="11" t="s">
        <v>1206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215</v>
      </c>
      <c r="Q18" t="str">
        <f t="shared" si="1"/>
        <v>BLACKBERRYSMOOTHIEITEM(FRUIT, ItemRegistry.blackberrysmoothieItem, 4, 1f, 15f, 0f, 0f, 1.5f, 0f, 0f, 2.33f),</v>
      </c>
      <c r="R18" t="s">
        <v>2767</v>
      </c>
      <c r="T18" t="s">
        <v>25</v>
      </c>
      <c r="U18" t="s">
        <v>215</v>
      </c>
      <c r="V18" t="s">
        <v>215</v>
      </c>
      <c r="W18" t="s">
        <v>215</v>
      </c>
      <c r="X18" t="s">
        <v>215</v>
      </c>
      <c r="Y18" t="s">
        <v>215</v>
      </c>
    </row>
    <row r="19" spans="1:25" x14ac:dyDescent="0.3">
      <c r="A19" s="80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253</v>
      </c>
      <c r="F19" s="11" t="s">
        <v>1206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215</v>
      </c>
      <c r="Q19" t="str">
        <f t="shared" si="1"/>
        <v>BLUEBERRYSMOOTHIEITEM(FRUIT, ItemRegistry.blueberrysmoothieItem, 4, 1f, 15f, 0f, 0f, 1.5f, 0f, 0f, 2.33f),</v>
      </c>
      <c r="R19" t="s">
        <v>2768</v>
      </c>
      <c r="T19" t="s">
        <v>26</v>
      </c>
      <c r="U19" t="s">
        <v>215</v>
      </c>
      <c r="V19" t="s">
        <v>215</v>
      </c>
      <c r="W19" t="s">
        <v>215</v>
      </c>
      <c r="X19" t="s">
        <v>215</v>
      </c>
      <c r="Y19" t="s">
        <v>215</v>
      </c>
    </row>
    <row r="20" spans="1:25" x14ac:dyDescent="0.3">
      <c r="A20" s="80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253</v>
      </c>
      <c r="F20" s="11" t="s">
        <v>1206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215</v>
      </c>
      <c r="Q20" t="str">
        <f t="shared" si="1"/>
        <v>CHERRYSMOOTHIEITEM(FRUIT, ItemRegistry.cherrysmoothieItem, 4, 1f, 15f, 0f, 0f, 1.5f, 0f, 0f, 2.33f),</v>
      </c>
      <c r="R20" t="s">
        <v>2769</v>
      </c>
      <c r="T20" t="s">
        <v>27</v>
      </c>
      <c r="U20" t="s">
        <v>213</v>
      </c>
      <c r="V20" t="s">
        <v>213</v>
      </c>
      <c r="W20" t="s">
        <v>213</v>
      </c>
      <c r="X20" t="s">
        <v>213</v>
      </c>
      <c r="Y20" t="s">
        <v>213</v>
      </c>
    </row>
    <row r="21" spans="1:25" x14ac:dyDescent="0.3">
      <c r="A21" s="80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253</v>
      </c>
      <c r="F21" s="11" t="s">
        <v>1206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215</v>
      </c>
      <c r="Q21" t="str">
        <f t="shared" si="1"/>
        <v>CRANBERRYSMOOTHIEITEM(FRUIT, ItemRegistry.cranberrysmoothieItem, 4, 1f, 15f, 0f, 0f, 1.5f, 0f, 0f, 2.33f),</v>
      </c>
      <c r="R21" t="s">
        <v>2770</v>
      </c>
      <c r="T21" t="s">
        <v>105</v>
      </c>
      <c r="U21" t="s">
        <v>215</v>
      </c>
      <c r="V21" t="s">
        <v>215</v>
      </c>
      <c r="W21" t="s">
        <v>215</v>
      </c>
      <c r="X21" t="s">
        <v>215</v>
      </c>
      <c r="Y21" t="s">
        <v>215</v>
      </c>
    </row>
    <row r="22" spans="1:25" x14ac:dyDescent="0.3">
      <c r="A22" s="80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253</v>
      </c>
      <c r="F22" s="11" t="s">
        <v>1206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215</v>
      </c>
      <c r="Q22" t="str">
        <f t="shared" si="1"/>
        <v>GOOSEBERRYSMOOTHIEITEM(FRUIT, ItemRegistry.gooseberrysmoothieItem, 4, 1f, 15f, 0f, 0f, 1.5f, 0f, 0f, 2.33f),</v>
      </c>
      <c r="R22" t="s">
        <v>2771</v>
      </c>
      <c r="T22" t="s">
        <v>28</v>
      </c>
      <c r="U22" t="s">
        <v>213</v>
      </c>
      <c r="V22" t="s">
        <v>213</v>
      </c>
      <c r="W22" t="s">
        <v>213</v>
      </c>
      <c r="X22" t="s">
        <v>213</v>
      </c>
      <c r="Y22" t="s">
        <v>213</v>
      </c>
    </row>
    <row r="23" spans="1:25" x14ac:dyDescent="0.3">
      <c r="A23" s="80"/>
      <c r="B23" s="11" t="s">
        <v>19</v>
      </c>
      <c r="C23" s="11" t="s">
        <v>1904</v>
      </c>
      <c r="D23" s="11">
        <f>COUNTIF('PH Itemnames'!$D$1:'PH Itemnames'!$D$278,'PH foods expanded'!C23)+COUNTIF('PH Itemnames'!$B$1:$B$723,'PH foods expanded'!C23)</f>
        <v>1</v>
      </c>
      <c r="E23" s="11" t="s">
        <v>253</v>
      </c>
      <c r="F23" s="11" t="s">
        <v>1206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215</v>
      </c>
      <c r="Q23" t="str">
        <f t="shared" si="1"/>
        <v>APPLESMOOTHIEITEM(FRUIT, ItemRegistry.applesmoothieItem, 4, 1f, 15f, 0f, 0f, 1.5f, 0f, 0f, 2.33f),</v>
      </c>
      <c r="R23" t="s">
        <v>2772</v>
      </c>
      <c r="T23" t="s">
        <v>145</v>
      </c>
      <c r="U23" t="s">
        <v>215</v>
      </c>
      <c r="V23" t="s">
        <v>215</v>
      </c>
      <c r="W23" t="s">
        <v>215</v>
      </c>
      <c r="X23" t="s">
        <v>215</v>
      </c>
      <c r="Y23" t="s">
        <v>215</v>
      </c>
    </row>
    <row r="24" spans="1:25" x14ac:dyDescent="0.3">
      <c r="A24" s="80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253</v>
      </c>
      <c r="F24" s="11" t="s">
        <v>1206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215</v>
      </c>
      <c r="Q24" t="str">
        <f t="shared" si="1"/>
        <v>LEMONSMOOTHIEITEM(FRUIT, ItemRegistry.lemonsmoothieItem, 4, 1f, 15f, 0f, 0f, 1.5f, 0f, 0f, 2.33f),</v>
      </c>
      <c r="R24" t="s">
        <v>2773</v>
      </c>
      <c r="T24" t="s">
        <v>61</v>
      </c>
      <c r="U24" t="s">
        <v>215</v>
      </c>
      <c r="V24" t="s">
        <v>212</v>
      </c>
      <c r="W24" t="s">
        <v>212</v>
      </c>
      <c r="X24" t="s">
        <v>212</v>
      </c>
      <c r="Y24" t="s">
        <v>215</v>
      </c>
    </row>
    <row r="25" spans="1:25" x14ac:dyDescent="0.3">
      <c r="A25" s="80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253</v>
      </c>
      <c r="F25" s="11" t="s">
        <v>1206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215</v>
      </c>
      <c r="Q25" t="str">
        <f t="shared" si="1"/>
        <v>ORANGESMOOTHIEITEM(FRUIT, ItemRegistry.orangesmoothieItem, 4, 1f, 15f, 0f, 0f, 1.5f, 0f, 0f, 2.33f),</v>
      </c>
      <c r="R25" t="s">
        <v>2774</v>
      </c>
    </row>
    <row r="26" spans="1:25" x14ac:dyDescent="0.3">
      <c r="A26" s="80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253</v>
      </c>
      <c r="F26" s="11" t="s">
        <v>1206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215</v>
      </c>
      <c r="Q26" t="str">
        <f t="shared" si="1"/>
        <v>PEACHSMOOTHIEITEM(FRUIT, ItemRegistry.peachsmoothieItem, 4, 1f, 15f, 0f, 0f, 1.5f, 0f, 0f, 2.33f),</v>
      </c>
      <c r="R26" t="s">
        <v>2775</v>
      </c>
    </row>
    <row r="27" spans="1:25" x14ac:dyDescent="0.3">
      <c r="A27" s="80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253</v>
      </c>
      <c r="F27" s="11" t="s">
        <v>1206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215</v>
      </c>
      <c r="Q27" t="str">
        <f t="shared" si="1"/>
        <v>PLUMSMOOTHIEITEM(FRUIT, ItemRegistry.plumsmoothieItem, 4, 1f, 15f, 0f, 0f, 1.5f, 0f, 0f, 2.33f),</v>
      </c>
      <c r="R27" t="s">
        <v>2776</v>
      </c>
    </row>
    <row r="28" spans="1:25" x14ac:dyDescent="0.3">
      <c r="A28" s="80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253</v>
      </c>
      <c r="F28" s="11" t="s">
        <v>1206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215</v>
      </c>
      <c r="Q28" t="str">
        <f t="shared" si="1"/>
        <v>RASPBERRYSMOOTHIEITEM(FRUIT, ItemRegistry.raspberrysmoothieItem, 4, 1f, 15f, 0f, 0f, 1.5f, 0f, 0f, 2.33f),</v>
      </c>
      <c r="R28" t="s">
        <v>2777</v>
      </c>
    </row>
    <row r="29" spans="1:25" x14ac:dyDescent="0.3">
      <c r="A29" s="80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253</v>
      </c>
      <c r="F29" s="11" t="s">
        <v>1206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212</v>
      </c>
      <c r="Q29" t="str">
        <f t="shared" si="1"/>
        <v/>
      </c>
      <c r="R29" t="s">
        <v>2316</v>
      </c>
    </row>
    <row r="30" spans="1:25" x14ac:dyDescent="0.3">
      <c r="A30" s="80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253</v>
      </c>
      <c r="F30" s="11" t="s">
        <v>1206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215</v>
      </c>
      <c r="Q30" t="str">
        <f t="shared" si="1"/>
        <v>STRAWBERRYSMOOTHIEITEM(FRUIT, ItemRegistry.strawberrysmoothieItem, 4, 1f, 15f, 0f, 0f, 1.5f, 0f, 0f, 2.33f),</v>
      </c>
      <c r="R30" t="s">
        <v>2778</v>
      </c>
    </row>
    <row r="31" spans="1:25" x14ac:dyDescent="0.3">
      <c r="A31" s="81"/>
      <c r="B31" s="82" t="s">
        <v>145</v>
      </c>
      <c r="C31" s="11" t="str">
        <f t="shared" si="2"/>
        <v>grapesmoothieItem</v>
      </c>
      <c r="D31" s="11">
        <f>COUNTIF('PH Itemnames'!$D$1:'PH Itemnames'!$D$278,'PH foods expanded'!C31)+COUNTIF('PH Itemnames'!$B$1:$B$723,'PH foods expanded'!C31)</f>
        <v>1</v>
      </c>
      <c r="E31" s="82" t="s">
        <v>253</v>
      </c>
      <c r="F31" s="82" t="s">
        <v>1206</v>
      </c>
      <c r="G31" s="83">
        <v>5</v>
      </c>
      <c r="H31" s="84">
        <v>15</v>
      </c>
      <c r="I31" s="84">
        <v>9</v>
      </c>
      <c r="J31" s="85">
        <v>0</v>
      </c>
      <c r="K31" s="86">
        <v>1.5</v>
      </c>
      <c r="L31" s="87">
        <v>0</v>
      </c>
      <c r="M31" s="88">
        <v>0</v>
      </c>
      <c r="N31" s="89">
        <v>0</v>
      </c>
      <c r="O31" t="s">
        <v>215</v>
      </c>
      <c r="Q31" t="str">
        <f t="shared" si="1"/>
        <v>GRAPESMOOTHIEITEM(FRUIT, ItemRegistry.grapesmoothieItem, 4, 1f, 15f, 0f, 0f, 1.5f, 0f, 0f, 2.33f),</v>
      </c>
      <c r="R31" t="s">
        <v>2779</v>
      </c>
    </row>
    <row r="32" spans="1:25" x14ac:dyDescent="0.3">
      <c r="A32" s="90" t="s">
        <v>2750</v>
      </c>
      <c r="B32" s="91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1" t="s">
        <v>253</v>
      </c>
      <c r="F32" s="91" t="s">
        <v>1206</v>
      </c>
      <c r="G32" s="92">
        <v>15</v>
      </c>
      <c r="H32" s="93">
        <v>5</v>
      </c>
      <c r="I32" s="93">
        <v>7</v>
      </c>
      <c r="J32" s="94">
        <v>0</v>
      </c>
      <c r="K32" s="95">
        <v>1</v>
      </c>
      <c r="L32" s="96">
        <v>0</v>
      </c>
      <c r="M32" s="97">
        <v>0</v>
      </c>
      <c r="N32" s="98">
        <v>1.5</v>
      </c>
      <c r="O32" t="s">
        <v>215</v>
      </c>
      <c r="Q32" t="str">
        <f t="shared" si="1"/>
        <v>BANANAYOGURTITEM(FRUIT, ItemRegistry.bananayogurtItem, 4, 3f, 5f, 0f, 0f, 1f, 0f, 1.5f, 3f),</v>
      </c>
      <c r="R32" t="s">
        <v>2780</v>
      </c>
    </row>
    <row r="33" spans="1:18" x14ac:dyDescent="0.3">
      <c r="A33" s="80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253</v>
      </c>
      <c r="F33" s="11" t="s">
        <v>1206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215</v>
      </c>
      <c r="Q33" t="str">
        <f t="shared" si="1"/>
        <v>BLACKBERRYYOGURTITEM(FRUIT, ItemRegistry.blackberryyogurtItem, 4, 3f, 5f, 0f, 0f, 1f, 0f, 1.5f, 3f),</v>
      </c>
      <c r="R33" t="s">
        <v>2781</v>
      </c>
    </row>
    <row r="34" spans="1:18" x14ac:dyDescent="0.3">
      <c r="A34" s="80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253</v>
      </c>
      <c r="F34" s="11" t="s">
        <v>1206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215</v>
      </c>
      <c r="Q34" t="str">
        <f t="shared" si="1"/>
        <v>BLUEBERRYYOGURTITEM(FRUIT, ItemRegistry.blueberryyogurtItem, 4, 3f, 5f, 0f, 0f, 1f, 0f, 1.5f, 3f),</v>
      </c>
      <c r="R34" t="s">
        <v>2782</v>
      </c>
    </row>
    <row r="35" spans="1:18" x14ac:dyDescent="0.3">
      <c r="A35" s="80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253</v>
      </c>
      <c r="F35" s="11" t="s">
        <v>1206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215</v>
      </c>
      <c r="Q35" t="str">
        <f t="shared" si="1"/>
        <v>CHERRYYOGURTITEM(FRUIT, ItemRegistry.cherryyogurtItem, 4, 3f, 5f, 0f, 0f, 1f, 0f, 1.5f, 3f),</v>
      </c>
      <c r="R35" t="s">
        <v>2783</v>
      </c>
    </row>
    <row r="36" spans="1:18" x14ac:dyDescent="0.3">
      <c r="A36" s="80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253</v>
      </c>
      <c r="F36" s="11" t="s">
        <v>1206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215</v>
      </c>
      <c r="Q36" t="str">
        <f t="shared" si="1"/>
        <v>CRANBERRYYOGURTITEM(FRUIT, ItemRegistry.cranberryyogurtItem, 4, 3f, 5f, 0f, 0f, 1f, 0f, 1.5f, 3f),</v>
      </c>
      <c r="R36" t="s">
        <v>2784</v>
      </c>
    </row>
    <row r="37" spans="1:18" x14ac:dyDescent="0.3">
      <c r="A37" s="80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253</v>
      </c>
      <c r="F37" s="11" t="s">
        <v>1206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215</v>
      </c>
      <c r="Q37" t="str">
        <f t="shared" si="1"/>
        <v>GOOSEBERRYYOGURTITEM(FRUIT, ItemRegistry.gooseberryyogurtItem, 4, 3f, 5f, 0f, 0f, 1f, 0f, 1.5f, 3f),</v>
      </c>
      <c r="R37" t="s">
        <v>2785</v>
      </c>
    </row>
    <row r="38" spans="1:18" x14ac:dyDescent="0.3">
      <c r="A38" s="80"/>
      <c r="B38" s="11" t="s">
        <v>19</v>
      </c>
      <c r="C38" s="11" t="s">
        <v>1642</v>
      </c>
      <c r="D38" s="11">
        <f>COUNTIF('PH Itemnames'!$D$1:'PH Itemnames'!$D$278,'PH foods expanded'!C38)+COUNTIF('PH Itemnames'!$B$1:$B$723,'PH foods expanded'!C38)</f>
        <v>1</v>
      </c>
      <c r="E38" s="11" t="s">
        <v>253</v>
      </c>
      <c r="F38" s="11" t="s">
        <v>1206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215</v>
      </c>
      <c r="Q38" t="str">
        <f t="shared" si="1"/>
        <v>APPLEYOGURTITEM(FRUIT, ItemRegistry.appleyogurtItem, 4, 3f, 5f, 0f, 0f, 1f, 0f, 1.5f, 3f),</v>
      </c>
      <c r="R38" t="s">
        <v>2786</v>
      </c>
    </row>
    <row r="39" spans="1:18" x14ac:dyDescent="0.3">
      <c r="A39" s="80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253</v>
      </c>
      <c r="F39" s="11" t="s">
        <v>1206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215</v>
      </c>
      <c r="Q39" t="str">
        <f t="shared" si="1"/>
        <v>LEMONYOGURTITEM(FRUIT, ItemRegistry.lemonyogurtItem, 4, 3f, 5f, 0f, 0f, 1f, 0f, 1.5f, 3f),</v>
      </c>
      <c r="R39" t="s">
        <v>2787</v>
      </c>
    </row>
    <row r="40" spans="1:18" x14ac:dyDescent="0.3">
      <c r="A40" s="80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253</v>
      </c>
      <c r="F40" s="11" t="s">
        <v>1206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215</v>
      </c>
      <c r="Q40" t="str">
        <f t="shared" si="1"/>
        <v>ORANGEYOGURTITEM(FRUIT, ItemRegistry.orangeyogurtItem, 4, 3f, 5f, 0f, 0f, 1f, 0f, 1.5f, 3f),</v>
      </c>
      <c r="R40" t="s">
        <v>2788</v>
      </c>
    </row>
    <row r="41" spans="1:18" x14ac:dyDescent="0.3">
      <c r="A41" s="80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253</v>
      </c>
      <c r="F41" s="11" t="s">
        <v>1206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215</v>
      </c>
      <c r="Q41" t="str">
        <f t="shared" si="1"/>
        <v>PEACHYOGURTITEM(FRUIT, ItemRegistry.peachyogurtItem, 4, 3f, 5f, 0f, 0f, 1f, 0f, 1.5f, 3f),</v>
      </c>
      <c r="R41" t="s">
        <v>2789</v>
      </c>
    </row>
    <row r="42" spans="1:18" x14ac:dyDescent="0.3">
      <c r="A42" s="80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253</v>
      </c>
      <c r="F42" s="11" t="s">
        <v>1206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215</v>
      </c>
      <c r="Q42" t="str">
        <f t="shared" si="1"/>
        <v>PLUMYOGURTITEM(FRUIT, ItemRegistry.plumyogurtItem, 4, 3f, 5f, 0f, 0f, 1f, 0f, 1.5f, 3f),</v>
      </c>
      <c r="R42" t="s">
        <v>2790</v>
      </c>
    </row>
    <row r="43" spans="1:18" x14ac:dyDescent="0.3">
      <c r="A43" s="80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253</v>
      </c>
      <c r="F43" s="11" t="s">
        <v>1206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215</v>
      </c>
      <c r="Q43" t="str">
        <f t="shared" si="1"/>
        <v>RASPBERRYYOGURTITEM(FRUIT, ItemRegistry.raspberryyogurtItem, 4, 3f, 5f, 0f, 0f, 1f, 0f, 1.5f, 3f),</v>
      </c>
      <c r="R43" t="s">
        <v>2791</v>
      </c>
    </row>
    <row r="44" spans="1:18" x14ac:dyDescent="0.3">
      <c r="A44" s="80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253</v>
      </c>
      <c r="F44" s="11" t="s">
        <v>1206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212</v>
      </c>
      <c r="Q44" t="str">
        <f t="shared" si="1"/>
        <v/>
      </c>
      <c r="R44" t="s">
        <v>2316</v>
      </c>
    </row>
    <row r="45" spans="1:18" x14ac:dyDescent="0.3">
      <c r="A45" s="80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253</v>
      </c>
      <c r="F45" s="11" t="s">
        <v>1206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215</v>
      </c>
      <c r="Q45" t="str">
        <f t="shared" si="1"/>
        <v>STRAWBERRYYOGURTITEM(FRUIT, ItemRegistry.strawberryyogurtItem, 4, 3f, 5f, 0f, 0f, 1f, 0f, 1.5f, 3f),</v>
      </c>
      <c r="R45" t="s">
        <v>2792</v>
      </c>
    </row>
    <row r="46" spans="1:18" x14ac:dyDescent="0.3">
      <c r="A46" s="81"/>
      <c r="B46" s="82" t="s">
        <v>145</v>
      </c>
      <c r="C46" s="11" t="str">
        <f>CONCATENATE(LOWER(B46),"yogurtItem")</f>
        <v>grapeyogurtItem</v>
      </c>
      <c r="D46" s="11">
        <f>COUNTIF('PH Itemnames'!$D$1:'PH Itemnames'!$D$278,'PH foods expanded'!C46)+COUNTIF('PH Itemnames'!$B$1:$B$723,'PH foods expanded'!C46)</f>
        <v>1</v>
      </c>
      <c r="E46" s="82" t="s">
        <v>253</v>
      </c>
      <c r="F46" s="82" t="s">
        <v>1206</v>
      </c>
      <c r="G46" s="83">
        <v>15</v>
      </c>
      <c r="H46" s="84">
        <v>5</v>
      </c>
      <c r="I46" s="84">
        <v>7</v>
      </c>
      <c r="J46" s="85">
        <v>0</v>
      </c>
      <c r="K46" s="86">
        <v>1</v>
      </c>
      <c r="L46" s="87">
        <v>0</v>
      </c>
      <c r="M46" s="88">
        <v>0</v>
      </c>
      <c r="N46" s="89">
        <v>1.5</v>
      </c>
      <c r="O46" t="s">
        <v>215</v>
      </c>
      <c r="Q46" t="str">
        <f t="shared" si="1"/>
        <v>GRAPEYOGURTITEM(FRUIT, ItemRegistry.grapeyogurtItem, 4, 3f, 5f, 0f, 0f, 1f, 0f, 1.5f, 3f),</v>
      </c>
      <c r="R46" t="s">
        <v>2793</v>
      </c>
    </row>
    <row r="47" spans="1:18" x14ac:dyDescent="0.3">
      <c r="A47" s="90" t="s">
        <v>540</v>
      </c>
      <c r="B47" s="91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1" t="s">
        <v>253</v>
      </c>
      <c r="F47" s="91" t="s">
        <v>1206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215</v>
      </c>
      <c r="Q47" t="str">
        <f t="shared" si="1"/>
        <v>BLACKBERRYJELLYITEM(FRUIT, ItemRegistry.blackberryjellyItem, 4, 0.3f, 0f, 0f, 0f, 0.5f, 0f, 0f, 0.24f),</v>
      </c>
      <c r="R47" t="s">
        <v>2794</v>
      </c>
    </row>
    <row r="48" spans="1:18" x14ac:dyDescent="0.3">
      <c r="A48" s="80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253</v>
      </c>
      <c r="F48" s="11" t="s">
        <v>1206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215</v>
      </c>
      <c r="Q48" t="str">
        <f t="shared" si="1"/>
        <v>BLUEBERRYJELLYITEM(FRUIT, ItemRegistry.blueberryjellyItem, 4, 0.3f, 0f, 0f, 0f, 0.5f, 0f, 0f, 0.24f),</v>
      </c>
      <c r="R48" t="s">
        <v>2795</v>
      </c>
    </row>
    <row r="49" spans="1:18" x14ac:dyDescent="0.3">
      <c r="A49" s="80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253</v>
      </c>
      <c r="F49" s="11" t="s">
        <v>1206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215</v>
      </c>
      <c r="Q49" t="str">
        <f t="shared" si="1"/>
        <v>CHERRYJELLYITEM(FRUIT, ItemRegistry.cherryjellyItem, 4, 0.3f, 0f, 0f, 0f, 0.5f, 0f, 0f, 0.24f),</v>
      </c>
      <c r="R49" t="s">
        <v>2796</v>
      </c>
    </row>
    <row r="50" spans="1:18" x14ac:dyDescent="0.3">
      <c r="A50" s="80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253</v>
      </c>
      <c r="F50" s="11" t="s">
        <v>1206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215</v>
      </c>
      <c r="Q50" t="str">
        <f t="shared" si="1"/>
        <v>CRANBERRYJELLYITEM(FRUIT, ItemRegistry.cranberryjellyItem, 4, 0.3f, 0f, 0f, 0f, 0.5f, 0f, 0f, 0.24f),</v>
      </c>
      <c r="R50" t="s">
        <v>2797</v>
      </c>
    </row>
    <row r="51" spans="1:18" x14ac:dyDescent="0.3">
      <c r="A51" s="80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253</v>
      </c>
      <c r="F51" s="11" t="s">
        <v>1206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215</v>
      </c>
      <c r="Q51" t="str">
        <f t="shared" si="1"/>
        <v>GOOSEBERRYJELLYITEM(FRUIT, ItemRegistry.gooseberryjellyItem, 4, 0.3f, 0f, 0f, 0f, 0.5f, 0f, 0f, 0.24f),</v>
      </c>
      <c r="R51" t="s">
        <v>2798</v>
      </c>
    </row>
    <row r="52" spans="1:18" x14ac:dyDescent="0.3">
      <c r="A52" s="80"/>
      <c r="B52" s="11" t="s">
        <v>19</v>
      </c>
      <c r="C52" s="11" t="s">
        <v>1666</v>
      </c>
      <c r="D52" s="11">
        <f>COUNTIF('PH Itemnames'!$D$1:'PH Itemnames'!$D$278,'PH foods expanded'!C52)+COUNTIF('PH Itemnames'!$B$1:$B$723,'PH foods expanded'!C52)</f>
        <v>1</v>
      </c>
      <c r="E52" s="11" t="s">
        <v>253</v>
      </c>
      <c r="F52" s="11" t="s">
        <v>1206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215</v>
      </c>
      <c r="Q52" t="str">
        <f t="shared" si="1"/>
        <v>APPLEJELLYITEM(FRUIT, ItemRegistry.applejellyItem, 4, 0.3f, 0f, 0f, 0f, 0.5f, 0f, 0f, 0.24f),</v>
      </c>
      <c r="R52" t="s">
        <v>2799</v>
      </c>
    </row>
    <row r="53" spans="1:18" x14ac:dyDescent="0.3">
      <c r="A53" s="80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253</v>
      </c>
      <c r="F53" s="11" t="s">
        <v>1206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215</v>
      </c>
      <c r="Q53" t="str">
        <f t="shared" si="1"/>
        <v>LEMONJELLYITEM(FRUIT, ItemRegistry.lemonjellyItem, 4, 0.3f, 0f, 0f, 0f, 0.5f, 0f, 0f, 0.24f),</v>
      </c>
      <c r="R53" t="s">
        <v>2800</v>
      </c>
    </row>
    <row r="54" spans="1:18" x14ac:dyDescent="0.3">
      <c r="A54" s="80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253</v>
      </c>
      <c r="F54" s="11" t="s">
        <v>1206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215</v>
      </c>
      <c r="Q54" t="str">
        <f t="shared" si="1"/>
        <v>ORANGEJELLYITEM(FRUIT, ItemRegistry.orangejellyItem, 4, 0.3f, 0f, 0f, 0f, 0.5f, 0f, 0f, 0.24f),</v>
      </c>
      <c r="R54" t="s">
        <v>2801</v>
      </c>
    </row>
    <row r="55" spans="1:18" x14ac:dyDescent="0.3">
      <c r="A55" s="80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253</v>
      </c>
      <c r="F55" s="11" t="s">
        <v>1206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215</v>
      </c>
      <c r="Q55" t="str">
        <f t="shared" si="1"/>
        <v>PEACHJELLYITEM(FRUIT, ItemRegistry.peachjellyItem, 4, 0.3f, 0f, 0f, 0f, 0.5f, 0f, 0f, 0.24f),</v>
      </c>
      <c r="R55" t="s">
        <v>2802</v>
      </c>
    </row>
    <row r="56" spans="1:18" x14ac:dyDescent="0.3">
      <c r="A56" s="80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253</v>
      </c>
      <c r="F56" s="11" t="s">
        <v>1206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215</v>
      </c>
      <c r="Q56" t="str">
        <f t="shared" si="1"/>
        <v>PLUMJELLYITEM(FRUIT, ItemRegistry.plumjellyItem, 4, 0.3f, 0f, 0f, 0f, 0.5f, 0f, 0f, 0.24f),</v>
      </c>
      <c r="R56" t="s">
        <v>2803</v>
      </c>
    </row>
    <row r="57" spans="1:18" x14ac:dyDescent="0.3">
      <c r="A57" s="80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253</v>
      </c>
      <c r="F57" s="11" t="s">
        <v>1206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215</v>
      </c>
      <c r="Q57" t="str">
        <f t="shared" si="1"/>
        <v>RASPBERRYJELLYITEM(FRUIT, ItemRegistry.raspberryjellyItem, 4, 0.3f, 0f, 0f, 0f, 0.5f, 0f, 0f, 0.24f),</v>
      </c>
      <c r="R57" t="s">
        <v>2804</v>
      </c>
    </row>
    <row r="58" spans="1:18" x14ac:dyDescent="0.3">
      <c r="A58" s="80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253</v>
      </c>
      <c r="F58" s="11" t="s">
        <v>1206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212</v>
      </c>
      <c r="Q58" t="str">
        <f t="shared" si="1"/>
        <v/>
      </c>
      <c r="R58" t="s">
        <v>2316</v>
      </c>
    </row>
    <row r="59" spans="1:18" x14ac:dyDescent="0.3">
      <c r="A59" s="80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253</v>
      </c>
      <c r="F59" s="11" t="s">
        <v>1206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215</v>
      </c>
      <c r="Q59" t="str">
        <f t="shared" si="1"/>
        <v>STRAWBERRYJELLYITEM(FRUIT, ItemRegistry.strawberryjellyItem, 4, 0.3f, 0f, 0f, 0f, 0.5f, 0f, 0f, 0.24f),</v>
      </c>
      <c r="R59" t="s">
        <v>2805</v>
      </c>
    </row>
    <row r="60" spans="1:18" x14ac:dyDescent="0.3">
      <c r="A60" s="81"/>
      <c r="B60" s="82" t="s">
        <v>145</v>
      </c>
      <c r="C60" s="11" t="str">
        <f t="shared" si="4"/>
        <v>grapejellyItem</v>
      </c>
      <c r="D60" s="11">
        <f>COUNTIF('PH Itemnames'!$D$1:'PH Itemnames'!$D$278,'PH foods expanded'!C60)+COUNTIF('PH Itemnames'!$B$1:$B$723,'PH foods expanded'!C60)</f>
        <v>1</v>
      </c>
      <c r="E60" s="82" t="s">
        <v>253</v>
      </c>
      <c r="F60" s="82" t="s">
        <v>1206</v>
      </c>
      <c r="G60" s="99">
        <v>1.5</v>
      </c>
      <c r="H60" s="100">
        <v>0</v>
      </c>
      <c r="I60" s="100">
        <v>87</v>
      </c>
      <c r="J60" s="101">
        <v>0</v>
      </c>
      <c r="K60" s="102">
        <v>0.5</v>
      </c>
      <c r="L60" s="103">
        <v>0</v>
      </c>
      <c r="M60" s="104">
        <v>0</v>
      </c>
      <c r="N60" s="105">
        <v>0</v>
      </c>
      <c r="O60" t="s">
        <v>215</v>
      </c>
      <c r="Q60" t="str">
        <f t="shared" si="1"/>
        <v>GRAPEJELLYITEM(FRUIT, ItemRegistry.grapejellyItem, 4, 0.3f, 0f, 0f, 0f, 0.5f, 0f, 0f, 0.24f),</v>
      </c>
      <c r="R60" t="s">
        <v>2806</v>
      </c>
    </row>
    <row r="61" spans="1:18" x14ac:dyDescent="0.3">
      <c r="A61" s="90" t="s">
        <v>539</v>
      </c>
      <c r="B61" s="91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253</v>
      </c>
      <c r="F61" s="11" t="s">
        <v>1213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215</v>
      </c>
      <c r="Q61" t="str">
        <f t="shared" si="1"/>
        <v>BLACKBERRYJELLYSANDWICHITEM(MEAL, ItemRegistry.blackberryjellysandwichItem, 4, 3f, 0f, 2f, 0f, 0.85f, 0f, 0f, 1.02f),</v>
      </c>
      <c r="R61" t="s">
        <v>2807</v>
      </c>
    </row>
    <row r="62" spans="1:18" x14ac:dyDescent="0.3">
      <c r="A62" s="80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253</v>
      </c>
      <c r="F62" s="11" t="s">
        <v>1213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215</v>
      </c>
      <c r="Q62" t="str">
        <f t="shared" si="1"/>
        <v>BLUEBERRYJELLYSANDWICHITEM(MEAL, ItemRegistry.blueberryjellysandwichItem, 4, 3f, 0f, 2f, 0f, 0.85f, 0f, 0f, 1.02f),</v>
      </c>
      <c r="R62" t="s">
        <v>2808</v>
      </c>
    </row>
    <row r="63" spans="1:18" x14ac:dyDescent="0.3">
      <c r="A63" s="80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253</v>
      </c>
      <c r="F63" s="11" t="s">
        <v>1213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215</v>
      </c>
      <c r="Q63" t="str">
        <f t="shared" si="1"/>
        <v>CHERRYJELLYSANDWICHITEM(MEAL, ItemRegistry.cherryjellysandwichItem, 4, 3f, 0f, 2f, 0f, 0.85f, 0f, 0f, 1.02f),</v>
      </c>
      <c r="R63" t="s">
        <v>2809</v>
      </c>
    </row>
    <row r="64" spans="1:18" x14ac:dyDescent="0.3">
      <c r="A64" s="80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253</v>
      </c>
      <c r="F64" s="11" t="s">
        <v>1213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215</v>
      </c>
      <c r="Q64" t="str">
        <f t="shared" si="1"/>
        <v>CRANBERRYJELLYSANDWICHITEM(MEAL, ItemRegistry.cranberryjellysandwichItem, 4, 3f, 0f, 2f, 0f, 0.85f, 0f, 0f, 1.02f),</v>
      </c>
      <c r="R64" t="s">
        <v>2810</v>
      </c>
    </row>
    <row r="65" spans="1:18" x14ac:dyDescent="0.3">
      <c r="A65" s="80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253</v>
      </c>
      <c r="F65" s="11" t="s">
        <v>1213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215</v>
      </c>
      <c r="Q65" t="str">
        <f t="shared" si="1"/>
        <v>GOOSEBERRYJELLYSANDWICHITEM(MEAL, ItemRegistry.gooseberryjellysandwichItem, 4, 3f, 0f, 2f, 0f, 0.85f, 0f, 0f, 1.02f),</v>
      </c>
      <c r="R65" t="s">
        <v>2811</v>
      </c>
    </row>
    <row r="66" spans="1:18" x14ac:dyDescent="0.3">
      <c r="A66" s="80"/>
      <c r="B66" s="11" t="s">
        <v>19</v>
      </c>
      <c r="C66" s="11" t="s">
        <v>1667</v>
      </c>
      <c r="D66" s="11">
        <f>COUNTIF('PH Itemnames'!$D$1:'PH Itemnames'!$D$278,'PH foods expanded'!C66)+COUNTIF('PH Itemnames'!$B$1:$B$723,'PH foods expanded'!C66)</f>
        <v>1</v>
      </c>
      <c r="E66" s="11" t="s">
        <v>253</v>
      </c>
      <c r="F66" s="11" t="s">
        <v>1213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215</v>
      </c>
      <c r="Q66" t="str">
        <f t="shared" si="1"/>
        <v>APPLEJELLYSANDWICHITEM(MEAL, ItemRegistry.applejellysandwichItem, 4, 3f, 0f, 2f, 0f, 0.85f, 0f, 0f, 1.02f),</v>
      </c>
      <c r="R66" t="s">
        <v>2812</v>
      </c>
    </row>
    <row r="67" spans="1:18" x14ac:dyDescent="0.3">
      <c r="A67" s="80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253</v>
      </c>
      <c r="F67" s="11" t="s">
        <v>1213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215</v>
      </c>
      <c r="Q67" t="str">
        <f t="shared" si="1"/>
        <v>LEMONJELLYSANDWICHITEM(MEAL, ItemRegistry.lemonjellysandwichItem, 4, 3f, 0f, 2f, 0f, 0.85f, 0f, 0f, 1.02f),</v>
      </c>
      <c r="R67" t="s">
        <v>2813</v>
      </c>
    </row>
    <row r="68" spans="1:18" x14ac:dyDescent="0.3">
      <c r="A68" s="80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253</v>
      </c>
      <c r="F68" s="11" t="s">
        <v>1213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215</v>
      </c>
      <c r="Q68" t="str">
        <f t="shared" ref="Q68:R74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  <c r="R68" t="s">
        <v>2814</v>
      </c>
    </row>
    <row r="69" spans="1:18" x14ac:dyDescent="0.3">
      <c r="A69" s="80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253</v>
      </c>
      <c r="F69" s="11" t="s">
        <v>1213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215</v>
      </c>
      <c r="Q69" t="str">
        <f t="shared" si="6"/>
        <v>PEACHJELLYSANDWICHITEM(MEAL, ItemRegistry.peachjellysandwichItem, 4, 3f, 0f, 2f, 0f, 0.85f, 0f, 0f, 1.02f),</v>
      </c>
      <c r="R69" t="s">
        <v>2815</v>
      </c>
    </row>
    <row r="70" spans="1:18" x14ac:dyDescent="0.3">
      <c r="A70" s="80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253</v>
      </c>
      <c r="F70" s="11" t="s">
        <v>1213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215</v>
      </c>
      <c r="Q70" t="str">
        <f t="shared" si="6"/>
        <v>PLUMJELLYSANDWICHITEM(MEAL, ItemRegistry.plumjellysandwichItem, 4, 3f, 0f, 2f, 0f, 0.85f, 0f, 0f, 1.02f),</v>
      </c>
      <c r="R70" t="s">
        <v>2816</v>
      </c>
    </row>
    <row r="71" spans="1:18" x14ac:dyDescent="0.3">
      <c r="A71" s="80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253</v>
      </c>
      <c r="F71" s="11" t="s">
        <v>1213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215</v>
      </c>
      <c r="Q71" t="str">
        <f t="shared" si="6"/>
        <v>RASPBERRYJELLYSANDWICHITEM(MEAL, ItemRegistry.raspberryjellysandwichItem, 4, 3f, 0f, 2f, 0f, 0.85f, 0f, 0f, 1.02f),</v>
      </c>
      <c r="R71" t="s">
        <v>2817</v>
      </c>
    </row>
    <row r="72" spans="1:18" x14ac:dyDescent="0.3">
      <c r="A72" s="80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253</v>
      </c>
      <c r="F72" s="11" t="s">
        <v>1213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212</v>
      </c>
      <c r="Q72" t="str">
        <f t="shared" si="6"/>
        <v/>
      </c>
      <c r="R72" t="s">
        <v>2316</v>
      </c>
    </row>
    <row r="73" spans="1:18" x14ac:dyDescent="0.3">
      <c r="A73" s="80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253</v>
      </c>
      <c r="F73" s="11" t="s">
        <v>1213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215</v>
      </c>
      <c r="Q73" t="str">
        <f t="shared" si="6"/>
        <v>STRAWBERRYJELLYSANDWICHITEM(MEAL, ItemRegistry.strawberryjellysandwichItem, 4, 3f, 0f, 2f, 0f, 0.85f, 0f, 0f, 1.02f),</v>
      </c>
      <c r="R73" t="s">
        <v>2818</v>
      </c>
    </row>
    <row r="74" spans="1:18" x14ac:dyDescent="0.3">
      <c r="A74" s="81"/>
      <c r="B74" s="82" t="s">
        <v>145</v>
      </c>
      <c r="C74" s="11" t="str">
        <f t="shared" si="5"/>
        <v>grapejellysandwichItem</v>
      </c>
      <c r="D74" s="11">
        <f>COUNTIF('PH Itemnames'!$D$1:'PH Itemnames'!$D$278,'PH foods expanded'!C74)+COUNTIF('PH Itemnames'!$B$1:$B$723,'PH foods expanded'!C74)</f>
        <v>0</v>
      </c>
      <c r="E74" s="82" t="s">
        <v>253</v>
      </c>
      <c r="F74" s="82" t="s">
        <v>1213</v>
      </c>
      <c r="G74" s="83">
        <v>15</v>
      </c>
      <c r="H74" s="84">
        <v>0</v>
      </c>
      <c r="I74" s="84">
        <v>20.608333333333334</v>
      </c>
      <c r="J74" s="85">
        <v>2</v>
      </c>
      <c r="K74" s="86">
        <v>0.84500000000000008</v>
      </c>
      <c r="L74" s="87">
        <v>0</v>
      </c>
      <c r="M74" s="88">
        <v>0</v>
      </c>
      <c r="N74" s="89">
        <v>0</v>
      </c>
      <c r="O74" t="s">
        <v>212</v>
      </c>
      <c r="Q74" t="str">
        <f t="shared" si="6"/>
        <v/>
      </c>
    </row>
  </sheetData>
  <mergeCells count="6">
    <mergeCell ref="A61:A74"/>
    <mergeCell ref="A32:A46"/>
    <mergeCell ref="G1:N1"/>
    <mergeCell ref="A3:A16"/>
    <mergeCell ref="A17:A31"/>
    <mergeCell ref="A47:A60"/>
  </mergeCells>
  <conditionalFormatting sqref="O3:O74">
    <cfRule type="cellIs" dxfId="16" priority="15" operator="equal">
      <formula>"No"</formula>
    </cfRule>
    <cfRule type="cellIs" dxfId="15" priority="16" operator="equal">
      <formula>"Yes"</formula>
    </cfRule>
  </conditionalFormatting>
  <conditionalFormatting sqref="U3:X17 U18:V24 X18:X24">
    <cfRule type="cellIs" dxfId="14" priority="13" operator="equal">
      <formula>"Yes"</formula>
    </cfRule>
    <cfRule type="cellIs" dxfId="13" priority="14" operator="equal">
      <formula>"No"</formula>
    </cfRule>
  </conditionalFormatting>
  <conditionalFormatting sqref="P8">
    <cfRule type="cellIs" dxfId="12" priority="11" operator="equal">
      <formula>"Yes"</formula>
    </cfRule>
    <cfRule type="cellIs" dxfId="11" priority="12" operator="equal">
      <formula>"No"</formula>
    </cfRule>
  </conditionalFormatting>
  <conditionalFormatting sqref="W18:W26">
    <cfRule type="cellIs" dxfId="10" priority="9" operator="equal">
      <formula>"Yes"</formula>
    </cfRule>
    <cfRule type="cellIs" dxfId="9" priority="10" operator="equal">
      <formula>"No"</formula>
    </cfRule>
  </conditionalFormatting>
  <conditionalFormatting sqref="C3:C74">
    <cfRule type="expression" dxfId="8" priority="3">
      <formula>$D3=1</formula>
    </cfRule>
  </conditionalFormatting>
  <conditionalFormatting sqref="G3:N74">
    <cfRule type="expression" dxfId="7" priority="40">
      <formula>#REF!="No"</formula>
    </cfRule>
  </conditionalFormatting>
  <conditionalFormatting sqref="Y3:Y24">
    <cfRule type="cellIs" dxfId="6" priority="1" operator="equal">
      <formula>"Yes"</formula>
    </cfRule>
    <cfRule type="cellIs" dxfId="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W3:W26 U3:V24 X3:Y24 O3:O74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F3:F74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G1032"/>
  <sheetViews>
    <sheetView workbookViewId="0">
      <selection activeCell="F45" sqref="F4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855</v>
      </c>
      <c r="B1" t="s">
        <v>2098</v>
      </c>
      <c r="D1" t="s">
        <v>1796</v>
      </c>
    </row>
    <row r="2" spans="1:4" x14ac:dyDescent="0.3">
      <c r="A2" t="s">
        <v>657</v>
      </c>
      <c r="B2" t="s">
        <v>1867</v>
      </c>
      <c r="D2" t="s">
        <v>1666</v>
      </c>
    </row>
    <row r="3" spans="1:4" x14ac:dyDescent="0.3">
      <c r="A3" t="s">
        <v>1046</v>
      </c>
      <c r="B3" t="s">
        <v>1956</v>
      </c>
      <c r="D3" t="s">
        <v>1667</v>
      </c>
    </row>
    <row r="4" spans="1:4" x14ac:dyDescent="0.3">
      <c r="A4" t="s">
        <v>627</v>
      </c>
      <c r="B4" t="s">
        <v>1830</v>
      </c>
      <c r="D4" t="s">
        <v>2196</v>
      </c>
    </row>
    <row r="5" spans="1:4" x14ac:dyDescent="0.3">
      <c r="A5" t="s">
        <v>718</v>
      </c>
      <c r="B5" t="s">
        <v>1947</v>
      </c>
      <c r="D5" t="s">
        <v>1904</v>
      </c>
    </row>
    <row r="6" spans="1:4" x14ac:dyDescent="0.3">
      <c r="A6" t="s">
        <v>270</v>
      </c>
      <c r="B6" t="s">
        <v>1400</v>
      </c>
      <c r="D6" t="s">
        <v>1642</v>
      </c>
    </row>
    <row r="7" spans="1:4" x14ac:dyDescent="0.3">
      <c r="A7" t="s">
        <v>265</v>
      </c>
      <c r="B7" t="s">
        <v>1399</v>
      </c>
      <c r="D7" t="s">
        <v>1732</v>
      </c>
    </row>
    <row r="8" spans="1:4" x14ac:dyDescent="0.3">
      <c r="A8" t="s">
        <v>925</v>
      </c>
      <c r="B8" t="s">
        <v>2250</v>
      </c>
      <c r="D8" t="s">
        <v>1733</v>
      </c>
    </row>
    <row r="9" spans="1:4" x14ac:dyDescent="0.3">
      <c r="A9" t="s">
        <v>577</v>
      </c>
      <c r="B9" t="s">
        <v>1731</v>
      </c>
      <c r="D9" t="s">
        <v>2217</v>
      </c>
    </row>
    <row r="10" spans="1:4" x14ac:dyDescent="0.3">
      <c r="A10" t="s">
        <v>462</v>
      </c>
      <c r="B10" t="s">
        <v>1567</v>
      </c>
      <c r="D10" t="s">
        <v>1734</v>
      </c>
    </row>
    <row r="11" spans="1:4" x14ac:dyDescent="0.3">
      <c r="A11" t="s">
        <v>463</v>
      </c>
      <c r="B11" t="s">
        <v>1568</v>
      </c>
      <c r="D11" t="s">
        <v>1730</v>
      </c>
    </row>
    <row r="12" spans="1:4" x14ac:dyDescent="0.3">
      <c r="A12" t="s">
        <v>474</v>
      </c>
      <c r="B12" t="s">
        <v>1578</v>
      </c>
      <c r="D12" t="s">
        <v>1345</v>
      </c>
    </row>
    <row r="13" spans="1:4" x14ac:dyDescent="0.3">
      <c r="A13" t="s">
        <v>795</v>
      </c>
      <c r="B13" t="s">
        <v>2041</v>
      </c>
      <c r="D13" t="s">
        <v>1797</v>
      </c>
    </row>
    <row r="14" spans="1:4" x14ac:dyDescent="0.3">
      <c r="A14" t="s">
        <v>716</v>
      </c>
      <c r="B14" t="s">
        <v>1945</v>
      </c>
      <c r="D14" t="s">
        <v>2186</v>
      </c>
    </row>
    <row r="15" spans="1:4" x14ac:dyDescent="0.3">
      <c r="A15" t="s">
        <v>982</v>
      </c>
      <c r="B15" t="s">
        <v>1424</v>
      </c>
      <c r="D15" t="s">
        <v>1384</v>
      </c>
    </row>
    <row r="16" spans="1:4" x14ac:dyDescent="0.3">
      <c r="A16" t="s">
        <v>1020</v>
      </c>
      <c r="B16" t="s">
        <v>1655</v>
      </c>
      <c r="D16" t="s">
        <v>1668</v>
      </c>
    </row>
    <row r="17" spans="1:4" x14ac:dyDescent="0.3">
      <c r="A17" t="s">
        <v>869</v>
      </c>
      <c r="B17" t="s">
        <v>2115</v>
      </c>
      <c r="D17" t="s">
        <v>1669</v>
      </c>
    </row>
    <row r="18" spans="1:4" x14ac:dyDescent="0.3">
      <c r="A18" t="s">
        <v>2314</v>
      </c>
      <c r="B18" t="s">
        <v>1753</v>
      </c>
      <c r="D18" t="s">
        <v>2210</v>
      </c>
    </row>
    <row r="19" spans="1:4" x14ac:dyDescent="0.3">
      <c r="A19" t="s">
        <v>939</v>
      </c>
      <c r="B19" t="s">
        <v>2266</v>
      </c>
      <c r="D19" t="s">
        <v>1630</v>
      </c>
    </row>
    <row r="20" spans="1:4" x14ac:dyDescent="0.3">
      <c r="A20" t="s">
        <v>926</v>
      </c>
      <c r="B20" t="s">
        <v>2251</v>
      </c>
      <c r="D20" t="s">
        <v>1631</v>
      </c>
    </row>
    <row r="21" spans="1:4" x14ac:dyDescent="0.3">
      <c r="A21" t="s">
        <v>381</v>
      </c>
      <c r="B21" t="s">
        <v>1495</v>
      </c>
      <c r="D21" t="s">
        <v>2116</v>
      </c>
    </row>
    <row r="22" spans="1:4" x14ac:dyDescent="0.3">
      <c r="A22" t="s">
        <v>422</v>
      </c>
      <c r="B22" t="s">
        <v>1533</v>
      </c>
      <c r="D22" t="s">
        <v>1649</v>
      </c>
    </row>
    <row r="23" spans="1:4" x14ac:dyDescent="0.3">
      <c r="A23" t="s">
        <v>843</v>
      </c>
      <c r="B23" t="s">
        <v>2089</v>
      </c>
      <c r="D23" t="s">
        <v>1670</v>
      </c>
    </row>
    <row r="24" spans="1:4" x14ac:dyDescent="0.3">
      <c r="A24" t="s">
        <v>305</v>
      </c>
      <c r="B24" t="s">
        <v>1421</v>
      </c>
      <c r="D24" t="s">
        <v>1671</v>
      </c>
    </row>
    <row r="25" spans="1:4" x14ac:dyDescent="0.3">
      <c r="A25" t="s">
        <v>255</v>
      </c>
      <c r="B25" t="s">
        <v>1336</v>
      </c>
      <c r="D25" t="s">
        <v>2201</v>
      </c>
    </row>
    <row r="26" spans="1:4" x14ac:dyDescent="0.3">
      <c r="A26" t="s">
        <v>438</v>
      </c>
      <c r="B26" t="s">
        <v>1546</v>
      </c>
      <c r="D26" t="s">
        <v>1623</v>
      </c>
    </row>
    <row r="27" spans="1:4" x14ac:dyDescent="0.3">
      <c r="A27" t="s">
        <v>526</v>
      </c>
      <c r="B27" t="s">
        <v>1653</v>
      </c>
      <c r="D27" t="s">
        <v>1397</v>
      </c>
    </row>
    <row r="28" spans="1:4" x14ac:dyDescent="0.3">
      <c r="A28" t="s">
        <v>573</v>
      </c>
      <c r="B28" t="s">
        <v>1726</v>
      </c>
      <c r="D28" t="s">
        <v>2214</v>
      </c>
    </row>
    <row r="29" spans="1:4" x14ac:dyDescent="0.3">
      <c r="A29" t="s">
        <v>646</v>
      </c>
      <c r="B29" t="s">
        <v>1854</v>
      </c>
      <c r="D29" t="s">
        <v>1355</v>
      </c>
    </row>
    <row r="30" spans="1:4" x14ac:dyDescent="0.3">
      <c r="A30" t="s">
        <v>481</v>
      </c>
      <c r="B30" t="s">
        <v>1584</v>
      </c>
      <c r="D30" t="s">
        <v>1354</v>
      </c>
    </row>
    <row r="31" spans="1:4" x14ac:dyDescent="0.3">
      <c r="A31" t="s">
        <v>482</v>
      </c>
      <c r="B31" t="s">
        <v>1585</v>
      </c>
      <c r="D31" t="s">
        <v>1798</v>
      </c>
    </row>
    <row r="32" spans="1:4" x14ac:dyDescent="0.3">
      <c r="A32" t="s">
        <v>480</v>
      </c>
      <c r="B32" t="s">
        <v>1583</v>
      </c>
      <c r="D32" t="s">
        <v>2198</v>
      </c>
    </row>
    <row r="33" spans="1:4" x14ac:dyDescent="0.3">
      <c r="A33" t="s">
        <v>483</v>
      </c>
      <c r="B33" t="s">
        <v>1586</v>
      </c>
      <c r="D33" t="s">
        <v>1799</v>
      </c>
    </row>
    <row r="34" spans="1:4" x14ac:dyDescent="0.3">
      <c r="A34" t="s">
        <v>628</v>
      </c>
      <c r="B34" t="s">
        <v>1831</v>
      </c>
      <c r="D34" t="s">
        <v>1800</v>
      </c>
    </row>
    <row r="35" spans="1:4" x14ac:dyDescent="0.3">
      <c r="A35" t="s">
        <v>1011</v>
      </c>
      <c r="B35" t="s">
        <v>2271</v>
      </c>
      <c r="D35" t="s">
        <v>1398</v>
      </c>
    </row>
    <row r="36" spans="1:4" x14ac:dyDescent="0.3">
      <c r="A36" t="s">
        <v>229</v>
      </c>
      <c r="B36" t="s">
        <v>1833</v>
      </c>
      <c r="D36" t="s">
        <v>1672</v>
      </c>
    </row>
    <row r="37" spans="1:4" x14ac:dyDescent="0.3">
      <c r="A37" t="s">
        <v>630</v>
      </c>
      <c r="B37" t="s">
        <v>1832</v>
      </c>
      <c r="D37" t="s">
        <v>1673</v>
      </c>
    </row>
    <row r="38" spans="1:4" x14ac:dyDescent="0.3">
      <c r="A38" t="s">
        <v>1057</v>
      </c>
      <c r="B38" t="s">
        <v>2309</v>
      </c>
      <c r="D38" t="s">
        <v>2202</v>
      </c>
    </row>
    <row r="39" spans="1:4" x14ac:dyDescent="0.3">
      <c r="A39" t="s">
        <v>918</v>
      </c>
      <c r="B39" t="s">
        <v>2241</v>
      </c>
      <c r="D39" t="s">
        <v>1625</v>
      </c>
    </row>
    <row r="40" spans="1:4" x14ac:dyDescent="0.3">
      <c r="A40" t="s">
        <v>935</v>
      </c>
      <c r="B40" t="s">
        <v>2259</v>
      </c>
      <c r="D40" t="s">
        <v>1628</v>
      </c>
    </row>
    <row r="41" spans="1:4" x14ac:dyDescent="0.3">
      <c r="A41" t="s">
        <v>1053</v>
      </c>
      <c r="B41" t="s">
        <v>1994</v>
      </c>
      <c r="D41" t="s">
        <v>1821</v>
      </c>
    </row>
    <row r="42" spans="1:4" x14ac:dyDescent="0.3">
      <c r="A42" t="s">
        <v>772</v>
      </c>
      <c r="B42" t="s">
        <v>2009</v>
      </c>
      <c r="D42" t="s">
        <v>1801</v>
      </c>
    </row>
    <row r="43" spans="1:4" x14ac:dyDescent="0.3">
      <c r="A43" t="s">
        <v>650</v>
      </c>
      <c r="B43" t="s">
        <v>1860</v>
      </c>
      <c r="D43" t="s">
        <v>1908</v>
      </c>
    </row>
    <row r="44" spans="1:4" x14ac:dyDescent="0.3">
      <c r="A44" t="s">
        <v>900</v>
      </c>
      <c r="B44" t="s">
        <v>2223</v>
      </c>
    </row>
    <row r="45" spans="1:4" x14ac:dyDescent="0.3">
      <c r="A45" t="s">
        <v>385</v>
      </c>
      <c r="B45" t="s">
        <v>1498</v>
      </c>
      <c r="D45" t="s">
        <v>2182</v>
      </c>
    </row>
    <row r="46" spans="1:4" x14ac:dyDescent="0.3">
      <c r="A46" t="s">
        <v>383</v>
      </c>
      <c r="B46" t="s">
        <v>1496</v>
      </c>
      <c r="D46" t="s">
        <v>2176</v>
      </c>
    </row>
    <row r="47" spans="1:4" x14ac:dyDescent="0.3">
      <c r="A47" t="s">
        <v>985</v>
      </c>
      <c r="B47" t="s">
        <v>1775</v>
      </c>
      <c r="D47" t="s">
        <v>2171</v>
      </c>
    </row>
    <row r="48" spans="1:4" x14ac:dyDescent="0.3">
      <c r="A48" t="s">
        <v>568</v>
      </c>
      <c r="B48" t="s">
        <v>2018</v>
      </c>
      <c r="D48" t="s">
        <v>2170</v>
      </c>
    </row>
    <row r="49" spans="1:4" x14ac:dyDescent="0.3">
      <c r="A49" t="s">
        <v>603</v>
      </c>
      <c r="B49" t="s">
        <v>1768</v>
      </c>
      <c r="D49" t="s">
        <v>2173</v>
      </c>
    </row>
    <row r="50" spans="1:4" x14ac:dyDescent="0.3">
      <c r="A50" t="s">
        <v>1044</v>
      </c>
      <c r="B50" t="s">
        <v>1784</v>
      </c>
      <c r="D50" t="s">
        <v>2178</v>
      </c>
    </row>
    <row r="51" spans="1:4" x14ac:dyDescent="0.3">
      <c r="A51" t="s">
        <v>420</v>
      </c>
      <c r="B51" t="s">
        <v>1531</v>
      </c>
      <c r="D51" t="s">
        <v>2175</v>
      </c>
    </row>
    <row r="52" spans="1:4" x14ac:dyDescent="0.3">
      <c r="A52" t="s">
        <v>421</v>
      </c>
      <c r="B52" t="s">
        <v>1532</v>
      </c>
      <c r="D52" t="s">
        <v>2172</v>
      </c>
    </row>
    <row r="53" spans="1:4" x14ac:dyDescent="0.3">
      <c r="A53" t="s">
        <v>2315</v>
      </c>
      <c r="B53" t="s">
        <v>2260</v>
      </c>
      <c r="D53" t="s">
        <v>2179</v>
      </c>
    </row>
    <row r="54" spans="1:4" x14ac:dyDescent="0.3">
      <c r="A54" t="s">
        <v>927</v>
      </c>
      <c r="B54" t="s">
        <v>2252</v>
      </c>
      <c r="D54" t="s">
        <v>2177</v>
      </c>
    </row>
    <row r="55" spans="1:4" x14ac:dyDescent="0.3">
      <c r="A55" t="s">
        <v>796</v>
      </c>
      <c r="B55" t="s">
        <v>2042</v>
      </c>
      <c r="D55" t="s">
        <v>2174</v>
      </c>
    </row>
    <row r="56" spans="1:4" x14ac:dyDescent="0.3">
      <c r="A56" t="s">
        <v>921</v>
      </c>
      <c r="B56" t="s">
        <v>2245</v>
      </c>
      <c r="D56" t="s">
        <v>1466</v>
      </c>
    </row>
    <row r="57" spans="1:4" x14ac:dyDescent="0.3">
      <c r="A57" t="s">
        <v>510</v>
      </c>
      <c r="B57" t="s">
        <v>1618</v>
      </c>
      <c r="D57" t="s">
        <v>1855</v>
      </c>
    </row>
    <row r="58" spans="1:4" x14ac:dyDescent="0.3">
      <c r="A58" t="s">
        <v>717</v>
      </c>
      <c r="B58" t="s">
        <v>1946</v>
      </c>
      <c r="D58" t="s">
        <v>1465</v>
      </c>
    </row>
    <row r="59" spans="1:4" x14ac:dyDescent="0.3">
      <c r="A59" t="s">
        <v>870</v>
      </c>
      <c r="D59" t="s">
        <v>1822</v>
      </c>
    </row>
    <row r="60" spans="1:4" x14ac:dyDescent="0.3">
      <c r="A60" t="s">
        <v>515</v>
      </c>
      <c r="B60" t="s">
        <v>1629</v>
      </c>
      <c r="D60" t="s">
        <v>1802</v>
      </c>
    </row>
    <row r="61" spans="1:4" x14ac:dyDescent="0.3">
      <c r="A61" t="s">
        <v>871</v>
      </c>
      <c r="B61" t="s">
        <v>2117</v>
      </c>
      <c r="D61" t="s">
        <v>1674</v>
      </c>
    </row>
    <row r="62" spans="1:4" x14ac:dyDescent="0.3">
      <c r="A62" t="s">
        <v>340</v>
      </c>
      <c r="B62" t="s">
        <v>1454</v>
      </c>
      <c r="D62" t="s">
        <v>1675</v>
      </c>
    </row>
    <row r="63" spans="1:4" x14ac:dyDescent="0.3">
      <c r="A63" t="s">
        <v>404</v>
      </c>
      <c r="B63" t="s">
        <v>1517</v>
      </c>
      <c r="D63" t="s">
        <v>2213</v>
      </c>
    </row>
    <row r="64" spans="1:4" x14ac:dyDescent="0.3">
      <c r="A64" t="s">
        <v>406</v>
      </c>
      <c r="B64" t="s">
        <v>1519</v>
      </c>
      <c r="D64" t="s">
        <v>1910</v>
      </c>
    </row>
    <row r="65" spans="1:4" x14ac:dyDescent="0.3">
      <c r="A65" t="s">
        <v>403</v>
      </c>
      <c r="B65" t="s">
        <v>1516</v>
      </c>
      <c r="D65" t="s">
        <v>1911</v>
      </c>
    </row>
    <row r="66" spans="1:4" x14ac:dyDescent="0.3">
      <c r="A66" t="s">
        <v>402</v>
      </c>
      <c r="B66" t="s">
        <v>1515</v>
      </c>
      <c r="D66" t="s">
        <v>1823</v>
      </c>
    </row>
    <row r="67" spans="1:4" x14ac:dyDescent="0.3">
      <c r="A67" t="s">
        <v>312</v>
      </c>
      <c r="B67" t="s">
        <v>1432</v>
      </c>
      <c r="D67" t="s">
        <v>1803</v>
      </c>
    </row>
    <row r="68" spans="1:4" x14ac:dyDescent="0.3">
      <c r="A68" t="s">
        <v>959</v>
      </c>
      <c r="B68" t="s">
        <v>2300</v>
      </c>
    </row>
    <row r="69" spans="1:4" x14ac:dyDescent="0.3">
      <c r="A69" t="s">
        <v>960</v>
      </c>
      <c r="B69" t="s">
        <v>2288</v>
      </c>
      <c r="D69" t="s">
        <v>1341</v>
      </c>
    </row>
    <row r="70" spans="1:4" x14ac:dyDescent="0.3">
      <c r="A70" t="s">
        <v>346</v>
      </c>
      <c r="B70" t="s">
        <v>1462</v>
      </c>
      <c r="D70" t="s">
        <v>1394</v>
      </c>
    </row>
    <row r="71" spans="1:4" x14ac:dyDescent="0.3">
      <c r="A71" t="s">
        <v>1040</v>
      </c>
      <c r="B71" t="s">
        <v>2299</v>
      </c>
      <c r="D71" t="s">
        <v>2070</v>
      </c>
    </row>
    <row r="72" spans="1:4" x14ac:dyDescent="0.3">
      <c r="A72" t="s">
        <v>303</v>
      </c>
      <c r="B72" t="s">
        <v>1419</v>
      </c>
      <c r="D72" t="s">
        <v>2069</v>
      </c>
    </row>
    <row r="73" spans="1:4" x14ac:dyDescent="0.3">
      <c r="A73" t="s">
        <v>998</v>
      </c>
      <c r="B73" t="s">
        <v>2005</v>
      </c>
      <c r="D73" t="s">
        <v>1804</v>
      </c>
    </row>
    <row r="74" spans="1:4" x14ac:dyDescent="0.3">
      <c r="A74" t="s">
        <v>874</v>
      </c>
      <c r="B74" t="s">
        <v>2118</v>
      </c>
      <c r="D74" t="s">
        <v>1736</v>
      </c>
    </row>
    <row r="75" spans="1:4" x14ac:dyDescent="0.3">
      <c r="A75" t="s">
        <v>423</v>
      </c>
      <c r="B75" t="s">
        <v>1534</v>
      </c>
      <c r="D75" t="s">
        <v>1737</v>
      </c>
    </row>
    <row r="76" spans="1:4" x14ac:dyDescent="0.3">
      <c r="A76" t="s">
        <v>425</v>
      </c>
      <c r="B76" t="s">
        <v>1535</v>
      </c>
      <c r="D76" t="s">
        <v>2218</v>
      </c>
    </row>
    <row r="77" spans="1:4" x14ac:dyDescent="0.3">
      <c r="A77" t="s">
        <v>466</v>
      </c>
      <c r="B77" t="s">
        <v>1571</v>
      </c>
      <c r="D77" t="s">
        <v>1738</v>
      </c>
    </row>
    <row r="78" spans="1:4" x14ac:dyDescent="0.3">
      <c r="A78" t="s">
        <v>824</v>
      </c>
      <c r="B78" t="s">
        <v>2068</v>
      </c>
      <c r="D78" t="s">
        <v>1739</v>
      </c>
    </row>
    <row r="79" spans="1:4" x14ac:dyDescent="0.3">
      <c r="A79" t="s">
        <v>541</v>
      </c>
      <c r="B79" t="s">
        <v>1700</v>
      </c>
      <c r="D79" t="s">
        <v>1724</v>
      </c>
    </row>
    <row r="80" spans="1:4" x14ac:dyDescent="0.3">
      <c r="A80" t="s">
        <v>810</v>
      </c>
      <c r="B80" t="s">
        <v>2054</v>
      </c>
      <c r="D80" t="s">
        <v>2190</v>
      </c>
    </row>
    <row r="81" spans="1:4" x14ac:dyDescent="0.3">
      <c r="A81" t="s">
        <v>769</v>
      </c>
      <c r="B81" t="s">
        <v>2006</v>
      </c>
      <c r="D81" t="s">
        <v>1393</v>
      </c>
    </row>
    <row r="82" spans="1:4" x14ac:dyDescent="0.3">
      <c r="A82" t="s">
        <v>1010</v>
      </c>
      <c r="B82" t="s">
        <v>2267</v>
      </c>
      <c r="D82" t="s">
        <v>1353</v>
      </c>
    </row>
    <row r="83" spans="1:4" x14ac:dyDescent="0.3">
      <c r="A83" t="s">
        <v>288</v>
      </c>
      <c r="B83" t="s">
        <v>1408</v>
      </c>
      <c r="D83" t="s">
        <v>1352</v>
      </c>
    </row>
    <row r="84" spans="1:4" x14ac:dyDescent="0.3">
      <c r="A84" t="s">
        <v>505</v>
      </c>
      <c r="B84" t="s">
        <v>1613</v>
      </c>
      <c r="D84" t="s">
        <v>1430</v>
      </c>
    </row>
    <row r="85" spans="1:4" x14ac:dyDescent="0.3">
      <c r="A85" t="s">
        <v>617</v>
      </c>
      <c r="B85" t="s">
        <v>1787</v>
      </c>
      <c r="D85" t="s">
        <v>1824</v>
      </c>
    </row>
    <row r="86" spans="1:4" x14ac:dyDescent="0.3">
      <c r="A86" t="s">
        <v>608</v>
      </c>
      <c r="B86" t="s">
        <v>1773</v>
      </c>
      <c r="D86" t="s">
        <v>1805</v>
      </c>
    </row>
    <row r="87" spans="1:4" x14ac:dyDescent="0.3">
      <c r="A87" t="s">
        <v>441</v>
      </c>
      <c r="B87" t="s">
        <v>1549</v>
      </c>
      <c r="D87" t="s">
        <v>2187</v>
      </c>
    </row>
    <row r="88" spans="1:4" x14ac:dyDescent="0.3">
      <c r="A88" t="s">
        <v>400</v>
      </c>
      <c r="B88" t="s">
        <v>1513</v>
      </c>
      <c r="D88" t="s">
        <v>1356</v>
      </c>
    </row>
    <row r="89" spans="1:4" x14ac:dyDescent="0.3">
      <c r="A89" t="s">
        <v>834</v>
      </c>
      <c r="B89" t="s">
        <v>2079</v>
      </c>
      <c r="D89" t="s">
        <v>1703</v>
      </c>
    </row>
    <row r="90" spans="1:4" x14ac:dyDescent="0.3">
      <c r="A90" t="s">
        <v>429</v>
      </c>
      <c r="B90" t="s">
        <v>1538</v>
      </c>
      <c r="D90" t="s">
        <v>1877</v>
      </c>
    </row>
    <row r="91" spans="1:4" x14ac:dyDescent="0.3">
      <c r="A91" t="s">
        <v>465</v>
      </c>
      <c r="B91" t="s">
        <v>1570</v>
      </c>
      <c r="D91" t="s">
        <v>1880</v>
      </c>
    </row>
    <row r="92" spans="1:4" x14ac:dyDescent="0.3">
      <c r="A92" t="s">
        <v>856</v>
      </c>
      <c r="B92" t="s">
        <v>2099</v>
      </c>
      <c r="D92" t="s">
        <v>1881</v>
      </c>
    </row>
    <row r="93" spans="1:4" x14ac:dyDescent="0.3">
      <c r="A93" t="s">
        <v>1003</v>
      </c>
      <c r="B93" t="s">
        <v>2100</v>
      </c>
      <c r="D93" t="s">
        <v>2124</v>
      </c>
    </row>
    <row r="94" spans="1:4" x14ac:dyDescent="0.3">
      <c r="A94" t="s">
        <v>269</v>
      </c>
      <c r="B94" t="s">
        <v>1434</v>
      </c>
      <c r="D94" t="s">
        <v>2126</v>
      </c>
    </row>
    <row r="95" spans="1:4" x14ac:dyDescent="0.3">
      <c r="A95" t="s">
        <v>268</v>
      </c>
      <c r="B95" t="s">
        <v>1401</v>
      </c>
      <c r="D95" t="s">
        <v>2128</v>
      </c>
    </row>
    <row r="96" spans="1:4" x14ac:dyDescent="0.3">
      <c r="A96" t="s">
        <v>912</v>
      </c>
      <c r="B96" t="s">
        <v>2235</v>
      </c>
      <c r="D96" t="s">
        <v>2130</v>
      </c>
    </row>
    <row r="97" spans="1:4" x14ac:dyDescent="0.3">
      <c r="A97" t="s">
        <v>556</v>
      </c>
      <c r="B97" t="s">
        <v>2051</v>
      </c>
      <c r="D97" t="s">
        <v>2188</v>
      </c>
    </row>
    <row r="98" spans="1:4" x14ac:dyDescent="0.3">
      <c r="A98" t="s">
        <v>221</v>
      </c>
      <c r="B98" t="s">
        <v>1325</v>
      </c>
      <c r="D98" t="s">
        <v>1740</v>
      </c>
    </row>
    <row r="99" spans="1:4" x14ac:dyDescent="0.3">
      <c r="A99" t="s">
        <v>903</v>
      </c>
      <c r="B99" t="s">
        <v>2226</v>
      </c>
      <c r="D99" t="s">
        <v>1741</v>
      </c>
    </row>
    <row r="100" spans="1:4" x14ac:dyDescent="0.3">
      <c r="A100" t="s">
        <v>286</v>
      </c>
      <c r="B100" t="s">
        <v>1406</v>
      </c>
      <c r="D100" t="s">
        <v>2219</v>
      </c>
    </row>
    <row r="101" spans="1:4" x14ac:dyDescent="0.3">
      <c r="A101" t="s">
        <v>658</v>
      </c>
      <c r="B101" t="s">
        <v>1868</v>
      </c>
      <c r="D101" t="s">
        <v>1742</v>
      </c>
    </row>
    <row r="102" spans="1:4" x14ac:dyDescent="0.3">
      <c r="A102" t="s">
        <v>576</v>
      </c>
      <c r="B102" t="s">
        <v>1729</v>
      </c>
      <c r="D102" t="s">
        <v>1743</v>
      </c>
    </row>
    <row r="103" spans="1:4" x14ac:dyDescent="0.3">
      <c r="A103" t="s">
        <v>1039</v>
      </c>
      <c r="B103" t="s">
        <v>2291</v>
      </c>
      <c r="D103" t="s">
        <v>1481</v>
      </c>
    </row>
    <row r="104" spans="1:4" x14ac:dyDescent="0.3">
      <c r="A104" t="s">
        <v>454</v>
      </c>
      <c r="B104" t="s">
        <v>1559</v>
      </c>
      <c r="D104" t="s">
        <v>2200</v>
      </c>
    </row>
    <row r="105" spans="1:4" x14ac:dyDescent="0.3">
      <c r="A105" t="s">
        <v>457</v>
      </c>
      <c r="B105" t="s">
        <v>1562</v>
      </c>
      <c r="D105" t="s">
        <v>1482</v>
      </c>
    </row>
    <row r="106" spans="1:4" x14ac:dyDescent="0.3">
      <c r="A106" t="s">
        <v>842</v>
      </c>
      <c r="B106" t="s">
        <v>2087</v>
      </c>
      <c r="D106" t="s">
        <v>1914</v>
      </c>
    </row>
    <row r="107" spans="1:4" x14ac:dyDescent="0.3">
      <c r="A107" t="s">
        <v>413</v>
      </c>
      <c r="B107" t="s">
        <v>1526</v>
      </c>
      <c r="D107" t="s">
        <v>1627</v>
      </c>
    </row>
    <row r="108" spans="1:4" x14ac:dyDescent="0.3">
      <c r="A108" t="s">
        <v>618</v>
      </c>
      <c r="B108" t="s">
        <v>1788</v>
      </c>
      <c r="D108" t="s">
        <v>1882</v>
      </c>
    </row>
    <row r="109" spans="1:4" x14ac:dyDescent="0.3">
      <c r="A109" t="s">
        <v>713</v>
      </c>
      <c r="B109" t="s">
        <v>1942</v>
      </c>
      <c r="D109" t="s">
        <v>2151</v>
      </c>
    </row>
    <row r="110" spans="1:4" x14ac:dyDescent="0.3">
      <c r="A110" t="s">
        <v>774</v>
      </c>
      <c r="B110" t="s">
        <v>2011</v>
      </c>
      <c r="D110" t="s">
        <v>2152</v>
      </c>
    </row>
    <row r="111" spans="1:4" x14ac:dyDescent="0.3">
      <c r="A111" t="s">
        <v>228</v>
      </c>
      <c r="B111" t="s">
        <v>1326</v>
      </c>
      <c r="D111" t="s">
        <v>1650</v>
      </c>
    </row>
    <row r="112" spans="1:4" x14ac:dyDescent="0.3">
      <c r="A112" t="s">
        <v>967</v>
      </c>
      <c r="B112" t="s">
        <v>2297</v>
      </c>
      <c r="D112" t="s">
        <v>2153</v>
      </c>
    </row>
    <row r="113" spans="1:4" x14ac:dyDescent="0.3">
      <c r="A113" t="s">
        <v>692</v>
      </c>
      <c r="B113" t="s">
        <v>1905</v>
      </c>
      <c r="D113" t="s">
        <v>2154</v>
      </c>
    </row>
    <row r="114" spans="1:4" x14ac:dyDescent="0.3">
      <c r="A114" t="s">
        <v>983</v>
      </c>
      <c r="B114" t="s">
        <v>1423</v>
      </c>
      <c r="D114" t="s">
        <v>2155</v>
      </c>
    </row>
    <row r="115" spans="1:4" x14ac:dyDescent="0.3">
      <c r="A115" t="s">
        <v>1008</v>
      </c>
      <c r="B115" t="s">
        <v>2244</v>
      </c>
      <c r="D115" t="s">
        <v>1651</v>
      </c>
    </row>
    <row r="116" spans="1:4" x14ac:dyDescent="0.3">
      <c r="A116" t="s">
        <v>809</v>
      </c>
      <c r="B116" t="s">
        <v>2053</v>
      </c>
      <c r="D116" t="s">
        <v>2156</v>
      </c>
    </row>
    <row r="117" spans="1:4" x14ac:dyDescent="0.3">
      <c r="A117" t="s">
        <v>1192</v>
      </c>
      <c r="B117" t="s">
        <v>2015</v>
      </c>
      <c r="D117" t="s">
        <v>2157</v>
      </c>
    </row>
    <row r="118" spans="1:4" x14ac:dyDescent="0.3">
      <c r="A118" t="s">
        <v>231</v>
      </c>
      <c r="B118" t="s">
        <v>1327</v>
      </c>
      <c r="D118" t="s">
        <v>2158</v>
      </c>
    </row>
    <row r="119" spans="1:4" x14ac:dyDescent="0.3">
      <c r="A119" t="s">
        <v>612</v>
      </c>
      <c r="B119" t="s">
        <v>1778</v>
      </c>
      <c r="D119" t="s">
        <v>2159</v>
      </c>
    </row>
    <row r="120" spans="1:4" x14ac:dyDescent="0.3">
      <c r="A120" t="s">
        <v>654</v>
      </c>
      <c r="B120" t="s">
        <v>1863</v>
      </c>
      <c r="D120" t="s">
        <v>1806</v>
      </c>
    </row>
    <row r="121" spans="1:4" x14ac:dyDescent="0.3">
      <c r="A121" t="s">
        <v>407</v>
      </c>
      <c r="B121" t="s">
        <v>1520</v>
      </c>
      <c r="D121" t="s">
        <v>2181</v>
      </c>
    </row>
    <row r="122" spans="1:4" x14ac:dyDescent="0.3">
      <c r="A122" t="s">
        <v>913</v>
      </c>
      <c r="B122" t="s">
        <v>2236</v>
      </c>
      <c r="D122" t="s">
        <v>1362</v>
      </c>
    </row>
    <row r="123" spans="1:4" x14ac:dyDescent="0.3">
      <c r="A123" t="s">
        <v>409</v>
      </c>
      <c r="B123" t="s">
        <v>1522</v>
      </c>
      <c r="D123" t="s">
        <v>1359</v>
      </c>
    </row>
    <row r="124" spans="1:4" x14ac:dyDescent="0.3">
      <c r="A124" t="s">
        <v>542</v>
      </c>
      <c r="B124" t="s">
        <v>1701</v>
      </c>
      <c r="D124" t="s">
        <v>1379</v>
      </c>
    </row>
    <row r="125" spans="1:4" x14ac:dyDescent="0.3">
      <c r="A125" t="s">
        <v>659</v>
      </c>
      <c r="B125" t="s">
        <v>1869</v>
      </c>
      <c r="D125" t="s">
        <v>2313</v>
      </c>
    </row>
    <row r="126" spans="1:4" x14ac:dyDescent="0.3">
      <c r="A126" t="s">
        <v>1055</v>
      </c>
      <c r="B126" t="s">
        <v>2027</v>
      </c>
      <c r="D126" t="s">
        <v>1364</v>
      </c>
    </row>
    <row r="127" spans="1:4" x14ac:dyDescent="0.3">
      <c r="A127" t="s">
        <v>1041</v>
      </c>
      <c r="B127" t="s">
        <v>2310</v>
      </c>
      <c r="D127" t="s">
        <v>1376</v>
      </c>
    </row>
    <row r="128" spans="1:4" x14ac:dyDescent="0.3">
      <c r="A128" t="s">
        <v>455</v>
      </c>
      <c r="B128" t="s">
        <v>1560</v>
      </c>
      <c r="D128" t="s">
        <v>1363</v>
      </c>
    </row>
    <row r="129" spans="1:4" x14ac:dyDescent="0.3">
      <c r="A129" t="s">
        <v>709</v>
      </c>
      <c r="B129" t="s">
        <v>1938</v>
      </c>
      <c r="D129" t="s">
        <v>1365</v>
      </c>
    </row>
    <row r="130" spans="1:4" x14ac:dyDescent="0.3">
      <c r="A130" t="s">
        <v>941</v>
      </c>
      <c r="B130" t="s">
        <v>2269</v>
      </c>
      <c r="D130" t="s">
        <v>1373</v>
      </c>
    </row>
    <row r="131" spans="1:4" x14ac:dyDescent="0.3">
      <c r="A131" t="s">
        <v>484</v>
      </c>
      <c r="B131" t="s">
        <v>1588</v>
      </c>
      <c r="D131" t="s">
        <v>1371</v>
      </c>
    </row>
    <row r="132" spans="1:4" x14ac:dyDescent="0.3">
      <c r="A132" t="s">
        <v>763</v>
      </c>
      <c r="B132" t="s">
        <v>1993</v>
      </c>
      <c r="D132" t="s">
        <v>1367</v>
      </c>
    </row>
    <row r="133" spans="1:4" x14ac:dyDescent="0.3">
      <c r="A133" t="s">
        <v>607</v>
      </c>
      <c r="B133" t="s">
        <v>1771</v>
      </c>
      <c r="D133" t="s">
        <v>1369</v>
      </c>
    </row>
    <row r="134" spans="1:4" x14ac:dyDescent="0.3">
      <c r="A134" t="s">
        <v>819</v>
      </c>
      <c r="B134" t="s">
        <v>2063</v>
      </c>
      <c r="D134" t="s">
        <v>1375</v>
      </c>
    </row>
    <row r="135" spans="1:4" x14ac:dyDescent="0.3">
      <c r="A135" t="s">
        <v>301</v>
      </c>
      <c r="B135" t="s">
        <v>1417</v>
      </c>
      <c r="D135" t="s">
        <v>1380</v>
      </c>
    </row>
    <row r="136" spans="1:4" x14ac:dyDescent="0.3">
      <c r="A136" t="s">
        <v>875</v>
      </c>
      <c r="B136" t="s">
        <v>2119</v>
      </c>
      <c r="D136" t="s">
        <v>1372</v>
      </c>
    </row>
    <row r="137" spans="1:4" x14ac:dyDescent="0.3">
      <c r="A137" t="s">
        <v>336</v>
      </c>
      <c r="B137" t="s">
        <v>1449</v>
      </c>
      <c r="D137" t="s">
        <v>1360</v>
      </c>
    </row>
    <row r="138" spans="1:4" x14ac:dyDescent="0.3">
      <c r="A138" t="s">
        <v>302</v>
      </c>
      <c r="B138" t="s">
        <v>1418</v>
      </c>
      <c r="D138" t="s">
        <v>1378</v>
      </c>
    </row>
    <row r="139" spans="1:4" x14ac:dyDescent="0.3">
      <c r="A139" t="s">
        <v>299</v>
      </c>
      <c r="B139" t="s">
        <v>1416</v>
      </c>
      <c r="D139" t="s">
        <v>1370</v>
      </c>
    </row>
    <row r="140" spans="1:4" x14ac:dyDescent="0.3">
      <c r="A140" t="s">
        <v>987</v>
      </c>
      <c r="B140" t="s">
        <v>1782</v>
      </c>
      <c r="D140" t="s">
        <v>1366</v>
      </c>
    </row>
    <row r="141" spans="1:4" x14ac:dyDescent="0.3">
      <c r="A141" t="s">
        <v>384</v>
      </c>
      <c r="B141" t="s">
        <v>1497</v>
      </c>
      <c r="D141" t="s">
        <v>2312</v>
      </c>
    </row>
    <row r="142" spans="1:4" x14ac:dyDescent="0.3">
      <c r="A142" t="s">
        <v>394</v>
      </c>
      <c r="B142" t="s">
        <v>1507</v>
      </c>
      <c r="D142" t="s">
        <v>1377</v>
      </c>
    </row>
    <row r="143" spans="1:4" x14ac:dyDescent="0.3">
      <c r="A143" t="s">
        <v>905</v>
      </c>
      <c r="B143" t="s">
        <v>2228</v>
      </c>
      <c r="D143" t="s">
        <v>1361</v>
      </c>
    </row>
    <row r="144" spans="1:4" x14ac:dyDescent="0.3">
      <c r="A144" t="s">
        <v>994</v>
      </c>
      <c r="B144" t="s">
        <v>1997</v>
      </c>
      <c r="D144" t="s">
        <v>1368</v>
      </c>
    </row>
    <row r="145" spans="1:4" x14ac:dyDescent="0.3">
      <c r="A145" t="s">
        <v>899</v>
      </c>
      <c r="B145" t="s">
        <v>2222</v>
      </c>
      <c r="D145" t="s">
        <v>1374</v>
      </c>
    </row>
    <row r="146" spans="1:4" x14ac:dyDescent="0.3">
      <c r="A146" t="s">
        <v>392</v>
      </c>
      <c r="B146" t="s">
        <v>1505</v>
      </c>
      <c r="D146" t="s">
        <v>1358</v>
      </c>
    </row>
    <row r="147" spans="1:4" x14ac:dyDescent="0.3">
      <c r="A147" t="s">
        <v>1071</v>
      </c>
      <c r="B147" t="s">
        <v>2003</v>
      </c>
      <c r="D147" t="s">
        <v>1396</v>
      </c>
    </row>
    <row r="148" spans="1:4" x14ac:dyDescent="0.3">
      <c r="A148" t="s">
        <v>776</v>
      </c>
      <c r="B148" t="s">
        <v>2014</v>
      </c>
      <c r="D148" t="s">
        <v>1807</v>
      </c>
    </row>
    <row r="149" spans="1:4" x14ac:dyDescent="0.3">
      <c r="A149" t="s">
        <v>999</v>
      </c>
      <c r="B149" t="s">
        <v>2013</v>
      </c>
      <c r="D149" t="s">
        <v>2183</v>
      </c>
    </row>
    <row r="150" spans="1:4" x14ac:dyDescent="0.3">
      <c r="A150" t="s">
        <v>726</v>
      </c>
      <c r="B150" t="s">
        <v>1957</v>
      </c>
      <c r="D150" t="s">
        <v>1349</v>
      </c>
    </row>
    <row r="151" spans="1:4" x14ac:dyDescent="0.3">
      <c r="A151" t="s">
        <v>243</v>
      </c>
      <c r="B151" t="s">
        <v>1439</v>
      </c>
      <c r="D151" t="s">
        <v>1808</v>
      </c>
    </row>
    <row r="152" spans="1:4" x14ac:dyDescent="0.3">
      <c r="A152" t="s">
        <v>619</v>
      </c>
      <c r="B152" t="s">
        <v>1789</v>
      </c>
      <c r="D152" t="s">
        <v>1348</v>
      </c>
    </row>
    <row r="153" spans="1:4" x14ac:dyDescent="0.3">
      <c r="A153" t="s">
        <v>601</v>
      </c>
      <c r="B153" t="s">
        <v>1766</v>
      </c>
      <c r="D153" t="s">
        <v>1676</v>
      </c>
    </row>
    <row r="154" spans="1:4" x14ac:dyDescent="0.3">
      <c r="A154" t="s">
        <v>408</v>
      </c>
      <c r="B154" t="s">
        <v>1521</v>
      </c>
      <c r="D154" t="s">
        <v>1677</v>
      </c>
    </row>
    <row r="155" spans="1:4" x14ac:dyDescent="0.3">
      <c r="A155" t="s">
        <v>947</v>
      </c>
      <c r="B155" t="s">
        <v>2277</v>
      </c>
      <c r="D155" t="s">
        <v>2212</v>
      </c>
    </row>
    <row r="156" spans="1:4" x14ac:dyDescent="0.3">
      <c r="A156" t="s">
        <v>902</v>
      </c>
      <c r="B156" t="s">
        <v>2225</v>
      </c>
      <c r="D156" t="s">
        <v>1639</v>
      </c>
    </row>
    <row r="157" spans="1:4" x14ac:dyDescent="0.3">
      <c r="A157" t="s">
        <v>500</v>
      </c>
      <c r="B157" t="s">
        <v>1609</v>
      </c>
      <c r="D157" t="s">
        <v>1640</v>
      </c>
    </row>
    <row r="158" spans="1:4" x14ac:dyDescent="0.3">
      <c r="A158" t="s">
        <v>322</v>
      </c>
      <c r="B158" t="s">
        <v>1441</v>
      </c>
      <c r="D158" t="s">
        <v>1678</v>
      </c>
    </row>
    <row r="159" spans="1:4" x14ac:dyDescent="0.3">
      <c r="A159" t="s">
        <v>516</v>
      </c>
      <c r="B159" t="s">
        <v>1632</v>
      </c>
      <c r="D159" t="s">
        <v>1679</v>
      </c>
    </row>
    <row r="160" spans="1:4" x14ac:dyDescent="0.3">
      <c r="A160" t="s">
        <v>645</v>
      </c>
      <c r="B160" t="s">
        <v>1853</v>
      </c>
      <c r="D160" t="s">
        <v>1624</v>
      </c>
    </row>
    <row r="161" spans="1:4" x14ac:dyDescent="0.3">
      <c r="A161" t="s">
        <v>820</v>
      </c>
      <c r="B161" t="s">
        <v>2064</v>
      </c>
      <c r="D161" t="s">
        <v>1680</v>
      </c>
    </row>
    <row r="162" spans="1:4" x14ac:dyDescent="0.3">
      <c r="A162" t="s">
        <v>917</v>
      </c>
      <c r="B162" t="s">
        <v>2240</v>
      </c>
      <c r="D162" t="s">
        <v>1681</v>
      </c>
    </row>
    <row r="163" spans="1:4" x14ac:dyDescent="0.3">
      <c r="A163" t="s">
        <v>694</v>
      </c>
      <c r="B163" t="s">
        <v>1906</v>
      </c>
      <c r="D163" t="s">
        <v>2207</v>
      </c>
    </row>
    <row r="164" spans="1:4" x14ac:dyDescent="0.3">
      <c r="A164" t="s">
        <v>232</v>
      </c>
      <c r="B164" t="s">
        <v>1328</v>
      </c>
      <c r="D164" t="s">
        <v>1682</v>
      </c>
    </row>
    <row r="165" spans="1:4" x14ac:dyDescent="0.3">
      <c r="A165" t="s">
        <v>357</v>
      </c>
      <c r="B165" t="s">
        <v>1475</v>
      </c>
      <c r="D165" t="s">
        <v>1683</v>
      </c>
    </row>
    <row r="166" spans="1:4" x14ac:dyDescent="0.3">
      <c r="A166" t="s">
        <v>631</v>
      </c>
      <c r="B166" t="s">
        <v>1834</v>
      </c>
      <c r="D166" t="s">
        <v>2208</v>
      </c>
    </row>
    <row r="167" spans="1:4" x14ac:dyDescent="0.3">
      <c r="A167" t="s">
        <v>853</v>
      </c>
      <c r="B167" t="s">
        <v>2097</v>
      </c>
      <c r="D167" t="s">
        <v>1600</v>
      </c>
    </row>
    <row r="168" spans="1:4" x14ac:dyDescent="0.3">
      <c r="A168" t="s">
        <v>595</v>
      </c>
      <c r="B168" t="s">
        <v>1760</v>
      </c>
      <c r="D168" t="s">
        <v>1601</v>
      </c>
    </row>
    <row r="169" spans="1:4" x14ac:dyDescent="0.3">
      <c r="A169" t="s">
        <v>974</v>
      </c>
      <c r="B169" t="s">
        <v>2305</v>
      </c>
      <c r="D169" t="s">
        <v>2197</v>
      </c>
    </row>
    <row r="170" spans="1:4" x14ac:dyDescent="0.3">
      <c r="A170" t="s">
        <v>497</v>
      </c>
      <c r="B170" t="s">
        <v>1605</v>
      </c>
      <c r="D170" t="s">
        <v>1638</v>
      </c>
    </row>
    <row r="171" spans="1:4" x14ac:dyDescent="0.3">
      <c r="A171" t="s">
        <v>518</v>
      </c>
      <c r="B171" t="s">
        <v>1637</v>
      </c>
      <c r="D171" t="s">
        <v>1347</v>
      </c>
    </row>
    <row r="172" spans="1:4" x14ac:dyDescent="0.3">
      <c r="A172" t="s">
        <v>728</v>
      </c>
      <c r="B172" t="s">
        <v>1958</v>
      </c>
      <c r="D172" t="s">
        <v>1346</v>
      </c>
    </row>
    <row r="173" spans="1:4" x14ac:dyDescent="0.3">
      <c r="A173" t="s">
        <v>582</v>
      </c>
      <c r="B173" t="s">
        <v>1745</v>
      </c>
      <c r="D173" t="s">
        <v>1809</v>
      </c>
    </row>
    <row r="174" spans="1:4" x14ac:dyDescent="0.3">
      <c r="A174" t="s">
        <v>996</v>
      </c>
      <c r="B174" t="s">
        <v>2004</v>
      </c>
      <c r="D174" t="s">
        <v>1976</v>
      </c>
    </row>
    <row r="175" spans="1:4" x14ac:dyDescent="0.3">
      <c r="A175" t="s">
        <v>838</v>
      </c>
      <c r="B175" t="s">
        <v>2085</v>
      </c>
      <c r="D175" t="s">
        <v>1977</v>
      </c>
    </row>
    <row r="176" spans="1:4" x14ac:dyDescent="0.3">
      <c r="A176" t="s">
        <v>234</v>
      </c>
      <c r="B176" t="s">
        <v>1438</v>
      </c>
      <c r="D176" t="s">
        <v>1825</v>
      </c>
    </row>
    <row r="177" spans="1:4" x14ac:dyDescent="0.3">
      <c r="A177" t="s">
        <v>696</v>
      </c>
      <c r="B177" t="s">
        <v>1907</v>
      </c>
      <c r="D177" t="s">
        <v>1810</v>
      </c>
    </row>
    <row r="178" spans="1:4" x14ac:dyDescent="0.3">
      <c r="A178" t="s">
        <v>374</v>
      </c>
      <c r="B178" t="s">
        <v>1587</v>
      </c>
      <c r="D178" t="s">
        <v>1652</v>
      </c>
    </row>
    <row r="179" spans="1:4" x14ac:dyDescent="0.3">
      <c r="A179" t="s">
        <v>485</v>
      </c>
      <c r="B179" t="s">
        <v>1589</v>
      </c>
      <c r="D179" t="s">
        <v>1684</v>
      </c>
    </row>
    <row r="180" spans="1:4" x14ac:dyDescent="0.3">
      <c r="A180" t="s">
        <v>487</v>
      </c>
      <c r="B180" t="s">
        <v>1590</v>
      </c>
      <c r="D180" t="s">
        <v>1685</v>
      </c>
    </row>
    <row r="181" spans="1:4" x14ac:dyDescent="0.3">
      <c r="A181" t="s">
        <v>417</v>
      </c>
      <c r="B181" t="s">
        <v>1528</v>
      </c>
      <c r="D181" t="s">
        <v>2205</v>
      </c>
    </row>
    <row r="182" spans="1:4" x14ac:dyDescent="0.3">
      <c r="A182" t="s">
        <v>910</v>
      </c>
      <c r="B182" t="s">
        <v>2233</v>
      </c>
      <c r="D182" t="s">
        <v>2107</v>
      </c>
    </row>
    <row r="183" spans="1:4" x14ac:dyDescent="0.3">
      <c r="A183" t="s">
        <v>544</v>
      </c>
      <c r="B183" t="s">
        <v>1702</v>
      </c>
      <c r="D183" t="s">
        <v>2108</v>
      </c>
    </row>
    <row r="184" spans="1:4" x14ac:dyDescent="0.3">
      <c r="A184" t="s">
        <v>632</v>
      </c>
      <c r="B184" t="s">
        <v>1835</v>
      </c>
      <c r="D184" t="s">
        <v>1686</v>
      </c>
    </row>
    <row r="185" spans="1:4" x14ac:dyDescent="0.3">
      <c r="A185" t="s">
        <v>989</v>
      </c>
      <c r="B185" t="s">
        <v>1856</v>
      </c>
      <c r="D185" t="s">
        <v>1687</v>
      </c>
    </row>
    <row r="186" spans="1:4" x14ac:dyDescent="0.3">
      <c r="A186" t="s">
        <v>625</v>
      </c>
      <c r="D186" t="s">
        <v>2203</v>
      </c>
    </row>
    <row r="187" spans="1:4" x14ac:dyDescent="0.3">
      <c r="A187" t="s">
        <v>760</v>
      </c>
      <c r="B187" t="s">
        <v>1991</v>
      </c>
      <c r="D187" t="s">
        <v>1478</v>
      </c>
    </row>
    <row r="188" spans="1:4" x14ac:dyDescent="0.3">
      <c r="A188" t="s">
        <v>359</v>
      </c>
      <c r="D188" t="s">
        <v>1594</v>
      </c>
    </row>
    <row r="189" spans="1:4" x14ac:dyDescent="0.3">
      <c r="A189" t="s">
        <v>975</v>
      </c>
      <c r="B189" t="s">
        <v>2307</v>
      </c>
      <c r="D189" t="s">
        <v>1759</v>
      </c>
    </row>
    <row r="190" spans="1:4" x14ac:dyDescent="0.3">
      <c r="A190" t="s">
        <v>764</v>
      </c>
      <c r="B190" t="s">
        <v>1996</v>
      </c>
      <c r="D190" t="s">
        <v>1689</v>
      </c>
    </row>
    <row r="191" spans="1:4" x14ac:dyDescent="0.3">
      <c r="A191" t="s">
        <v>347</v>
      </c>
      <c r="B191" t="s">
        <v>1464</v>
      </c>
      <c r="D191" t="s">
        <v>2206</v>
      </c>
    </row>
    <row r="192" spans="1:4" x14ac:dyDescent="0.3">
      <c r="A192" t="s">
        <v>729</v>
      </c>
      <c r="B192" t="s">
        <v>1960</v>
      </c>
      <c r="D192" t="s">
        <v>1595</v>
      </c>
    </row>
    <row r="193" spans="1:4" x14ac:dyDescent="0.3">
      <c r="A193" t="s">
        <v>1100</v>
      </c>
      <c r="B193" t="s">
        <v>1987</v>
      </c>
      <c r="D193" t="s">
        <v>1596</v>
      </c>
    </row>
    <row r="194" spans="1:4" x14ac:dyDescent="0.3">
      <c r="A194" t="s">
        <v>1074</v>
      </c>
      <c r="B194" t="s">
        <v>1959</v>
      </c>
      <c r="D194" t="s">
        <v>1923</v>
      </c>
    </row>
    <row r="195" spans="1:4" x14ac:dyDescent="0.3">
      <c r="A195" t="s">
        <v>660</v>
      </c>
      <c r="B195" t="s">
        <v>1870</v>
      </c>
      <c r="D195" t="s">
        <v>1924</v>
      </c>
    </row>
    <row r="196" spans="1:4" x14ac:dyDescent="0.3">
      <c r="A196" t="s">
        <v>662</v>
      </c>
      <c r="B196" t="s">
        <v>1871</v>
      </c>
      <c r="D196" t="s">
        <v>2216</v>
      </c>
    </row>
    <row r="197" spans="1:4" x14ac:dyDescent="0.3">
      <c r="A197" t="s">
        <v>730</v>
      </c>
      <c r="B197" t="s">
        <v>1961</v>
      </c>
      <c r="D197" t="s">
        <v>1925</v>
      </c>
    </row>
    <row r="198" spans="1:4" x14ac:dyDescent="0.3">
      <c r="A198" t="s">
        <v>814</v>
      </c>
      <c r="B198" t="s">
        <v>2059</v>
      </c>
      <c r="D198" t="s">
        <v>2048</v>
      </c>
    </row>
    <row r="199" spans="1:4" x14ac:dyDescent="0.3">
      <c r="A199" t="s">
        <v>697</v>
      </c>
      <c r="B199" t="s">
        <v>1909</v>
      </c>
      <c r="D199" t="s">
        <v>1811</v>
      </c>
    </row>
    <row r="200" spans="1:4" x14ac:dyDescent="0.3">
      <c r="A200" t="s">
        <v>734</v>
      </c>
      <c r="B200" t="s">
        <v>1962</v>
      </c>
      <c r="D200" t="s">
        <v>1750</v>
      </c>
    </row>
    <row r="201" spans="1:4" x14ac:dyDescent="0.3">
      <c r="A201" t="s">
        <v>762</v>
      </c>
      <c r="B201" t="s">
        <v>1992</v>
      </c>
      <c r="D201" t="s">
        <v>1751</v>
      </c>
    </row>
    <row r="202" spans="1:4" x14ac:dyDescent="0.3">
      <c r="A202" t="s">
        <v>852</v>
      </c>
      <c r="B202" t="s">
        <v>2096</v>
      </c>
      <c r="D202" t="s">
        <v>2220</v>
      </c>
    </row>
    <row r="203" spans="1:4" x14ac:dyDescent="0.3">
      <c r="A203" t="s">
        <v>524</v>
      </c>
      <c r="B203" t="s">
        <v>1647</v>
      </c>
      <c r="D203" t="s">
        <v>1749</v>
      </c>
    </row>
    <row r="204" spans="1:4" x14ac:dyDescent="0.3">
      <c r="A204" t="s">
        <v>523</v>
      </c>
      <c r="B204" t="s">
        <v>1646</v>
      </c>
      <c r="D204" t="s">
        <v>1748</v>
      </c>
    </row>
    <row r="205" spans="1:4" x14ac:dyDescent="0.3">
      <c r="A205" t="s">
        <v>1000</v>
      </c>
      <c r="B205" t="s">
        <v>2061</v>
      </c>
      <c r="D205" t="s">
        <v>1641</v>
      </c>
    </row>
    <row r="206" spans="1:4" x14ac:dyDescent="0.3">
      <c r="A206" t="s">
        <v>840</v>
      </c>
      <c r="B206" t="s">
        <v>2086</v>
      </c>
      <c r="D206" t="s">
        <v>1926</v>
      </c>
    </row>
    <row r="207" spans="1:4" x14ac:dyDescent="0.3">
      <c r="A207" t="s">
        <v>511</v>
      </c>
      <c r="B207" t="s">
        <v>1619</v>
      </c>
      <c r="D207" t="s">
        <v>1927</v>
      </c>
    </row>
    <row r="208" spans="1:4" x14ac:dyDescent="0.3">
      <c r="A208" t="s">
        <v>473</v>
      </c>
      <c r="B208" t="s">
        <v>1577</v>
      </c>
      <c r="D208" t="s">
        <v>2215</v>
      </c>
    </row>
    <row r="209" spans="1:7" x14ac:dyDescent="0.3">
      <c r="A209" t="s">
        <v>426</v>
      </c>
      <c r="B209" t="s">
        <v>1536</v>
      </c>
      <c r="D209" t="s">
        <v>1928</v>
      </c>
    </row>
    <row r="210" spans="1:7" x14ac:dyDescent="0.3">
      <c r="A210" t="s">
        <v>353</v>
      </c>
      <c r="B210" t="s">
        <v>1471</v>
      </c>
      <c r="D210" t="s">
        <v>1690</v>
      </c>
    </row>
    <row r="211" spans="1:7" x14ac:dyDescent="0.3">
      <c r="A211" t="s">
        <v>720</v>
      </c>
      <c r="B211" t="s">
        <v>1949</v>
      </c>
      <c r="D211" t="s">
        <v>1691</v>
      </c>
    </row>
    <row r="212" spans="1:7" x14ac:dyDescent="0.3">
      <c r="A212" t="s">
        <v>735</v>
      </c>
      <c r="B212" t="s">
        <v>1963</v>
      </c>
      <c r="D212" t="s">
        <v>2209</v>
      </c>
    </row>
    <row r="213" spans="1:7" x14ac:dyDescent="0.3">
      <c r="A213" t="s">
        <v>794</v>
      </c>
      <c r="B213" t="s">
        <v>2040</v>
      </c>
      <c r="D213" t="s">
        <v>1602</v>
      </c>
    </row>
    <row r="214" spans="1:7" x14ac:dyDescent="0.3">
      <c r="A214" t="s">
        <v>793</v>
      </c>
      <c r="B214" t="s">
        <v>2039</v>
      </c>
      <c r="D214" t="s">
        <v>1603</v>
      </c>
    </row>
    <row r="215" spans="1:7" x14ac:dyDescent="0.3">
      <c r="A215" t="s">
        <v>663</v>
      </c>
      <c r="B215" t="s">
        <v>1872</v>
      </c>
      <c r="D215" t="s">
        <v>1342</v>
      </c>
    </row>
    <row r="216" spans="1:7" x14ac:dyDescent="0.3">
      <c r="A216" t="s">
        <v>366</v>
      </c>
      <c r="B216" t="s">
        <v>1485</v>
      </c>
      <c r="D216" t="s">
        <v>1633</v>
      </c>
    </row>
    <row r="217" spans="1:7" x14ac:dyDescent="0.3">
      <c r="A217" t="s">
        <v>943</v>
      </c>
      <c r="B217" t="s">
        <v>2272</v>
      </c>
      <c r="D217" t="s">
        <v>2180</v>
      </c>
    </row>
    <row r="218" spans="1:7" x14ac:dyDescent="0.3">
      <c r="A218" t="s">
        <v>367</v>
      </c>
      <c r="B218" t="s">
        <v>1486</v>
      </c>
      <c r="D218" t="s">
        <v>1383</v>
      </c>
    </row>
    <row r="219" spans="1:7" x14ac:dyDescent="0.3">
      <c r="A219" t="s">
        <v>272</v>
      </c>
      <c r="B219" t="s">
        <v>1386</v>
      </c>
      <c r="D219" t="s">
        <v>1483</v>
      </c>
    </row>
    <row r="220" spans="1:7" x14ac:dyDescent="0.3">
      <c r="A220" t="s">
        <v>271</v>
      </c>
      <c r="B220" t="s">
        <v>1385</v>
      </c>
      <c r="D220" t="s">
        <v>1692</v>
      </c>
    </row>
    <row r="221" spans="1:7" x14ac:dyDescent="0.3">
      <c r="A221" t="s">
        <v>375</v>
      </c>
      <c r="B221" t="s">
        <v>1873</v>
      </c>
      <c r="D221" t="s">
        <v>1693</v>
      </c>
    </row>
    <row r="222" spans="1:7" x14ac:dyDescent="0.3">
      <c r="A222" t="s">
        <v>373</v>
      </c>
      <c r="D222" t="s">
        <v>2211</v>
      </c>
      <c r="G222" t="s">
        <v>1492</v>
      </c>
    </row>
    <row r="223" spans="1:7" x14ac:dyDescent="0.3">
      <c r="A223" t="s">
        <v>536</v>
      </c>
      <c r="B223" t="s">
        <v>1663</v>
      </c>
      <c r="D223" t="s">
        <v>1635</v>
      </c>
    </row>
    <row r="224" spans="1:7" x14ac:dyDescent="0.3">
      <c r="A224" t="s">
        <v>615</v>
      </c>
      <c r="B224" t="s">
        <v>1783</v>
      </c>
      <c r="D224" t="s">
        <v>1636</v>
      </c>
    </row>
    <row r="225" spans="1:4" x14ac:dyDescent="0.3">
      <c r="A225" t="s">
        <v>944</v>
      </c>
      <c r="B225" t="s">
        <v>2274</v>
      </c>
      <c r="D225" t="s">
        <v>2166</v>
      </c>
    </row>
    <row r="226" spans="1:4" x14ac:dyDescent="0.3">
      <c r="A226" t="s">
        <v>964</v>
      </c>
      <c r="B226" t="s">
        <v>2294</v>
      </c>
      <c r="D226" t="s">
        <v>2161</v>
      </c>
    </row>
    <row r="227" spans="1:4" x14ac:dyDescent="0.3">
      <c r="A227" t="s">
        <v>1004</v>
      </c>
      <c r="B227" t="s">
        <v>2101</v>
      </c>
      <c r="D227" t="s">
        <v>2160</v>
      </c>
    </row>
    <row r="228" spans="1:4" x14ac:dyDescent="0.3">
      <c r="A228" t="s">
        <v>587</v>
      </c>
      <c r="B228" t="s">
        <v>1754</v>
      </c>
      <c r="D228" t="s">
        <v>2163</v>
      </c>
    </row>
    <row r="229" spans="1:4" x14ac:dyDescent="0.3">
      <c r="A229" t="s">
        <v>1058</v>
      </c>
      <c r="B229" t="s">
        <v>1458</v>
      </c>
      <c r="D229" t="s">
        <v>2168</v>
      </c>
    </row>
    <row r="230" spans="1:4" x14ac:dyDescent="0.3">
      <c r="A230" t="s">
        <v>984</v>
      </c>
      <c r="B230" t="s">
        <v>1457</v>
      </c>
      <c r="D230" t="s">
        <v>2165</v>
      </c>
    </row>
    <row r="231" spans="1:4" x14ac:dyDescent="0.3">
      <c r="A231" t="s">
        <v>1080</v>
      </c>
      <c r="B231" t="s">
        <v>1912</v>
      </c>
      <c r="D231" t="s">
        <v>2162</v>
      </c>
    </row>
    <row r="232" spans="1:4" x14ac:dyDescent="0.3">
      <c r="A232" t="s">
        <v>1062</v>
      </c>
      <c r="B232" t="s">
        <v>2088</v>
      </c>
      <c r="D232" t="s">
        <v>2169</v>
      </c>
    </row>
    <row r="233" spans="1:4" x14ac:dyDescent="0.3">
      <c r="A233" t="s">
        <v>780</v>
      </c>
      <c r="B233" t="s">
        <v>2020</v>
      </c>
      <c r="D233" t="s">
        <v>2167</v>
      </c>
    </row>
    <row r="234" spans="1:4" x14ac:dyDescent="0.3">
      <c r="A234" t="s">
        <v>737</v>
      </c>
      <c r="B234" t="s">
        <v>1964</v>
      </c>
      <c r="D234" t="s">
        <v>2164</v>
      </c>
    </row>
    <row r="235" spans="1:4" x14ac:dyDescent="0.3">
      <c r="A235" t="s">
        <v>664</v>
      </c>
      <c r="B235" t="s">
        <v>1874</v>
      </c>
      <c r="D235" t="s">
        <v>2185</v>
      </c>
    </row>
    <row r="236" spans="1:4" x14ac:dyDescent="0.3">
      <c r="A236" t="s">
        <v>499</v>
      </c>
      <c r="B236" t="s">
        <v>1608</v>
      </c>
      <c r="D236" t="s">
        <v>1350</v>
      </c>
    </row>
    <row r="237" spans="1:4" x14ac:dyDescent="0.3">
      <c r="A237" t="s">
        <v>813</v>
      </c>
      <c r="B237" t="s">
        <v>2058</v>
      </c>
      <c r="D237" t="s">
        <v>1982</v>
      </c>
    </row>
    <row r="238" spans="1:4" x14ac:dyDescent="0.3">
      <c r="A238" t="s">
        <v>738</v>
      </c>
      <c r="B238" t="s">
        <v>1965</v>
      </c>
      <c r="D238" t="s">
        <v>1344</v>
      </c>
    </row>
    <row r="239" spans="1:4" x14ac:dyDescent="0.3">
      <c r="A239" t="s">
        <v>739</v>
      </c>
      <c r="B239" t="s">
        <v>1966</v>
      </c>
      <c r="D239" t="s">
        <v>1826</v>
      </c>
    </row>
    <row r="240" spans="1:4" x14ac:dyDescent="0.3">
      <c r="A240" t="s">
        <v>553</v>
      </c>
      <c r="B240" t="s">
        <v>1933</v>
      </c>
      <c r="D240" t="s">
        <v>1812</v>
      </c>
    </row>
    <row r="241" spans="1:4" x14ac:dyDescent="0.3">
      <c r="A241" t="s">
        <v>534</v>
      </c>
      <c r="B241" t="s">
        <v>1662</v>
      </c>
      <c r="D241" t="s">
        <v>1827</v>
      </c>
    </row>
    <row r="242" spans="1:4" x14ac:dyDescent="0.3">
      <c r="A242" t="s">
        <v>859</v>
      </c>
      <c r="B242" t="s">
        <v>2103</v>
      </c>
      <c r="D242" t="s">
        <v>1813</v>
      </c>
    </row>
    <row r="243" spans="1:4" x14ac:dyDescent="0.3">
      <c r="A243" t="s">
        <v>313</v>
      </c>
      <c r="B243" t="s">
        <v>1433</v>
      </c>
      <c r="D243" t="s">
        <v>1725</v>
      </c>
    </row>
    <row r="244" spans="1:4" x14ac:dyDescent="0.3">
      <c r="A244" t="s">
        <v>860</v>
      </c>
      <c r="B244" t="s">
        <v>2104</v>
      </c>
      <c r="D244" t="s">
        <v>1343</v>
      </c>
    </row>
    <row r="245" spans="1:4" x14ac:dyDescent="0.3">
      <c r="A245" t="s">
        <v>411</v>
      </c>
      <c r="B245" t="s">
        <v>1524</v>
      </c>
      <c r="D245" t="s">
        <v>1828</v>
      </c>
    </row>
    <row r="246" spans="1:4" x14ac:dyDescent="0.3">
      <c r="A246" t="s">
        <v>1031</v>
      </c>
      <c r="B246" t="s">
        <v>2025</v>
      </c>
      <c r="D246" t="s">
        <v>1814</v>
      </c>
    </row>
    <row r="247" spans="1:4" x14ac:dyDescent="0.3">
      <c r="A247" t="s">
        <v>1018</v>
      </c>
      <c r="B247" t="s">
        <v>2080</v>
      </c>
      <c r="D247" t="s">
        <v>1815</v>
      </c>
    </row>
    <row r="248" spans="1:4" x14ac:dyDescent="0.3">
      <c r="A248" t="s">
        <v>633</v>
      </c>
      <c r="B248" t="s">
        <v>1836</v>
      </c>
      <c r="D248" t="s">
        <v>1723</v>
      </c>
    </row>
    <row r="249" spans="1:4" x14ac:dyDescent="0.3">
      <c r="A249" t="s">
        <v>604</v>
      </c>
      <c r="B249" t="s">
        <v>1769</v>
      </c>
      <c r="D249" t="s">
        <v>1866</v>
      </c>
    </row>
    <row r="250" spans="1:4" x14ac:dyDescent="0.3">
      <c r="A250" t="s">
        <v>1042</v>
      </c>
      <c r="B250" t="s">
        <v>2120</v>
      </c>
      <c r="D250" t="s">
        <v>1694</v>
      </c>
    </row>
    <row r="251" spans="1:4" x14ac:dyDescent="0.3">
      <c r="A251" t="s">
        <v>876</v>
      </c>
      <c r="B251" t="s">
        <v>2121</v>
      </c>
      <c r="D251" t="s">
        <v>1695</v>
      </c>
    </row>
    <row r="252" spans="1:4" x14ac:dyDescent="0.3">
      <c r="A252" t="s">
        <v>416</v>
      </c>
      <c r="B252" t="s">
        <v>1527</v>
      </c>
      <c r="D252" t="s">
        <v>2204</v>
      </c>
    </row>
    <row r="253" spans="1:4" x14ac:dyDescent="0.3">
      <c r="A253" t="s">
        <v>928</v>
      </c>
      <c r="B253" t="s">
        <v>2253</v>
      </c>
      <c r="D253" t="s">
        <v>1696</v>
      </c>
    </row>
    <row r="254" spans="1:4" x14ac:dyDescent="0.3">
      <c r="A254" t="s">
        <v>393</v>
      </c>
      <c r="B254" t="s">
        <v>1506</v>
      </c>
      <c r="D254" t="s">
        <v>1697</v>
      </c>
    </row>
    <row r="255" spans="1:4" x14ac:dyDescent="0.3">
      <c r="A255" t="s">
        <v>613</v>
      </c>
      <c r="B255" t="s">
        <v>1779</v>
      </c>
      <c r="D255" t="s">
        <v>2199</v>
      </c>
    </row>
    <row r="256" spans="1:4" x14ac:dyDescent="0.3">
      <c r="A256" t="s">
        <v>821</v>
      </c>
      <c r="B256" t="s">
        <v>2065</v>
      </c>
      <c r="D256" t="s">
        <v>1626</v>
      </c>
    </row>
    <row r="257" spans="1:4" x14ac:dyDescent="0.3">
      <c r="A257" t="s">
        <v>800</v>
      </c>
      <c r="B257" t="s">
        <v>2045</v>
      </c>
      <c r="D257" t="s">
        <v>1846</v>
      </c>
    </row>
    <row r="258" spans="1:4" x14ac:dyDescent="0.3">
      <c r="A258" t="s">
        <v>579</v>
      </c>
      <c r="B258" t="s">
        <v>1735</v>
      </c>
      <c r="D258" t="s">
        <v>1934</v>
      </c>
    </row>
    <row r="259" spans="1:4" x14ac:dyDescent="0.3">
      <c r="A259" t="s">
        <v>310</v>
      </c>
      <c r="B259" t="s">
        <v>1428</v>
      </c>
    </row>
    <row r="260" spans="1:4" x14ac:dyDescent="0.3">
      <c r="A260" t="s">
        <v>397</v>
      </c>
      <c r="B260" t="s">
        <v>1510</v>
      </c>
      <c r="D260" t="s">
        <v>1816</v>
      </c>
    </row>
    <row r="261" spans="1:4" x14ac:dyDescent="0.3">
      <c r="A261" t="s">
        <v>339</v>
      </c>
      <c r="B261" t="s">
        <v>1453</v>
      </c>
      <c r="D261" t="s">
        <v>1392</v>
      </c>
    </row>
    <row r="262" spans="1:4" x14ac:dyDescent="0.3">
      <c r="A262" t="s">
        <v>308</v>
      </c>
      <c r="B262" t="s">
        <v>1426</v>
      </c>
      <c r="D262" t="s">
        <v>1817</v>
      </c>
    </row>
    <row r="263" spans="1:4" x14ac:dyDescent="0.3">
      <c r="A263" t="s">
        <v>309</v>
      </c>
      <c r="B263" t="s">
        <v>1427</v>
      </c>
      <c r="D263" t="s">
        <v>1818</v>
      </c>
    </row>
    <row r="264" spans="1:4" x14ac:dyDescent="0.3">
      <c r="A264" t="s">
        <v>352</v>
      </c>
      <c r="B264" t="s">
        <v>1470</v>
      </c>
      <c r="D264" t="s">
        <v>1849</v>
      </c>
    </row>
    <row r="265" spans="1:4" x14ac:dyDescent="0.3">
      <c r="A265" t="s">
        <v>712</v>
      </c>
      <c r="B265" t="s">
        <v>1941</v>
      </c>
      <c r="D265" t="s">
        <v>1848</v>
      </c>
    </row>
    <row r="266" spans="1:4" x14ac:dyDescent="0.3">
      <c r="A266" t="s">
        <v>514</v>
      </c>
      <c r="B266" t="s">
        <v>1622</v>
      </c>
      <c r="D266" t="s">
        <v>1829</v>
      </c>
    </row>
    <row r="267" spans="1:4" x14ac:dyDescent="0.3">
      <c r="A267" t="s">
        <v>779</v>
      </c>
      <c r="B267" t="s">
        <v>2019</v>
      </c>
      <c r="D267" t="s">
        <v>1819</v>
      </c>
    </row>
    <row r="268" spans="1:4" x14ac:dyDescent="0.3">
      <c r="A268" t="s">
        <v>498</v>
      </c>
      <c r="B268" t="s">
        <v>1606</v>
      </c>
      <c r="D268" t="s">
        <v>1391</v>
      </c>
    </row>
    <row r="269" spans="1:4" x14ac:dyDescent="0.3">
      <c r="A269" t="s">
        <v>958</v>
      </c>
      <c r="B269" t="s">
        <v>2287</v>
      </c>
      <c r="D269" t="s">
        <v>1604</v>
      </c>
    </row>
    <row r="270" spans="1:4" x14ac:dyDescent="0.3">
      <c r="A270" t="s">
        <v>513</v>
      </c>
      <c r="B270" t="s">
        <v>1621</v>
      </c>
      <c r="D270" t="s">
        <v>2189</v>
      </c>
    </row>
    <row r="271" spans="1:4" x14ac:dyDescent="0.3">
      <c r="A271" t="s">
        <v>1077</v>
      </c>
      <c r="B271" t="s">
        <v>2262</v>
      </c>
      <c r="D271" t="s">
        <v>1851</v>
      </c>
    </row>
    <row r="272" spans="1:4" x14ac:dyDescent="0.3">
      <c r="A272" t="s">
        <v>783</v>
      </c>
      <c r="B272" t="s">
        <v>2026</v>
      </c>
      <c r="D272" t="s">
        <v>1850</v>
      </c>
    </row>
    <row r="273" spans="1:4" x14ac:dyDescent="0.3">
      <c r="A273" t="s">
        <v>635</v>
      </c>
      <c r="B273" t="s">
        <v>1837</v>
      </c>
      <c r="D273" t="s">
        <v>1480</v>
      </c>
    </row>
    <row r="274" spans="1:4" x14ac:dyDescent="0.3">
      <c r="A274" t="s">
        <v>665</v>
      </c>
      <c r="B274" t="s">
        <v>1875</v>
      </c>
      <c r="D274" t="s">
        <v>1820</v>
      </c>
    </row>
    <row r="275" spans="1:4" x14ac:dyDescent="0.3">
      <c r="A275" t="s">
        <v>371</v>
      </c>
      <c r="B275" t="s">
        <v>1490</v>
      </c>
      <c r="D275" t="s">
        <v>1698</v>
      </c>
    </row>
    <row r="276" spans="1:4" x14ac:dyDescent="0.3">
      <c r="A276" t="s">
        <v>295</v>
      </c>
      <c r="B276" t="s">
        <v>1413</v>
      </c>
      <c r="D276" t="s">
        <v>1699</v>
      </c>
    </row>
    <row r="277" spans="1:4" x14ac:dyDescent="0.3">
      <c r="A277" t="s">
        <v>816</v>
      </c>
      <c r="B277" t="s">
        <v>2060</v>
      </c>
      <c r="D277" t="s">
        <v>2184</v>
      </c>
    </row>
    <row r="278" spans="1:4" x14ac:dyDescent="0.3">
      <c r="A278" t="s">
        <v>504</v>
      </c>
      <c r="B278" t="s">
        <v>1612</v>
      </c>
      <c r="D278" t="s">
        <v>1351</v>
      </c>
    </row>
    <row r="279" spans="1:4" x14ac:dyDescent="0.3">
      <c r="A279" t="s">
        <v>1015</v>
      </c>
      <c r="B279" t="s">
        <v>2306</v>
      </c>
    </row>
    <row r="280" spans="1:4" x14ac:dyDescent="0.3">
      <c r="A280" t="s">
        <v>822</v>
      </c>
      <c r="B280" t="s">
        <v>2066</v>
      </c>
    </row>
    <row r="281" spans="1:4" x14ac:dyDescent="0.3">
      <c r="A281" t="s">
        <v>477</v>
      </c>
      <c r="B281" t="s">
        <v>1580</v>
      </c>
    </row>
    <row r="282" spans="1:4" x14ac:dyDescent="0.3">
      <c r="A282" t="s">
        <v>528</v>
      </c>
      <c r="B282" t="s">
        <v>1656</v>
      </c>
    </row>
    <row r="283" spans="1:4" x14ac:dyDescent="0.3">
      <c r="A283" t="s">
        <v>329</v>
      </c>
      <c r="B283" t="s">
        <v>1444</v>
      </c>
    </row>
    <row r="284" spans="1:4" x14ac:dyDescent="0.3">
      <c r="A284" t="s">
        <v>609</v>
      </c>
      <c r="B284" t="s">
        <v>1774</v>
      </c>
    </row>
    <row r="285" spans="1:4" x14ac:dyDescent="0.3">
      <c r="A285" t="s">
        <v>698</v>
      </c>
      <c r="B285" t="s">
        <v>1913</v>
      </c>
    </row>
    <row r="286" spans="1:4" x14ac:dyDescent="0.3">
      <c r="A286" t="s">
        <v>538</v>
      </c>
      <c r="B286" t="s">
        <v>1665</v>
      </c>
    </row>
    <row r="287" spans="1:4" x14ac:dyDescent="0.3">
      <c r="A287" t="s">
        <v>448</v>
      </c>
      <c r="B287" t="s">
        <v>1554</v>
      </c>
    </row>
    <row r="288" spans="1:4" x14ac:dyDescent="0.3">
      <c r="A288" t="s">
        <v>450</v>
      </c>
      <c r="B288" t="s">
        <v>1556</v>
      </c>
    </row>
    <row r="289" spans="1:2" x14ac:dyDescent="0.3">
      <c r="A289" t="s">
        <v>449</v>
      </c>
      <c r="B289" t="s">
        <v>1555</v>
      </c>
    </row>
    <row r="290" spans="1:2" x14ac:dyDescent="0.3">
      <c r="A290" t="s">
        <v>844</v>
      </c>
      <c r="B290" t="s">
        <v>2090</v>
      </c>
    </row>
    <row r="291" spans="1:2" x14ac:dyDescent="0.3">
      <c r="A291" t="s">
        <v>1186</v>
      </c>
      <c r="B291" t="s">
        <v>1772</v>
      </c>
    </row>
    <row r="292" spans="1:2" x14ac:dyDescent="0.3">
      <c r="A292" t="s">
        <v>616</v>
      </c>
      <c r="B292" t="s">
        <v>1785</v>
      </c>
    </row>
    <row r="293" spans="1:2" x14ac:dyDescent="0.3">
      <c r="A293" t="s">
        <v>545</v>
      </c>
    </row>
    <row r="294" spans="1:2" x14ac:dyDescent="0.3">
      <c r="A294" t="s">
        <v>439</v>
      </c>
      <c r="B294" t="s">
        <v>1547</v>
      </c>
    </row>
    <row r="295" spans="1:2" x14ac:dyDescent="0.3">
      <c r="A295" t="s">
        <v>560</v>
      </c>
      <c r="B295" t="s">
        <v>1712</v>
      </c>
    </row>
    <row r="296" spans="1:2" x14ac:dyDescent="0.3">
      <c r="A296" t="s">
        <v>440</v>
      </c>
      <c r="B296" t="s">
        <v>1548</v>
      </c>
    </row>
    <row r="297" spans="1:2" x14ac:dyDescent="0.3">
      <c r="A297" t="s">
        <v>563</v>
      </c>
      <c r="B297" t="s">
        <v>1715</v>
      </c>
    </row>
    <row r="298" spans="1:2" x14ac:dyDescent="0.3">
      <c r="A298" t="s">
        <v>287</v>
      </c>
      <c r="B298" t="s">
        <v>1407</v>
      </c>
    </row>
    <row r="299" spans="1:2" x14ac:dyDescent="0.3">
      <c r="A299" t="s">
        <v>1032</v>
      </c>
      <c r="B299" t="s">
        <v>2122</v>
      </c>
    </row>
    <row r="300" spans="1:2" x14ac:dyDescent="0.3">
      <c r="A300" t="s">
        <v>666</v>
      </c>
      <c r="B300" t="s">
        <v>1876</v>
      </c>
    </row>
    <row r="301" spans="1:2" x14ac:dyDescent="0.3">
      <c r="A301" t="s">
        <v>667</v>
      </c>
      <c r="B301" t="s">
        <v>1878</v>
      </c>
    </row>
    <row r="302" spans="1:2" x14ac:dyDescent="0.3">
      <c r="A302" t="s">
        <v>668</v>
      </c>
      <c r="B302" t="s">
        <v>1879</v>
      </c>
    </row>
    <row r="303" spans="1:2" x14ac:dyDescent="0.3">
      <c r="A303" t="s">
        <v>1084</v>
      </c>
      <c r="B303" t="s">
        <v>2123</v>
      </c>
    </row>
    <row r="304" spans="1:2" x14ac:dyDescent="0.3">
      <c r="A304" t="s">
        <v>1065</v>
      </c>
      <c r="B304" t="s">
        <v>2125</v>
      </c>
    </row>
    <row r="305" spans="1:6" x14ac:dyDescent="0.3">
      <c r="A305" t="s">
        <v>1056</v>
      </c>
      <c r="B305" t="s">
        <v>2127</v>
      </c>
    </row>
    <row r="306" spans="1:6" x14ac:dyDescent="0.3">
      <c r="A306" t="s">
        <v>1091</v>
      </c>
      <c r="B306" t="s">
        <v>2129</v>
      </c>
    </row>
    <row r="307" spans="1:6" x14ac:dyDescent="0.3">
      <c r="A307" t="s">
        <v>878</v>
      </c>
    </row>
    <row r="308" spans="1:6" x14ac:dyDescent="0.3">
      <c r="A308" t="s">
        <v>546</v>
      </c>
      <c r="B308" t="s">
        <v>1704</v>
      </c>
    </row>
    <row r="309" spans="1:6" x14ac:dyDescent="0.3">
      <c r="A309" t="s">
        <v>580</v>
      </c>
      <c r="B309" t="s">
        <v>1744</v>
      </c>
    </row>
    <row r="310" spans="1:6" x14ac:dyDescent="0.3">
      <c r="A310" t="s">
        <v>965</v>
      </c>
      <c r="B310" t="s">
        <v>2296</v>
      </c>
    </row>
    <row r="311" spans="1:6" x14ac:dyDescent="0.3">
      <c r="A311" t="s">
        <v>700</v>
      </c>
      <c r="B311" t="s">
        <v>1915</v>
      </c>
    </row>
    <row r="312" spans="1:6" x14ac:dyDescent="0.3">
      <c r="A312" t="s">
        <v>836</v>
      </c>
      <c r="B312" t="s">
        <v>2082</v>
      </c>
    </row>
    <row r="313" spans="1:6" x14ac:dyDescent="0.3">
      <c r="A313" t="s">
        <v>758</v>
      </c>
      <c r="B313" t="s">
        <v>1988</v>
      </c>
    </row>
    <row r="314" spans="1:6" x14ac:dyDescent="0.3">
      <c r="A314" t="s">
        <v>861</v>
      </c>
      <c r="B314" t="s">
        <v>2105</v>
      </c>
    </row>
    <row r="315" spans="1:6" x14ac:dyDescent="0.3">
      <c r="A315" t="s">
        <v>252</v>
      </c>
      <c r="B315" t="s">
        <v>1335</v>
      </c>
    </row>
    <row r="316" spans="1:6" x14ac:dyDescent="0.3">
      <c r="A316" t="s">
        <v>264</v>
      </c>
      <c r="B316" t="s">
        <v>1340</v>
      </c>
    </row>
    <row r="317" spans="1:6" x14ac:dyDescent="0.3">
      <c r="A317" t="s">
        <v>791</v>
      </c>
      <c r="B317" t="s">
        <v>2036</v>
      </c>
    </row>
    <row r="318" spans="1:6" x14ac:dyDescent="0.3">
      <c r="A318" t="s">
        <v>256</v>
      </c>
      <c r="B318" t="s">
        <v>1337</v>
      </c>
    </row>
    <row r="319" spans="1:6" x14ac:dyDescent="0.3">
      <c r="A319" t="s">
        <v>296</v>
      </c>
      <c r="B319" t="s">
        <v>1414</v>
      </c>
    </row>
    <row r="320" spans="1:6" x14ac:dyDescent="0.3">
      <c r="A320" t="s">
        <v>388</v>
      </c>
      <c r="B320" t="s">
        <v>1501</v>
      </c>
      <c r="F320" t="s">
        <v>2195</v>
      </c>
    </row>
    <row r="321" spans="1:6" x14ac:dyDescent="0.3">
      <c r="A321" t="s">
        <v>768</v>
      </c>
      <c r="B321" t="s">
        <v>2001</v>
      </c>
      <c r="F321" t="s">
        <v>2193</v>
      </c>
    </row>
    <row r="322" spans="1:6" x14ac:dyDescent="0.3">
      <c r="A322" t="s">
        <v>1007</v>
      </c>
      <c r="B322" t="s">
        <v>2131</v>
      </c>
      <c r="F322" t="s">
        <v>2192</v>
      </c>
    </row>
    <row r="323" spans="1:6" x14ac:dyDescent="0.3">
      <c r="A323" t="s">
        <v>980</v>
      </c>
      <c r="F323" t="s">
        <v>2191</v>
      </c>
    </row>
    <row r="324" spans="1:6" x14ac:dyDescent="0.3">
      <c r="A324" t="s">
        <v>472</v>
      </c>
      <c r="B324" t="s">
        <v>1576</v>
      </c>
      <c r="F324" t="s">
        <v>2194</v>
      </c>
    </row>
    <row r="325" spans="1:6" x14ac:dyDescent="0.3">
      <c r="A325" t="s">
        <v>880</v>
      </c>
      <c r="B325" t="s">
        <v>2132</v>
      </c>
      <c r="F325" t="s">
        <v>1357</v>
      </c>
    </row>
    <row r="326" spans="1:6" x14ac:dyDescent="0.3">
      <c r="A326" t="s">
        <v>1049</v>
      </c>
      <c r="B326" t="s">
        <v>2022</v>
      </c>
      <c r="F326" t="s">
        <v>1381</v>
      </c>
    </row>
    <row r="327" spans="1:6" x14ac:dyDescent="0.3">
      <c r="A327" t="s">
        <v>527</v>
      </c>
      <c r="B327" t="s">
        <v>1654</v>
      </c>
    </row>
    <row r="328" spans="1:6" x14ac:dyDescent="0.3">
      <c r="A328" t="s">
        <v>949</v>
      </c>
      <c r="B328" t="s">
        <v>2279</v>
      </c>
    </row>
    <row r="329" spans="1:6" x14ac:dyDescent="0.3">
      <c r="A329" t="s">
        <v>818</v>
      </c>
      <c r="B329" t="s">
        <v>2062</v>
      </c>
    </row>
    <row r="330" spans="1:6" x14ac:dyDescent="0.3">
      <c r="A330" t="s">
        <v>765</v>
      </c>
      <c r="B330" t="s">
        <v>1998</v>
      </c>
    </row>
    <row r="331" spans="1:6" x14ac:dyDescent="0.3">
      <c r="A331" t="s">
        <v>837</v>
      </c>
      <c r="B331" t="s">
        <v>2083</v>
      </c>
    </row>
    <row r="332" spans="1:6" x14ac:dyDescent="0.3">
      <c r="A332" t="s">
        <v>1029</v>
      </c>
      <c r="B332" t="s">
        <v>1883</v>
      </c>
    </row>
    <row r="333" spans="1:6" x14ac:dyDescent="0.3">
      <c r="A333" t="s">
        <v>306</v>
      </c>
      <c r="B333" t="s">
        <v>1422</v>
      </c>
    </row>
    <row r="334" spans="1:6" x14ac:dyDescent="0.3">
      <c r="A334" t="s">
        <v>345</v>
      </c>
      <c r="B334" t="s">
        <v>1461</v>
      </c>
    </row>
    <row r="335" spans="1:6" x14ac:dyDescent="0.3">
      <c r="A335" t="s">
        <v>1060</v>
      </c>
      <c r="B335" t="s">
        <v>1463</v>
      </c>
    </row>
    <row r="336" spans="1:6" x14ac:dyDescent="0.3">
      <c r="A336" t="s">
        <v>571</v>
      </c>
      <c r="B336" t="s">
        <v>1721</v>
      </c>
    </row>
    <row r="337" spans="1:2" x14ac:dyDescent="0.3">
      <c r="A337" t="s">
        <v>711</v>
      </c>
      <c r="B337" t="s">
        <v>1940</v>
      </c>
    </row>
    <row r="338" spans="1:2" x14ac:dyDescent="0.3">
      <c r="A338" t="s">
        <v>238</v>
      </c>
      <c r="B338" t="s">
        <v>1329</v>
      </c>
    </row>
    <row r="339" spans="1:2" x14ac:dyDescent="0.3">
      <c r="A339" t="s">
        <v>1022</v>
      </c>
      <c r="B339" t="s">
        <v>1967</v>
      </c>
    </row>
    <row r="340" spans="1:2" x14ac:dyDescent="0.3">
      <c r="A340" t="s">
        <v>721</v>
      </c>
      <c r="B340" t="s">
        <v>1951</v>
      </c>
    </row>
    <row r="341" spans="1:2" x14ac:dyDescent="0.3">
      <c r="A341" t="s">
        <v>722</v>
      </c>
      <c r="B341" t="s">
        <v>1952</v>
      </c>
    </row>
    <row r="342" spans="1:2" x14ac:dyDescent="0.3">
      <c r="A342" t="s">
        <v>723</v>
      </c>
      <c r="B342" t="s">
        <v>1953</v>
      </c>
    </row>
    <row r="343" spans="1:2" x14ac:dyDescent="0.3">
      <c r="A343" t="s">
        <v>724</v>
      </c>
      <c r="B343" t="s">
        <v>1954</v>
      </c>
    </row>
    <row r="344" spans="1:2" x14ac:dyDescent="0.3">
      <c r="A344" t="s">
        <v>565</v>
      </c>
      <c r="B344" t="s">
        <v>1717</v>
      </c>
    </row>
    <row r="345" spans="1:2" x14ac:dyDescent="0.3">
      <c r="A345" t="s">
        <v>691</v>
      </c>
      <c r="B345" t="s">
        <v>1916</v>
      </c>
    </row>
    <row r="346" spans="1:2" x14ac:dyDescent="0.3">
      <c r="A346" t="s">
        <v>725</v>
      </c>
      <c r="B346" t="s">
        <v>1955</v>
      </c>
    </row>
    <row r="347" spans="1:2" x14ac:dyDescent="0.3">
      <c r="A347" t="s">
        <v>611</v>
      </c>
      <c r="B347" t="s">
        <v>1777</v>
      </c>
    </row>
    <row r="348" spans="1:2" x14ac:dyDescent="0.3">
      <c r="A348" t="s">
        <v>990</v>
      </c>
      <c r="B348" t="s">
        <v>1936</v>
      </c>
    </row>
    <row r="349" spans="1:2" x14ac:dyDescent="0.3">
      <c r="A349" t="s">
        <v>321</v>
      </c>
      <c r="B349" t="s">
        <v>1440</v>
      </c>
    </row>
    <row r="350" spans="1:2" x14ac:dyDescent="0.3">
      <c r="A350" t="s">
        <v>973</v>
      </c>
      <c r="B350" t="s">
        <v>2304</v>
      </c>
    </row>
    <row r="351" spans="1:2" x14ac:dyDescent="0.3">
      <c r="A351" t="s">
        <v>846</v>
      </c>
      <c r="B351" t="s">
        <v>2092</v>
      </c>
    </row>
    <row r="352" spans="1:2" x14ac:dyDescent="0.3">
      <c r="A352" t="s">
        <v>391</v>
      </c>
      <c r="B352" t="s">
        <v>1968</v>
      </c>
    </row>
    <row r="353" spans="1:2" x14ac:dyDescent="0.3">
      <c r="A353" t="s">
        <v>390</v>
      </c>
      <c r="B353" t="s">
        <v>1504</v>
      </c>
    </row>
    <row r="354" spans="1:2" x14ac:dyDescent="0.3">
      <c r="A354" t="s">
        <v>304</v>
      </c>
      <c r="B354" t="s">
        <v>1420</v>
      </c>
    </row>
    <row r="355" spans="1:2" x14ac:dyDescent="0.3">
      <c r="A355" t="s">
        <v>740</v>
      </c>
      <c r="B355" t="s">
        <v>1969</v>
      </c>
    </row>
    <row r="356" spans="1:2" x14ac:dyDescent="0.3">
      <c r="A356" t="s">
        <v>669</v>
      </c>
      <c r="B356" t="s">
        <v>1884</v>
      </c>
    </row>
    <row r="357" spans="1:2" x14ac:dyDescent="0.3">
      <c r="A357" t="s">
        <v>261</v>
      </c>
      <c r="B357" t="s">
        <v>1339</v>
      </c>
    </row>
    <row r="358" spans="1:2" x14ac:dyDescent="0.3">
      <c r="A358" t="s">
        <v>951</v>
      </c>
      <c r="B358" t="s">
        <v>2281</v>
      </c>
    </row>
    <row r="359" spans="1:2" x14ac:dyDescent="0.3">
      <c r="A359" t="s">
        <v>963</v>
      </c>
      <c r="B359" t="s">
        <v>2292</v>
      </c>
    </row>
    <row r="360" spans="1:2" x14ac:dyDescent="0.3">
      <c r="A360" t="s">
        <v>741</v>
      </c>
      <c r="B360" t="s">
        <v>1970</v>
      </c>
    </row>
    <row r="361" spans="1:2" x14ac:dyDescent="0.3">
      <c r="A361" t="s">
        <v>512</v>
      </c>
      <c r="B361" t="s">
        <v>1620</v>
      </c>
    </row>
    <row r="362" spans="1:2" x14ac:dyDescent="0.3">
      <c r="A362" t="s">
        <v>695</v>
      </c>
      <c r="B362" t="s">
        <v>1917</v>
      </c>
    </row>
    <row r="363" spans="1:2" x14ac:dyDescent="0.3">
      <c r="A363" t="s">
        <v>1051</v>
      </c>
      <c r="B363" t="s">
        <v>2023</v>
      </c>
    </row>
    <row r="364" spans="1:2" x14ac:dyDescent="0.3">
      <c r="A364" t="s">
        <v>882</v>
      </c>
      <c r="B364" t="s">
        <v>2133</v>
      </c>
    </row>
    <row r="365" spans="1:2" x14ac:dyDescent="0.3">
      <c r="A365" t="s">
        <v>509</v>
      </c>
      <c r="B365" t="s">
        <v>1617</v>
      </c>
    </row>
    <row r="366" spans="1:2" x14ac:dyDescent="0.3">
      <c r="A366" t="s">
        <v>502</v>
      </c>
      <c r="B366" t="s">
        <v>1611</v>
      </c>
    </row>
    <row r="367" spans="1:2" x14ac:dyDescent="0.3">
      <c r="A367" t="s">
        <v>885</v>
      </c>
      <c r="B367" t="s">
        <v>2134</v>
      </c>
    </row>
    <row r="368" spans="1:2" x14ac:dyDescent="0.3">
      <c r="A368" t="s">
        <v>335</v>
      </c>
      <c r="B368" t="s">
        <v>1448</v>
      </c>
    </row>
    <row r="369" spans="1:2" x14ac:dyDescent="0.3">
      <c r="A369" t="s">
        <v>491</v>
      </c>
      <c r="B369" t="s">
        <v>1597</v>
      </c>
    </row>
    <row r="370" spans="1:2" x14ac:dyDescent="0.3">
      <c r="A370" t="s">
        <v>670</v>
      </c>
      <c r="B370" t="s">
        <v>1885</v>
      </c>
    </row>
    <row r="371" spans="1:2" x14ac:dyDescent="0.3">
      <c r="A371" t="s">
        <v>1043</v>
      </c>
      <c r="B371" t="s">
        <v>2135</v>
      </c>
    </row>
    <row r="372" spans="1:2" x14ac:dyDescent="0.3">
      <c r="A372" t="s">
        <v>1090</v>
      </c>
      <c r="B372" t="s">
        <v>2056</v>
      </c>
    </row>
    <row r="373" spans="1:2" x14ac:dyDescent="0.3">
      <c r="A373" t="s">
        <v>710</v>
      </c>
      <c r="B373" t="s">
        <v>1939</v>
      </c>
    </row>
    <row r="374" spans="1:2" x14ac:dyDescent="0.3">
      <c r="A374" t="s">
        <v>564</v>
      </c>
      <c r="B374" t="s">
        <v>1716</v>
      </c>
    </row>
    <row r="375" spans="1:2" x14ac:dyDescent="0.3">
      <c r="A375" t="s">
        <v>620</v>
      </c>
      <c r="B375" t="s">
        <v>1790</v>
      </c>
    </row>
    <row r="376" spans="1:2" x14ac:dyDescent="0.3">
      <c r="A376" t="s">
        <v>651</v>
      </c>
      <c r="B376" t="s">
        <v>1861</v>
      </c>
    </row>
    <row r="377" spans="1:2" x14ac:dyDescent="0.3">
      <c r="A377" t="s">
        <v>242</v>
      </c>
      <c r="B377" t="s">
        <v>1330</v>
      </c>
    </row>
    <row r="378" spans="1:2" x14ac:dyDescent="0.3">
      <c r="A378" t="s">
        <v>743</v>
      </c>
      <c r="B378" t="s">
        <v>1971</v>
      </c>
    </row>
    <row r="379" spans="1:2" x14ac:dyDescent="0.3">
      <c r="A379" t="s">
        <v>341</v>
      </c>
      <c r="B379" t="s">
        <v>1455</v>
      </c>
    </row>
    <row r="380" spans="1:2" x14ac:dyDescent="0.3">
      <c r="A380" t="s">
        <v>343</v>
      </c>
      <c r="B380" t="s">
        <v>1456</v>
      </c>
    </row>
    <row r="381" spans="1:2" x14ac:dyDescent="0.3">
      <c r="A381" t="s">
        <v>570</v>
      </c>
      <c r="B381" t="s">
        <v>1720</v>
      </c>
    </row>
    <row r="382" spans="1:2" x14ac:dyDescent="0.3">
      <c r="A382" t="s">
        <v>396</v>
      </c>
      <c r="B382" t="s">
        <v>1509</v>
      </c>
    </row>
    <row r="383" spans="1:2" x14ac:dyDescent="0.3">
      <c r="A383" t="s">
        <v>401</v>
      </c>
      <c r="B383" t="s">
        <v>1514</v>
      </c>
    </row>
    <row r="384" spans="1:2" x14ac:dyDescent="0.3">
      <c r="A384" t="s">
        <v>907</v>
      </c>
      <c r="B384" t="s">
        <v>2230</v>
      </c>
    </row>
    <row r="385" spans="1:2" x14ac:dyDescent="0.3">
      <c r="A385" t="s">
        <v>749</v>
      </c>
      <c r="B385" t="s">
        <v>1972</v>
      </c>
    </row>
    <row r="386" spans="1:2" x14ac:dyDescent="0.3">
      <c r="A386" t="s">
        <v>548</v>
      </c>
      <c r="B386" t="s">
        <v>1705</v>
      </c>
    </row>
    <row r="387" spans="1:2" x14ac:dyDescent="0.3">
      <c r="A387" t="s">
        <v>399</v>
      </c>
      <c r="B387" t="s">
        <v>1512</v>
      </c>
    </row>
    <row r="388" spans="1:2" x14ac:dyDescent="0.3">
      <c r="A388" t="s">
        <v>398</v>
      </c>
      <c r="B388" t="s">
        <v>1511</v>
      </c>
    </row>
    <row r="389" spans="1:2" x14ac:dyDescent="0.3">
      <c r="A389" t="s">
        <v>395</v>
      </c>
      <c r="B389" t="s">
        <v>1508</v>
      </c>
    </row>
    <row r="390" spans="1:2" x14ac:dyDescent="0.3">
      <c r="A390" t="s">
        <v>602</v>
      </c>
      <c r="B390" t="s">
        <v>1767</v>
      </c>
    </row>
    <row r="391" spans="1:2" x14ac:dyDescent="0.3">
      <c r="A391" t="s">
        <v>492</v>
      </c>
      <c r="B391" t="s">
        <v>1598</v>
      </c>
    </row>
    <row r="392" spans="1:2" x14ac:dyDescent="0.3">
      <c r="A392" t="s">
        <v>493</v>
      </c>
      <c r="B392" t="s">
        <v>1599</v>
      </c>
    </row>
    <row r="393" spans="1:2" x14ac:dyDescent="0.3">
      <c r="A393" t="s">
        <v>778</v>
      </c>
      <c r="B393" t="s">
        <v>2017</v>
      </c>
    </row>
    <row r="394" spans="1:2" x14ac:dyDescent="0.3">
      <c r="A394" t="s">
        <v>290</v>
      </c>
      <c r="B394" t="s">
        <v>1409</v>
      </c>
    </row>
    <row r="395" spans="1:2" x14ac:dyDescent="0.3">
      <c r="A395" t="s">
        <v>938</v>
      </c>
      <c r="B395" t="s">
        <v>2265</v>
      </c>
    </row>
    <row r="396" spans="1:2" x14ac:dyDescent="0.3">
      <c r="A396" t="s">
        <v>701</v>
      </c>
      <c r="B396" t="s">
        <v>1918</v>
      </c>
    </row>
    <row r="397" spans="1:2" x14ac:dyDescent="0.3">
      <c r="A397" t="s">
        <v>606</v>
      </c>
      <c r="B397" t="s">
        <v>1770</v>
      </c>
    </row>
    <row r="398" spans="1:2" x14ac:dyDescent="0.3">
      <c r="A398" t="s">
        <v>596</v>
      </c>
      <c r="B398" t="s">
        <v>1761</v>
      </c>
    </row>
    <row r="399" spans="1:2" x14ac:dyDescent="0.3">
      <c r="A399" t="s">
        <v>593</v>
      </c>
      <c r="B399" t="s">
        <v>1758</v>
      </c>
    </row>
    <row r="400" spans="1:2" x14ac:dyDescent="0.3">
      <c r="A400" t="s">
        <v>592</v>
      </c>
      <c r="B400" t="s">
        <v>1757</v>
      </c>
    </row>
    <row r="401" spans="1:2" x14ac:dyDescent="0.3">
      <c r="A401" t="s">
        <v>589</v>
      </c>
      <c r="B401" t="s">
        <v>1755</v>
      </c>
    </row>
    <row r="402" spans="1:2" x14ac:dyDescent="0.3">
      <c r="A402" t="s">
        <v>591</v>
      </c>
      <c r="B402" t="s">
        <v>1756</v>
      </c>
    </row>
    <row r="403" spans="1:2" x14ac:dyDescent="0.3">
      <c r="A403" t="s">
        <v>369</v>
      </c>
      <c r="B403" t="s">
        <v>1488</v>
      </c>
    </row>
    <row r="404" spans="1:2" x14ac:dyDescent="0.3">
      <c r="A404" t="s">
        <v>976</v>
      </c>
      <c r="B404" t="s">
        <v>2308</v>
      </c>
    </row>
    <row r="405" spans="1:2" x14ac:dyDescent="0.3">
      <c r="A405" t="s">
        <v>428</v>
      </c>
      <c r="B405" t="s">
        <v>1607</v>
      </c>
    </row>
    <row r="406" spans="1:2" x14ac:dyDescent="0.3">
      <c r="A406" t="s">
        <v>702</v>
      </c>
      <c r="B406" t="s">
        <v>1919</v>
      </c>
    </row>
    <row r="407" spans="1:2" x14ac:dyDescent="0.3">
      <c r="A407" t="s">
        <v>291</v>
      </c>
      <c r="B407" t="s">
        <v>1410</v>
      </c>
    </row>
    <row r="408" spans="1:2" x14ac:dyDescent="0.3">
      <c r="A408" t="s">
        <v>1038</v>
      </c>
      <c r="B408" t="s">
        <v>2243</v>
      </c>
    </row>
    <row r="409" spans="1:2" x14ac:dyDescent="0.3">
      <c r="A409" t="s">
        <v>430</v>
      </c>
      <c r="B409" t="s">
        <v>1539</v>
      </c>
    </row>
    <row r="410" spans="1:2" x14ac:dyDescent="0.3">
      <c r="A410" t="s">
        <v>293</v>
      </c>
      <c r="B410" t="s">
        <v>1429</v>
      </c>
    </row>
    <row r="411" spans="1:2" x14ac:dyDescent="0.3">
      <c r="A411" t="s">
        <v>1061</v>
      </c>
      <c r="B411" t="s">
        <v>1786</v>
      </c>
    </row>
    <row r="412" spans="1:2" x14ac:dyDescent="0.3">
      <c r="A412" t="s">
        <v>1087</v>
      </c>
      <c r="B412" t="s">
        <v>1838</v>
      </c>
    </row>
    <row r="413" spans="1:2" x14ac:dyDescent="0.3">
      <c r="A413" t="s">
        <v>750</v>
      </c>
      <c r="B413" t="s">
        <v>1973</v>
      </c>
    </row>
    <row r="414" spans="1:2" x14ac:dyDescent="0.3">
      <c r="A414" t="s">
        <v>986</v>
      </c>
      <c r="B414" t="s">
        <v>1781</v>
      </c>
    </row>
    <row r="415" spans="1:2" x14ac:dyDescent="0.3">
      <c r="A415" t="s">
        <v>1037</v>
      </c>
      <c r="B415" t="s">
        <v>2136</v>
      </c>
    </row>
    <row r="416" spans="1:2" x14ac:dyDescent="0.3">
      <c r="A416" t="s">
        <v>529</v>
      </c>
      <c r="B416" t="s">
        <v>1657</v>
      </c>
    </row>
    <row r="417" spans="1:2" x14ac:dyDescent="0.3">
      <c r="A417" t="s">
        <v>827</v>
      </c>
      <c r="B417" t="s">
        <v>2073</v>
      </c>
    </row>
    <row r="418" spans="1:2" x14ac:dyDescent="0.3">
      <c r="A418" t="s">
        <v>862</v>
      </c>
      <c r="B418" t="s">
        <v>2106</v>
      </c>
    </row>
    <row r="419" spans="1:2" x14ac:dyDescent="0.3">
      <c r="A419" t="s">
        <v>284</v>
      </c>
      <c r="B419" t="s">
        <v>1405</v>
      </c>
    </row>
    <row r="420" spans="1:2" x14ac:dyDescent="0.3">
      <c r="A420" t="s">
        <v>246</v>
      </c>
      <c r="B420" t="s">
        <v>2249</v>
      </c>
    </row>
    <row r="421" spans="1:2" x14ac:dyDescent="0.3">
      <c r="A421" t="s">
        <v>930</v>
      </c>
      <c r="B421" t="s">
        <v>2254</v>
      </c>
    </row>
    <row r="422" spans="1:2" x14ac:dyDescent="0.3">
      <c r="A422" t="s">
        <v>931</v>
      </c>
      <c r="B422" t="s">
        <v>2255</v>
      </c>
    </row>
    <row r="423" spans="1:2" x14ac:dyDescent="0.3">
      <c r="A423" t="s">
        <v>932</v>
      </c>
      <c r="B423" t="s">
        <v>2256</v>
      </c>
    </row>
    <row r="424" spans="1:2" x14ac:dyDescent="0.3">
      <c r="A424" t="s">
        <v>933</v>
      </c>
      <c r="B424" t="s">
        <v>2257</v>
      </c>
    </row>
    <row r="425" spans="1:2" x14ac:dyDescent="0.3">
      <c r="A425" t="s">
        <v>934</v>
      </c>
      <c r="B425" t="s">
        <v>2258</v>
      </c>
    </row>
    <row r="426" spans="1:2" x14ac:dyDescent="0.3">
      <c r="A426" t="s">
        <v>849</v>
      </c>
      <c r="B426" t="s">
        <v>2094</v>
      </c>
    </row>
    <row r="427" spans="1:2" x14ac:dyDescent="0.3">
      <c r="A427" t="s">
        <v>636</v>
      </c>
      <c r="B427" t="s">
        <v>1839</v>
      </c>
    </row>
    <row r="428" spans="1:2" x14ac:dyDescent="0.3">
      <c r="A428" t="s">
        <v>1093</v>
      </c>
      <c r="B428" t="s">
        <v>2137</v>
      </c>
    </row>
    <row r="429" spans="1:2" x14ac:dyDescent="0.3">
      <c r="A429" t="s">
        <v>557</v>
      </c>
      <c r="B429" t="s">
        <v>1709</v>
      </c>
    </row>
    <row r="430" spans="1:2" x14ac:dyDescent="0.3">
      <c r="A430" t="s">
        <v>909</v>
      </c>
      <c r="B430" t="s">
        <v>2232</v>
      </c>
    </row>
    <row r="431" spans="1:2" x14ac:dyDescent="0.3">
      <c r="A431" t="s">
        <v>955</v>
      </c>
      <c r="B431" t="s">
        <v>2293</v>
      </c>
    </row>
    <row r="432" spans="1:2" x14ac:dyDescent="0.3">
      <c r="A432" t="s">
        <v>788</v>
      </c>
      <c r="B432" t="s">
        <v>2034</v>
      </c>
    </row>
    <row r="433" spans="1:2" x14ac:dyDescent="0.3">
      <c r="A433" t="s">
        <v>530</v>
      </c>
      <c r="B433" t="s">
        <v>1658</v>
      </c>
    </row>
    <row r="434" spans="1:2" x14ac:dyDescent="0.3">
      <c r="A434" t="s">
        <v>1024</v>
      </c>
      <c r="B434" t="s">
        <v>2138</v>
      </c>
    </row>
    <row r="435" spans="1:2" x14ac:dyDescent="0.3">
      <c r="A435" t="s">
        <v>418</v>
      </c>
      <c r="B435" t="s">
        <v>1529</v>
      </c>
    </row>
    <row r="436" spans="1:2" x14ac:dyDescent="0.3">
      <c r="A436" t="s">
        <v>671</v>
      </c>
      <c r="B436" t="s">
        <v>1886</v>
      </c>
    </row>
    <row r="437" spans="1:2" x14ac:dyDescent="0.3">
      <c r="A437" t="s">
        <v>952</v>
      </c>
      <c r="B437" t="s">
        <v>2282</v>
      </c>
    </row>
    <row r="438" spans="1:2" x14ac:dyDescent="0.3">
      <c r="A438" t="s">
        <v>953</v>
      </c>
      <c r="B438" t="s">
        <v>2283</v>
      </c>
    </row>
    <row r="439" spans="1:2" x14ac:dyDescent="0.3">
      <c r="A439" t="s">
        <v>792</v>
      </c>
      <c r="B439" t="s">
        <v>2037</v>
      </c>
    </row>
    <row r="440" spans="1:2" x14ac:dyDescent="0.3">
      <c r="A440" t="s">
        <v>1023</v>
      </c>
      <c r="B440" t="s">
        <v>1974</v>
      </c>
    </row>
    <row r="441" spans="1:2" x14ac:dyDescent="0.3">
      <c r="A441" t="s">
        <v>781</v>
      </c>
      <c r="B441" t="s">
        <v>2021</v>
      </c>
    </row>
    <row r="442" spans="1:2" x14ac:dyDescent="0.3">
      <c r="A442" t="s">
        <v>672</v>
      </c>
      <c r="B442" t="s">
        <v>1887</v>
      </c>
    </row>
    <row r="443" spans="1:2" x14ac:dyDescent="0.3">
      <c r="A443" t="s">
        <v>937</v>
      </c>
      <c r="B443" t="s">
        <v>2264</v>
      </c>
    </row>
    <row r="444" spans="1:2" x14ac:dyDescent="0.3">
      <c r="A444" t="s">
        <v>936</v>
      </c>
      <c r="B444" t="s">
        <v>2263</v>
      </c>
    </row>
    <row r="445" spans="1:2" x14ac:dyDescent="0.3">
      <c r="A445" t="s">
        <v>751</v>
      </c>
      <c r="B445" t="s">
        <v>1975</v>
      </c>
    </row>
    <row r="446" spans="1:2" x14ac:dyDescent="0.3">
      <c r="A446" t="s">
        <v>372</v>
      </c>
      <c r="B446" t="s">
        <v>1491</v>
      </c>
    </row>
    <row r="447" spans="1:2" x14ac:dyDescent="0.3">
      <c r="A447" t="s">
        <v>845</v>
      </c>
      <c r="B447" t="s">
        <v>2091</v>
      </c>
    </row>
    <row r="448" spans="1:2" x14ac:dyDescent="0.3">
      <c r="A448" t="s">
        <v>442</v>
      </c>
      <c r="B448" t="s">
        <v>1550</v>
      </c>
    </row>
    <row r="449" spans="1:2" x14ac:dyDescent="0.3">
      <c r="A449" t="s">
        <v>962</v>
      </c>
      <c r="B449" t="s">
        <v>2290</v>
      </c>
    </row>
    <row r="450" spans="1:2" x14ac:dyDescent="0.3">
      <c r="A450" t="s">
        <v>673</v>
      </c>
      <c r="B450" t="s">
        <v>1888</v>
      </c>
    </row>
    <row r="451" spans="1:2" x14ac:dyDescent="0.3">
      <c r="A451" t="s">
        <v>350</v>
      </c>
      <c r="B451" t="s">
        <v>1468</v>
      </c>
    </row>
    <row r="452" spans="1:2" x14ac:dyDescent="0.3">
      <c r="A452" t="s">
        <v>656</v>
      </c>
      <c r="B452" t="s">
        <v>1865</v>
      </c>
    </row>
    <row r="453" spans="1:2" x14ac:dyDescent="0.3">
      <c r="A453" t="s">
        <v>744</v>
      </c>
      <c r="B453" t="s">
        <v>1978</v>
      </c>
    </row>
    <row r="454" spans="1:2" x14ac:dyDescent="0.3">
      <c r="A454" t="s">
        <v>1067</v>
      </c>
      <c r="B454" t="s">
        <v>2139</v>
      </c>
    </row>
    <row r="455" spans="1:2" x14ac:dyDescent="0.3">
      <c r="A455" t="s">
        <v>708</v>
      </c>
      <c r="B455" t="s">
        <v>1937</v>
      </c>
    </row>
    <row r="456" spans="1:2" x14ac:dyDescent="0.3">
      <c r="A456" t="s">
        <v>924</v>
      </c>
      <c r="B456" t="s">
        <v>2248</v>
      </c>
    </row>
    <row r="457" spans="1:2" x14ac:dyDescent="0.3">
      <c r="A457" t="s">
        <v>621</v>
      </c>
      <c r="B457" t="s">
        <v>1791</v>
      </c>
    </row>
    <row r="458" spans="1:2" x14ac:dyDescent="0.3">
      <c r="A458" t="s">
        <v>674</v>
      </c>
      <c r="B458" t="s">
        <v>1889</v>
      </c>
    </row>
    <row r="459" spans="1:2" x14ac:dyDescent="0.3">
      <c r="A459" t="s">
        <v>675</v>
      </c>
      <c r="B459" t="s">
        <v>1890</v>
      </c>
    </row>
    <row r="460" spans="1:2" x14ac:dyDescent="0.3">
      <c r="A460" t="s">
        <v>561</v>
      </c>
      <c r="B460" t="s">
        <v>1713</v>
      </c>
    </row>
    <row r="461" spans="1:2" x14ac:dyDescent="0.3">
      <c r="A461" t="s">
        <v>389</v>
      </c>
      <c r="B461" t="s">
        <v>1503</v>
      </c>
    </row>
    <row r="462" spans="1:2" x14ac:dyDescent="0.3">
      <c r="A462" t="s">
        <v>811</v>
      </c>
      <c r="B462" t="s">
        <v>2055</v>
      </c>
    </row>
    <row r="463" spans="1:2" x14ac:dyDescent="0.3">
      <c r="A463" t="s">
        <v>790</v>
      </c>
      <c r="B463" t="s">
        <v>2035</v>
      </c>
    </row>
    <row r="464" spans="1:2" x14ac:dyDescent="0.3">
      <c r="A464" t="s">
        <v>637</v>
      </c>
      <c r="B464" t="s">
        <v>1840</v>
      </c>
    </row>
    <row r="465" spans="1:2" x14ac:dyDescent="0.3">
      <c r="A465" t="s">
        <v>1019</v>
      </c>
      <c r="B465" t="s">
        <v>1459</v>
      </c>
    </row>
    <row r="466" spans="1:2" x14ac:dyDescent="0.3">
      <c r="A466" t="s">
        <v>488</v>
      </c>
      <c r="B466" t="s">
        <v>1591</v>
      </c>
    </row>
    <row r="467" spans="1:2" x14ac:dyDescent="0.3">
      <c r="A467" t="s">
        <v>829</v>
      </c>
      <c r="B467" t="s">
        <v>2075</v>
      </c>
    </row>
    <row r="468" spans="1:2" x14ac:dyDescent="0.3">
      <c r="A468" t="s">
        <v>489</v>
      </c>
      <c r="B468" t="s">
        <v>1592</v>
      </c>
    </row>
    <row r="469" spans="1:2" x14ac:dyDescent="0.3">
      <c r="A469" t="s">
        <v>550</v>
      </c>
      <c r="B469" t="s">
        <v>1706</v>
      </c>
    </row>
    <row r="470" spans="1:2" x14ac:dyDescent="0.3">
      <c r="A470" t="s">
        <v>490</v>
      </c>
      <c r="B470" t="s">
        <v>1593</v>
      </c>
    </row>
    <row r="471" spans="1:2" x14ac:dyDescent="0.3">
      <c r="A471" t="s">
        <v>569</v>
      </c>
      <c r="B471" t="s">
        <v>1719</v>
      </c>
    </row>
    <row r="472" spans="1:2" x14ac:dyDescent="0.3">
      <c r="A472" t="s">
        <v>857</v>
      </c>
      <c r="B472" t="s">
        <v>2109</v>
      </c>
    </row>
    <row r="473" spans="1:2" x14ac:dyDescent="0.3">
      <c r="A473" t="s">
        <v>886</v>
      </c>
      <c r="B473" t="s">
        <v>2140</v>
      </c>
    </row>
    <row r="474" spans="1:2" x14ac:dyDescent="0.3">
      <c r="A474" t="s">
        <v>914</v>
      </c>
      <c r="B474" t="s">
        <v>2237</v>
      </c>
    </row>
    <row r="475" spans="1:2" x14ac:dyDescent="0.3">
      <c r="A475" t="s">
        <v>405</v>
      </c>
      <c r="B475" t="s">
        <v>1518</v>
      </c>
    </row>
    <row r="476" spans="1:2" x14ac:dyDescent="0.3">
      <c r="A476" t="s">
        <v>699</v>
      </c>
      <c r="B476" t="s">
        <v>1920</v>
      </c>
    </row>
    <row r="477" spans="1:2" x14ac:dyDescent="0.3">
      <c r="A477" t="s">
        <v>703</v>
      </c>
      <c r="B477" t="s">
        <v>1921</v>
      </c>
    </row>
    <row r="478" spans="1:2" x14ac:dyDescent="0.3">
      <c r="A478" t="s">
        <v>467</v>
      </c>
      <c r="B478" t="s">
        <v>1572</v>
      </c>
    </row>
    <row r="479" spans="1:2" x14ac:dyDescent="0.3">
      <c r="A479" t="s">
        <v>468</v>
      </c>
      <c r="B479" t="s">
        <v>1573</v>
      </c>
    </row>
    <row r="480" spans="1:2" x14ac:dyDescent="0.3">
      <c r="A480" t="s">
        <v>1070</v>
      </c>
      <c r="B480" t="s">
        <v>2141</v>
      </c>
    </row>
    <row r="481" spans="1:2" x14ac:dyDescent="0.3">
      <c r="A481" t="s">
        <v>280</v>
      </c>
      <c r="B481" t="s">
        <v>1395</v>
      </c>
    </row>
    <row r="482" spans="1:2" x14ac:dyDescent="0.3">
      <c r="A482" t="s">
        <v>799</v>
      </c>
      <c r="B482" t="s">
        <v>2044</v>
      </c>
    </row>
    <row r="483" spans="1:2" x14ac:dyDescent="0.3">
      <c r="A483" t="s">
        <v>991</v>
      </c>
      <c r="B483" t="s">
        <v>1950</v>
      </c>
    </row>
    <row r="484" spans="1:2" x14ac:dyDescent="0.3">
      <c r="A484" t="s">
        <v>245</v>
      </c>
      <c r="B484" t="s">
        <v>1331</v>
      </c>
    </row>
    <row r="485" spans="1:2" x14ac:dyDescent="0.3">
      <c r="A485" t="s">
        <v>704</v>
      </c>
      <c r="B485" t="s">
        <v>1922</v>
      </c>
    </row>
    <row r="486" spans="1:2" x14ac:dyDescent="0.3">
      <c r="A486" t="s">
        <v>594</v>
      </c>
      <c r="B486" t="s">
        <v>1688</v>
      </c>
    </row>
    <row r="487" spans="1:2" x14ac:dyDescent="0.3">
      <c r="A487" t="s">
        <v>358</v>
      </c>
      <c r="B487" t="s">
        <v>1476</v>
      </c>
    </row>
    <row r="488" spans="1:2" x14ac:dyDescent="0.3">
      <c r="A488" t="s">
        <v>362</v>
      </c>
      <c r="B488" t="s">
        <v>1479</v>
      </c>
    </row>
    <row r="489" spans="1:2" x14ac:dyDescent="0.3">
      <c r="A489" t="s">
        <v>887</v>
      </c>
      <c r="B489" t="s">
        <v>2142</v>
      </c>
    </row>
    <row r="490" spans="1:2" x14ac:dyDescent="0.3">
      <c r="A490" t="s">
        <v>888</v>
      </c>
      <c r="B490" t="s">
        <v>2143</v>
      </c>
    </row>
    <row r="491" spans="1:2" x14ac:dyDescent="0.3">
      <c r="A491" t="s">
        <v>906</v>
      </c>
      <c r="B491" t="s">
        <v>2229</v>
      </c>
    </row>
    <row r="492" spans="1:2" x14ac:dyDescent="0.3">
      <c r="A492" t="s">
        <v>945</v>
      </c>
      <c r="B492" t="s">
        <v>2275</v>
      </c>
    </row>
    <row r="493" spans="1:2" x14ac:dyDescent="0.3">
      <c r="A493" t="s">
        <v>478</v>
      </c>
      <c r="B493" t="s">
        <v>1581</v>
      </c>
    </row>
    <row r="494" spans="1:2" x14ac:dyDescent="0.3">
      <c r="A494" t="s">
        <v>456</v>
      </c>
      <c r="B494" t="s">
        <v>1561</v>
      </c>
    </row>
    <row r="495" spans="1:2" x14ac:dyDescent="0.3">
      <c r="A495" t="s">
        <v>583</v>
      </c>
      <c r="B495" t="s">
        <v>1746</v>
      </c>
    </row>
    <row r="496" spans="1:2" x14ac:dyDescent="0.3">
      <c r="A496" t="s">
        <v>831</v>
      </c>
      <c r="B496" t="s">
        <v>2076</v>
      </c>
    </row>
    <row r="497" spans="1:2" x14ac:dyDescent="0.3">
      <c r="A497" t="s">
        <v>812</v>
      </c>
      <c r="B497" t="s">
        <v>2057</v>
      </c>
    </row>
    <row r="498" spans="1:2" x14ac:dyDescent="0.3">
      <c r="A498" t="s">
        <v>805</v>
      </c>
      <c r="B498" t="s">
        <v>2049</v>
      </c>
    </row>
    <row r="499" spans="1:2" x14ac:dyDescent="0.3">
      <c r="A499" t="s">
        <v>525</v>
      </c>
      <c r="B499" t="s">
        <v>1648</v>
      </c>
    </row>
    <row r="500" spans="1:2" x14ac:dyDescent="0.3">
      <c r="A500" t="s">
        <v>638</v>
      </c>
      <c r="B500" t="s">
        <v>1841</v>
      </c>
    </row>
    <row r="501" spans="1:2" x14ac:dyDescent="0.3">
      <c r="A501" t="s">
        <v>823</v>
      </c>
      <c r="B501" t="s">
        <v>2067</v>
      </c>
    </row>
    <row r="502" spans="1:2" x14ac:dyDescent="0.3">
      <c r="A502" t="s">
        <v>419</v>
      </c>
      <c r="B502" t="s">
        <v>1530</v>
      </c>
    </row>
    <row r="503" spans="1:2" x14ac:dyDescent="0.3">
      <c r="A503" t="s">
        <v>639</v>
      </c>
      <c r="B503" t="s">
        <v>1842</v>
      </c>
    </row>
    <row r="504" spans="1:2" x14ac:dyDescent="0.3">
      <c r="A504" t="s">
        <v>363</v>
      </c>
      <c r="B504" t="s">
        <v>1484</v>
      </c>
    </row>
    <row r="505" spans="1:2" x14ac:dyDescent="0.3">
      <c r="A505" t="s">
        <v>531</v>
      </c>
      <c r="B505" t="s">
        <v>1659</v>
      </c>
    </row>
    <row r="506" spans="1:2" x14ac:dyDescent="0.3">
      <c r="A506" t="s">
        <v>433</v>
      </c>
      <c r="B506" t="s">
        <v>1542</v>
      </c>
    </row>
    <row r="507" spans="1:2" x14ac:dyDescent="0.3">
      <c r="A507" t="s">
        <v>247</v>
      </c>
      <c r="B507" t="s">
        <v>1332</v>
      </c>
    </row>
    <row r="508" spans="1:2" x14ac:dyDescent="0.3">
      <c r="A508" t="s">
        <v>434</v>
      </c>
      <c r="B508" t="s">
        <v>1543</v>
      </c>
    </row>
    <row r="509" spans="1:2" x14ac:dyDescent="0.3">
      <c r="A509" t="s">
        <v>889</v>
      </c>
      <c r="B509" t="s">
        <v>2144</v>
      </c>
    </row>
    <row r="510" spans="1:2" x14ac:dyDescent="0.3">
      <c r="A510" t="s">
        <v>585</v>
      </c>
      <c r="B510" t="s">
        <v>1752</v>
      </c>
    </row>
    <row r="511" spans="1:2" x14ac:dyDescent="0.3">
      <c r="A511" t="s">
        <v>676</v>
      </c>
      <c r="B511" t="s">
        <v>1891</v>
      </c>
    </row>
    <row r="512" spans="1:2" x14ac:dyDescent="0.3">
      <c r="A512" t="s">
        <v>655</v>
      </c>
      <c r="B512" t="s">
        <v>1864</v>
      </c>
    </row>
    <row r="513" spans="1:2" x14ac:dyDescent="0.3">
      <c r="A513" t="s">
        <v>890</v>
      </c>
      <c r="B513" t="s">
        <v>2145</v>
      </c>
    </row>
    <row r="514" spans="1:2" x14ac:dyDescent="0.3">
      <c r="A514" t="s">
        <v>979</v>
      </c>
      <c r="B514" t="s">
        <v>1450</v>
      </c>
    </row>
    <row r="515" spans="1:2" x14ac:dyDescent="0.3">
      <c r="A515" t="s">
        <v>978</v>
      </c>
      <c r="B515" t="s">
        <v>2311</v>
      </c>
    </row>
    <row r="516" spans="1:2" x14ac:dyDescent="0.3">
      <c r="A516" t="s">
        <v>747</v>
      </c>
      <c r="B516" t="s">
        <v>1979</v>
      </c>
    </row>
    <row r="517" spans="1:2" x14ac:dyDescent="0.3">
      <c r="A517" t="s">
        <v>1073</v>
      </c>
      <c r="B517" t="s">
        <v>1892</v>
      </c>
    </row>
    <row r="518" spans="1:2" x14ac:dyDescent="0.3">
      <c r="A518" t="s">
        <v>479</v>
      </c>
      <c r="B518" t="s">
        <v>1582</v>
      </c>
    </row>
    <row r="519" spans="1:2" x14ac:dyDescent="0.3">
      <c r="A519" t="s">
        <v>476</v>
      </c>
      <c r="B519" t="s">
        <v>1579</v>
      </c>
    </row>
    <row r="520" spans="1:2" x14ac:dyDescent="0.3">
      <c r="A520" t="s">
        <v>273</v>
      </c>
      <c r="B520" t="s">
        <v>1387</v>
      </c>
    </row>
    <row r="521" spans="1:2" x14ac:dyDescent="0.3">
      <c r="A521" t="s">
        <v>307</v>
      </c>
      <c r="B521" t="s">
        <v>1425</v>
      </c>
    </row>
    <row r="522" spans="1:2" x14ac:dyDescent="0.3">
      <c r="A522" t="s">
        <v>338</v>
      </c>
      <c r="B522" t="s">
        <v>1452</v>
      </c>
    </row>
    <row r="523" spans="1:2" x14ac:dyDescent="0.3">
      <c r="A523" t="s">
        <v>677</v>
      </c>
      <c r="B523" t="s">
        <v>1893</v>
      </c>
    </row>
    <row r="524" spans="1:2" x14ac:dyDescent="0.3">
      <c r="A524" t="s">
        <v>850</v>
      </c>
      <c r="B524" t="s">
        <v>2095</v>
      </c>
    </row>
    <row r="525" spans="1:2" x14ac:dyDescent="0.3">
      <c r="A525" t="s">
        <v>629</v>
      </c>
      <c r="B525" t="s">
        <v>1843</v>
      </c>
    </row>
    <row r="526" spans="1:2" x14ac:dyDescent="0.3">
      <c r="A526" t="s">
        <v>828</v>
      </c>
      <c r="B526" t="s">
        <v>2074</v>
      </c>
    </row>
    <row r="527" spans="1:2" x14ac:dyDescent="0.3">
      <c r="A527" t="s">
        <v>598</v>
      </c>
      <c r="B527" t="s">
        <v>1763</v>
      </c>
    </row>
    <row r="528" spans="1:2" x14ac:dyDescent="0.3">
      <c r="A528" t="s">
        <v>705</v>
      </c>
      <c r="B528" t="s">
        <v>1929</v>
      </c>
    </row>
    <row r="529" spans="1:2" x14ac:dyDescent="0.3">
      <c r="A529" t="s">
        <v>344</v>
      </c>
      <c r="B529" t="s">
        <v>1460</v>
      </c>
    </row>
    <row r="530" spans="1:2" x14ac:dyDescent="0.3">
      <c r="A530" t="s">
        <v>771</v>
      </c>
      <c r="B530" t="s">
        <v>2008</v>
      </c>
    </row>
    <row r="531" spans="1:2" x14ac:dyDescent="0.3">
      <c r="A531" t="s">
        <v>292</v>
      </c>
      <c r="B531" t="s">
        <v>1411</v>
      </c>
    </row>
    <row r="532" spans="1:2" x14ac:dyDescent="0.3">
      <c r="A532" t="s">
        <v>898</v>
      </c>
      <c r="B532" t="s">
        <v>2221</v>
      </c>
    </row>
    <row r="533" spans="1:2" x14ac:dyDescent="0.3">
      <c r="A533" t="s">
        <v>294</v>
      </c>
      <c r="B533" t="s">
        <v>1412</v>
      </c>
    </row>
    <row r="534" spans="1:2" x14ac:dyDescent="0.3">
      <c r="A534" t="s">
        <v>784</v>
      </c>
      <c r="B534" t="s">
        <v>2028</v>
      </c>
    </row>
    <row r="535" spans="1:2" x14ac:dyDescent="0.3">
      <c r="A535" t="s">
        <v>748</v>
      </c>
      <c r="B535" t="s">
        <v>1980</v>
      </c>
    </row>
    <row r="536" spans="1:2" x14ac:dyDescent="0.3">
      <c r="A536" t="s">
        <v>501</v>
      </c>
      <c r="B536" t="s">
        <v>1610</v>
      </c>
    </row>
    <row r="537" spans="1:2" x14ac:dyDescent="0.3">
      <c r="A537" t="s">
        <v>584</v>
      </c>
      <c r="B537" t="s">
        <v>1747</v>
      </c>
    </row>
    <row r="538" spans="1:2" x14ac:dyDescent="0.3">
      <c r="A538" t="s">
        <v>267</v>
      </c>
      <c r="B538" t="s">
        <v>1402</v>
      </c>
    </row>
    <row r="539" spans="1:2" x14ac:dyDescent="0.3">
      <c r="A539" t="s">
        <v>248</v>
      </c>
      <c r="B539" t="s">
        <v>1333</v>
      </c>
    </row>
    <row r="540" spans="1:2" x14ac:dyDescent="0.3">
      <c r="A540" t="s">
        <v>642</v>
      </c>
      <c r="B540" t="s">
        <v>1845</v>
      </c>
    </row>
    <row r="541" spans="1:2" x14ac:dyDescent="0.3">
      <c r="A541" t="s">
        <v>567</v>
      </c>
      <c r="B541" t="s">
        <v>1718</v>
      </c>
    </row>
    <row r="542" spans="1:2" x14ac:dyDescent="0.3">
      <c r="A542" t="s">
        <v>1282</v>
      </c>
      <c r="B542" t="s">
        <v>1382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1404</v>
      </c>
    </row>
    <row r="545" spans="1:2" x14ac:dyDescent="0.3">
      <c r="A545" t="s">
        <v>971</v>
      </c>
      <c r="B545" t="s">
        <v>2302</v>
      </c>
    </row>
    <row r="546" spans="1:2" x14ac:dyDescent="0.3">
      <c r="A546" t="s">
        <v>919</v>
      </c>
      <c r="B546" t="s">
        <v>2242</v>
      </c>
    </row>
    <row r="547" spans="1:2" x14ac:dyDescent="0.3">
      <c r="A547" t="s">
        <v>376</v>
      </c>
      <c r="B547" t="s">
        <v>1493</v>
      </c>
    </row>
    <row r="548" spans="1:2" x14ac:dyDescent="0.3">
      <c r="A548" t="s">
        <v>274</v>
      </c>
      <c r="B548" t="s">
        <v>1388</v>
      </c>
    </row>
    <row r="549" spans="1:2" x14ac:dyDescent="0.3">
      <c r="A549" t="s">
        <v>787</v>
      </c>
      <c r="B549" t="s">
        <v>2033</v>
      </c>
    </row>
    <row r="550" spans="1:2" x14ac:dyDescent="0.3">
      <c r="A550" t="s">
        <v>1028</v>
      </c>
      <c r="B550" t="s">
        <v>1847</v>
      </c>
    </row>
    <row r="551" spans="1:2" x14ac:dyDescent="0.3">
      <c r="A551" t="s">
        <v>412</v>
      </c>
      <c r="B551" t="s">
        <v>1525</v>
      </c>
    </row>
    <row r="552" spans="1:2" x14ac:dyDescent="0.3">
      <c r="A552" t="s">
        <v>1194</v>
      </c>
      <c r="B552" t="s">
        <v>2301</v>
      </c>
    </row>
    <row r="553" spans="1:2" x14ac:dyDescent="0.3">
      <c r="A553" t="s">
        <v>517</v>
      </c>
      <c r="B553" t="s">
        <v>1634</v>
      </c>
    </row>
    <row r="554" spans="1:2" x14ac:dyDescent="0.3">
      <c r="A554" t="s">
        <v>641</v>
      </c>
      <c r="B554" t="s">
        <v>1844</v>
      </c>
    </row>
    <row r="555" spans="1:2" x14ac:dyDescent="0.3">
      <c r="A555" t="s">
        <v>250</v>
      </c>
      <c r="B555" t="s">
        <v>1334</v>
      </c>
    </row>
    <row r="556" spans="1:2" x14ac:dyDescent="0.3">
      <c r="A556" t="s">
        <v>904</v>
      </c>
      <c r="B556" t="s">
        <v>2227</v>
      </c>
    </row>
    <row r="557" spans="1:2" x14ac:dyDescent="0.3">
      <c r="A557" t="s">
        <v>380</v>
      </c>
      <c r="B557" t="s">
        <v>1494</v>
      </c>
    </row>
    <row r="558" spans="1:2" x14ac:dyDescent="0.3">
      <c r="A558" t="s">
        <v>275</v>
      </c>
      <c r="B558" t="s">
        <v>1389</v>
      </c>
    </row>
    <row r="559" spans="1:2" x14ac:dyDescent="0.3">
      <c r="A559" t="s">
        <v>961</v>
      </c>
      <c r="B559" t="s">
        <v>2289</v>
      </c>
    </row>
    <row r="560" spans="1:2" x14ac:dyDescent="0.3">
      <c r="A560" t="s">
        <v>370</v>
      </c>
      <c r="B560" t="s">
        <v>1489</v>
      </c>
    </row>
    <row r="561" spans="1:2" x14ac:dyDescent="0.3">
      <c r="A561" t="s">
        <v>1014</v>
      </c>
      <c r="B561" t="s">
        <v>2295</v>
      </c>
    </row>
    <row r="562" spans="1:2" x14ac:dyDescent="0.3">
      <c r="A562" t="s">
        <v>647</v>
      </c>
      <c r="B562" t="s">
        <v>1857</v>
      </c>
    </row>
    <row r="563" spans="1:2" x14ac:dyDescent="0.3">
      <c r="A563" t="s">
        <v>648</v>
      </c>
      <c r="B563" t="s">
        <v>1858</v>
      </c>
    </row>
    <row r="564" spans="1:2" x14ac:dyDescent="0.3">
      <c r="A564" t="s">
        <v>574</v>
      </c>
      <c r="B564" t="s">
        <v>1727</v>
      </c>
    </row>
    <row r="565" spans="1:2" x14ac:dyDescent="0.3">
      <c r="A565" t="s">
        <v>278</v>
      </c>
      <c r="B565" t="s">
        <v>1403</v>
      </c>
    </row>
    <row r="566" spans="1:2" x14ac:dyDescent="0.3">
      <c r="A566" t="s">
        <v>437</v>
      </c>
      <c r="B566" t="s">
        <v>1545</v>
      </c>
    </row>
    <row r="567" spans="1:2" x14ac:dyDescent="0.3">
      <c r="A567" t="s">
        <v>552</v>
      </c>
      <c r="B567" t="s">
        <v>1707</v>
      </c>
    </row>
    <row r="568" spans="1:2" x14ac:dyDescent="0.3">
      <c r="A568" t="s">
        <v>972</v>
      </c>
      <c r="B568" t="s">
        <v>2303</v>
      </c>
    </row>
    <row r="569" spans="1:2" x14ac:dyDescent="0.3">
      <c r="A569" t="s">
        <v>897</v>
      </c>
      <c r="B569" t="s">
        <v>2150</v>
      </c>
    </row>
    <row r="570" spans="1:2" x14ac:dyDescent="0.3">
      <c r="A570" t="s">
        <v>833</v>
      </c>
      <c r="B570" t="s">
        <v>2078</v>
      </c>
    </row>
    <row r="571" spans="1:2" x14ac:dyDescent="0.3">
      <c r="A571" t="s">
        <v>532</v>
      </c>
      <c r="B571" t="s">
        <v>1660</v>
      </c>
    </row>
    <row r="572" spans="1:2" x14ac:dyDescent="0.3">
      <c r="A572" t="s">
        <v>1072</v>
      </c>
      <c r="B572" t="s">
        <v>2038</v>
      </c>
    </row>
    <row r="573" spans="1:2" x14ac:dyDescent="0.3">
      <c r="A573" t="s">
        <v>956</v>
      </c>
      <c r="B573" t="s">
        <v>2285</v>
      </c>
    </row>
    <row r="574" spans="1:2" x14ac:dyDescent="0.3">
      <c r="A574" t="s">
        <v>679</v>
      </c>
      <c r="B574" t="s">
        <v>1894</v>
      </c>
    </row>
    <row r="575" spans="1:2" x14ac:dyDescent="0.3">
      <c r="A575" t="s">
        <v>752</v>
      </c>
      <c r="B575" t="s">
        <v>1981</v>
      </c>
    </row>
    <row r="576" spans="1:2" x14ac:dyDescent="0.3">
      <c r="A576" t="s">
        <v>806</v>
      </c>
      <c r="B576" t="s">
        <v>2050</v>
      </c>
    </row>
    <row r="577" spans="1:2" x14ac:dyDescent="0.3">
      <c r="A577" t="s">
        <v>519</v>
      </c>
      <c r="B577" t="s">
        <v>1643</v>
      </c>
    </row>
    <row r="578" spans="1:2" x14ac:dyDescent="0.3">
      <c r="A578" t="s">
        <v>753</v>
      </c>
      <c r="B578" t="s">
        <v>1983</v>
      </c>
    </row>
    <row r="579" spans="1:2" x14ac:dyDescent="0.3">
      <c r="A579" t="s">
        <v>1002</v>
      </c>
      <c r="B579" t="s">
        <v>2084</v>
      </c>
    </row>
    <row r="580" spans="1:2" x14ac:dyDescent="0.3">
      <c r="A580" t="s">
        <v>643</v>
      </c>
    </row>
    <row r="581" spans="1:2" x14ac:dyDescent="0.3">
      <c r="A581" t="s">
        <v>891</v>
      </c>
      <c r="B581" t="s">
        <v>2146</v>
      </c>
    </row>
    <row r="582" spans="1:2" x14ac:dyDescent="0.3">
      <c r="A582" t="s">
        <v>680</v>
      </c>
      <c r="B582" t="s">
        <v>1895</v>
      </c>
    </row>
    <row r="583" spans="1:2" x14ac:dyDescent="0.3">
      <c r="A583" t="s">
        <v>848</v>
      </c>
      <c r="B583" t="s">
        <v>2093</v>
      </c>
    </row>
    <row r="584" spans="1:2" x14ac:dyDescent="0.3">
      <c r="A584" t="s">
        <v>600</v>
      </c>
      <c r="B584" t="s">
        <v>1765</v>
      </c>
    </row>
    <row r="585" spans="1:2" x14ac:dyDescent="0.3">
      <c r="A585" t="s">
        <v>681</v>
      </c>
      <c r="B585" t="s">
        <v>1896</v>
      </c>
    </row>
    <row r="586" spans="1:2" x14ac:dyDescent="0.3">
      <c r="A586" t="s">
        <v>572</v>
      </c>
      <c r="B586" t="s">
        <v>1722</v>
      </c>
    </row>
    <row r="587" spans="1:2" x14ac:dyDescent="0.3">
      <c r="A587" t="s">
        <v>968</v>
      </c>
      <c r="B587" t="s">
        <v>2298</v>
      </c>
    </row>
    <row r="588" spans="1:2" x14ac:dyDescent="0.3">
      <c r="A588" t="s">
        <v>311</v>
      </c>
      <c r="B588" t="s">
        <v>1431</v>
      </c>
    </row>
    <row r="589" spans="1:2" x14ac:dyDescent="0.3">
      <c r="A589" t="s">
        <v>940</v>
      </c>
      <c r="B589" t="s">
        <v>2268</v>
      </c>
    </row>
    <row r="590" spans="1:2" x14ac:dyDescent="0.3">
      <c r="A590" t="s">
        <v>508</v>
      </c>
      <c r="B590" t="s">
        <v>1615</v>
      </c>
    </row>
    <row r="591" spans="1:2" x14ac:dyDescent="0.3">
      <c r="A591" t="s">
        <v>682</v>
      </c>
      <c r="B591" t="s">
        <v>1897</v>
      </c>
    </row>
    <row r="592" spans="1:2" x14ac:dyDescent="0.3">
      <c r="A592" t="s">
        <v>707</v>
      </c>
      <c r="B592" t="s">
        <v>1935</v>
      </c>
    </row>
    <row r="593" spans="1:2" x14ac:dyDescent="0.3">
      <c r="A593" t="s">
        <v>683</v>
      </c>
      <c r="B593" t="s">
        <v>1898</v>
      </c>
    </row>
    <row r="594" spans="1:2" x14ac:dyDescent="0.3">
      <c r="A594" t="s">
        <v>533</v>
      </c>
      <c r="B594" t="s">
        <v>1661</v>
      </c>
    </row>
    <row r="595" spans="1:2" x14ac:dyDescent="0.3">
      <c r="A595" t="s">
        <v>922</v>
      </c>
      <c r="B595" t="s">
        <v>2246</v>
      </c>
    </row>
    <row r="596" spans="1:2" x14ac:dyDescent="0.3">
      <c r="A596" t="s">
        <v>684</v>
      </c>
      <c r="B596" t="s">
        <v>1899</v>
      </c>
    </row>
    <row r="597" spans="1:2" x14ac:dyDescent="0.3">
      <c r="A597" t="s">
        <v>950</v>
      </c>
      <c r="B597" t="s">
        <v>2280</v>
      </c>
    </row>
    <row r="598" spans="1:2" x14ac:dyDescent="0.3">
      <c r="A598" t="s">
        <v>1013</v>
      </c>
      <c r="B598" t="s">
        <v>2273</v>
      </c>
    </row>
    <row r="599" spans="1:2" x14ac:dyDescent="0.3">
      <c r="A599" t="s">
        <v>916</v>
      </c>
      <c r="B599" t="s">
        <v>2239</v>
      </c>
    </row>
    <row r="600" spans="1:2" x14ac:dyDescent="0.3">
      <c r="A600" t="s">
        <v>892</v>
      </c>
      <c r="B600" t="s">
        <v>2147</v>
      </c>
    </row>
    <row r="601" spans="1:2" x14ac:dyDescent="0.3">
      <c r="A601" t="s">
        <v>785</v>
      </c>
      <c r="B601" t="s">
        <v>2030</v>
      </c>
    </row>
    <row r="602" spans="1:2" x14ac:dyDescent="0.3">
      <c r="A602" t="s">
        <v>622</v>
      </c>
      <c r="B602" t="s">
        <v>1792</v>
      </c>
    </row>
    <row r="603" spans="1:2" x14ac:dyDescent="0.3">
      <c r="A603" t="s">
        <v>444</v>
      </c>
      <c r="B603" t="s">
        <v>1616</v>
      </c>
    </row>
    <row r="604" spans="1:2" x14ac:dyDescent="0.3">
      <c r="A604" t="s">
        <v>443</v>
      </c>
      <c r="B604" t="s">
        <v>1551</v>
      </c>
    </row>
    <row r="605" spans="1:2" x14ac:dyDescent="0.3">
      <c r="A605" t="s">
        <v>773</v>
      </c>
      <c r="B605" t="s">
        <v>2010</v>
      </c>
    </row>
    <row r="606" spans="1:2" x14ac:dyDescent="0.3">
      <c r="A606" t="s">
        <v>1086</v>
      </c>
      <c r="B606" t="s">
        <v>2002</v>
      </c>
    </row>
    <row r="607" spans="1:2" x14ac:dyDescent="0.3">
      <c r="A607" t="s">
        <v>678</v>
      </c>
      <c r="B607" t="s">
        <v>1900</v>
      </c>
    </row>
    <row r="608" spans="1:2" x14ac:dyDescent="0.3">
      <c r="A608" t="s">
        <v>330</v>
      </c>
      <c r="B608" t="s">
        <v>1445</v>
      </c>
    </row>
    <row r="609" spans="1:2" x14ac:dyDescent="0.3">
      <c r="A609" t="s">
        <v>331</v>
      </c>
      <c r="B609" t="s">
        <v>1446</v>
      </c>
    </row>
    <row r="610" spans="1:2" x14ac:dyDescent="0.3">
      <c r="A610" t="s">
        <v>1048</v>
      </c>
      <c r="B610" t="s">
        <v>1989</v>
      </c>
    </row>
    <row r="611" spans="1:2" x14ac:dyDescent="0.3">
      <c r="A611" t="s">
        <v>562</v>
      </c>
      <c r="B611" t="s">
        <v>1714</v>
      </c>
    </row>
    <row r="612" spans="1:2" x14ac:dyDescent="0.3">
      <c r="A612" t="s">
        <v>446</v>
      </c>
      <c r="B612" t="s">
        <v>1553</v>
      </c>
    </row>
    <row r="613" spans="1:2" x14ac:dyDescent="0.3">
      <c r="A613" t="s">
        <v>445</v>
      </c>
      <c r="B613" t="s">
        <v>1552</v>
      </c>
    </row>
    <row r="614" spans="1:2" x14ac:dyDescent="0.3">
      <c r="A614" t="s">
        <v>807</v>
      </c>
      <c r="B614" t="s">
        <v>2052</v>
      </c>
    </row>
    <row r="615" spans="1:2" x14ac:dyDescent="0.3">
      <c r="A615" t="s">
        <v>315</v>
      </c>
      <c r="B615" t="s">
        <v>1436</v>
      </c>
    </row>
    <row r="616" spans="1:2" x14ac:dyDescent="0.3">
      <c r="A616" t="s">
        <v>988</v>
      </c>
      <c r="B616" t="s">
        <v>1793</v>
      </c>
    </row>
    <row r="617" spans="1:2" x14ac:dyDescent="0.3">
      <c r="A617" t="s">
        <v>432</v>
      </c>
      <c r="B617" t="s">
        <v>1541</v>
      </c>
    </row>
    <row r="618" spans="1:2" x14ac:dyDescent="0.3">
      <c r="A618" t="s">
        <v>826</v>
      </c>
      <c r="B618" t="s">
        <v>2072</v>
      </c>
    </row>
    <row r="619" spans="1:2" x14ac:dyDescent="0.3">
      <c r="A619" t="s">
        <v>337</v>
      </c>
      <c r="B619" t="s">
        <v>1451</v>
      </c>
    </row>
    <row r="620" spans="1:2" x14ac:dyDescent="0.3">
      <c r="A620" t="s">
        <v>1017</v>
      </c>
      <c r="B620" t="s">
        <v>2110</v>
      </c>
    </row>
    <row r="621" spans="1:2" x14ac:dyDescent="0.3">
      <c r="A621" t="s">
        <v>911</v>
      </c>
      <c r="B621" t="s">
        <v>2234</v>
      </c>
    </row>
    <row r="622" spans="1:2" x14ac:dyDescent="0.3">
      <c r="A622" t="s">
        <v>864</v>
      </c>
      <c r="B622" t="s">
        <v>2111</v>
      </c>
    </row>
    <row r="623" spans="1:2" x14ac:dyDescent="0.3">
      <c r="A623" t="s">
        <v>470</v>
      </c>
      <c r="B623" t="s">
        <v>1574</v>
      </c>
    </row>
    <row r="624" spans="1:2" x14ac:dyDescent="0.3">
      <c r="A624" t="s">
        <v>471</v>
      </c>
      <c r="B624" t="s">
        <v>1575</v>
      </c>
    </row>
    <row r="625" spans="1:2" x14ac:dyDescent="0.3">
      <c r="A625" t="s">
        <v>786</v>
      </c>
      <c r="B625" t="s">
        <v>2032</v>
      </c>
    </row>
    <row r="626" spans="1:2" x14ac:dyDescent="0.3">
      <c r="A626" t="s">
        <v>866</v>
      </c>
      <c r="B626" t="s">
        <v>2112</v>
      </c>
    </row>
    <row r="627" spans="1:2" x14ac:dyDescent="0.3">
      <c r="A627" t="s">
        <v>653</v>
      </c>
      <c r="B627" t="s">
        <v>1862</v>
      </c>
    </row>
    <row r="628" spans="1:2" x14ac:dyDescent="0.3">
      <c r="A628" t="s">
        <v>431</v>
      </c>
      <c r="B628" t="s">
        <v>1540</v>
      </c>
    </row>
    <row r="629" spans="1:2" x14ac:dyDescent="0.3">
      <c r="A629" t="s">
        <v>623</v>
      </c>
      <c r="B629" t="s">
        <v>1794</v>
      </c>
    </row>
    <row r="630" spans="1:2" x14ac:dyDescent="0.3">
      <c r="A630" t="s">
        <v>283</v>
      </c>
      <c r="B630" t="s">
        <v>1443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908</v>
      </c>
      <c r="B634" t="s">
        <v>2231</v>
      </c>
    </row>
    <row r="635" spans="1:2" x14ac:dyDescent="0.3">
      <c r="A635" t="s">
        <v>558</v>
      </c>
      <c r="B635" t="s">
        <v>1710</v>
      </c>
    </row>
    <row r="636" spans="1:2" x14ac:dyDescent="0.3">
      <c r="A636" t="s">
        <v>644</v>
      </c>
      <c r="B636" t="s">
        <v>1852</v>
      </c>
    </row>
    <row r="637" spans="1:2" x14ac:dyDescent="0.3">
      <c r="A637" t="s">
        <v>355</v>
      </c>
      <c r="B637" t="s">
        <v>1473</v>
      </c>
    </row>
    <row r="638" spans="1:2" x14ac:dyDescent="0.3">
      <c r="A638" t="s">
        <v>895</v>
      </c>
      <c r="B638" t="s">
        <v>2148</v>
      </c>
    </row>
    <row r="639" spans="1:2" x14ac:dyDescent="0.3">
      <c r="A639" t="s">
        <v>356</v>
      </c>
      <c r="B639" t="s">
        <v>1474</v>
      </c>
    </row>
    <row r="640" spans="1:2" x14ac:dyDescent="0.3">
      <c r="A640" t="s">
        <v>354</v>
      </c>
      <c r="B640" t="s">
        <v>1472</v>
      </c>
    </row>
    <row r="641" spans="1:2" x14ac:dyDescent="0.3">
      <c r="A641" t="s">
        <v>554</v>
      </c>
      <c r="B641" t="s">
        <v>1708</v>
      </c>
    </row>
    <row r="642" spans="1:2" x14ac:dyDescent="0.3">
      <c r="A642" t="s">
        <v>948</v>
      </c>
      <c r="B642" t="s">
        <v>2278</v>
      </c>
    </row>
    <row r="643" spans="1:2" x14ac:dyDescent="0.3">
      <c r="A643" t="s">
        <v>915</v>
      </c>
      <c r="B643" t="s">
        <v>2238</v>
      </c>
    </row>
    <row r="644" spans="1:2" x14ac:dyDescent="0.3">
      <c r="A644" t="s">
        <v>832</v>
      </c>
      <c r="B644" t="s">
        <v>2077</v>
      </c>
    </row>
    <row r="645" spans="1:2" x14ac:dyDescent="0.3">
      <c r="A645" t="s">
        <v>410</v>
      </c>
      <c r="B645" t="s">
        <v>1523</v>
      </c>
    </row>
    <row r="646" spans="1:2" x14ac:dyDescent="0.3">
      <c r="A646" t="s">
        <v>298</v>
      </c>
      <c r="B646" t="s">
        <v>1415</v>
      </c>
    </row>
    <row r="647" spans="1:2" x14ac:dyDescent="0.3">
      <c r="A647" t="s">
        <v>386</v>
      </c>
      <c r="B647" t="s">
        <v>1499</v>
      </c>
    </row>
    <row r="648" spans="1:2" x14ac:dyDescent="0.3">
      <c r="A648" t="s">
        <v>835</v>
      </c>
      <c r="B648" t="s">
        <v>2081</v>
      </c>
    </row>
    <row r="649" spans="1:2" x14ac:dyDescent="0.3">
      <c r="A649" t="s">
        <v>782</v>
      </c>
      <c r="B649" t="s">
        <v>2024</v>
      </c>
    </row>
    <row r="650" spans="1:2" x14ac:dyDescent="0.3">
      <c r="A650" t="s">
        <v>770</v>
      </c>
      <c r="B650" t="s">
        <v>2007</v>
      </c>
    </row>
    <row r="651" spans="1:2" x14ac:dyDescent="0.3">
      <c r="A651" t="s">
        <v>451</v>
      </c>
      <c r="B651" t="s">
        <v>1557</v>
      </c>
    </row>
    <row r="652" spans="1:2" x14ac:dyDescent="0.3">
      <c r="A652" t="s">
        <v>452</v>
      </c>
      <c r="B652" t="s">
        <v>1558</v>
      </c>
    </row>
    <row r="653" spans="1:2" x14ac:dyDescent="0.3">
      <c r="A653" t="s">
        <v>942</v>
      </c>
      <c r="B653" t="s">
        <v>2270</v>
      </c>
    </row>
    <row r="654" spans="1:2" x14ac:dyDescent="0.3">
      <c r="A654" t="s">
        <v>649</v>
      </c>
      <c r="B654" t="s">
        <v>1859</v>
      </c>
    </row>
    <row r="655" spans="1:2" x14ac:dyDescent="0.3">
      <c r="A655" t="s">
        <v>522</v>
      </c>
      <c r="B655" t="s">
        <v>1645</v>
      </c>
    </row>
    <row r="656" spans="1:2" x14ac:dyDescent="0.3">
      <c r="A656" t="s">
        <v>521</v>
      </c>
      <c r="B656" t="s">
        <v>1644</v>
      </c>
    </row>
    <row r="657" spans="1:2" x14ac:dyDescent="0.3">
      <c r="A657" t="s">
        <v>1052</v>
      </c>
      <c r="B657" t="s">
        <v>1502</v>
      </c>
    </row>
    <row r="658" spans="1:2" x14ac:dyDescent="0.3">
      <c r="A658" t="s">
        <v>777</v>
      </c>
      <c r="B658" t="s">
        <v>2016</v>
      </c>
    </row>
    <row r="659" spans="1:2" x14ac:dyDescent="0.3">
      <c r="A659" t="s">
        <v>537</v>
      </c>
      <c r="B659" t="s">
        <v>1664</v>
      </c>
    </row>
    <row r="660" spans="1:2" x14ac:dyDescent="0.3">
      <c r="A660" t="s">
        <v>1009</v>
      </c>
      <c r="B660" t="s">
        <v>2247</v>
      </c>
    </row>
    <row r="661" spans="1:2" x14ac:dyDescent="0.3">
      <c r="A661" t="s">
        <v>715</v>
      </c>
      <c r="B661" t="s">
        <v>1944</v>
      </c>
    </row>
    <row r="662" spans="1:2" x14ac:dyDescent="0.3">
      <c r="A662" t="s">
        <v>802</v>
      </c>
      <c r="B662" t="s">
        <v>2047</v>
      </c>
    </row>
    <row r="663" spans="1:2" x14ac:dyDescent="0.3">
      <c r="A663" t="s">
        <v>714</v>
      </c>
      <c r="B663" t="s">
        <v>1943</v>
      </c>
    </row>
    <row r="664" spans="1:2" x14ac:dyDescent="0.3">
      <c r="A664" t="s">
        <v>687</v>
      </c>
      <c r="B664" t="s">
        <v>1901</v>
      </c>
    </row>
    <row r="665" spans="1:2" x14ac:dyDescent="0.3">
      <c r="A665" t="s">
        <v>427</v>
      </c>
      <c r="B665" t="s">
        <v>1537</v>
      </c>
    </row>
    <row r="666" spans="1:2" x14ac:dyDescent="0.3">
      <c r="A666" t="s">
        <v>575</v>
      </c>
      <c r="B666" t="s">
        <v>1728</v>
      </c>
    </row>
    <row r="667" spans="1:2" x14ac:dyDescent="0.3">
      <c r="A667" t="s">
        <v>719</v>
      </c>
      <c r="B667" t="s">
        <v>1948</v>
      </c>
    </row>
    <row r="668" spans="1:2" x14ac:dyDescent="0.3">
      <c r="A668" t="s">
        <v>867</v>
      </c>
      <c r="B668" t="s">
        <v>2113</v>
      </c>
    </row>
    <row r="669" spans="1:2" x14ac:dyDescent="0.3">
      <c r="A669" t="s">
        <v>351</v>
      </c>
      <c r="B669" t="s">
        <v>1469</v>
      </c>
    </row>
    <row r="670" spans="1:2" x14ac:dyDescent="0.3">
      <c r="A670" t="s">
        <v>314</v>
      </c>
      <c r="B670" t="s">
        <v>1435</v>
      </c>
    </row>
    <row r="671" spans="1:2" x14ac:dyDescent="0.3">
      <c r="A671" t="s">
        <v>954</v>
      </c>
      <c r="B671" t="s">
        <v>2284</v>
      </c>
    </row>
    <row r="672" spans="1:2" x14ac:dyDescent="0.3">
      <c r="A672" t="s">
        <v>1005</v>
      </c>
      <c r="B672" t="s">
        <v>2114</v>
      </c>
    </row>
    <row r="673" spans="1:2" x14ac:dyDescent="0.3">
      <c r="A673" t="s">
        <v>847</v>
      </c>
      <c r="B673" t="s">
        <v>2029</v>
      </c>
    </row>
    <row r="674" spans="1:2" x14ac:dyDescent="0.3">
      <c r="A674" t="s">
        <v>858</v>
      </c>
      <c r="B674" t="s">
        <v>2102</v>
      </c>
    </row>
    <row r="675" spans="1:2" x14ac:dyDescent="0.3">
      <c r="A675" t="s">
        <v>755</v>
      </c>
      <c r="B675" t="s">
        <v>1984</v>
      </c>
    </row>
    <row r="676" spans="1:2" x14ac:dyDescent="0.3">
      <c r="A676" t="s">
        <v>1088</v>
      </c>
      <c r="B676" t="s">
        <v>2031</v>
      </c>
    </row>
    <row r="677" spans="1:2" x14ac:dyDescent="0.3">
      <c r="A677" t="s">
        <v>1159</v>
      </c>
      <c r="B677" t="s">
        <v>1990</v>
      </c>
    </row>
    <row r="678" spans="1:2" x14ac:dyDescent="0.3">
      <c r="A678" t="s">
        <v>801</v>
      </c>
      <c r="B678" t="s">
        <v>2046</v>
      </c>
    </row>
    <row r="679" spans="1:2" x14ac:dyDescent="0.3">
      <c r="A679" t="s">
        <v>614</v>
      </c>
      <c r="B679" t="s">
        <v>1780</v>
      </c>
    </row>
    <row r="680" spans="1:2" x14ac:dyDescent="0.3">
      <c r="A680" t="s">
        <v>1079</v>
      </c>
      <c r="B680" t="s">
        <v>2261</v>
      </c>
    </row>
    <row r="681" spans="1:2" x14ac:dyDescent="0.3">
      <c r="A681" t="s">
        <v>896</v>
      </c>
      <c r="B681" t="s">
        <v>2149</v>
      </c>
    </row>
    <row r="682" spans="1:2" x14ac:dyDescent="0.3">
      <c r="A682" t="s">
        <v>1021</v>
      </c>
      <c r="B682" t="s">
        <v>1930</v>
      </c>
    </row>
    <row r="683" spans="1:2" x14ac:dyDescent="0.3">
      <c r="A683" t="s">
        <v>257</v>
      </c>
      <c r="B683" t="s">
        <v>1338</v>
      </c>
    </row>
    <row r="684" spans="1:2" x14ac:dyDescent="0.3">
      <c r="A684" t="s">
        <v>597</v>
      </c>
      <c r="B684" t="s">
        <v>1762</v>
      </c>
    </row>
    <row r="685" spans="1:2" x14ac:dyDescent="0.3">
      <c r="A685" t="s">
        <v>276</v>
      </c>
      <c r="B685" t="s">
        <v>1390</v>
      </c>
    </row>
    <row r="686" spans="1:2" x14ac:dyDescent="0.3">
      <c r="A686" t="s">
        <v>1030</v>
      </c>
      <c r="B686" t="s">
        <v>1985</v>
      </c>
    </row>
    <row r="687" spans="1:2" x14ac:dyDescent="0.3">
      <c r="A687" t="s">
        <v>798</v>
      </c>
      <c r="B687" t="s">
        <v>2043</v>
      </c>
    </row>
    <row r="688" spans="1:2" x14ac:dyDescent="0.3">
      <c r="A688" t="s">
        <v>334</v>
      </c>
      <c r="B688" t="s">
        <v>1447</v>
      </c>
    </row>
    <row r="689" spans="1:2" x14ac:dyDescent="0.3">
      <c r="A689" t="s">
        <v>348</v>
      </c>
      <c r="B689" t="s">
        <v>1467</v>
      </c>
    </row>
    <row r="690" spans="1:2" x14ac:dyDescent="0.3">
      <c r="A690" t="s">
        <v>775</v>
      </c>
      <c r="B690" t="s">
        <v>2012</v>
      </c>
    </row>
    <row r="691" spans="1:2" x14ac:dyDescent="0.3">
      <c r="A691" t="s">
        <v>360</v>
      </c>
      <c r="B691" t="s">
        <v>1477</v>
      </c>
    </row>
    <row r="692" spans="1:2" x14ac:dyDescent="0.3">
      <c r="A692" t="s">
        <v>957</v>
      </c>
      <c r="B692" t="s">
        <v>2286</v>
      </c>
    </row>
    <row r="693" spans="1:2" x14ac:dyDescent="0.3">
      <c r="A693" t="s">
        <v>693</v>
      </c>
      <c r="B693" t="s">
        <v>1931</v>
      </c>
    </row>
    <row r="694" spans="1:2" x14ac:dyDescent="0.3">
      <c r="A694" t="s">
        <v>766</v>
      </c>
      <c r="B694" t="s">
        <v>2000</v>
      </c>
    </row>
    <row r="695" spans="1:2" x14ac:dyDescent="0.3">
      <c r="A695" t="s">
        <v>995</v>
      </c>
      <c r="B695" t="s">
        <v>1999</v>
      </c>
    </row>
    <row r="696" spans="1:2" x14ac:dyDescent="0.3">
      <c r="A696" t="s">
        <v>756</v>
      </c>
      <c r="B696" t="s">
        <v>1986</v>
      </c>
    </row>
    <row r="697" spans="1:2" x14ac:dyDescent="0.3">
      <c r="A697" t="s">
        <v>436</v>
      </c>
      <c r="B697" t="s">
        <v>1544</v>
      </c>
    </row>
    <row r="698" spans="1:2" x14ac:dyDescent="0.3">
      <c r="A698" t="s">
        <v>946</v>
      </c>
      <c r="B698" t="s">
        <v>2276</v>
      </c>
    </row>
    <row r="699" spans="1:2" x14ac:dyDescent="0.3">
      <c r="A699" t="s">
        <v>901</v>
      </c>
      <c r="B699" t="s">
        <v>2224</v>
      </c>
    </row>
    <row r="700" spans="1:2" x14ac:dyDescent="0.3">
      <c r="A700" t="s">
        <v>559</v>
      </c>
      <c r="B700" t="s">
        <v>1711</v>
      </c>
    </row>
    <row r="701" spans="1:2" x14ac:dyDescent="0.3">
      <c r="A701" t="s">
        <v>610</v>
      </c>
      <c r="B701" t="s">
        <v>1776</v>
      </c>
    </row>
    <row r="702" spans="1:2" x14ac:dyDescent="0.3">
      <c r="A702" t="s">
        <v>624</v>
      </c>
      <c r="B702" t="s">
        <v>1795</v>
      </c>
    </row>
    <row r="703" spans="1:2" x14ac:dyDescent="0.3">
      <c r="A703" t="s">
        <v>323</v>
      </c>
      <c r="B703" t="s">
        <v>1442</v>
      </c>
    </row>
    <row r="704" spans="1:2" x14ac:dyDescent="0.3">
      <c r="A704" t="s">
        <v>368</v>
      </c>
      <c r="B704" t="s">
        <v>1487</v>
      </c>
    </row>
    <row r="705" spans="1:2" x14ac:dyDescent="0.3">
      <c r="A705" t="s">
        <v>387</v>
      </c>
      <c r="B705" t="s">
        <v>1500</v>
      </c>
    </row>
    <row r="706" spans="1:2" x14ac:dyDescent="0.3">
      <c r="A706" t="s">
        <v>688</v>
      </c>
      <c r="B706" t="s">
        <v>1902</v>
      </c>
    </row>
    <row r="707" spans="1:2" x14ac:dyDescent="0.3">
      <c r="A707" t="s">
        <v>689</v>
      </c>
      <c r="B707" t="s">
        <v>1903</v>
      </c>
    </row>
    <row r="708" spans="1:2" x14ac:dyDescent="0.3">
      <c r="A708" t="s">
        <v>507</v>
      </c>
      <c r="B708" t="s">
        <v>1614</v>
      </c>
    </row>
    <row r="709" spans="1:2" x14ac:dyDescent="0.3">
      <c r="A709" t="s">
        <v>464</v>
      </c>
      <c r="B709" t="s">
        <v>1569</v>
      </c>
    </row>
    <row r="710" spans="1:2" x14ac:dyDescent="0.3">
      <c r="A710" t="s">
        <v>1082</v>
      </c>
      <c r="B710" t="s">
        <v>1995</v>
      </c>
    </row>
    <row r="711" spans="1:2" x14ac:dyDescent="0.3">
      <c r="A711" t="s">
        <v>825</v>
      </c>
      <c r="B711" t="s">
        <v>2071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706</v>
      </c>
      <c r="B717" t="s">
        <v>1932</v>
      </c>
    </row>
    <row r="718" spans="1:2" x14ac:dyDescent="0.3">
      <c r="A718" t="s">
        <v>599</v>
      </c>
      <c r="B718" t="s">
        <v>1764</v>
      </c>
    </row>
    <row r="719" spans="1:2" x14ac:dyDescent="0.3">
      <c r="A719" t="s">
        <v>460</v>
      </c>
      <c r="B719" t="s">
        <v>1565</v>
      </c>
    </row>
    <row r="720" spans="1:2" x14ac:dyDescent="0.3">
      <c r="A720" t="s">
        <v>317</v>
      </c>
      <c r="B720" t="s">
        <v>1437</v>
      </c>
    </row>
    <row r="721" spans="1:2" x14ac:dyDescent="0.3">
      <c r="A721" t="s">
        <v>461</v>
      </c>
      <c r="B721" t="s">
        <v>1566</v>
      </c>
    </row>
    <row r="722" spans="1:2" x14ac:dyDescent="0.3">
      <c r="A722" t="s">
        <v>458</v>
      </c>
      <c r="B722" t="s">
        <v>1563</v>
      </c>
    </row>
    <row r="723" spans="1:2" x14ac:dyDescent="0.3">
      <c r="A723" t="s">
        <v>459</v>
      </c>
      <c r="B723" t="s">
        <v>1564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1120</v>
      </c>
      <c r="C1" t="s">
        <v>1206</v>
      </c>
      <c r="D1" t="s">
        <v>1232</v>
      </c>
    </row>
    <row r="2" spans="1:4" x14ac:dyDescent="0.3">
      <c r="A2" t="s">
        <v>212</v>
      </c>
      <c r="B2" t="s">
        <v>258</v>
      </c>
      <c r="C2" t="s">
        <v>1207</v>
      </c>
      <c r="D2" t="s">
        <v>1243</v>
      </c>
    </row>
    <row r="3" spans="1:4" x14ac:dyDescent="0.3">
      <c r="A3" t="s">
        <v>213</v>
      </c>
      <c r="B3" t="s">
        <v>1121</v>
      </c>
      <c r="C3" t="s">
        <v>1208</v>
      </c>
      <c r="D3" t="s">
        <v>213</v>
      </c>
    </row>
    <row r="4" spans="1:4" x14ac:dyDescent="0.3">
      <c r="B4" t="s">
        <v>213</v>
      </c>
      <c r="C4" t="s">
        <v>1209</v>
      </c>
    </row>
    <row r="5" spans="1:4" x14ac:dyDescent="0.3">
      <c r="C5" t="s">
        <v>1210</v>
      </c>
    </row>
    <row r="6" spans="1:4" x14ac:dyDescent="0.3">
      <c r="C6" t="s">
        <v>1211</v>
      </c>
    </row>
    <row r="7" spans="1:4" x14ac:dyDescent="0.3">
      <c r="C7" t="s">
        <v>1212</v>
      </c>
    </row>
    <row r="8" spans="1:4" x14ac:dyDescent="0.3">
      <c r="C8" t="s">
        <v>1213</v>
      </c>
    </row>
    <row r="9" spans="1:4" x14ac:dyDescent="0.3">
      <c r="C9" t="s">
        <v>1205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Ingredients</vt:lpstr>
      <vt:lpstr>Crops</vt:lpstr>
      <vt:lpstr>PH base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2021-02-23T21:21:13Z</dcterms:modified>
</cp:coreProperties>
</file>