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mini/project/"/>
    </mc:Choice>
  </mc:AlternateContent>
  <xr:revisionPtr revIDLastSave="0" documentId="8_{6C14CB4E-1302-324F-8DCB-CDEBDFEE1AD7}" xr6:coauthVersionLast="43" xr6:coauthVersionMax="43" xr10:uidLastSave="{00000000-0000-0000-0000-000000000000}"/>
  <bookViews>
    <workbookView xWindow="1540" yWindow="480" windowWidth="21280" windowHeight="14440" xr2:uid="{516536FE-A1EA-FF48-9D65-20EB14E09357}"/>
  </bookViews>
  <sheets>
    <sheet name="Sheet1" sheetId="1" r:id="rId1"/>
  </sheets>
  <definedNames>
    <definedName name="G5ONE">Sheet1!$H$16:$H$20</definedName>
    <definedName name="G5WGT">Sheet1!$I$17:$M$17</definedName>
    <definedName name="N5COV">Sheet1!$I$8:$M$12</definedName>
    <definedName name="N5RET">Sheet1!$I$3:$M$3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1" l="1"/>
  <c r="K20" i="1" a="1"/>
  <c r="K20" i="1" s="1"/>
  <c r="K19" i="1" a="1"/>
  <c r="K19" i="1" s="1"/>
  <c r="M18" i="1" l="1"/>
  <c r="J11" i="1"/>
  <c r="K11" i="1"/>
  <c r="L11" i="1"/>
  <c r="M11" i="1"/>
  <c r="I12" i="1"/>
  <c r="I11" i="1"/>
  <c r="J12" i="1"/>
  <c r="K12" i="1"/>
  <c r="L12" i="1"/>
  <c r="M12" i="1"/>
  <c r="J10" i="1"/>
  <c r="K10" i="1"/>
  <c r="L10" i="1"/>
  <c r="M10" i="1"/>
  <c r="J9" i="1" a="1"/>
  <c r="J9" i="1" s="1"/>
  <c r="K9" i="1" a="1"/>
  <c r="K9" i="1"/>
  <c r="L9" i="1" a="1"/>
  <c r="L9" i="1" s="1"/>
  <c r="M9" i="1" a="1"/>
  <c r="M9" i="1"/>
  <c r="I9" i="1" a="1"/>
  <c r="I9" i="1" s="1"/>
  <c r="I8" i="1" a="1"/>
  <c r="I8" i="1" s="1"/>
  <c r="J8" i="1"/>
  <c r="K8" i="1"/>
  <c r="L8" i="1"/>
  <c r="M8" i="1"/>
  <c r="J4" i="1"/>
  <c r="K4" i="1"/>
  <c r="L4" i="1"/>
  <c r="M4" i="1"/>
  <c r="J3" i="1"/>
  <c r="K3" i="1"/>
  <c r="L3" i="1"/>
  <c r="M3" i="1"/>
  <c r="J2" i="1"/>
  <c r="K2" i="1"/>
  <c r="L2" i="1"/>
  <c r="M2" i="1"/>
  <c r="I2" i="1"/>
  <c r="I17" i="1" l="1" a="1"/>
  <c r="L17" i="1" s="1"/>
  <c r="I10" i="1"/>
  <c r="K5" i="1"/>
  <c r="L5" i="1"/>
  <c r="M5" i="1"/>
  <c r="J5" i="1"/>
  <c r="I4" i="1"/>
  <c r="I5" i="1" s="1"/>
  <c r="I3" i="1"/>
  <c r="H12" i="1"/>
  <c r="H11" i="1"/>
  <c r="K7" i="1"/>
  <c r="K16" i="1" s="1"/>
  <c r="H9" i="1"/>
  <c r="H8" i="1"/>
  <c r="I17" i="1" l="1"/>
  <c r="M17" i="1"/>
  <c r="J17" i="1"/>
  <c r="K17" i="1"/>
  <c r="H10" i="1"/>
  <c r="J7" i="1"/>
  <c r="J16" i="1" s="1"/>
  <c r="L7" i="1"/>
  <c r="L16" i="1" s="1"/>
  <c r="I7" i="1"/>
  <c r="I16" i="1" s="1"/>
  <c r="M7" i="1"/>
  <c r="M16" i="1" s="1"/>
</calcChain>
</file>

<file path=xl/sharedStrings.xml><?xml version="1.0" encoding="utf-8"?>
<sst xmlns="http://schemas.openxmlformats.org/spreadsheetml/2006/main" count="38" uniqueCount="27">
  <si>
    <t>S410000700</t>
  </si>
  <si>
    <t>수정주가(원)</t>
  </si>
  <si>
    <t>DAILY</t>
  </si>
  <si>
    <t>A007310</t>
  </si>
  <si>
    <t>A015760</t>
  </si>
  <si>
    <t>A009540</t>
  </si>
  <si>
    <t>A008770</t>
  </si>
  <si>
    <t>고려아연</t>
    <phoneticPr fontId="4" type="noConversion"/>
  </si>
  <si>
    <t>한국전력</t>
    <phoneticPr fontId="4" type="noConversion"/>
  </si>
  <si>
    <t>현대중공업</t>
    <phoneticPr fontId="4" type="noConversion"/>
  </si>
  <si>
    <t>수익률</t>
    <phoneticPr fontId="4" type="noConversion"/>
  </si>
  <si>
    <t>기초통계</t>
    <phoneticPr fontId="4" type="noConversion"/>
  </si>
  <si>
    <t>평균</t>
    <phoneticPr fontId="4" type="noConversion"/>
  </si>
  <si>
    <t>분산</t>
    <phoneticPr fontId="4" type="noConversion"/>
  </si>
  <si>
    <t>표준편차</t>
    <phoneticPr fontId="4" type="noConversion"/>
  </si>
  <si>
    <t>공분산</t>
    <phoneticPr fontId="4" type="noConversion"/>
  </si>
  <si>
    <t>최소분산포트폴리오,GMVP</t>
    <phoneticPr fontId="4" type="noConversion"/>
  </si>
  <si>
    <t>one-행렬</t>
    <phoneticPr fontId="4" type="noConversion"/>
  </si>
  <si>
    <t>투자비중</t>
    <phoneticPr fontId="4" type="noConversion"/>
  </si>
  <si>
    <t>합계</t>
    <phoneticPr fontId="4" type="noConversion"/>
  </si>
  <si>
    <t>포트폴리오</t>
    <phoneticPr fontId="4" type="noConversion"/>
  </si>
  <si>
    <t>수익</t>
    <phoneticPr fontId="4" type="noConversion"/>
  </si>
  <si>
    <t>위험(VAR)</t>
    <phoneticPr fontId="4" type="noConversion"/>
  </si>
  <si>
    <t>위험(STD)</t>
    <phoneticPr fontId="4" type="noConversion"/>
  </si>
  <si>
    <t>S410000700</t>
    <phoneticPr fontId="4" type="noConversion"/>
  </si>
  <si>
    <t>현대차</t>
    <phoneticPr fontId="4" type="noConversion"/>
  </si>
  <si>
    <t>롯데케미칼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</si>
</sst>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-;\-0.000000_-;0.000000_-"/>
  </numFmts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HY그래픽M"/>
      <family val="1"/>
      <charset val="129"/>
    </font>
    <font>
      <b/>
      <sz val="10"/>
      <color theme="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ajor"/>
    </font>
    <font>
      <b/>
      <sz val="9"/>
      <color theme="1"/>
      <name val="HY그래픽M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theme="5" tint="-0.499984740745262"/>
      </left>
      <right/>
      <top/>
      <bottom/>
      <diagonal/>
    </border>
    <border>
      <left/>
      <right style="thin">
        <color theme="5" tint="-0.499984740745262"/>
      </right>
      <top/>
      <bottom/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 style="thin">
        <color theme="2" tint="-0.499984740745262"/>
      </top>
      <bottom/>
      <diagonal/>
    </border>
    <border>
      <left style="thin">
        <color theme="8" tint="-0.499984740745262"/>
      </left>
      <right/>
      <top style="thin">
        <color theme="2" tint="-0.499984740745262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/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6" fillId="4" borderId="1" xfId="4" applyFont="1" applyBorder="1" applyAlignment="1">
      <alignment horizontal="center" vertical="center"/>
    </xf>
    <xf numFmtId="0" fontId="6" fillId="4" borderId="2" xfId="4" applyFont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176" fontId="7" fillId="0" borderId="2" xfId="0" applyNumberFormat="1" applyFont="1" applyBorder="1">
      <alignment vertical="center"/>
    </xf>
    <xf numFmtId="0" fontId="6" fillId="4" borderId="0" xfId="4" applyFont="1" applyBorder="1" applyAlignment="1">
      <alignment horizontal="center" vertical="center"/>
    </xf>
    <xf numFmtId="176" fontId="7" fillId="0" borderId="0" xfId="0" applyNumberFormat="1" applyFont="1" applyBorder="1">
      <alignment vertical="center"/>
    </xf>
    <xf numFmtId="176" fontId="7" fillId="0" borderId="3" xfId="0" applyNumberFormat="1" applyFont="1" applyBorder="1">
      <alignment vertical="center"/>
    </xf>
    <xf numFmtId="176" fontId="7" fillId="0" borderId="4" xfId="0" applyNumberFormat="1" applyFont="1" applyBorder="1">
      <alignment vertical="center"/>
    </xf>
    <xf numFmtId="176" fontId="7" fillId="0" borderId="5" xfId="0" applyNumberFormat="1" applyFont="1" applyBorder="1">
      <alignment vertical="center"/>
    </xf>
    <xf numFmtId="0" fontId="8" fillId="7" borderId="6" xfId="5" applyFont="1" applyFill="1" applyBorder="1" applyAlignment="1">
      <alignment horizontal="center" vertical="center"/>
    </xf>
    <xf numFmtId="0" fontId="6" fillId="8" borderId="7" xfId="6" applyFont="1" applyFill="1" applyBorder="1" applyAlignment="1">
      <alignment horizontal="center" vertical="center"/>
    </xf>
    <xf numFmtId="0" fontId="6" fillId="8" borderId="8" xfId="6" applyFont="1" applyFill="1" applyBorder="1" applyAlignment="1">
      <alignment horizontal="center" vertical="center"/>
    </xf>
    <xf numFmtId="0" fontId="8" fillId="7" borderId="9" xfId="5" applyFont="1" applyFill="1" applyBorder="1" applyAlignment="1">
      <alignment horizontal="center" vertical="center"/>
    </xf>
    <xf numFmtId="0" fontId="8" fillId="7" borderId="10" xfId="5" applyFont="1" applyFill="1" applyBorder="1" applyAlignment="1">
      <alignment horizontal="center" vertical="center"/>
    </xf>
    <xf numFmtId="176" fontId="7" fillId="0" borderId="11" xfId="0" applyNumberFormat="1" applyFont="1" applyBorder="1">
      <alignment vertical="center"/>
    </xf>
    <xf numFmtId="176" fontId="7" fillId="0" borderId="12" xfId="0" applyNumberFormat="1" applyFont="1" applyBorder="1">
      <alignment vertical="center"/>
    </xf>
    <xf numFmtId="0" fontId="6" fillId="8" borderId="9" xfId="6" applyFont="1" applyFill="1" applyBorder="1" applyAlignment="1">
      <alignment horizontal="center" vertical="center"/>
    </xf>
    <xf numFmtId="0" fontId="6" fillId="8" borderId="10" xfId="6" applyFont="1" applyFill="1" applyBorder="1" applyAlignment="1">
      <alignment horizontal="center" vertical="center"/>
    </xf>
    <xf numFmtId="0" fontId="9" fillId="10" borderId="16" xfId="2" applyFont="1" applyFill="1" applyBorder="1" applyAlignment="1">
      <alignment horizontal="center" vertical="center"/>
    </xf>
    <xf numFmtId="0" fontId="7" fillId="0" borderId="20" xfId="0" applyFont="1" applyBorder="1">
      <alignment vertical="center"/>
    </xf>
    <xf numFmtId="0" fontId="9" fillId="11" borderId="21" xfId="2" applyFont="1" applyFill="1" applyBorder="1" applyAlignment="1">
      <alignment horizontal="center" vertical="center"/>
    </xf>
    <xf numFmtId="0" fontId="9" fillId="11" borderId="0" xfId="2" applyFont="1" applyFill="1" applyAlignment="1">
      <alignment horizontal="center" vertical="center"/>
    </xf>
    <xf numFmtId="0" fontId="9" fillId="11" borderId="22" xfId="2" applyFont="1" applyFill="1" applyBorder="1" applyAlignment="1">
      <alignment horizontal="center" vertical="center"/>
    </xf>
    <xf numFmtId="10" fontId="7" fillId="0" borderId="21" xfId="1" applyNumberFormat="1" applyFont="1" applyBorder="1">
      <alignment vertical="center"/>
    </xf>
    <xf numFmtId="9" fontId="7" fillId="0" borderId="25" xfId="1" applyFont="1" applyBorder="1">
      <alignment vertical="center"/>
    </xf>
    <xf numFmtId="0" fontId="7" fillId="0" borderId="21" xfId="0" applyFont="1" applyBorder="1">
      <alignment vertical="center"/>
    </xf>
    <xf numFmtId="0" fontId="9" fillId="10" borderId="18" xfId="2" applyFont="1" applyFill="1" applyBorder="1" applyAlignment="1">
      <alignment horizontal="center" vertical="center"/>
    </xf>
    <xf numFmtId="176" fontId="7" fillId="0" borderId="19" xfId="0" applyNumberFormat="1" applyFont="1" applyBorder="1">
      <alignment vertical="center"/>
    </xf>
    <xf numFmtId="0" fontId="7" fillId="0" borderId="23" xfId="0" applyFont="1" applyBorder="1">
      <alignment vertical="center"/>
    </xf>
    <xf numFmtId="0" fontId="9" fillId="10" borderId="0" xfId="2" applyFont="1" applyFill="1" applyAlignment="1">
      <alignment horizontal="center" vertical="center"/>
    </xf>
    <xf numFmtId="176" fontId="7" fillId="0" borderId="22" xfId="0" applyNumberFormat="1" applyFont="1" applyBorder="1">
      <alignment vertical="center"/>
    </xf>
    <xf numFmtId="0" fontId="9" fillId="10" borderId="24" xfId="2" applyFont="1" applyFill="1" applyBorder="1" applyAlignment="1">
      <alignment horizontal="center" vertical="center"/>
    </xf>
    <xf numFmtId="176" fontId="7" fillId="0" borderId="25" xfId="0" applyNumberFormat="1" applyFont="1" applyBorder="1">
      <alignment vertical="center"/>
    </xf>
    <xf numFmtId="176" fontId="10" fillId="0" borderId="1" xfId="0" applyNumberFormat="1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8" fillId="9" borderId="13" xfId="5" applyFont="1" applyFill="1" applyBorder="1" applyAlignment="1">
      <alignment horizontal="center" vertical="center"/>
    </xf>
    <xf numFmtId="0" fontId="8" fillId="9" borderId="14" xfId="5" applyFont="1" applyFill="1" applyBorder="1" applyAlignment="1">
      <alignment horizontal="center" vertical="center"/>
    </xf>
    <xf numFmtId="0" fontId="8" fillId="9" borderId="15" xfId="5" applyFont="1" applyFill="1" applyBorder="1" applyAlignment="1">
      <alignment horizontal="center" vertical="center"/>
    </xf>
    <xf numFmtId="0" fontId="9" fillId="10" borderId="17" xfId="2" applyFont="1" applyFill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9" fillId="10" borderId="19" xfId="2" applyFont="1" applyFill="1" applyBorder="1" applyAlignment="1">
      <alignment horizontal="center" vertical="center"/>
    </xf>
    <xf numFmtId="0" fontId="9" fillId="0" borderId="23" xfId="2" applyFont="1" applyFill="1" applyBorder="1" applyAlignment="1">
      <alignment horizontal="center" vertical="center"/>
    </xf>
    <xf numFmtId="0" fontId="9" fillId="0" borderId="24" xfId="2" applyFont="1" applyFill="1" applyBorder="1" applyAlignment="1">
      <alignment horizontal="center" vertical="center"/>
    </xf>
    <xf numFmtId="0" fontId="9" fillId="10" borderId="21" xfId="2" applyFont="1" applyFill="1" applyBorder="1" applyAlignment="1">
      <alignment horizontal="center" vertical="center"/>
    </xf>
    <xf numFmtId="0" fontId="9" fillId="10" borderId="23" xfId="2" applyFont="1" applyFill="1" applyBorder="1" applyAlignment="1">
      <alignment horizontal="center" vertical="center"/>
    </xf>
    <xf numFmtId="0" fontId="5" fillId="3" borderId="26" xfId="3" applyFont="1" applyBorder="1" applyAlignment="1">
      <alignment horizontal="center" vertical="center"/>
    </xf>
    <xf numFmtId="0" fontId="5" fillId="3" borderId="27" xfId="3" applyFont="1" applyBorder="1" applyAlignment="1">
      <alignment horizontal="center" vertical="center"/>
    </xf>
    <xf numFmtId="0" fontId="5" fillId="3" borderId="28" xfId="3" applyFont="1" applyBorder="1" applyAlignment="1">
      <alignment horizontal="center" vertical="center"/>
    </xf>
    <xf numFmtId="176" fontId="11" fillId="12" borderId="0" xfId="0" applyNumberFormat="1" applyFont="1" applyFill="1" applyBorder="1">
      <alignment vertical="center"/>
    </xf>
    <xf numFmtId="176" fontId="11" fillId="12" borderId="11" xfId="0" applyNumberFormat="1" applyFont="1" applyFill="1" applyBorder="1">
      <alignment vertical="center"/>
    </xf>
  </cellXfs>
  <cellStyles count="7">
    <cellStyle name="40% - 강조색2" xfId="4" builtinId="35"/>
    <cellStyle name="40% - 강조색6" xfId="6" builtinId="51"/>
    <cellStyle name="강조색2" xfId="3" builtinId="33"/>
    <cellStyle name="강조색5" xfId="5" builtinId="45"/>
    <cellStyle name="백분율" xfId="1" builtinId="5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0931-8D23-6F42-A030-7B9193538656}">
  <dimension ref="B2:M239"/>
  <sheetViews>
    <sheetView tabSelected="1" workbookViewId="0">
      <selection activeCell="L21" sqref="L21"/>
    </sheetView>
  </sheetViews>
  <sheetFormatPr baseColWidth="10" defaultRowHeight="18"/>
  <cols>
    <col min="1" max="1" width="2.7109375" customWidth="1"/>
    <col min="7" max="7" width="2.7109375" customWidth="1"/>
  </cols>
  <sheetData>
    <row r="2" spans="2:13">
      <c r="B2" s="47" t="s">
        <v>10</v>
      </c>
      <c r="C2" s="48" t="s">
        <v>3</v>
      </c>
      <c r="D2" s="48" t="s">
        <v>4</v>
      </c>
      <c r="E2" s="48" t="s">
        <v>5</v>
      </c>
      <c r="F2" s="49" t="s">
        <v>6</v>
      </c>
      <c r="H2" s="10" t="s">
        <v>11</v>
      </c>
      <c r="I2" s="11" t="str">
        <f>B3</f>
        <v>현대차</v>
      </c>
      <c r="J2" s="11" t="str">
        <f t="shared" ref="J2:M2" si="0">C3</f>
        <v>현대중공업</v>
      </c>
      <c r="K2" s="11" t="str">
        <f t="shared" si="0"/>
        <v>롯데케미칼</v>
      </c>
      <c r="L2" s="11" t="str">
        <f t="shared" si="0"/>
        <v>한국전력</v>
      </c>
      <c r="M2" s="11" t="str">
        <f t="shared" si="0"/>
        <v>고려아연</v>
      </c>
    </row>
    <row r="3" spans="2:13">
      <c r="B3" s="1" t="s">
        <v>25</v>
      </c>
      <c r="C3" s="5" t="s">
        <v>9</v>
      </c>
      <c r="D3" s="5" t="s">
        <v>26</v>
      </c>
      <c r="E3" s="5" t="s">
        <v>8</v>
      </c>
      <c r="F3" s="2" t="s">
        <v>7</v>
      </c>
      <c r="H3" s="13" t="s">
        <v>12</v>
      </c>
      <c r="I3" s="6">
        <f>AVERAGE(B$7:B$239)</f>
        <v>1.3927740484978551E-2</v>
      </c>
      <c r="J3" s="6">
        <f t="shared" ref="J3:M3" si="1">AVERAGE(C$7:C$239)</f>
        <v>1.2977851502145926E-2</v>
      </c>
      <c r="K3" s="6">
        <f t="shared" si="1"/>
        <v>1.9744711630901288E-2</v>
      </c>
      <c r="L3" s="6">
        <f t="shared" si="1"/>
        <v>1.4813468154506444E-3</v>
      </c>
      <c r="M3" s="6">
        <f t="shared" si="1"/>
        <v>2.1588837197424892E-2</v>
      </c>
    </row>
    <row r="4" spans="2:13">
      <c r="B4" s="34" t="s">
        <v>0</v>
      </c>
      <c r="C4" s="35" t="s">
        <v>0</v>
      </c>
      <c r="D4" s="35" t="s">
        <v>24</v>
      </c>
      <c r="E4" s="35" t="s">
        <v>0</v>
      </c>
      <c r="F4" s="36" t="s">
        <v>0</v>
      </c>
      <c r="H4" s="13" t="s">
        <v>13</v>
      </c>
      <c r="I4" s="50">
        <f>_xlfn.VAR.S(B7:B239)</f>
        <v>1.055521223740166E-2</v>
      </c>
      <c r="J4" s="50">
        <f t="shared" ref="J4:M4" si="2">_xlfn.VAR.S(C7:C239)</f>
        <v>1.5890472470785188E-2</v>
      </c>
      <c r="K4" s="50">
        <f t="shared" si="2"/>
        <v>1.6557789610500313E-2</v>
      </c>
      <c r="L4" s="50">
        <f t="shared" si="2"/>
        <v>5.7556376450671924E-3</v>
      </c>
      <c r="M4" s="50">
        <f t="shared" si="2"/>
        <v>1.6111873244801077E-2</v>
      </c>
    </row>
    <row r="5" spans="2:13">
      <c r="B5" s="34" t="s">
        <v>1</v>
      </c>
      <c r="C5" s="35" t="s">
        <v>1</v>
      </c>
      <c r="D5" s="35" t="s">
        <v>1</v>
      </c>
      <c r="E5" s="35" t="s">
        <v>1</v>
      </c>
      <c r="F5" s="36" t="s">
        <v>1</v>
      </c>
      <c r="H5" s="14" t="s">
        <v>14</v>
      </c>
      <c r="I5" s="15">
        <f>SQRT(I4)</f>
        <v>0.10273856256246561</v>
      </c>
      <c r="J5" s="15">
        <f t="shared" ref="J5:M5" si="3">SQRT(J4)</f>
        <v>0.12605741735727091</v>
      </c>
      <c r="K5" s="15">
        <f t="shared" si="3"/>
        <v>0.12867707492207114</v>
      </c>
      <c r="L5" s="15">
        <f t="shared" si="3"/>
        <v>7.586591886392198E-2</v>
      </c>
      <c r="M5" s="16">
        <f t="shared" si="3"/>
        <v>0.1269325539205805</v>
      </c>
    </row>
    <row r="6" spans="2:13">
      <c r="B6" s="34" t="s">
        <v>2</v>
      </c>
      <c r="C6" s="35" t="s">
        <v>2</v>
      </c>
      <c r="D6" s="35" t="s">
        <v>2</v>
      </c>
      <c r="E6" s="35" t="s">
        <v>2</v>
      </c>
      <c r="F6" s="36" t="s">
        <v>2</v>
      </c>
    </row>
    <row r="7" spans="2:13">
      <c r="B7" s="3">
        <v>0</v>
      </c>
      <c r="C7" s="6">
        <v>0</v>
      </c>
      <c r="D7" s="6">
        <v>0</v>
      </c>
      <c r="E7" s="6">
        <v>0</v>
      </c>
      <c r="F7" s="4">
        <v>0</v>
      </c>
      <c r="H7" s="10" t="s">
        <v>15</v>
      </c>
      <c r="I7" s="11" t="str">
        <f>I2</f>
        <v>현대차</v>
      </c>
      <c r="J7" s="11" t="str">
        <f t="shared" ref="J7:M7" si="4">J2</f>
        <v>현대중공업</v>
      </c>
      <c r="K7" s="11" t="str">
        <f t="shared" si="4"/>
        <v>롯데케미칼</v>
      </c>
      <c r="L7" s="11" t="str">
        <f t="shared" si="4"/>
        <v>한국전력</v>
      </c>
      <c r="M7" s="12" t="str">
        <f t="shared" si="4"/>
        <v>고려아연</v>
      </c>
    </row>
    <row r="8" spans="2:13">
      <c r="B8" s="3">
        <v>-0.29532163700000003</v>
      </c>
      <c r="C8" s="6">
        <v>-0.13460956900000001</v>
      </c>
      <c r="D8" s="6">
        <v>-9.8837208999999995E-2</v>
      </c>
      <c r="E8" s="6">
        <v>-0.18443804</v>
      </c>
      <c r="F8" s="4">
        <v>-0.184</v>
      </c>
      <c r="H8" s="17" t="str">
        <f>I2</f>
        <v>현대차</v>
      </c>
      <c r="I8" s="50">
        <f t="array" ref="I8">_xlfn.COVARIANCE.S($B$7:$B$239,B7:B239)</f>
        <v>1.0555212237401659E-2</v>
      </c>
      <c r="J8" s="6">
        <f t="shared" ref="J8:M8" si="5">_xlfn.COVARIANCE.S($B$7:$B$239,C7:C239)</f>
        <v>5.5090518782013841E-3</v>
      </c>
      <c r="K8" s="6">
        <f t="shared" si="5"/>
        <v>4.5983871867118237E-3</v>
      </c>
      <c r="L8" s="6">
        <f t="shared" si="5"/>
        <v>2.0389967359374611E-3</v>
      </c>
      <c r="M8" s="6">
        <f t="shared" si="5"/>
        <v>3.9109415535129605E-3</v>
      </c>
    </row>
    <row r="9" spans="2:13">
      <c r="B9" s="3">
        <v>0.112033195</v>
      </c>
      <c r="C9" s="6">
        <v>2.5406254999999999E-2</v>
      </c>
      <c r="D9" s="6">
        <v>-2.2580645E-2</v>
      </c>
      <c r="E9" s="6">
        <v>0.113074205</v>
      </c>
      <c r="F9" s="4">
        <v>0.30718954199999998</v>
      </c>
      <c r="H9" s="17" t="str">
        <f>J2</f>
        <v>현대중공업</v>
      </c>
      <c r="I9" s="6">
        <f t="array" ref="I9">_xlfn.COVARIANCE.S($C$7:$C$239,B7:B239)</f>
        <v>5.5090518782013841E-3</v>
      </c>
      <c r="J9" s="50">
        <f t="array" ref="J9">_xlfn.COVARIANCE.S($C$7:$C$239,C7:C239)</f>
        <v>1.5890472470785191E-2</v>
      </c>
      <c r="K9" s="6">
        <f t="array" ref="K9">_xlfn.COVARIANCE.S($C$7:$C$239,D7:D239)</f>
        <v>7.6056234122664672E-3</v>
      </c>
      <c r="L9" s="6">
        <f t="array" ref="L9">_xlfn.COVARIANCE.S($C$7:$C$239,E7:E239)</f>
        <v>1.7560642491354155E-3</v>
      </c>
      <c r="M9" s="6">
        <f t="array" ref="M9">_xlfn.COVARIANCE.S($C$7:$C$239,F7:F239)</f>
        <v>7.0867866672718917E-3</v>
      </c>
    </row>
    <row r="10" spans="2:13">
      <c r="B10" s="3">
        <v>-0.22014925399999999</v>
      </c>
      <c r="C10" s="6">
        <v>-0.29411764699999998</v>
      </c>
      <c r="D10" s="6">
        <v>-0.234323432</v>
      </c>
      <c r="E10" s="6">
        <v>3.1746032E-2</v>
      </c>
      <c r="F10" s="4">
        <v>-0.38250000000000001</v>
      </c>
      <c r="H10" s="17" t="str">
        <f>K2</f>
        <v>롯데케미칼</v>
      </c>
      <c r="I10" s="6">
        <f>_xlfn.COVARIANCE.S($D$7:$D$239,B7:B239)</f>
        <v>4.5983871867118237E-3</v>
      </c>
      <c r="J10" s="6">
        <f t="shared" ref="J10:M10" si="6">_xlfn.COVARIANCE.S($D$7:$D$239,C7:C239)</f>
        <v>7.6056234122664672E-3</v>
      </c>
      <c r="K10" s="50">
        <f t="shared" si="6"/>
        <v>1.655778961050031E-2</v>
      </c>
      <c r="L10" s="6">
        <f t="shared" si="6"/>
        <v>2.4979850653687866E-3</v>
      </c>
      <c r="M10" s="6">
        <f t="shared" si="6"/>
        <v>7.3712577944628028E-3</v>
      </c>
    </row>
    <row r="11" spans="2:13">
      <c r="B11" s="3">
        <v>0.15789473700000001</v>
      </c>
      <c r="C11" s="6">
        <v>-7.4546157000000002E-2</v>
      </c>
      <c r="D11" s="6">
        <v>-0.27586206899999999</v>
      </c>
      <c r="E11" s="6">
        <v>-6.7692308000000007E-2</v>
      </c>
      <c r="F11" s="4">
        <v>-0.101214575</v>
      </c>
      <c r="H11" s="17" t="str">
        <f>L2</f>
        <v>한국전력</v>
      </c>
      <c r="I11" s="6">
        <f>_xlfn.COVARIANCE.S($E$7:$E$239,B7:B239)</f>
        <v>2.0389967359374611E-3</v>
      </c>
      <c r="J11" s="6">
        <f t="shared" ref="J11:M11" si="7">_xlfn.COVARIANCE.S($E$7:$E$239,C7:C239)</f>
        <v>1.7560642491354155E-3</v>
      </c>
      <c r="K11" s="6">
        <f t="shared" si="7"/>
        <v>2.4979850653687866E-3</v>
      </c>
      <c r="L11" s="51">
        <f t="shared" si="7"/>
        <v>5.7556376450671872E-3</v>
      </c>
      <c r="M11" s="6">
        <f t="shared" si="7"/>
        <v>2.0312939193411995E-3</v>
      </c>
    </row>
    <row r="12" spans="2:13">
      <c r="B12" s="3">
        <v>0.18181818199999999</v>
      </c>
      <c r="C12" s="6">
        <v>-4.7474960000000004E-3</v>
      </c>
      <c r="D12" s="6">
        <v>-0.110714286</v>
      </c>
      <c r="E12" s="6">
        <v>0.141914191</v>
      </c>
      <c r="F12" s="4">
        <v>0.27477477500000003</v>
      </c>
      <c r="H12" s="18" t="str">
        <f>M2</f>
        <v>고려아연</v>
      </c>
      <c r="I12" s="15">
        <f>_xlfn.COVARIANCE.S($F$7:$F$239,B7:B239)</f>
        <v>3.9109415535129605E-3</v>
      </c>
      <c r="J12" s="15">
        <f t="shared" ref="J12:M12" si="8">_xlfn.COVARIANCE.S($F$7:$F$239,C7:C239)</f>
        <v>7.0867866672718917E-3</v>
      </c>
      <c r="K12" s="15">
        <f t="shared" si="8"/>
        <v>7.3712577944628028E-3</v>
      </c>
      <c r="L12" s="15">
        <f t="shared" si="8"/>
        <v>2.0312939193411995E-3</v>
      </c>
      <c r="M12" s="51">
        <f t="shared" si="8"/>
        <v>1.6111873244801064E-2</v>
      </c>
    </row>
    <row r="13" spans="2:13">
      <c r="B13" s="3">
        <v>4.5454544999999999E-2</v>
      </c>
      <c r="C13" s="6">
        <v>-4.7649001000000003E-2</v>
      </c>
      <c r="D13" s="6">
        <v>2.677376E-3</v>
      </c>
      <c r="E13" s="6">
        <v>-6.9364161999999993E-2</v>
      </c>
      <c r="F13" s="4">
        <v>-0.151943463</v>
      </c>
    </row>
    <row r="14" spans="2:13">
      <c r="B14" s="3">
        <v>0.12374581900000001</v>
      </c>
      <c r="C14" s="6">
        <v>0.100011008</v>
      </c>
      <c r="D14" s="6">
        <v>2.1361815999999999E-2</v>
      </c>
      <c r="E14" s="6">
        <v>1.242236E-2</v>
      </c>
      <c r="F14" s="4">
        <v>0.25</v>
      </c>
      <c r="H14" s="37" t="s">
        <v>16</v>
      </c>
      <c r="I14" s="38"/>
      <c r="J14" s="38"/>
      <c r="K14" s="38"/>
      <c r="L14" s="38"/>
      <c r="M14" s="39"/>
    </row>
    <row r="15" spans="2:13">
      <c r="B15" s="3">
        <v>-0.13690476200000001</v>
      </c>
      <c r="C15" s="6">
        <v>-9.0918188999999996E-2</v>
      </c>
      <c r="D15" s="6">
        <v>-0.130718954</v>
      </c>
      <c r="E15" s="6">
        <v>-0.107361963</v>
      </c>
      <c r="F15" s="4">
        <v>0.22666666699999999</v>
      </c>
      <c r="H15" s="19" t="s">
        <v>17</v>
      </c>
      <c r="I15" s="40" t="s">
        <v>18</v>
      </c>
      <c r="J15" s="41"/>
      <c r="K15" s="41"/>
      <c r="L15" s="41"/>
      <c r="M15" s="42"/>
    </row>
    <row r="16" spans="2:13">
      <c r="B16" s="3">
        <v>-0.10344827600000001</v>
      </c>
      <c r="C16" s="6">
        <v>-7.4856890000000002E-3</v>
      </c>
      <c r="D16" s="6">
        <v>-0.17593985000000001</v>
      </c>
      <c r="E16" s="6">
        <v>-0.127147766</v>
      </c>
      <c r="F16" s="4">
        <v>-0.18478260899999999</v>
      </c>
      <c r="H16" s="20">
        <v>1</v>
      </c>
      <c r="I16" s="21" t="str">
        <f>I7</f>
        <v>현대차</v>
      </c>
      <c r="J16" s="22" t="str">
        <f t="shared" ref="J16:M16" si="9">J7</f>
        <v>현대중공업</v>
      </c>
      <c r="K16" s="22" t="str">
        <f t="shared" si="9"/>
        <v>롯데케미칼</v>
      </c>
      <c r="L16" s="22" t="str">
        <f t="shared" si="9"/>
        <v>한국전력</v>
      </c>
      <c r="M16" s="23" t="str">
        <f t="shared" si="9"/>
        <v>고려아연</v>
      </c>
    </row>
    <row r="17" spans="2:13">
      <c r="B17" s="3">
        <v>0</v>
      </c>
      <c r="C17" s="6">
        <v>-6.7990239999999993E-2</v>
      </c>
      <c r="D17" s="6">
        <v>-5.4744529999999998E-3</v>
      </c>
      <c r="E17" s="6">
        <v>-9.4488189E-2</v>
      </c>
      <c r="F17" s="4">
        <v>-0.26666666700000002</v>
      </c>
      <c r="H17" s="20">
        <v>1</v>
      </c>
      <c r="I17" s="24">
        <f t="array" ref="I17:M17">MMULT(TRANSPOSE(G5ONE),MINVERSE(N5COV)) / MMULT(MMULT(TRANSPOSE(G5ONE),MINVERSE(N5COV)),G5ONE)</f>
        <v>0.19916225752228855</v>
      </c>
      <c r="J17" s="24">
        <v>7.466169904150223E-2</v>
      </c>
      <c r="K17" s="24">
        <v>3.686895454108724E-2</v>
      </c>
      <c r="L17" s="24">
        <v>0.59850509511060812</v>
      </c>
      <c r="M17" s="24">
        <v>9.0801993784513868E-2</v>
      </c>
    </row>
    <row r="18" spans="2:13">
      <c r="B18" s="3">
        <v>-6.9230768999999998E-2</v>
      </c>
      <c r="C18" s="6">
        <v>0</v>
      </c>
      <c r="D18" s="6">
        <v>0.16513761499999999</v>
      </c>
      <c r="E18" s="6">
        <v>2.6086957000000001E-2</v>
      </c>
      <c r="F18" s="4">
        <v>3.1818182E-2</v>
      </c>
      <c r="H18" s="20">
        <v>1</v>
      </c>
      <c r="I18" s="43" t="s">
        <v>19</v>
      </c>
      <c r="J18" s="44"/>
      <c r="K18" s="44"/>
      <c r="L18" s="44"/>
      <c r="M18" s="25">
        <f>SUM(G5WGT)</f>
        <v>1</v>
      </c>
    </row>
    <row r="19" spans="2:13">
      <c r="B19" s="3">
        <v>0.26859504099999998</v>
      </c>
      <c r="C19" s="6">
        <v>0.42699036099999998</v>
      </c>
      <c r="D19" s="6">
        <v>0.299212598</v>
      </c>
      <c r="E19" s="6">
        <v>0.105932203</v>
      </c>
      <c r="F19" s="4">
        <v>0.23348017600000001</v>
      </c>
      <c r="H19" s="26">
        <v>1</v>
      </c>
      <c r="I19" s="40" t="s">
        <v>20</v>
      </c>
      <c r="J19" s="27" t="s">
        <v>21</v>
      </c>
      <c r="K19" s="28">
        <f t="array" ref="K19">MMULT(G5WGT,TRANSPOSE(N5RET))</f>
        <v>7.3176986334665458E-3</v>
      </c>
    </row>
    <row r="20" spans="2:13">
      <c r="B20" s="3">
        <v>4.2345277000000001E-2</v>
      </c>
      <c r="C20" s="6">
        <v>1.8930865000000002E-2</v>
      </c>
      <c r="D20" s="6">
        <v>0.117575758</v>
      </c>
      <c r="E20" s="6">
        <v>-1.532567E-2</v>
      </c>
      <c r="F20" s="4">
        <v>0.242857143</v>
      </c>
      <c r="H20" s="29">
        <v>1</v>
      </c>
      <c r="I20" s="45"/>
      <c r="J20" s="30" t="s">
        <v>22</v>
      </c>
      <c r="K20" s="31">
        <f t="array" ref="K20">MMULT(MMULT(G5WGT,N5COV), TRANSPOSE(G5WGT))</f>
        <v>4.2585240253174431E-3</v>
      </c>
    </row>
    <row r="21" spans="2:13">
      <c r="B21" s="3">
        <v>7.4999999999999997E-2</v>
      </c>
      <c r="C21" s="6">
        <v>4.0923227999999999E-2</v>
      </c>
      <c r="D21" s="6">
        <v>-0.132321041</v>
      </c>
      <c r="E21" s="6">
        <v>-0.21400778200000001</v>
      </c>
      <c r="F21" s="4">
        <v>0.17816092</v>
      </c>
      <c r="I21" s="46"/>
      <c r="J21" s="32" t="s">
        <v>23</v>
      </c>
      <c r="K21" s="33">
        <f>SQRT(K20)</f>
        <v>6.5257367594145591E-2</v>
      </c>
    </row>
    <row r="22" spans="2:13">
      <c r="B22" s="3">
        <v>0.19767441899999999</v>
      </c>
      <c r="C22" s="6">
        <v>-0.100015726</v>
      </c>
      <c r="D22" s="6">
        <v>2.5000000000000001E-2</v>
      </c>
      <c r="E22" s="6">
        <v>0.12623762399999999</v>
      </c>
      <c r="F22" s="4">
        <v>-0.12926829300000001</v>
      </c>
    </row>
    <row r="23" spans="2:13">
      <c r="B23" s="3">
        <v>0.22572815500000001</v>
      </c>
      <c r="C23" s="6">
        <v>5.3555827E-2</v>
      </c>
      <c r="D23" s="6">
        <v>0.243902439</v>
      </c>
      <c r="E23" s="6">
        <v>6.8131867999999998E-2</v>
      </c>
      <c r="F23" s="4">
        <v>8.4033609999999998E-3</v>
      </c>
    </row>
    <row r="24" spans="2:13">
      <c r="B24" s="3">
        <v>0.120792079</v>
      </c>
      <c r="C24" s="6">
        <v>0.15631478600000001</v>
      </c>
      <c r="D24" s="6">
        <v>-5.3921569000000003E-2</v>
      </c>
      <c r="E24" s="6">
        <v>-4.1152259999999996E-3</v>
      </c>
      <c r="F24" s="4">
        <v>9.1666666999999993E-2</v>
      </c>
    </row>
    <row r="25" spans="2:13">
      <c r="B25" s="3">
        <v>-0.22084805699999999</v>
      </c>
      <c r="C25" s="6">
        <v>-6.5117613000000005E-2</v>
      </c>
      <c r="D25" s="6">
        <v>-6.4248705000000003E-2</v>
      </c>
      <c r="E25" s="6">
        <v>-0.14462809900000001</v>
      </c>
      <c r="F25" s="4">
        <v>-0.150127226</v>
      </c>
    </row>
    <row r="26" spans="2:13">
      <c r="B26" s="3">
        <v>-3.4013605000000002E-2</v>
      </c>
      <c r="C26" s="6">
        <v>-0.195151887</v>
      </c>
      <c r="D26" s="6">
        <v>0.11849390899999999</v>
      </c>
      <c r="E26" s="6">
        <v>9.4202899000000007E-2</v>
      </c>
      <c r="F26" s="4">
        <v>-0.10179640700000001</v>
      </c>
    </row>
    <row r="27" spans="2:13">
      <c r="B27" s="3">
        <v>-0.211267606</v>
      </c>
      <c r="C27" s="6">
        <v>-1.7298893999999999E-2</v>
      </c>
      <c r="D27" s="6">
        <v>-0.138613861</v>
      </c>
      <c r="E27" s="6">
        <v>-7.2847681999999997E-2</v>
      </c>
      <c r="F27" s="4">
        <v>-0.16666666699999999</v>
      </c>
    </row>
    <row r="28" spans="2:13">
      <c r="B28" s="3">
        <v>0.23809523799999999</v>
      </c>
      <c r="C28" s="6">
        <v>-3.0842345E-2</v>
      </c>
      <c r="D28" s="6">
        <v>3.4482759000000002E-2</v>
      </c>
      <c r="E28" s="6">
        <v>-2.8571428999999999E-2</v>
      </c>
      <c r="F28" s="4">
        <v>4.8000000000000001E-2</v>
      </c>
    </row>
    <row r="29" spans="2:13">
      <c r="B29" s="3">
        <v>0.22115384599999999</v>
      </c>
      <c r="C29" s="6">
        <v>0.12044033</v>
      </c>
      <c r="D29" s="6">
        <v>0.59444444399999996</v>
      </c>
      <c r="E29" s="6">
        <v>0.12745097999999999</v>
      </c>
      <c r="F29" s="4">
        <v>0.32061068700000001</v>
      </c>
    </row>
    <row r="30" spans="2:13">
      <c r="B30" s="3">
        <v>5.9055117999999997E-2</v>
      </c>
      <c r="C30" s="6">
        <v>2.6393355E-2</v>
      </c>
      <c r="D30" s="6">
        <v>0.22648083599999999</v>
      </c>
      <c r="E30" s="6">
        <v>-5.6521739000000001E-2</v>
      </c>
      <c r="F30" s="4">
        <v>0.15606936399999999</v>
      </c>
    </row>
    <row r="31" spans="2:13">
      <c r="B31" s="3">
        <v>0.12453531599999999</v>
      </c>
      <c r="C31" s="6">
        <v>0.13440368999999999</v>
      </c>
      <c r="D31" s="6">
        <v>5.1136363999999997E-2</v>
      </c>
      <c r="E31" s="6">
        <v>4.6082950000000001E-3</v>
      </c>
      <c r="F31" s="4">
        <v>7.4999999999999997E-2</v>
      </c>
    </row>
    <row r="32" spans="2:13">
      <c r="B32" s="3">
        <v>0.20330578499999999</v>
      </c>
      <c r="C32" s="6">
        <v>0.22295949700000001</v>
      </c>
      <c r="D32" s="6">
        <v>0.18378378400000001</v>
      </c>
      <c r="E32" s="6">
        <v>6.8807340000000003E-3</v>
      </c>
      <c r="F32" s="4">
        <v>0.25581395299999998</v>
      </c>
    </row>
    <row r="33" spans="2:6">
      <c r="B33" s="3">
        <v>0.15109890100000001</v>
      </c>
      <c r="C33" s="6">
        <v>-2.5623334000000001E-2</v>
      </c>
      <c r="D33" s="6">
        <v>5.7077625999999999E-2</v>
      </c>
      <c r="E33" s="6">
        <v>0.127562642</v>
      </c>
      <c r="F33" s="4">
        <v>0.14444444400000001</v>
      </c>
    </row>
    <row r="34" spans="2:6">
      <c r="B34" s="3">
        <v>0.145584726</v>
      </c>
      <c r="C34" s="6">
        <v>-0.13303077099999999</v>
      </c>
      <c r="D34" s="6">
        <v>-0.205183585</v>
      </c>
      <c r="E34" s="6">
        <v>-1.0101010000000001E-2</v>
      </c>
      <c r="F34" s="4">
        <v>-0.21682847899999999</v>
      </c>
    </row>
    <row r="35" spans="2:6">
      <c r="B35" s="3">
        <v>-0.16145833300000001</v>
      </c>
      <c r="C35" s="6">
        <v>-0.21251160199999999</v>
      </c>
      <c r="D35" s="6">
        <v>0.1875</v>
      </c>
      <c r="E35" s="6">
        <v>2.8571428999999999E-2</v>
      </c>
      <c r="F35" s="4">
        <v>-9.0909090999999997E-2</v>
      </c>
    </row>
    <row r="36" spans="2:6">
      <c r="B36" s="3">
        <v>-0.101863354</v>
      </c>
      <c r="C36" s="6">
        <v>7.7129791000000003E-2</v>
      </c>
      <c r="D36" s="6">
        <v>0.12814645299999999</v>
      </c>
      <c r="E36" s="6">
        <v>-0.126984127</v>
      </c>
      <c r="F36" s="4">
        <v>1.3636364E-2</v>
      </c>
    </row>
    <row r="37" spans="2:6">
      <c r="B37" s="3">
        <v>-2.2130014E-2</v>
      </c>
      <c r="C37" s="6">
        <v>-0.184882041</v>
      </c>
      <c r="D37" s="6">
        <v>2.6369167999999998E-2</v>
      </c>
      <c r="E37" s="6">
        <v>-2.7272727E-2</v>
      </c>
      <c r="F37" s="4">
        <v>2.2421519999999999E-3</v>
      </c>
    </row>
    <row r="38" spans="2:6">
      <c r="B38" s="3">
        <v>-3.8189532999999998E-2</v>
      </c>
      <c r="C38" s="6">
        <v>3.4097621000000002E-2</v>
      </c>
      <c r="D38" s="6">
        <v>7.9051380000000008E-3</v>
      </c>
      <c r="E38" s="6">
        <v>-1.6355140000000001E-2</v>
      </c>
      <c r="F38" s="4">
        <v>-0.154362416</v>
      </c>
    </row>
    <row r="39" spans="2:6">
      <c r="B39" s="3">
        <v>-0.179411765</v>
      </c>
      <c r="C39" s="6">
        <v>-0.23585003600000001</v>
      </c>
      <c r="D39" s="6">
        <v>-0.34705882399999999</v>
      </c>
      <c r="E39" s="6">
        <v>-2.1377672E-2</v>
      </c>
      <c r="F39" s="4">
        <v>-0.26984127000000002</v>
      </c>
    </row>
    <row r="40" spans="2:6">
      <c r="B40" s="3">
        <v>0.109318996</v>
      </c>
      <c r="C40" s="6">
        <v>9.8804023000000005E-2</v>
      </c>
      <c r="D40" s="6">
        <v>0.17417417399999999</v>
      </c>
      <c r="E40" s="6">
        <v>-0.104368932</v>
      </c>
      <c r="F40" s="4">
        <v>0.137681159</v>
      </c>
    </row>
    <row r="41" spans="2:6">
      <c r="B41" s="3">
        <v>0.134087237</v>
      </c>
      <c r="C41" s="6">
        <v>0.193815708</v>
      </c>
      <c r="D41" s="6">
        <v>0.26342711000000002</v>
      </c>
      <c r="E41" s="6">
        <v>6.2330623000000002E-2</v>
      </c>
      <c r="F41" s="4">
        <v>0.19745222900000001</v>
      </c>
    </row>
    <row r="42" spans="2:6">
      <c r="B42" s="3">
        <v>-0.20940170899999999</v>
      </c>
      <c r="C42" s="6">
        <v>-0.103553668</v>
      </c>
      <c r="D42" s="6">
        <v>-0.12145749</v>
      </c>
      <c r="E42" s="6">
        <v>-6.8877550999999995E-2</v>
      </c>
      <c r="F42" s="4">
        <v>-4.2553190999999997E-2</v>
      </c>
    </row>
    <row r="43" spans="2:6">
      <c r="B43" s="3">
        <v>-0.10990991</v>
      </c>
      <c r="C43" s="6">
        <v>-7.0846575999999994E-2</v>
      </c>
      <c r="D43" s="6">
        <v>0.26267281100000001</v>
      </c>
      <c r="E43" s="6">
        <v>-3.2876712000000002E-2</v>
      </c>
      <c r="F43" s="4">
        <v>-0.11388888899999999</v>
      </c>
    </row>
    <row r="44" spans="2:6">
      <c r="B44" s="3">
        <v>1.6194331999999999E-2</v>
      </c>
      <c r="C44" s="6">
        <v>3.9554698999999999E-2</v>
      </c>
      <c r="D44" s="6">
        <v>4.379562E-2</v>
      </c>
      <c r="E44" s="6">
        <v>1.6997167000000001E-2</v>
      </c>
      <c r="F44" s="4">
        <v>0.10031348</v>
      </c>
    </row>
    <row r="45" spans="2:6">
      <c r="B45" s="3">
        <v>-4.3824701000000001E-2</v>
      </c>
      <c r="C45" s="6">
        <v>-3.8049656000000001E-2</v>
      </c>
      <c r="D45" s="6">
        <v>8.7412589999999995E-3</v>
      </c>
      <c r="E45" s="6">
        <v>-2.7855150000000001E-3</v>
      </c>
      <c r="F45" s="4">
        <v>1.4245014E-2</v>
      </c>
    </row>
    <row r="46" spans="2:6">
      <c r="B46" s="3">
        <v>0.195833333</v>
      </c>
      <c r="C46" s="6">
        <v>0.336152746</v>
      </c>
      <c r="D46" s="6">
        <v>5.8925476999999997E-2</v>
      </c>
      <c r="E46" s="6">
        <v>0.142458101</v>
      </c>
      <c r="F46" s="4">
        <v>0.101123596</v>
      </c>
    </row>
    <row r="47" spans="2:6">
      <c r="B47" s="3">
        <v>3.4843209999999999E-3</v>
      </c>
      <c r="C47" s="6">
        <v>-8.4714209999999998E-3</v>
      </c>
      <c r="D47" s="6">
        <v>8.0196399000000002E-2</v>
      </c>
      <c r="E47" s="6">
        <v>-2.4449878000000001E-2</v>
      </c>
      <c r="F47" s="4">
        <v>2.0408163E-2</v>
      </c>
    </row>
    <row r="48" spans="2:6">
      <c r="B48" s="3">
        <v>9.7222221999999997E-2</v>
      </c>
      <c r="C48" s="6">
        <v>4.9056427E-2</v>
      </c>
      <c r="D48" s="6">
        <v>6.3636364000000001E-2</v>
      </c>
      <c r="E48" s="6">
        <v>-5.2631578999999998E-2</v>
      </c>
      <c r="F48" s="4">
        <v>7.4999999999999997E-2</v>
      </c>
    </row>
    <row r="49" spans="2:6">
      <c r="B49" s="3">
        <v>0.113924051</v>
      </c>
      <c r="C49" s="6">
        <v>2.4388060999999999E-2</v>
      </c>
      <c r="D49" s="6">
        <v>0.18376068400000001</v>
      </c>
      <c r="E49" s="6">
        <v>-2.645503E-3</v>
      </c>
      <c r="F49" s="4">
        <v>4.4186046999999999E-2</v>
      </c>
    </row>
    <row r="50" spans="2:6">
      <c r="B50" s="3">
        <v>0.113636364</v>
      </c>
      <c r="C50" s="6">
        <v>0.20238511300000001</v>
      </c>
      <c r="D50" s="6">
        <v>8.1829122000000004E-2</v>
      </c>
      <c r="E50" s="6">
        <v>2.3872679000000001E-2</v>
      </c>
      <c r="F50" s="4">
        <v>9.3541203000000003E-2</v>
      </c>
    </row>
    <row r="51" spans="2:6">
      <c r="B51" s="3">
        <v>-0.15561224500000001</v>
      </c>
      <c r="C51" s="6">
        <v>-9.9000907999999999E-2</v>
      </c>
      <c r="D51" s="6">
        <v>-8.7875416999999997E-2</v>
      </c>
      <c r="E51" s="6">
        <v>0.12176165799999999</v>
      </c>
      <c r="F51" s="4">
        <v>-9.1649695000000003E-2</v>
      </c>
    </row>
    <row r="52" spans="2:6">
      <c r="B52" s="3">
        <v>0.19184290000000001</v>
      </c>
      <c r="C52" s="6">
        <v>0.23076612899999999</v>
      </c>
      <c r="D52" s="6">
        <v>0.156097561</v>
      </c>
      <c r="E52" s="6">
        <v>5.5427252000000003E-2</v>
      </c>
      <c r="F52" s="4">
        <v>0.17937219700000001</v>
      </c>
    </row>
    <row r="53" spans="2:6">
      <c r="B53" s="3">
        <v>0.155893536</v>
      </c>
      <c r="C53" s="6">
        <v>0.12796907299999999</v>
      </c>
      <c r="D53" s="6">
        <v>9.2827004000000005E-2</v>
      </c>
      <c r="E53" s="6">
        <v>0.10940919</v>
      </c>
      <c r="F53" s="4">
        <v>-1.1406843999999999E-2</v>
      </c>
    </row>
    <row r="54" spans="2:6">
      <c r="B54" s="3">
        <v>0.10745614000000001</v>
      </c>
      <c r="C54" s="6">
        <v>-1.0543436999999999E-2</v>
      </c>
      <c r="D54" s="6">
        <v>0.18725868700000001</v>
      </c>
      <c r="E54" s="6">
        <v>-0.15581854000000001</v>
      </c>
      <c r="F54" s="4">
        <v>0.20769230799999999</v>
      </c>
    </row>
    <row r="55" spans="2:6">
      <c r="B55" s="3">
        <v>-1.5841583999999999E-2</v>
      </c>
      <c r="C55" s="6">
        <v>-5.6008924000000002E-2</v>
      </c>
      <c r="D55" s="6">
        <v>-5.6910569000000001E-2</v>
      </c>
      <c r="E55" s="6">
        <v>-5.6074765999999998E-2</v>
      </c>
      <c r="F55" s="4">
        <v>7.9617830000000001E-3</v>
      </c>
    </row>
    <row r="56" spans="2:6">
      <c r="B56" s="3">
        <v>6.036217E-3</v>
      </c>
      <c r="C56" s="6">
        <v>1.6947571000000002E-2</v>
      </c>
      <c r="D56" s="6">
        <v>-8.7931034000000005E-2</v>
      </c>
      <c r="E56" s="6">
        <v>2.4752474999999999E-2</v>
      </c>
      <c r="F56" s="4">
        <v>-7.7409163000000003E-2</v>
      </c>
    </row>
    <row r="57" spans="2:6">
      <c r="B57" s="3">
        <v>4.8000000000000001E-2</v>
      </c>
      <c r="C57" s="6">
        <v>-0.122221203</v>
      </c>
      <c r="D57" s="6">
        <v>-0.120982987</v>
      </c>
      <c r="E57" s="6">
        <v>-2.6570047999999999E-2</v>
      </c>
      <c r="F57" s="4">
        <v>-0.215753425</v>
      </c>
    </row>
    <row r="58" spans="2:6">
      <c r="B58" s="3">
        <v>-0.14599236600000001</v>
      </c>
      <c r="C58" s="6">
        <v>-0.14084163599999999</v>
      </c>
      <c r="D58" s="6">
        <v>-6.0215053999999997E-2</v>
      </c>
      <c r="E58" s="6">
        <v>-4.7146401999999997E-2</v>
      </c>
      <c r="F58" s="4">
        <v>-0.12663755500000001</v>
      </c>
    </row>
    <row r="59" spans="2:6">
      <c r="B59" s="3">
        <v>-2.7932960999999999E-2</v>
      </c>
      <c r="C59" s="6">
        <v>3.1342496999999997E-2</v>
      </c>
      <c r="D59" s="6">
        <v>-6.8649885999999993E-2</v>
      </c>
      <c r="E59" s="6">
        <v>-3.125E-2</v>
      </c>
      <c r="F59" s="4">
        <v>-7.2499999999999995E-2</v>
      </c>
    </row>
    <row r="60" spans="2:6">
      <c r="B60" s="3">
        <v>2.183908E-2</v>
      </c>
      <c r="C60" s="6">
        <v>-1.9657179E-2</v>
      </c>
      <c r="D60" s="6">
        <v>-3.1941032000000001E-2</v>
      </c>
      <c r="E60" s="6">
        <v>0</v>
      </c>
      <c r="F60" s="4">
        <v>2.9649596E-2</v>
      </c>
    </row>
    <row r="61" spans="2:6">
      <c r="B61" s="3">
        <v>-2.3622047E-2</v>
      </c>
      <c r="C61" s="6">
        <v>-0.10927975600000001</v>
      </c>
      <c r="D61" s="6">
        <v>6.3451777000000001E-2</v>
      </c>
      <c r="E61" s="6">
        <v>5.6451612999999998E-2</v>
      </c>
      <c r="F61" s="4">
        <v>-0.112565445</v>
      </c>
    </row>
    <row r="62" spans="2:6">
      <c r="B62" s="3">
        <v>0.14976958500000001</v>
      </c>
      <c r="C62" s="6">
        <v>6.3392012999999997E-2</v>
      </c>
      <c r="D62" s="6">
        <v>5.9665871000000002E-2</v>
      </c>
      <c r="E62" s="6">
        <v>3.0534351000000001E-2</v>
      </c>
      <c r="F62" s="4">
        <v>0.109144543</v>
      </c>
    </row>
    <row r="63" spans="2:6">
      <c r="B63" s="3">
        <v>6.4128256999999994E-2</v>
      </c>
      <c r="C63" s="6">
        <v>0.19230280699999999</v>
      </c>
      <c r="D63" s="6">
        <v>2.7027026999999999E-2</v>
      </c>
      <c r="E63" s="6">
        <v>7.4074074000000004E-2</v>
      </c>
      <c r="F63" s="4">
        <v>0.13563829799999999</v>
      </c>
    </row>
    <row r="64" spans="2:6">
      <c r="B64" s="3">
        <v>2.259887E-2</v>
      </c>
      <c r="C64" s="6">
        <v>9.3533610000000003E-2</v>
      </c>
      <c r="D64" s="6">
        <v>-3.9473684000000002E-2</v>
      </c>
      <c r="E64" s="6">
        <v>6.4367815999999994E-2</v>
      </c>
      <c r="F64" s="4">
        <v>7.7283372000000003E-2</v>
      </c>
    </row>
    <row r="65" spans="2:6">
      <c r="B65" s="3">
        <v>-4.9723757E-2</v>
      </c>
      <c r="C65" s="6">
        <v>-0.113557396</v>
      </c>
      <c r="D65" s="6">
        <v>0.15068493199999999</v>
      </c>
      <c r="E65" s="6">
        <v>0.13174946000000001</v>
      </c>
      <c r="F65" s="4">
        <v>0.30869565199999999</v>
      </c>
    </row>
    <row r="66" spans="2:6">
      <c r="B66" s="3">
        <v>7.5581394999999996E-2</v>
      </c>
      <c r="C66" s="6">
        <v>0.146420983</v>
      </c>
      <c r="D66" s="6">
        <v>-4.0674602999999997E-2</v>
      </c>
      <c r="E66" s="6">
        <v>2.480916E-2</v>
      </c>
      <c r="F66" s="4">
        <v>5.6478405000000002E-2</v>
      </c>
    </row>
    <row r="67" spans="2:6">
      <c r="B67" s="3">
        <v>4.8648649000000002E-2</v>
      </c>
      <c r="C67" s="6">
        <v>0.284454386</v>
      </c>
      <c r="D67" s="6">
        <v>-1.7580144999999998E-2</v>
      </c>
      <c r="E67" s="6">
        <v>3.5381749999999997E-2</v>
      </c>
      <c r="F67" s="4">
        <v>0.15408805</v>
      </c>
    </row>
    <row r="68" spans="2:6">
      <c r="B68" s="3">
        <v>-5.1546389999999999E-3</v>
      </c>
      <c r="C68" s="6">
        <v>0.13446277100000001</v>
      </c>
      <c r="D68" s="6">
        <v>0.162105263</v>
      </c>
      <c r="E68" s="6">
        <v>-1.0791367E-2</v>
      </c>
      <c r="F68" s="4">
        <v>6.9482289000000003E-2</v>
      </c>
    </row>
    <row r="69" spans="2:6">
      <c r="B69" s="3">
        <v>-5.0086355999999999E-2</v>
      </c>
      <c r="C69" s="6">
        <v>1.3946757000000001E-2</v>
      </c>
      <c r="D69" s="6">
        <v>-5.7971014000000001E-2</v>
      </c>
      <c r="E69" s="6">
        <v>-5.0909090999999997E-2</v>
      </c>
      <c r="F69" s="4">
        <v>-0.13630573200000001</v>
      </c>
    </row>
    <row r="70" spans="2:6">
      <c r="B70" s="3">
        <v>-0.02</v>
      </c>
      <c r="C70" s="6">
        <v>-3.9145289999999999E-3</v>
      </c>
      <c r="D70" s="6">
        <v>-0.143269231</v>
      </c>
      <c r="E70" s="6">
        <v>0.107279693</v>
      </c>
      <c r="F70" s="4">
        <v>-8.5545723000000004E-2</v>
      </c>
    </row>
    <row r="71" spans="2:6">
      <c r="B71" s="3">
        <v>5.1948052000000002E-2</v>
      </c>
      <c r="C71" s="6">
        <v>5.5214191000000003E-2</v>
      </c>
      <c r="D71" s="6">
        <v>-0.10774410800000001</v>
      </c>
      <c r="E71" s="6">
        <v>3.1141868999999999E-2</v>
      </c>
      <c r="F71" s="4">
        <v>-1.7741935E-2</v>
      </c>
    </row>
    <row r="72" spans="2:6">
      <c r="B72" s="3">
        <v>1.4109347E-2</v>
      </c>
      <c r="C72" s="6">
        <v>-2.8024691000000001E-2</v>
      </c>
      <c r="D72" s="6">
        <v>8.8050314000000005E-2</v>
      </c>
      <c r="E72" s="6">
        <v>6.3758388999999999E-2</v>
      </c>
      <c r="F72" s="4">
        <v>-0.116584565</v>
      </c>
    </row>
    <row r="73" spans="2:6">
      <c r="B73" s="3">
        <v>0.23652173900000001</v>
      </c>
      <c r="C73" s="6">
        <v>0.10961514</v>
      </c>
      <c r="D73" s="6">
        <v>5.2023120999999999E-2</v>
      </c>
      <c r="E73" s="6">
        <v>0.12618296500000001</v>
      </c>
      <c r="F73" s="4">
        <v>7.2490706000000002E-2</v>
      </c>
    </row>
    <row r="74" spans="2:6">
      <c r="B74" s="3">
        <v>-5.6258790000000003E-3</v>
      </c>
      <c r="C74" s="6">
        <v>0.19236492699999999</v>
      </c>
      <c r="D74" s="6">
        <v>0.18681318699999999</v>
      </c>
      <c r="E74" s="6">
        <v>-8.9635854000000001E-2</v>
      </c>
      <c r="F74" s="4">
        <v>0.14904679400000001</v>
      </c>
    </row>
    <row r="75" spans="2:6">
      <c r="B75" s="3">
        <v>0.15275813299999999</v>
      </c>
      <c r="C75" s="6">
        <v>0.127906046</v>
      </c>
      <c r="D75" s="6">
        <v>-3.7037037000000002E-2</v>
      </c>
      <c r="E75" s="6">
        <v>9.5384615000000006E-2</v>
      </c>
      <c r="F75" s="4">
        <v>5.7315234E-2</v>
      </c>
    </row>
    <row r="76" spans="2:6">
      <c r="B76" s="3">
        <v>-6.0122699000000002E-2</v>
      </c>
      <c r="C76" s="6">
        <v>-0.12500532</v>
      </c>
      <c r="D76" s="6">
        <v>-3.0769231000000001E-2</v>
      </c>
      <c r="E76" s="6">
        <v>-4.6348315000000001E-2</v>
      </c>
      <c r="F76" s="4">
        <v>1.5691869000000001E-2</v>
      </c>
    </row>
    <row r="77" spans="2:6">
      <c r="B77" s="3">
        <v>0.117493473</v>
      </c>
      <c r="C77" s="6">
        <v>7.5112270999999994E-2</v>
      </c>
      <c r="D77" s="6">
        <v>-5.9523809999999996E-3</v>
      </c>
      <c r="E77" s="6">
        <v>2.3564064999999999E-2</v>
      </c>
      <c r="F77" s="4">
        <v>8.4269662999999995E-2</v>
      </c>
    </row>
    <row r="78" spans="2:6">
      <c r="B78" s="3">
        <v>0.13668224300000001</v>
      </c>
      <c r="C78" s="6">
        <v>5.3427632000000003E-2</v>
      </c>
      <c r="D78" s="6">
        <v>-1.9960080000000001E-3</v>
      </c>
      <c r="E78" s="6">
        <v>8.7769784000000003E-2</v>
      </c>
      <c r="F78" s="4">
        <v>0.32124352299999998</v>
      </c>
    </row>
    <row r="79" spans="2:6">
      <c r="B79" s="3">
        <v>-0.103802672</v>
      </c>
      <c r="C79" s="6">
        <v>-8.9726155000000002E-2</v>
      </c>
      <c r="D79" s="6">
        <v>0.128</v>
      </c>
      <c r="E79" s="6">
        <v>9.7883598000000002E-2</v>
      </c>
      <c r="F79" s="4">
        <v>0.141176471</v>
      </c>
    </row>
    <row r="80" spans="2:6">
      <c r="B80" s="3">
        <v>-4.7018349000000001E-2</v>
      </c>
      <c r="C80" s="6">
        <v>0.104279042</v>
      </c>
      <c r="D80" s="6">
        <v>1.5957447E-2</v>
      </c>
      <c r="E80" s="6">
        <v>1.0843373E-2</v>
      </c>
      <c r="F80" s="4">
        <v>0.17182130600000001</v>
      </c>
    </row>
    <row r="81" spans="2:6">
      <c r="B81" s="3">
        <v>-1.6847172000000001E-2</v>
      </c>
      <c r="C81" s="6">
        <v>9.7037881000000006E-2</v>
      </c>
      <c r="D81" s="6">
        <v>2.9668412000000002E-2</v>
      </c>
      <c r="E81" s="6">
        <v>-2.7413587999999999E-2</v>
      </c>
      <c r="F81" s="4">
        <v>0.117302053</v>
      </c>
    </row>
    <row r="82" spans="2:6">
      <c r="B82" s="3">
        <v>1.4687881999999999E-2</v>
      </c>
      <c r="C82" s="6">
        <v>6.6035776000000004E-2</v>
      </c>
      <c r="D82" s="6">
        <v>1.6949153000000002E-2</v>
      </c>
      <c r="E82" s="6">
        <v>2.6960784000000002E-2</v>
      </c>
      <c r="F82" s="4">
        <v>0.114173228</v>
      </c>
    </row>
    <row r="83" spans="2:6">
      <c r="B83" s="3">
        <v>-0.11338962599999999</v>
      </c>
      <c r="C83" s="6">
        <v>7.0797969000000002E-2</v>
      </c>
      <c r="D83" s="6">
        <v>-0.181666667</v>
      </c>
      <c r="E83" s="6">
        <v>-6.4439141000000005E-2</v>
      </c>
      <c r="F83" s="4">
        <v>-2.3557130000000002E-3</v>
      </c>
    </row>
    <row r="84" spans="2:6">
      <c r="B84" s="3">
        <v>9.6598639E-2</v>
      </c>
      <c r="C84" s="6">
        <v>0.100199011</v>
      </c>
      <c r="D84" s="6">
        <v>-5.7026476999999999E-2</v>
      </c>
      <c r="E84" s="6">
        <v>-0.103316327</v>
      </c>
      <c r="F84" s="4">
        <v>-0.121605667</v>
      </c>
    </row>
    <row r="85" spans="2:6">
      <c r="B85" s="3">
        <v>-9.3052108999999994E-2</v>
      </c>
      <c r="C85" s="6">
        <v>6.1036115000000002E-2</v>
      </c>
      <c r="D85" s="6">
        <v>3.9956802999999999E-2</v>
      </c>
      <c r="E85" s="6">
        <v>1.8492175999999999E-2</v>
      </c>
      <c r="F85" s="4">
        <v>0.13844086</v>
      </c>
    </row>
    <row r="86" spans="2:6">
      <c r="B86" s="3">
        <v>0.108071135</v>
      </c>
      <c r="C86" s="6">
        <v>7.9648518000000001E-2</v>
      </c>
      <c r="D86" s="6">
        <v>3.6344755999999999E-2</v>
      </c>
      <c r="E86" s="6">
        <v>2.7932960999999999E-2</v>
      </c>
      <c r="F86" s="4">
        <v>-2.0070838000000001E-2</v>
      </c>
    </row>
    <row r="87" spans="2:6">
      <c r="B87" s="3">
        <v>0</v>
      </c>
      <c r="C87" s="6">
        <v>7.3763614000000005E-2</v>
      </c>
      <c r="D87" s="6">
        <v>0.182364729</v>
      </c>
      <c r="E87" s="6">
        <v>1.3586959999999999E-3</v>
      </c>
      <c r="F87" s="4">
        <v>3.0120482000000001E-2</v>
      </c>
    </row>
    <row r="88" spans="2:6">
      <c r="B88" s="3">
        <v>-5.4320988000000001E-2</v>
      </c>
      <c r="C88" s="6">
        <v>5.7251139E-2</v>
      </c>
      <c r="D88" s="6">
        <v>0</v>
      </c>
      <c r="E88" s="6">
        <v>-1.2211669E-2</v>
      </c>
      <c r="F88" s="4">
        <v>0.21637426900000001</v>
      </c>
    </row>
    <row r="89" spans="2:6">
      <c r="B89" s="3">
        <v>-8.0939947999999998E-2</v>
      </c>
      <c r="C89" s="6">
        <v>-2.5267257000000001E-2</v>
      </c>
      <c r="D89" s="6">
        <v>7.4576271E-2</v>
      </c>
      <c r="E89" s="6">
        <v>6.4560439999999997E-2</v>
      </c>
      <c r="F89" s="4">
        <v>-4.6153845999999998E-2</v>
      </c>
    </row>
    <row r="90" spans="2:6">
      <c r="B90" s="3">
        <v>-4.2613636000000003E-2</v>
      </c>
      <c r="C90" s="6">
        <v>-6.6668841000000006E-2</v>
      </c>
      <c r="D90" s="6">
        <v>9.6214511000000003E-2</v>
      </c>
      <c r="E90" s="6">
        <v>9.4193548000000002E-2</v>
      </c>
      <c r="F90" s="4">
        <v>-5.0403230000000002E-3</v>
      </c>
    </row>
    <row r="91" spans="2:6">
      <c r="B91" s="3">
        <v>-4.4510390000000004E-3</v>
      </c>
      <c r="C91" s="6">
        <v>7.5397518999999996E-2</v>
      </c>
      <c r="D91" s="6">
        <v>9.4964029000000005E-2</v>
      </c>
      <c r="E91" s="6">
        <v>0</v>
      </c>
      <c r="F91" s="4">
        <v>-0.15400202599999999</v>
      </c>
    </row>
    <row r="92" spans="2:6">
      <c r="B92" s="3">
        <v>2.8315946000000002E-2</v>
      </c>
      <c r="C92" s="6">
        <v>0.188195629</v>
      </c>
      <c r="D92" s="6">
        <v>6.4388961999999994E-2</v>
      </c>
      <c r="E92" s="6">
        <v>-6.6037736E-2</v>
      </c>
      <c r="F92" s="4">
        <v>9.9401197999999996E-2</v>
      </c>
    </row>
    <row r="93" spans="2:6">
      <c r="B93" s="3">
        <v>-4.2028985999999997E-2</v>
      </c>
      <c r="C93" s="6">
        <v>0.16770025</v>
      </c>
      <c r="D93" s="6">
        <v>6.1728399999999998E-3</v>
      </c>
      <c r="E93" s="6">
        <v>-5.1767676999999998E-2</v>
      </c>
      <c r="F93" s="4">
        <v>9.4771242000000006E-2</v>
      </c>
    </row>
    <row r="94" spans="2:6">
      <c r="B94" s="3">
        <v>-0.102874433</v>
      </c>
      <c r="C94" s="6">
        <v>0.25797800700000001</v>
      </c>
      <c r="D94" s="6">
        <v>-4.9079755000000003E-2</v>
      </c>
      <c r="E94" s="6">
        <v>1.0652462999999999E-2</v>
      </c>
      <c r="F94" s="4">
        <v>0.41791044799999999</v>
      </c>
    </row>
    <row r="95" spans="2:6">
      <c r="B95" s="3">
        <v>0.107925801</v>
      </c>
      <c r="C95" s="6">
        <v>0.34038354100000001</v>
      </c>
      <c r="D95" s="6">
        <v>0.29677419399999999</v>
      </c>
      <c r="E95" s="6">
        <v>7.6416337000000001E-2</v>
      </c>
      <c r="F95" s="4">
        <v>3.8596490999999997E-2</v>
      </c>
    </row>
    <row r="96" spans="2:6">
      <c r="B96" s="3">
        <v>0.111111111</v>
      </c>
      <c r="C96" s="6">
        <v>8.8325786000000003E-2</v>
      </c>
      <c r="D96" s="6">
        <v>-8.1592040000000005E-2</v>
      </c>
      <c r="E96" s="6">
        <v>3.671971E-3</v>
      </c>
      <c r="F96" s="4">
        <v>6.0810810999999999E-2</v>
      </c>
    </row>
    <row r="97" spans="2:6">
      <c r="B97" s="3">
        <v>0.112328767</v>
      </c>
      <c r="C97" s="6">
        <v>4.2028953000000001E-2</v>
      </c>
      <c r="D97" s="6">
        <v>0.37053087800000001</v>
      </c>
      <c r="E97" s="6">
        <v>7.8048779999999998E-2</v>
      </c>
      <c r="F97" s="4">
        <v>0.30254777100000002</v>
      </c>
    </row>
    <row r="98" spans="2:6">
      <c r="B98" s="3">
        <v>-0.14285714299999999</v>
      </c>
      <c r="C98" s="6">
        <v>2.9209216999999999E-2</v>
      </c>
      <c r="D98" s="6">
        <v>0.14624505900000001</v>
      </c>
      <c r="E98" s="6">
        <v>-5.2036198999999998E-2</v>
      </c>
      <c r="F98" s="4">
        <v>-8.0684596999999997E-2</v>
      </c>
    </row>
    <row r="99" spans="2:6">
      <c r="B99" s="3">
        <v>6.1781609000000001E-2</v>
      </c>
      <c r="C99" s="6">
        <v>0.143243066</v>
      </c>
      <c r="D99" s="6">
        <v>4.1379310000000002E-2</v>
      </c>
      <c r="E99" s="6">
        <v>2.3866347999999999E-2</v>
      </c>
      <c r="F99" s="4">
        <v>-7.9787233999999999E-2</v>
      </c>
    </row>
    <row r="100" spans="2:6">
      <c r="B100" s="3">
        <v>-3.9242219000000002E-2</v>
      </c>
      <c r="C100" s="6">
        <v>0.182032998</v>
      </c>
      <c r="D100" s="6">
        <v>-9.9337748000000003E-2</v>
      </c>
      <c r="E100" s="6">
        <v>-7.6923077000000006E-2</v>
      </c>
      <c r="F100" s="4">
        <v>4.0462428000000002E-2</v>
      </c>
    </row>
    <row r="101" spans="2:6">
      <c r="B101" s="3">
        <v>-2.3943662000000001E-2</v>
      </c>
      <c r="C101" s="6">
        <v>-6.0001144999999999E-2</v>
      </c>
      <c r="D101" s="6">
        <v>-0.113970588</v>
      </c>
      <c r="E101" s="6">
        <v>-2.5252525000000001E-2</v>
      </c>
      <c r="F101" s="4">
        <v>-0.25277777800000001</v>
      </c>
    </row>
    <row r="102" spans="2:6">
      <c r="B102" s="3">
        <v>3.3189033E-2</v>
      </c>
      <c r="C102" s="6">
        <v>-5.8509679000000002E-2</v>
      </c>
      <c r="D102" s="6">
        <v>-0.124481328</v>
      </c>
      <c r="E102" s="6">
        <v>2.7202073E-2</v>
      </c>
      <c r="F102" s="4">
        <v>-2.9739776999999998E-2</v>
      </c>
    </row>
    <row r="103" spans="2:6">
      <c r="B103" s="3">
        <v>2.5139664999999999E-2</v>
      </c>
      <c r="C103" s="6">
        <v>-0.29491459599999997</v>
      </c>
      <c r="D103" s="6">
        <v>-0.17061611400000001</v>
      </c>
      <c r="E103" s="6">
        <v>-4.665826E-2</v>
      </c>
      <c r="F103" s="4">
        <v>-0.16858237500000001</v>
      </c>
    </row>
    <row r="104" spans="2:6">
      <c r="B104" s="3">
        <v>-8.9918256000000002E-2</v>
      </c>
      <c r="C104" s="6">
        <v>0.22275302899999999</v>
      </c>
      <c r="D104" s="6">
        <v>6.7428571000000007E-2</v>
      </c>
      <c r="E104" s="6">
        <v>-0.12037037</v>
      </c>
      <c r="F104" s="4">
        <v>0.34101382499999999</v>
      </c>
    </row>
    <row r="105" spans="2:6">
      <c r="B105" s="3">
        <v>0.181137725</v>
      </c>
      <c r="C105" s="6">
        <v>-2.8831948E-2</v>
      </c>
      <c r="D105" s="6">
        <v>-0.13597430399999999</v>
      </c>
      <c r="E105" s="6">
        <v>-9.6240601999999995E-2</v>
      </c>
      <c r="F105" s="4">
        <v>-0.17869415799999999</v>
      </c>
    </row>
    <row r="106" spans="2:6">
      <c r="B106" s="3">
        <v>7.2243346E-2</v>
      </c>
      <c r="C106" s="6">
        <v>-3.3737610000000001E-2</v>
      </c>
      <c r="D106" s="6">
        <v>0.104089219</v>
      </c>
      <c r="E106" s="6">
        <v>0.12312811999999999</v>
      </c>
      <c r="F106" s="4">
        <v>1.2552301E-2</v>
      </c>
    </row>
    <row r="107" spans="2:6">
      <c r="B107" s="3">
        <v>-7.0921990000000004E-3</v>
      </c>
      <c r="C107" s="6">
        <v>4.7485802000000001E-2</v>
      </c>
      <c r="D107" s="6">
        <v>-1.0101010000000001E-2</v>
      </c>
      <c r="E107" s="6">
        <v>-1.1851852E-2</v>
      </c>
      <c r="F107" s="4">
        <v>8.6776859999999997E-2</v>
      </c>
    </row>
    <row r="108" spans="2:6">
      <c r="B108" s="3">
        <v>-0.15476190500000001</v>
      </c>
      <c r="C108" s="6">
        <v>-0.13599936600000001</v>
      </c>
      <c r="D108" s="6">
        <v>-0.15419501099999999</v>
      </c>
      <c r="E108" s="6">
        <v>-7.7961019000000006E-2</v>
      </c>
      <c r="F108" s="4">
        <v>8.7452471000000004E-2</v>
      </c>
    </row>
    <row r="109" spans="2:6">
      <c r="B109" s="3">
        <v>7.0422540000000004E-3</v>
      </c>
      <c r="C109" s="6">
        <v>-3.8582936999999998E-2</v>
      </c>
      <c r="D109" s="6">
        <v>1.6085790999999999E-2</v>
      </c>
      <c r="E109" s="6">
        <v>5.2032519999999999E-2</v>
      </c>
      <c r="F109" s="4">
        <v>-2.0979021E-2</v>
      </c>
    </row>
    <row r="110" spans="2:6">
      <c r="B110" s="3">
        <v>2.7972029999999998E-3</v>
      </c>
      <c r="C110" s="6">
        <v>-0.231140294</v>
      </c>
      <c r="D110" s="6">
        <v>-0.142480211</v>
      </c>
      <c r="E110" s="6">
        <v>2.3183926000000001E-2</v>
      </c>
      <c r="F110" s="4">
        <v>-9.2857143000000003E-2</v>
      </c>
    </row>
    <row r="111" spans="2:6">
      <c r="B111" s="3">
        <v>2.5104603E-2</v>
      </c>
      <c r="C111" s="6">
        <v>0.123176982</v>
      </c>
      <c r="D111" s="6">
        <v>3.8461538000000003E-2</v>
      </c>
      <c r="E111" s="6">
        <v>-7.8549849000000005E-2</v>
      </c>
      <c r="F111" s="4">
        <v>-0.25433070899999999</v>
      </c>
    </row>
    <row r="112" spans="2:6">
      <c r="B112" s="3">
        <v>-0.2</v>
      </c>
      <c r="C112" s="6">
        <v>-0.38104221599999999</v>
      </c>
      <c r="D112" s="6">
        <v>-0.22962963</v>
      </c>
      <c r="E112" s="6">
        <v>-0.15081967199999999</v>
      </c>
      <c r="F112" s="4">
        <v>-0.33051742299999998</v>
      </c>
    </row>
    <row r="113" spans="2:6">
      <c r="B113" s="3">
        <v>-0.29421768700000001</v>
      </c>
      <c r="C113" s="6">
        <v>-7.5073883999999994E-2</v>
      </c>
      <c r="D113" s="6">
        <v>-0.14903846200000001</v>
      </c>
      <c r="E113" s="6">
        <v>7.5289574999999997E-2</v>
      </c>
      <c r="F113" s="4">
        <v>9.1482649999999999E-2</v>
      </c>
    </row>
    <row r="114" spans="2:6">
      <c r="B114" s="3">
        <v>-4.8192771000000002E-2</v>
      </c>
      <c r="C114" s="6">
        <v>0.295455195</v>
      </c>
      <c r="D114" s="6">
        <v>0.16836158200000001</v>
      </c>
      <c r="E114" s="6">
        <v>6.2836624999999993E-2</v>
      </c>
      <c r="F114" s="4">
        <v>5.6358381999999999E-2</v>
      </c>
    </row>
    <row r="115" spans="2:6">
      <c r="B115" s="3">
        <v>0.20253164600000001</v>
      </c>
      <c r="C115" s="6">
        <v>2.5051180000000002E-3</v>
      </c>
      <c r="D115" s="6">
        <v>0.14119922600000001</v>
      </c>
      <c r="E115" s="6">
        <v>-4.5608108000000001E-2</v>
      </c>
      <c r="F115" s="4">
        <v>0.23119015000000001</v>
      </c>
    </row>
    <row r="116" spans="2:6">
      <c r="B116" s="3">
        <v>2.5263158000000001E-2</v>
      </c>
      <c r="C116" s="6">
        <v>-0.112498142</v>
      </c>
      <c r="D116" s="6">
        <v>-0.20338983099999999</v>
      </c>
      <c r="E116" s="6">
        <v>-0.15044247799999999</v>
      </c>
      <c r="F116" s="4">
        <v>-2.2222219999999998E-3</v>
      </c>
    </row>
    <row r="117" spans="2:6">
      <c r="B117" s="3">
        <v>0.13963038999999999</v>
      </c>
      <c r="C117" s="6">
        <v>0.10140532400000001</v>
      </c>
      <c r="D117" s="6">
        <v>0.26170212799999998</v>
      </c>
      <c r="E117" s="6">
        <v>6.0416667E-2</v>
      </c>
      <c r="F117" s="4">
        <v>0.258351893</v>
      </c>
    </row>
    <row r="118" spans="2:6">
      <c r="B118" s="3">
        <v>0.23423423400000001</v>
      </c>
      <c r="C118" s="6">
        <v>0.176468932</v>
      </c>
      <c r="D118" s="6">
        <v>0.29005059</v>
      </c>
      <c r="E118" s="6">
        <v>0.100196464</v>
      </c>
      <c r="F118" s="4">
        <v>0.22566371700000001</v>
      </c>
    </row>
    <row r="119" spans="2:6">
      <c r="B119" s="3">
        <v>1.1678832E-2</v>
      </c>
      <c r="C119" s="6">
        <v>-6.5216455000000007E-2</v>
      </c>
      <c r="D119" s="6">
        <v>3.9215689999999997E-3</v>
      </c>
      <c r="E119" s="6">
        <v>1.2500000000000001E-2</v>
      </c>
      <c r="F119" s="4">
        <v>2.5270758000000001E-2</v>
      </c>
    </row>
    <row r="120" spans="2:6">
      <c r="B120" s="3">
        <v>6.9264068999999998E-2</v>
      </c>
      <c r="C120" s="6">
        <v>-0.113952762</v>
      </c>
      <c r="D120" s="6">
        <v>-1.3020830000000001E-3</v>
      </c>
      <c r="E120" s="6">
        <v>4.5855379000000002E-2</v>
      </c>
      <c r="F120" s="4">
        <v>-2.4647887E-2</v>
      </c>
    </row>
    <row r="121" spans="2:6">
      <c r="B121" s="3">
        <v>0.188933873</v>
      </c>
      <c r="C121" s="6">
        <v>0.128607999</v>
      </c>
      <c r="D121" s="6">
        <v>0.205997392</v>
      </c>
      <c r="E121" s="6">
        <v>0.123102867</v>
      </c>
      <c r="F121" s="4">
        <v>1.4440433000000001E-2</v>
      </c>
    </row>
    <row r="122" spans="2:6">
      <c r="B122" s="3">
        <v>0.203178207</v>
      </c>
      <c r="C122" s="6">
        <v>-0.113952762</v>
      </c>
      <c r="D122" s="6">
        <v>1.4054054E-2</v>
      </c>
      <c r="E122" s="6">
        <v>-5.8558559000000003E-2</v>
      </c>
      <c r="F122" s="4">
        <v>-2.8469751000000001E-2</v>
      </c>
    </row>
    <row r="123" spans="2:6">
      <c r="B123" s="3">
        <v>5.1886792000000001E-2</v>
      </c>
      <c r="C123" s="6">
        <v>-5.5116063E-2</v>
      </c>
      <c r="D123" s="6">
        <v>-5.4371002000000002E-2</v>
      </c>
      <c r="E123" s="6">
        <v>0.141945774</v>
      </c>
      <c r="F123" s="4">
        <v>0.28571428599999998</v>
      </c>
    </row>
    <row r="124" spans="2:6">
      <c r="B124" s="3">
        <v>-1.793722E-2</v>
      </c>
      <c r="C124" s="6">
        <v>-7.7778796999999997E-2</v>
      </c>
      <c r="D124" s="6">
        <v>-6.6516347000000003E-2</v>
      </c>
      <c r="E124" s="6">
        <v>-5.0279329999999997E-2</v>
      </c>
      <c r="F124" s="4">
        <v>6.5527065999999995E-2</v>
      </c>
    </row>
    <row r="125" spans="2:6">
      <c r="B125" s="3">
        <v>-9.5890410999999995E-2</v>
      </c>
      <c r="C125" s="6">
        <v>-9.3377188999999999E-2</v>
      </c>
      <c r="D125" s="6">
        <v>0.134057971</v>
      </c>
      <c r="E125" s="6">
        <v>-6.1764706000000003E-2</v>
      </c>
      <c r="F125" s="4">
        <v>0.14171122999999999</v>
      </c>
    </row>
    <row r="126" spans="2:6">
      <c r="B126" s="3">
        <v>0.222222222</v>
      </c>
      <c r="C126" s="6">
        <v>0.15282776000000001</v>
      </c>
      <c r="D126" s="6">
        <v>9.1586793999999999E-2</v>
      </c>
      <c r="E126" s="6">
        <v>6.8965517000000004E-2</v>
      </c>
      <c r="F126" s="4">
        <v>-4.4496487000000001E-2</v>
      </c>
    </row>
    <row r="127" spans="2:6">
      <c r="B127" s="3">
        <v>-6.6115701999999998E-2</v>
      </c>
      <c r="C127" s="6">
        <v>7.7812322000000003E-2</v>
      </c>
      <c r="D127" s="6">
        <v>9.7560975999999994E-2</v>
      </c>
      <c r="E127" s="6">
        <v>0.124633431</v>
      </c>
      <c r="F127" s="4">
        <v>-0.16911764700000001</v>
      </c>
    </row>
    <row r="128" spans="2:6">
      <c r="B128" s="3">
        <v>1.7699115000000001E-2</v>
      </c>
      <c r="C128" s="6">
        <v>0.104277288</v>
      </c>
      <c r="D128" s="6">
        <v>6.2222222000000001E-2</v>
      </c>
      <c r="E128" s="6">
        <v>-3.2594524E-2</v>
      </c>
      <c r="F128" s="4">
        <v>7.9646017999999999E-2</v>
      </c>
    </row>
    <row r="129" spans="2:6">
      <c r="B129" s="3">
        <v>4.3478259999999999E-3</v>
      </c>
      <c r="C129" s="6">
        <v>0.14769601500000001</v>
      </c>
      <c r="D129" s="6">
        <v>-5.0209205E-2</v>
      </c>
      <c r="E129" s="6">
        <v>-1.4824798E-2</v>
      </c>
      <c r="F129" s="4">
        <v>0.103825137</v>
      </c>
    </row>
    <row r="130" spans="2:6">
      <c r="B130" s="3">
        <v>0.18614718599999999</v>
      </c>
      <c r="C130" s="6">
        <v>6.9621076000000004E-2</v>
      </c>
      <c r="D130" s="6">
        <v>0.27753304000000001</v>
      </c>
      <c r="E130" s="6">
        <v>-7.3871408999999999E-2</v>
      </c>
      <c r="F130" s="4">
        <v>-3.2178218000000001E-2</v>
      </c>
    </row>
    <row r="131" spans="2:6">
      <c r="B131" s="3">
        <v>2.189781E-2</v>
      </c>
      <c r="C131" s="6">
        <v>-0.15187399900000001</v>
      </c>
      <c r="D131" s="6">
        <v>-0.13103448300000001</v>
      </c>
      <c r="E131" s="6">
        <v>-2.5110783000000001E-2</v>
      </c>
      <c r="F131" s="4">
        <v>1.0230179000000001E-2</v>
      </c>
    </row>
    <row r="132" spans="2:6">
      <c r="B132" s="3">
        <v>3.2142856999999997E-2</v>
      </c>
      <c r="C132" s="6">
        <v>9.3026946999999999E-2</v>
      </c>
      <c r="D132" s="6">
        <v>0.16269841299999999</v>
      </c>
      <c r="E132" s="6">
        <v>-4.2424242000000001E-2</v>
      </c>
      <c r="F132" s="4">
        <v>0.103797468</v>
      </c>
    </row>
    <row r="133" spans="2:6">
      <c r="B133" s="3">
        <v>3.1141868999999999E-2</v>
      </c>
      <c r="C133" s="6">
        <v>0.142548647</v>
      </c>
      <c r="D133" s="6">
        <v>0.177474403</v>
      </c>
      <c r="E133" s="6">
        <v>5.0632911000000003E-2</v>
      </c>
      <c r="F133" s="4">
        <v>8.0275229000000003E-2</v>
      </c>
    </row>
    <row r="134" spans="2:6">
      <c r="B134" s="3">
        <v>-5.0335570000000003E-2</v>
      </c>
      <c r="C134" s="6">
        <v>-1.6756249000000001E-2</v>
      </c>
      <c r="D134" s="6">
        <v>8.4057970999999995E-2</v>
      </c>
      <c r="E134" s="6">
        <v>-0.121987952</v>
      </c>
      <c r="F134" s="4">
        <v>0.13163482000000001</v>
      </c>
    </row>
    <row r="135" spans="2:6">
      <c r="B135" s="3">
        <v>8.1272084999999994E-2</v>
      </c>
      <c r="C135" s="6">
        <v>0.24052839200000001</v>
      </c>
      <c r="D135" s="6">
        <v>0.13636363600000001</v>
      </c>
      <c r="E135" s="6">
        <v>8.5763290000000006E-3</v>
      </c>
      <c r="F135" s="4">
        <v>0.174484053</v>
      </c>
    </row>
    <row r="136" spans="2:6">
      <c r="B136" s="3">
        <v>0.111111111</v>
      </c>
      <c r="C136" s="6">
        <v>0.119083313</v>
      </c>
      <c r="D136" s="6">
        <v>0.16705882399999999</v>
      </c>
      <c r="E136" s="6">
        <v>6.8027210000000003E-3</v>
      </c>
      <c r="F136" s="4">
        <v>-9.4249201000000005E-2</v>
      </c>
    </row>
    <row r="137" spans="2:6">
      <c r="B137" s="3">
        <v>1.4705882E-2</v>
      </c>
      <c r="C137" s="6">
        <v>1.3642344000000001E-2</v>
      </c>
      <c r="D137" s="6">
        <v>-1.8145161E-2</v>
      </c>
      <c r="E137" s="6">
        <v>-6.4189188999999994E-2</v>
      </c>
      <c r="F137" s="4">
        <v>-1.7636684E-2</v>
      </c>
    </row>
    <row r="138" spans="2:6">
      <c r="B138" s="3">
        <v>5.7971009999999998E-3</v>
      </c>
      <c r="C138" s="6">
        <v>0.19246405699999999</v>
      </c>
      <c r="D138" s="6">
        <v>0.10472279299999999</v>
      </c>
      <c r="E138" s="6">
        <v>9.0252708000000001E-2</v>
      </c>
      <c r="F138" s="4">
        <v>-7.1813290000000002E-3</v>
      </c>
    </row>
    <row r="139" spans="2:6">
      <c r="B139" s="3">
        <v>3.1700288E-2</v>
      </c>
      <c r="C139" s="6">
        <v>9.4807021000000005E-2</v>
      </c>
      <c r="D139" s="6">
        <v>0.34200743500000003</v>
      </c>
      <c r="E139" s="6">
        <v>-5.9602649000000001E-2</v>
      </c>
      <c r="F139" s="4">
        <v>7.4141049000000001E-2</v>
      </c>
    </row>
    <row r="140" spans="2:6">
      <c r="B140" s="3">
        <v>-5.5865919999999996E-3</v>
      </c>
      <c r="C140" s="6">
        <v>-0.10309114599999999</v>
      </c>
      <c r="D140" s="6">
        <v>-0.13850415499999999</v>
      </c>
      <c r="E140" s="6">
        <v>-2.8169013999999999E-2</v>
      </c>
      <c r="F140" s="4">
        <v>0.124579125</v>
      </c>
    </row>
    <row r="141" spans="2:6">
      <c r="B141" s="3">
        <v>0.14044943800000001</v>
      </c>
      <c r="C141" s="6">
        <v>0.19080324200000001</v>
      </c>
      <c r="D141" s="6">
        <v>0.24598070699999999</v>
      </c>
      <c r="E141" s="6">
        <v>-2.5362319000000001E-2</v>
      </c>
      <c r="F141" s="4">
        <v>0.19461077800000001</v>
      </c>
    </row>
    <row r="142" spans="2:6">
      <c r="B142" s="3">
        <v>0.21428571399999999</v>
      </c>
      <c r="C142" s="6">
        <v>3.2818413999999997E-2</v>
      </c>
      <c r="D142" s="6">
        <v>-2.4516129000000001E-2</v>
      </c>
      <c r="E142" s="6">
        <v>-4.8327137999999999E-2</v>
      </c>
      <c r="F142" s="4">
        <v>5.7644109999999998E-2</v>
      </c>
    </row>
    <row r="143" spans="2:6">
      <c r="B143" s="3">
        <v>2.4340771000000001E-2</v>
      </c>
      <c r="C143" s="6">
        <v>-5.6073842999999998E-2</v>
      </c>
      <c r="D143" s="6">
        <v>4.7619047999999997E-2</v>
      </c>
      <c r="E143" s="6">
        <v>0.166015625</v>
      </c>
      <c r="F143" s="4">
        <v>-3.3175354999999997E-2</v>
      </c>
    </row>
    <row r="144" spans="2:6">
      <c r="B144" s="3">
        <v>-6.1386138999999999E-2</v>
      </c>
      <c r="C144" s="6">
        <v>-0.121783106</v>
      </c>
      <c r="D144" s="6">
        <v>-1.262626E-3</v>
      </c>
      <c r="E144" s="6">
        <v>-5.0251256000000001E-2</v>
      </c>
      <c r="F144" s="4">
        <v>3.6764710000000002E-3</v>
      </c>
    </row>
    <row r="145" spans="2:6">
      <c r="B145" s="3">
        <v>-8.4388190000000002E-3</v>
      </c>
      <c r="C145" s="6">
        <v>-8.0045770000000002E-2</v>
      </c>
      <c r="D145" s="6">
        <v>9.2288243000000006E-2</v>
      </c>
      <c r="E145" s="6">
        <v>-9.5238094999999995E-2</v>
      </c>
      <c r="F145" s="4">
        <v>6.8376067999999998E-2</v>
      </c>
    </row>
    <row r="146" spans="2:6">
      <c r="B146" s="3">
        <v>-0.13617021300000001</v>
      </c>
      <c r="C146" s="6">
        <v>-0.150734015</v>
      </c>
      <c r="D146" s="6">
        <v>-0.17361111100000001</v>
      </c>
      <c r="E146" s="6">
        <v>-0.1208577</v>
      </c>
      <c r="F146" s="4">
        <v>-0.04</v>
      </c>
    </row>
    <row r="147" spans="2:6">
      <c r="B147" s="3">
        <v>3.9408867E-2</v>
      </c>
      <c r="C147" s="6">
        <v>-0.189032488</v>
      </c>
      <c r="D147" s="6">
        <v>-0.18487395000000001</v>
      </c>
      <c r="E147" s="6">
        <v>-6.6518847000000006E-2</v>
      </c>
      <c r="F147" s="4">
        <v>-0.305952381</v>
      </c>
    </row>
    <row r="148" spans="2:6">
      <c r="B148" s="3">
        <v>7.5829384E-2</v>
      </c>
      <c r="C148" s="6">
        <v>7.6512644000000005E-2</v>
      </c>
      <c r="D148" s="6">
        <v>5.8419244000000002E-2</v>
      </c>
      <c r="E148" s="6">
        <v>0.19239904999999999</v>
      </c>
      <c r="F148" s="4">
        <v>0.12864494000000001</v>
      </c>
    </row>
    <row r="149" spans="2:6">
      <c r="B149" s="3">
        <v>-6.1674009000000002E-2</v>
      </c>
      <c r="C149" s="6">
        <v>-0.11074397</v>
      </c>
      <c r="D149" s="6">
        <v>3.2467529999999998E-3</v>
      </c>
      <c r="E149" s="6">
        <v>-1.9920319999999999E-3</v>
      </c>
      <c r="F149" s="4">
        <v>2.4316108999999999E-2</v>
      </c>
    </row>
    <row r="150" spans="2:6">
      <c r="B150" s="3">
        <v>0</v>
      </c>
      <c r="C150" s="6">
        <v>-4.4609680999999998E-2</v>
      </c>
      <c r="D150" s="6">
        <v>-3.5598706000000001E-2</v>
      </c>
      <c r="E150" s="6">
        <v>1.9960080000000002E-2</v>
      </c>
      <c r="F150" s="4">
        <v>-9.7922849000000006E-2</v>
      </c>
    </row>
    <row r="151" spans="2:6">
      <c r="B151" s="3">
        <v>3.7558685000000001E-2</v>
      </c>
      <c r="C151" s="6">
        <v>0.21205929800000001</v>
      </c>
      <c r="D151" s="6">
        <v>0.229865772</v>
      </c>
      <c r="E151" s="6">
        <v>9.1976516999999994E-2</v>
      </c>
      <c r="F151" s="4">
        <v>0.26151315800000002</v>
      </c>
    </row>
    <row r="152" spans="2:6">
      <c r="B152" s="3">
        <v>-2.2624433999999999E-2</v>
      </c>
      <c r="C152" s="6">
        <v>8.9889070000000001E-2</v>
      </c>
      <c r="D152" s="6">
        <v>-3.4106412000000003E-2</v>
      </c>
      <c r="E152" s="6">
        <v>-0.100358423</v>
      </c>
      <c r="F152" s="4">
        <v>0.14341590600000001</v>
      </c>
    </row>
    <row r="153" spans="2:6">
      <c r="B153" s="3">
        <v>7.8703703999999999E-2</v>
      </c>
      <c r="C153" s="6">
        <v>-5.3020846000000003E-2</v>
      </c>
      <c r="D153" s="6">
        <v>-4.9435027999999999E-2</v>
      </c>
      <c r="E153" s="6">
        <v>-0.10756972099999999</v>
      </c>
      <c r="F153" s="4">
        <v>-0.10718358</v>
      </c>
    </row>
    <row r="154" spans="2:6">
      <c r="B154" s="3">
        <v>0.152360515</v>
      </c>
      <c r="C154" s="6">
        <v>-0.119751417</v>
      </c>
      <c r="D154" s="6">
        <v>-0.19167904899999999</v>
      </c>
      <c r="E154" s="6">
        <v>-3.125E-2</v>
      </c>
      <c r="F154" s="4">
        <v>-6.51341E-2</v>
      </c>
    </row>
    <row r="155" spans="2:6">
      <c r="B155" s="3">
        <v>-9.1247672000000002E-2</v>
      </c>
      <c r="C155" s="6">
        <v>-5.6534711000000001E-2</v>
      </c>
      <c r="D155" s="6">
        <v>-8.0882353000000004E-2</v>
      </c>
      <c r="E155" s="6">
        <v>3.6866359000000001E-2</v>
      </c>
      <c r="F155" s="4">
        <v>-3.0054645000000001E-2</v>
      </c>
    </row>
    <row r="156" spans="2:6">
      <c r="B156" s="3">
        <v>-4.7131147999999998E-2</v>
      </c>
      <c r="C156" s="6">
        <v>-3.5580733000000003E-2</v>
      </c>
      <c r="D156" s="6">
        <v>-5.3999999999999999E-2</v>
      </c>
      <c r="E156" s="6">
        <v>0.14000000000000001</v>
      </c>
      <c r="F156" s="4">
        <v>8.4507042000000004E-2</v>
      </c>
    </row>
    <row r="157" spans="2:6">
      <c r="B157" s="3">
        <v>1.9354838999999999E-2</v>
      </c>
      <c r="C157" s="6">
        <v>-6.0196565E-2</v>
      </c>
      <c r="D157" s="6">
        <v>8.4566599999999995E-3</v>
      </c>
      <c r="E157" s="6">
        <v>-1.3645223999999999E-2</v>
      </c>
      <c r="F157" s="4">
        <v>-2.5974029999999999E-3</v>
      </c>
    </row>
    <row r="158" spans="2:6">
      <c r="B158" s="3">
        <v>1.4767931999999999E-2</v>
      </c>
      <c r="C158" s="6">
        <v>-4.3386887999999998E-2</v>
      </c>
      <c r="D158" s="6">
        <v>-1.8867925000000001E-2</v>
      </c>
      <c r="E158" s="6">
        <v>-2.7667984E-2</v>
      </c>
      <c r="F158" s="4">
        <v>6.5104167000000004E-2</v>
      </c>
    </row>
    <row r="159" spans="2:6">
      <c r="B159" s="3">
        <v>4.7817048000000001E-2</v>
      </c>
      <c r="C159" s="6">
        <v>9.0714129000000004E-2</v>
      </c>
      <c r="D159" s="6">
        <v>0.134615385</v>
      </c>
      <c r="E159" s="6">
        <v>0.134146341</v>
      </c>
      <c r="F159" s="4">
        <v>0.19437652799999999</v>
      </c>
    </row>
    <row r="160" spans="2:6">
      <c r="B160" s="3">
        <v>-0.109126984</v>
      </c>
      <c r="C160" s="6">
        <v>-9.3070299999999995E-2</v>
      </c>
      <c r="D160" s="6">
        <v>-0.16007532999999999</v>
      </c>
      <c r="E160" s="6">
        <v>1.4336918000000001E-2</v>
      </c>
      <c r="F160" s="4">
        <v>-8.2906858E-2</v>
      </c>
    </row>
    <row r="161" spans="2:6">
      <c r="B161" s="3">
        <v>4.4543430000000004E-3</v>
      </c>
      <c r="C161" s="6">
        <v>-7.8600374000000001E-2</v>
      </c>
      <c r="D161" s="6">
        <v>-3.8116591999999998E-2</v>
      </c>
      <c r="E161" s="6">
        <v>-5.6537101999999999E-2</v>
      </c>
      <c r="F161" s="4">
        <v>-2.5669642999999999E-2</v>
      </c>
    </row>
    <row r="162" spans="2:6">
      <c r="B162" s="3">
        <v>-3.1042129000000002E-2</v>
      </c>
      <c r="C162" s="6">
        <v>0.14691458499999999</v>
      </c>
      <c r="D162" s="6">
        <v>0.14452214499999999</v>
      </c>
      <c r="E162" s="6">
        <v>0.14044943800000001</v>
      </c>
      <c r="F162" s="4">
        <v>-7.2164948000000007E-2</v>
      </c>
    </row>
    <row r="163" spans="2:6">
      <c r="B163" s="3">
        <v>-6.1784896999999998E-2</v>
      </c>
      <c r="C163" s="6">
        <v>-0.111569534</v>
      </c>
      <c r="D163" s="6">
        <v>2.8513238E-2</v>
      </c>
      <c r="E163" s="6">
        <v>6.4039409000000005E-2</v>
      </c>
      <c r="F163" s="4">
        <v>-5.1851851999999997E-2</v>
      </c>
    </row>
    <row r="164" spans="2:6">
      <c r="B164" s="3">
        <v>6.3414633999999998E-2</v>
      </c>
      <c r="C164" s="6">
        <v>-2.3245219999999999E-3</v>
      </c>
      <c r="D164" s="6">
        <v>-5.7425743000000001E-2</v>
      </c>
      <c r="E164" s="6">
        <v>7.716049E-3</v>
      </c>
      <c r="F164" s="4">
        <v>-2.0833332999999999E-2</v>
      </c>
    </row>
    <row r="165" spans="2:6">
      <c r="B165" s="3">
        <v>2.7522936000000001E-2</v>
      </c>
      <c r="C165" s="6">
        <v>-1.6314696E-2</v>
      </c>
      <c r="D165" s="6">
        <v>-0.16806722700000001</v>
      </c>
      <c r="E165" s="6">
        <v>-7.1975497999999999E-2</v>
      </c>
      <c r="F165" s="4">
        <v>-6.1170213000000001E-2</v>
      </c>
    </row>
    <row r="166" spans="2:6">
      <c r="B166" s="3">
        <v>-0.109375</v>
      </c>
      <c r="C166" s="6">
        <v>-4.7397691999999998E-2</v>
      </c>
      <c r="D166" s="6">
        <v>-0.17929292899999999</v>
      </c>
      <c r="E166" s="6">
        <v>4.4554455E-2</v>
      </c>
      <c r="F166" s="4">
        <v>-0.106232295</v>
      </c>
    </row>
    <row r="167" spans="2:6">
      <c r="B167" s="3">
        <v>6.5162907000000006E-2</v>
      </c>
      <c r="C167" s="6">
        <v>-1.4924065E-2</v>
      </c>
      <c r="D167" s="6">
        <v>1.8461538E-2</v>
      </c>
      <c r="E167" s="6">
        <v>-0.153238547</v>
      </c>
      <c r="F167" s="4">
        <v>3.6450079000000003E-2</v>
      </c>
    </row>
    <row r="168" spans="2:6">
      <c r="B168" s="3">
        <v>6.1176471000000003E-2</v>
      </c>
      <c r="C168" s="6">
        <v>-7.3232295000000003E-2</v>
      </c>
      <c r="D168" s="6">
        <v>-0.135951662</v>
      </c>
      <c r="E168" s="6">
        <v>-1.1194030000000001E-2</v>
      </c>
      <c r="F168" s="4">
        <v>-0.15290519899999999</v>
      </c>
    </row>
    <row r="169" spans="2:6">
      <c r="B169" s="3">
        <v>3.1042129000000002E-2</v>
      </c>
      <c r="C169" s="6">
        <v>0.14441431599999999</v>
      </c>
      <c r="D169" s="6">
        <v>0.18881118899999999</v>
      </c>
      <c r="E169" s="6">
        <v>8.1132074999999998E-2</v>
      </c>
      <c r="F169" s="4">
        <v>3.4296028999999999E-2</v>
      </c>
    </row>
    <row r="170" spans="2:6">
      <c r="B170" s="3">
        <v>7.0967742E-2</v>
      </c>
      <c r="C170" s="6">
        <v>8.3332023000000005E-2</v>
      </c>
      <c r="D170" s="6">
        <v>8.8235290000000001E-3</v>
      </c>
      <c r="E170" s="6">
        <v>7.1553228999999996E-2</v>
      </c>
      <c r="F170" s="4">
        <v>0.115183246</v>
      </c>
    </row>
    <row r="171" spans="2:6">
      <c r="B171" s="3">
        <v>8.0321290000000007E-3</v>
      </c>
      <c r="C171" s="6">
        <v>0.160444006</v>
      </c>
      <c r="D171" s="6">
        <v>0.157434402</v>
      </c>
      <c r="E171" s="6">
        <v>-2.1172638000000001E-2</v>
      </c>
      <c r="F171" s="4">
        <v>1.7214396999999999E-2</v>
      </c>
    </row>
    <row r="172" spans="2:6">
      <c r="B172" s="3">
        <v>7.9681270000000002E-3</v>
      </c>
      <c r="C172" s="6">
        <v>-3.9775333000000003E-2</v>
      </c>
      <c r="D172" s="6">
        <v>9.5717884000000003E-2</v>
      </c>
      <c r="E172" s="6">
        <v>-5.6572378999999999E-2</v>
      </c>
      <c r="F172" s="4">
        <v>-4.6153845999999998E-2</v>
      </c>
    </row>
    <row r="173" spans="2:6">
      <c r="B173" s="3">
        <v>-3.9525690000000004E-3</v>
      </c>
      <c r="C173" s="6">
        <v>7.1008281000000006E-2</v>
      </c>
      <c r="D173" s="6">
        <v>6.8965520000000002E-3</v>
      </c>
      <c r="E173" s="6">
        <v>0.128747795</v>
      </c>
      <c r="F173" s="4">
        <v>-7.0967742E-2</v>
      </c>
    </row>
    <row r="174" spans="2:6">
      <c r="B174" s="3">
        <v>-6.1507936999999999E-2</v>
      </c>
      <c r="C174" s="6">
        <v>-5.3406856000000003E-2</v>
      </c>
      <c r="D174" s="6">
        <v>5.9360731E-2</v>
      </c>
      <c r="E174" s="6">
        <v>8.59375E-2</v>
      </c>
      <c r="F174" s="4">
        <v>0.104166667</v>
      </c>
    </row>
    <row r="175" spans="2:6">
      <c r="B175" s="3">
        <v>-8.4566599999999995E-3</v>
      </c>
      <c r="C175" s="6">
        <v>-0.12646115199999999</v>
      </c>
      <c r="D175" s="6">
        <v>-8.8362069000000001E-2</v>
      </c>
      <c r="E175" s="6">
        <v>1.5827338E-2</v>
      </c>
      <c r="F175" s="4">
        <v>9.4339622999999997E-2</v>
      </c>
    </row>
    <row r="176" spans="2:6">
      <c r="B176" s="3">
        <v>4.4776119000000003E-2</v>
      </c>
      <c r="C176" s="6">
        <v>-2.2271365000000001E-2</v>
      </c>
      <c r="D176" s="6">
        <v>-4.0189124999999999E-2</v>
      </c>
      <c r="E176" s="6">
        <v>4.8158640000000003E-2</v>
      </c>
      <c r="F176" s="4">
        <v>-2.0114943E-2</v>
      </c>
    </row>
    <row r="177" spans="2:6">
      <c r="B177" s="3">
        <v>2.4489796000000001E-2</v>
      </c>
      <c r="C177" s="6">
        <v>-3.8721746000000001E-2</v>
      </c>
      <c r="D177" s="6">
        <v>-7.3891626000000002E-2</v>
      </c>
      <c r="E177" s="6">
        <v>-1.4864865E-2</v>
      </c>
      <c r="F177" s="4">
        <v>-3.0791789E-2</v>
      </c>
    </row>
    <row r="178" spans="2:6">
      <c r="B178" s="3">
        <v>-8.3665339000000005E-2</v>
      </c>
      <c r="C178" s="6">
        <v>-8.2942048000000004E-2</v>
      </c>
      <c r="D178" s="6">
        <v>-0.13297872299999999</v>
      </c>
      <c r="E178" s="6">
        <v>8.3676268999999998E-2</v>
      </c>
      <c r="F178" s="4">
        <v>3.0257185999999998E-2</v>
      </c>
    </row>
    <row r="179" spans="2:6">
      <c r="B179" s="3">
        <v>-2.3913042999999998E-2</v>
      </c>
      <c r="C179" s="6">
        <v>-4.3924722999999999E-2</v>
      </c>
      <c r="D179" s="6">
        <v>-1.2269939000000001E-2</v>
      </c>
      <c r="E179" s="6">
        <v>-1.0126582E-2</v>
      </c>
      <c r="F179" s="4">
        <v>9.1042583999999996E-2</v>
      </c>
    </row>
    <row r="180" spans="2:6">
      <c r="B180" s="3">
        <v>2.2271715000000001E-2</v>
      </c>
      <c r="C180" s="6">
        <v>-4.3247231999999997E-2</v>
      </c>
      <c r="D180" s="6">
        <v>0.14596273300000001</v>
      </c>
      <c r="E180" s="6">
        <v>-4.6035805999999999E-2</v>
      </c>
      <c r="F180" s="4">
        <v>6.8640646E-2</v>
      </c>
    </row>
    <row r="181" spans="2:6">
      <c r="B181" s="3">
        <v>6.9716775999999994E-2</v>
      </c>
      <c r="C181" s="6">
        <v>-0.14971795299999999</v>
      </c>
      <c r="D181" s="6">
        <v>-4.3360434000000003E-2</v>
      </c>
      <c r="E181" s="6">
        <v>0.13806970499999999</v>
      </c>
      <c r="F181" s="4">
        <v>4.534005E-2</v>
      </c>
    </row>
    <row r="182" spans="2:6">
      <c r="B182" s="3">
        <v>-5.0916496999999998E-2</v>
      </c>
      <c r="C182" s="6">
        <v>-4.3184410999999999E-2</v>
      </c>
      <c r="D182" s="6">
        <v>-7.3654391E-2</v>
      </c>
      <c r="E182" s="6">
        <v>-5.889282E-3</v>
      </c>
      <c r="F182" s="4">
        <v>1.3253012E-2</v>
      </c>
    </row>
    <row r="183" spans="2:6">
      <c r="B183" s="3">
        <v>-0.182403433</v>
      </c>
      <c r="C183" s="6">
        <v>-4.5141119E-2</v>
      </c>
      <c r="D183" s="6">
        <v>-0.140672783</v>
      </c>
      <c r="E183" s="6">
        <v>0.14218009500000001</v>
      </c>
      <c r="F183" s="4">
        <v>-7.2532699000000006E-2</v>
      </c>
    </row>
    <row r="184" spans="2:6">
      <c r="B184" s="3">
        <v>-0.107611549</v>
      </c>
      <c r="C184" s="6">
        <v>-0.27854323600000003</v>
      </c>
      <c r="D184" s="6">
        <v>3.2028470000000003E-2</v>
      </c>
      <c r="E184" s="6">
        <v>-3.6307053999999998E-2</v>
      </c>
      <c r="F184" s="4">
        <v>3.2051282E-2</v>
      </c>
    </row>
    <row r="185" spans="2:6">
      <c r="B185" s="3">
        <v>5.2941176E-2</v>
      </c>
      <c r="C185" s="6">
        <v>0.24495367000000001</v>
      </c>
      <c r="D185" s="6">
        <v>0.21379310300000001</v>
      </c>
      <c r="E185" s="6">
        <v>-9.687836E-3</v>
      </c>
      <c r="F185" s="4">
        <v>6.2111801000000001E-2</v>
      </c>
    </row>
    <row r="186" spans="2:6">
      <c r="B186" s="3">
        <v>-5.5865921999999998E-2</v>
      </c>
      <c r="C186" s="6">
        <v>-6.8821363999999996E-2</v>
      </c>
      <c r="D186" s="6">
        <v>-9.0909090999999997E-2</v>
      </c>
      <c r="E186" s="6">
        <v>-7.1739129999999998E-2</v>
      </c>
      <c r="F186" s="4">
        <v>-5.6140350999999998E-2</v>
      </c>
    </row>
    <row r="187" spans="2:6">
      <c r="B187" s="3">
        <v>2.9585800000000002E-3</v>
      </c>
      <c r="C187" s="6">
        <v>-1.7392886E-2</v>
      </c>
      <c r="D187" s="6">
        <v>9.0624999999999997E-2</v>
      </c>
      <c r="E187" s="6">
        <v>1.1709602E-2</v>
      </c>
      <c r="F187" s="4">
        <v>6.4436182999999994E-2</v>
      </c>
    </row>
    <row r="188" spans="2:6">
      <c r="B188" s="3">
        <v>-5.3097344999999997E-2</v>
      </c>
      <c r="C188" s="6">
        <v>6.1947765000000002E-2</v>
      </c>
      <c r="D188" s="6">
        <v>9.1690543999999999E-2</v>
      </c>
      <c r="E188" s="6">
        <v>3.4722221999999997E-2</v>
      </c>
      <c r="F188" s="4">
        <v>-4.6565773999999997E-2</v>
      </c>
    </row>
    <row r="189" spans="2:6">
      <c r="B189" s="3">
        <v>4.9844237E-2</v>
      </c>
      <c r="C189" s="6">
        <v>1.6668196E-2</v>
      </c>
      <c r="D189" s="6">
        <v>6.8241469999999999E-2</v>
      </c>
      <c r="E189" s="6">
        <v>2.9082773999999999E-2</v>
      </c>
      <c r="F189" s="4">
        <v>3.5409034999999998E-2</v>
      </c>
    </row>
    <row r="190" spans="2:6">
      <c r="B190" s="3">
        <v>2.9673590000000001E-3</v>
      </c>
      <c r="C190" s="6">
        <v>0.14753625000000001</v>
      </c>
      <c r="D190" s="6">
        <v>0.233415233</v>
      </c>
      <c r="E190" s="6">
        <v>1.8478260999999999E-2</v>
      </c>
      <c r="F190" s="4">
        <v>0.126179245</v>
      </c>
    </row>
    <row r="191" spans="2:6">
      <c r="B191" s="3">
        <v>-6.5088756999999997E-2</v>
      </c>
      <c r="C191" s="6">
        <v>-7.1427448000000004E-2</v>
      </c>
      <c r="D191" s="6">
        <v>-5.9760955999999997E-2</v>
      </c>
      <c r="E191" s="6">
        <v>-1.3874065999999999E-2</v>
      </c>
      <c r="F191" s="4">
        <v>5.1308900999999997E-2</v>
      </c>
    </row>
    <row r="192" spans="2:6">
      <c r="B192" s="3">
        <v>-0.13924050599999999</v>
      </c>
      <c r="C192" s="6">
        <v>-0.146154758</v>
      </c>
      <c r="D192" s="6">
        <v>0.22457627099999999</v>
      </c>
      <c r="E192" s="6">
        <v>-8.6580089999999995E-3</v>
      </c>
      <c r="F192" s="4">
        <v>8.5657370999999996E-2</v>
      </c>
    </row>
    <row r="193" spans="2:6">
      <c r="B193" s="3">
        <v>9.5588234999999994E-2</v>
      </c>
      <c r="C193" s="6">
        <v>-0.126128092</v>
      </c>
      <c r="D193" s="6">
        <v>-9.8615916999999997E-2</v>
      </c>
      <c r="E193" s="6">
        <v>0.11135371199999999</v>
      </c>
      <c r="F193" s="4">
        <v>-9.7247706000000003E-2</v>
      </c>
    </row>
    <row r="194" spans="2:6">
      <c r="B194" s="3">
        <v>0</v>
      </c>
      <c r="C194" s="6">
        <v>-5.6697988999999997E-2</v>
      </c>
      <c r="D194" s="6">
        <v>-5.1823416999999997E-2</v>
      </c>
      <c r="E194" s="6">
        <v>-5.6974459999999998E-2</v>
      </c>
      <c r="F194" s="4">
        <v>4.2682927000000002E-2</v>
      </c>
    </row>
    <row r="195" spans="2:6">
      <c r="B195" s="3">
        <v>0.10067114100000001</v>
      </c>
      <c r="C195" s="6">
        <v>5.4643888000000002E-2</v>
      </c>
      <c r="D195" s="6">
        <v>9.3117408999999998E-2</v>
      </c>
      <c r="E195" s="6">
        <v>2.0833332999999999E-2</v>
      </c>
      <c r="F195" s="4">
        <v>-9.2592593000000001E-2</v>
      </c>
    </row>
    <row r="196" spans="2:6">
      <c r="B196" s="3">
        <v>-4.8780487999999997E-2</v>
      </c>
      <c r="C196" s="6">
        <v>-1.34722E-2</v>
      </c>
      <c r="D196" s="6">
        <v>-0.109259259</v>
      </c>
      <c r="E196" s="6">
        <v>4.8979592000000002E-2</v>
      </c>
      <c r="F196" s="4">
        <v>1.8259936000000001E-2</v>
      </c>
    </row>
    <row r="197" spans="2:6">
      <c r="B197" s="3">
        <v>-5.4487178999999997E-2</v>
      </c>
      <c r="C197" s="6">
        <v>-4.8322753000000003E-2</v>
      </c>
      <c r="D197" s="6">
        <v>0</v>
      </c>
      <c r="E197" s="6">
        <v>-4.7665369999999999E-2</v>
      </c>
      <c r="F197" s="4">
        <v>-4.0084387999999999E-2</v>
      </c>
    </row>
    <row r="198" spans="2:6">
      <c r="B198" s="3">
        <v>1.0169492E-2</v>
      </c>
      <c r="C198" s="6">
        <v>-3.0898399E-2</v>
      </c>
      <c r="D198" s="6">
        <v>1.2474012E-2</v>
      </c>
      <c r="E198" s="6">
        <v>2.1450460000000001E-2</v>
      </c>
      <c r="F198" s="4">
        <v>3.0769231000000001E-2</v>
      </c>
    </row>
    <row r="199" spans="2:6">
      <c r="B199" s="3">
        <v>-0.10738254999999999</v>
      </c>
      <c r="C199" s="6">
        <v>4.7831592999999999E-2</v>
      </c>
      <c r="D199" s="6">
        <v>0.12936344999999999</v>
      </c>
      <c r="E199" s="6">
        <v>5.1999999999999998E-2</v>
      </c>
      <c r="F199" s="4">
        <v>-7.0362472999999995E-2</v>
      </c>
    </row>
    <row r="200" spans="2:6">
      <c r="B200" s="3">
        <v>0.10902255600000001</v>
      </c>
      <c r="C200" s="6">
        <v>0.11957068</v>
      </c>
      <c r="D200" s="6">
        <v>0.161818182</v>
      </c>
      <c r="E200" s="6">
        <v>0.115969582</v>
      </c>
      <c r="F200" s="4">
        <v>2.4082569000000002E-2</v>
      </c>
    </row>
    <row r="201" spans="2:6">
      <c r="B201" s="3">
        <v>3.3898304999999997E-2</v>
      </c>
      <c r="C201" s="6">
        <v>3.3975654000000001E-2</v>
      </c>
      <c r="D201" s="6">
        <v>6.8857589999999996E-2</v>
      </c>
      <c r="E201" s="6">
        <v>2.5553663000000001E-2</v>
      </c>
      <c r="F201" s="4">
        <v>7.8387457999999993E-2</v>
      </c>
    </row>
    <row r="202" spans="2:6">
      <c r="B202" s="3">
        <v>-5.9016393E-2</v>
      </c>
      <c r="C202" s="6">
        <v>8.9202654000000006E-2</v>
      </c>
      <c r="D202" s="6">
        <v>-0.143484627</v>
      </c>
      <c r="E202" s="6">
        <v>2.6578073000000001E-2</v>
      </c>
      <c r="F202" s="4">
        <v>2.9075805E-2</v>
      </c>
    </row>
    <row r="203" spans="2:6">
      <c r="B203" s="3">
        <v>-2.7874564000000001E-2</v>
      </c>
      <c r="C203" s="6">
        <v>-5.6037428E-2</v>
      </c>
      <c r="D203" s="6">
        <v>-2.9059828999999999E-2</v>
      </c>
      <c r="E203" s="6">
        <v>1.7799353E-2</v>
      </c>
      <c r="F203" s="4">
        <v>-5.2472249999999998E-2</v>
      </c>
    </row>
    <row r="204" spans="2:6">
      <c r="B204" s="3">
        <v>-2.8673835000000002E-2</v>
      </c>
      <c r="C204" s="6">
        <v>-3.6523208000000001E-2</v>
      </c>
      <c r="D204" s="6">
        <v>-3.5211270000000002E-3</v>
      </c>
      <c r="E204" s="6">
        <v>-3.9745627999999998E-2</v>
      </c>
      <c r="F204" s="4">
        <v>8.2002130000000006E-2</v>
      </c>
    </row>
    <row r="205" spans="2:6">
      <c r="B205" s="3">
        <v>-2.5830257999999998E-2</v>
      </c>
      <c r="C205" s="6">
        <v>0.18956989899999999</v>
      </c>
      <c r="D205" s="6">
        <v>7.2438163E-2</v>
      </c>
      <c r="E205" s="6">
        <v>1.4900662E-2</v>
      </c>
      <c r="F205" s="4">
        <v>1.9685039999999998E-3</v>
      </c>
    </row>
    <row r="206" spans="2:6">
      <c r="B206" s="3">
        <v>7.5757580000000001E-3</v>
      </c>
      <c r="C206" s="6">
        <v>9.5617775000000002E-2</v>
      </c>
      <c r="D206" s="6">
        <v>-0.116968699</v>
      </c>
      <c r="E206" s="6">
        <v>-5.3833605E-2</v>
      </c>
      <c r="F206" s="4">
        <v>-5.9921414999999999E-2</v>
      </c>
    </row>
    <row r="207" spans="2:6">
      <c r="B207" s="3">
        <v>1.8796991999999998E-2</v>
      </c>
      <c r="C207" s="6">
        <v>3.6347039999999999E-3</v>
      </c>
      <c r="D207" s="6">
        <v>0.11194029899999999</v>
      </c>
      <c r="E207" s="6">
        <v>-6.8965517000000004E-2</v>
      </c>
      <c r="F207" s="4">
        <v>5.2246599999999999E-3</v>
      </c>
    </row>
    <row r="208" spans="2:6">
      <c r="B208" s="3">
        <v>3.3210332000000002E-2</v>
      </c>
      <c r="C208" s="6">
        <v>5.4347046000000003E-2</v>
      </c>
      <c r="D208" s="6">
        <v>-3.1879194999999999E-2</v>
      </c>
      <c r="E208" s="6">
        <v>-8.7962963000000005E-2</v>
      </c>
      <c r="F208" s="4">
        <v>-5.4054053999999997E-2</v>
      </c>
    </row>
    <row r="209" spans="2:6">
      <c r="B209" s="3">
        <v>-0.05</v>
      </c>
      <c r="C209" s="6">
        <v>-2.4051629000000001E-2</v>
      </c>
      <c r="D209" s="6">
        <v>0.11438474899999999</v>
      </c>
      <c r="E209" s="6">
        <v>-5.5837563E-2</v>
      </c>
      <c r="F209" s="4">
        <v>3.7362636999999997E-2</v>
      </c>
    </row>
    <row r="210" spans="2:6">
      <c r="B210" s="3">
        <v>9.7744361000000002E-2</v>
      </c>
      <c r="C210" s="6">
        <v>2.4644366000000001E-2</v>
      </c>
      <c r="D210" s="6">
        <v>0.14774494599999999</v>
      </c>
      <c r="E210" s="6">
        <v>-5.2688171999999998E-2</v>
      </c>
      <c r="F210" s="4">
        <v>6.3559319999999999E-3</v>
      </c>
    </row>
    <row r="211" spans="2:6">
      <c r="B211" s="3">
        <v>-4.4520548E-2</v>
      </c>
      <c r="C211" s="6">
        <v>-8.9344349000000003E-2</v>
      </c>
      <c r="D211" s="6">
        <v>2.0325203E-2</v>
      </c>
      <c r="E211" s="6">
        <v>-3.6322360999999997E-2</v>
      </c>
      <c r="F211" s="4">
        <v>3.1578947000000003E-2</v>
      </c>
    </row>
    <row r="212" spans="2:6">
      <c r="B212" s="3">
        <v>7.1684587999999994E-2</v>
      </c>
      <c r="C212" s="6">
        <v>0.24150708300000001</v>
      </c>
      <c r="D212" s="6">
        <v>-3.187251E-2</v>
      </c>
      <c r="E212" s="6">
        <v>2.7090695000000001E-2</v>
      </c>
      <c r="F212" s="4">
        <v>-0.15</v>
      </c>
    </row>
    <row r="213" spans="2:6">
      <c r="B213" s="3">
        <v>5.3511705999999999E-2</v>
      </c>
      <c r="C213" s="6">
        <v>3.044822E-3</v>
      </c>
      <c r="D213" s="6">
        <v>1.6460905000000001E-2</v>
      </c>
      <c r="E213" s="6">
        <v>6.5366971999999995E-2</v>
      </c>
      <c r="F213" s="4">
        <v>3.7214886000000003E-2</v>
      </c>
    </row>
    <row r="214" spans="2:6">
      <c r="B214" s="3">
        <v>-8.5714286000000001E-2</v>
      </c>
      <c r="C214" s="6">
        <v>0</v>
      </c>
      <c r="D214" s="6">
        <v>-7.6923077000000006E-2</v>
      </c>
      <c r="E214" s="6">
        <v>-2.3681377999999999E-2</v>
      </c>
      <c r="F214" s="4">
        <v>-1.5046296000000001E-2</v>
      </c>
    </row>
    <row r="215" spans="2:6">
      <c r="B215" s="3">
        <v>0.13194444399999999</v>
      </c>
      <c r="C215" s="6">
        <v>0.10190874599999999</v>
      </c>
      <c r="D215" s="6">
        <v>5.4093567000000002E-2</v>
      </c>
      <c r="E215" s="6">
        <v>-5.8434398999999998E-2</v>
      </c>
      <c r="F215" s="4">
        <v>2.9377203000000001E-2</v>
      </c>
    </row>
    <row r="216" spans="2:6">
      <c r="B216" s="3">
        <v>-2.1472392999999999E-2</v>
      </c>
      <c r="C216" s="6">
        <v>2.0228379000000001E-2</v>
      </c>
      <c r="D216" s="6">
        <v>-4.5769763999999998E-2</v>
      </c>
      <c r="E216" s="6">
        <v>-4.4496487000000001E-2</v>
      </c>
      <c r="F216" s="4">
        <v>4.1095890000000003E-2</v>
      </c>
    </row>
    <row r="217" spans="2:6">
      <c r="B217" s="3">
        <v>-9.0909090999999997E-2</v>
      </c>
      <c r="C217" s="6">
        <v>-1.1329041E-2</v>
      </c>
      <c r="D217" s="6">
        <v>7.2674419000000004E-2</v>
      </c>
      <c r="E217" s="6">
        <v>9.1911765000000006E-2</v>
      </c>
      <c r="F217" s="4">
        <v>8.2236842000000004E-2</v>
      </c>
    </row>
    <row r="218" spans="2:6">
      <c r="B218" s="3">
        <v>-3.1034483000000002E-2</v>
      </c>
      <c r="C218" s="6">
        <v>-0.14899517400000001</v>
      </c>
      <c r="D218" s="6">
        <v>8.2655827000000001E-2</v>
      </c>
      <c r="E218" s="6">
        <v>-3.7037037000000002E-2</v>
      </c>
      <c r="F218" s="4">
        <v>4.5592704999999997E-2</v>
      </c>
    </row>
    <row r="219" spans="2:6">
      <c r="B219" s="3">
        <v>7.1174376999999997E-2</v>
      </c>
      <c r="C219" s="6">
        <v>-2.3572728000000001E-2</v>
      </c>
      <c r="D219" s="6">
        <v>-5.3817271999999999E-2</v>
      </c>
      <c r="E219" s="6">
        <v>-9.0909090999999997E-2</v>
      </c>
      <c r="F219" s="4">
        <v>-3.9728682000000001E-2</v>
      </c>
    </row>
    <row r="220" spans="2:6">
      <c r="B220" s="3">
        <v>6.9767441999999999E-2</v>
      </c>
      <c r="C220" s="6">
        <v>7.9309696999999998E-2</v>
      </c>
      <c r="D220" s="6">
        <v>-2.2486771999999999E-2</v>
      </c>
      <c r="E220" s="6">
        <v>5.1282050000000003E-3</v>
      </c>
      <c r="F220" s="4">
        <v>3.3299697000000003E-2</v>
      </c>
    </row>
    <row r="221" spans="2:6">
      <c r="B221" s="3">
        <v>2.1739129999999999E-2</v>
      </c>
      <c r="C221" s="6">
        <v>-5.4313269999999997E-2</v>
      </c>
      <c r="D221" s="6">
        <v>-3.1123139000000001E-2</v>
      </c>
      <c r="E221" s="6">
        <v>-4.3367347000000001E-2</v>
      </c>
      <c r="F221" s="4">
        <v>-4.9804688E-2</v>
      </c>
    </row>
    <row r="222" spans="2:6">
      <c r="B222" s="3">
        <v>-5.1671732999999997E-2</v>
      </c>
      <c r="C222" s="6">
        <v>-0.320943268</v>
      </c>
      <c r="D222" s="6">
        <v>2.7932960999999999E-2</v>
      </c>
      <c r="E222" s="6">
        <v>1.7333332999999999E-2</v>
      </c>
      <c r="F222" s="4">
        <v>1.3360739999999999E-2</v>
      </c>
    </row>
    <row r="223" spans="2:6">
      <c r="B223" s="3">
        <v>3.8461538000000003E-2</v>
      </c>
      <c r="C223" s="6">
        <v>0.44870137999999998</v>
      </c>
      <c r="D223" s="6">
        <v>0.141304348</v>
      </c>
      <c r="E223" s="6">
        <v>-6.2909567E-2</v>
      </c>
      <c r="F223" s="4">
        <v>4.4624746E-2</v>
      </c>
    </row>
    <row r="224" spans="2:6">
      <c r="B224" s="3">
        <v>-3.0864199999999999E-3</v>
      </c>
      <c r="C224" s="6">
        <v>-5.7553957000000003E-2</v>
      </c>
      <c r="D224" s="6">
        <v>9.2857143000000003E-2</v>
      </c>
      <c r="E224" s="6">
        <v>-7.4125873999999994E-2</v>
      </c>
      <c r="F224" s="4">
        <v>-5.8252429999999999E-3</v>
      </c>
    </row>
    <row r="225" spans="2:6">
      <c r="B225" s="3">
        <v>-0.111455108</v>
      </c>
      <c r="C225" s="6">
        <v>7.6335880000000002E-3</v>
      </c>
      <c r="D225" s="6">
        <v>-5.6644880000000002E-2</v>
      </c>
      <c r="E225" s="6">
        <v>-7.5528699999999997E-3</v>
      </c>
      <c r="F225" s="4">
        <v>-6.4453125E-2</v>
      </c>
    </row>
    <row r="226" spans="2:6">
      <c r="B226" s="3">
        <v>0.114982578</v>
      </c>
      <c r="C226" s="6">
        <v>-9.4696970000000005E-2</v>
      </c>
      <c r="D226" s="6">
        <v>-4.3879908000000002E-2</v>
      </c>
      <c r="E226" s="6">
        <v>0.14003044100000001</v>
      </c>
      <c r="F226" s="4">
        <v>-9.4989562E-2</v>
      </c>
    </row>
    <row r="227" spans="2:6">
      <c r="B227" s="3">
        <v>-0.13125000000000001</v>
      </c>
      <c r="C227" s="6">
        <v>-4.1841004000000001E-2</v>
      </c>
      <c r="D227" s="6">
        <v>-0.10990338199999999</v>
      </c>
      <c r="E227" s="6">
        <v>-0.11481976000000001</v>
      </c>
      <c r="F227" s="4">
        <v>-6.4590542000000001E-2</v>
      </c>
    </row>
    <row r="228" spans="2:6">
      <c r="B228" s="3">
        <v>-9.7122301999999994E-2</v>
      </c>
      <c r="C228" s="6">
        <v>-0.10917030599999999</v>
      </c>
      <c r="D228" s="6">
        <v>-5.5630935999999999E-2</v>
      </c>
      <c r="E228" s="6">
        <v>-3.4690799000000001E-2</v>
      </c>
      <c r="F228" s="4">
        <v>-4.8088778999999998E-2</v>
      </c>
    </row>
    <row r="229" spans="2:6">
      <c r="B229" s="3">
        <v>3.187251E-2</v>
      </c>
      <c r="C229" s="6">
        <v>4.4117647000000003E-2</v>
      </c>
      <c r="D229" s="6">
        <v>3.3045976999999997E-2</v>
      </c>
      <c r="E229" s="6">
        <v>4.0625000000000001E-2</v>
      </c>
      <c r="F229" s="4">
        <v>6.8652850000000001E-2</v>
      </c>
    </row>
    <row r="230" spans="2:6">
      <c r="B230" s="3">
        <v>-3.4749034999999998E-2</v>
      </c>
      <c r="C230" s="6">
        <v>0.107981221</v>
      </c>
      <c r="D230" s="6">
        <v>-0.121001391</v>
      </c>
      <c r="E230" s="6">
        <v>-8.4084084000000003E-2</v>
      </c>
      <c r="F230" s="4">
        <v>-1.6969696999999999E-2</v>
      </c>
    </row>
    <row r="231" spans="2:6">
      <c r="B231" s="3">
        <v>3.5999999999999997E-2</v>
      </c>
      <c r="C231" s="6">
        <v>0.13983050799999999</v>
      </c>
      <c r="D231" s="6">
        <v>-0.120253165</v>
      </c>
      <c r="E231" s="6">
        <v>-3.7704917999999997E-2</v>
      </c>
      <c r="F231" s="4">
        <v>7.5215782999999994E-2</v>
      </c>
    </row>
    <row r="232" spans="2:6">
      <c r="B232" s="3">
        <v>-0.177606178</v>
      </c>
      <c r="C232" s="6">
        <v>-7.4349442000000002E-2</v>
      </c>
      <c r="D232" s="6">
        <v>-5.5755395999999999E-2</v>
      </c>
      <c r="E232" s="6">
        <v>-7.6660987999999999E-2</v>
      </c>
      <c r="F232" s="4">
        <v>-0.13073394499999999</v>
      </c>
    </row>
    <row r="233" spans="2:6">
      <c r="B233" s="3">
        <v>4.694836E-3</v>
      </c>
      <c r="C233" s="6">
        <v>6.0240964000000001E-2</v>
      </c>
      <c r="D233" s="6">
        <v>3.8095237999999997E-2</v>
      </c>
      <c r="E233" s="6">
        <v>9.5940959000000006E-2</v>
      </c>
      <c r="F233" s="4">
        <v>0.12269129300000001</v>
      </c>
    </row>
    <row r="234" spans="2:6">
      <c r="B234" s="3">
        <v>0.107476636</v>
      </c>
      <c r="C234" s="6">
        <v>-2.6515152E-2</v>
      </c>
      <c r="D234" s="6">
        <v>1.6513760999999998E-2</v>
      </c>
      <c r="E234" s="6">
        <v>0.11447811400000001</v>
      </c>
      <c r="F234" s="4">
        <v>1.6451233999999999E-2</v>
      </c>
    </row>
    <row r="235" spans="2:6">
      <c r="B235" s="3">
        <v>9.2827004000000005E-2</v>
      </c>
      <c r="C235" s="6">
        <v>7.7821011999999995E-2</v>
      </c>
      <c r="D235" s="6">
        <v>8.3032491E-2</v>
      </c>
      <c r="E235" s="6">
        <v>4.2296072999999997E-2</v>
      </c>
      <c r="F235" s="4">
        <v>1.8497110000000001E-2</v>
      </c>
    </row>
    <row r="236" spans="2:6">
      <c r="B236" s="3">
        <v>-2.3166023000000001E-2</v>
      </c>
      <c r="C236" s="6">
        <v>-5.0541516000000002E-2</v>
      </c>
      <c r="D236" s="6">
        <v>6.3333333000000006E-2</v>
      </c>
      <c r="E236" s="6">
        <v>1.0144927999999999E-2</v>
      </c>
      <c r="F236" s="4">
        <v>3.6322360999999997E-2</v>
      </c>
    </row>
    <row r="237" spans="2:6">
      <c r="B237" s="3">
        <v>-5.5335967999999999E-2</v>
      </c>
      <c r="C237" s="6">
        <v>-9.5057033999999999E-2</v>
      </c>
      <c r="D237" s="6">
        <v>-8.9341693E-2</v>
      </c>
      <c r="E237" s="6">
        <v>-0.142037303</v>
      </c>
      <c r="F237" s="4">
        <v>1.8619934000000001E-2</v>
      </c>
    </row>
    <row r="238" spans="2:6">
      <c r="B238" s="3">
        <v>0.15899581600000001</v>
      </c>
      <c r="C238" s="6">
        <v>4.6218487000000003E-2</v>
      </c>
      <c r="D238" s="6">
        <v>-7.5731496999999995E-2</v>
      </c>
      <c r="E238" s="6">
        <v>-5.3511705999999999E-2</v>
      </c>
      <c r="F238" s="4">
        <v>-2.6881720000000001E-2</v>
      </c>
    </row>
    <row r="239" spans="2:6">
      <c r="B239" s="7">
        <v>-8.3032491E-2</v>
      </c>
      <c r="C239" s="8">
        <v>-0.124497992</v>
      </c>
      <c r="D239" s="8">
        <v>-1.4897578999999999E-2</v>
      </c>
      <c r="E239" s="8">
        <v>-0.113074205</v>
      </c>
      <c r="F239" s="9">
        <v>-4.1988949999999997E-2</v>
      </c>
    </row>
  </sheetData>
  <mergeCells count="5">
    <mergeCell ref="B2:F2"/>
    <mergeCell ref="H14:M14"/>
    <mergeCell ref="I15:M15"/>
    <mergeCell ref="I18:L18"/>
    <mergeCell ref="I19:I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Sheet1</vt:lpstr>
      <vt:lpstr>G5ONE</vt:lpstr>
      <vt:lpstr>G5WGT</vt:lpstr>
      <vt:lpstr>N5COV</vt:lpstr>
      <vt:lpstr>N5RET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김수민</dc:creator>
  <cp:lastModifiedBy>김수민</cp:lastModifiedBy>
  <dcterms:created xsi:type="dcterms:W3CDTF">2019-06-07T06:54:34Z</dcterms:created>
  <dcterms:modified xsi:type="dcterms:W3CDTF">2019-06-11T03:19:55Z</dcterms:modified>
</cp:coreProperties>
</file>