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thouvenin\Documents\GitHub\Sentiment-Analysis-EuropePMC\MLAnalysis\"/>
    </mc:Choice>
  </mc:AlternateContent>
  <xr:revisionPtr revIDLastSave="0" documentId="13_ncr:1_{944468B5-6BA2-4203-99C5-0BCC5CD0D7EB}" xr6:coauthVersionLast="36" xr6:coauthVersionMax="36" xr10:uidLastSave="{00000000-0000-0000-0000-000000000000}"/>
  <bookViews>
    <workbookView xWindow="0" yWindow="0" windowWidth="16380" windowHeight="8190" tabRatio="500" activeTab="2" xr2:uid="{00000000-000D-0000-FFFF-FFFF00000000}"/>
  </bookViews>
  <sheets>
    <sheet name="PostAnalysis" sheetId="1" r:id="rId1"/>
    <sheet name="Analysis-sectionPost" sheetId="2" r:id="rId2"/>
    <sheet name="Analysis-classPost" sheetId="3" r:id="rId3"/>
  </sheets>
  <externalReferences>
    <externalReference r:id="rId4"/>
  </externalReferenc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H17" i="3" s="1"/>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J49" i="3" s="1"/>
  <c r="E50" i="3"/>
  <c r="E51" i="3"/>
  <c r="E52" i="3"/>
  <c r="E53" i="3"/>
  <c r="E54" i="3"/>
  <c r="E55" i="3"/>
  <c r="E56" i="3"/>
  <c r="E57" i="3"/>
  <c r="E58" i="3"/>
  <c r="E59" i="3"/>
  <c r="E60" i="3"/>
  <c r="E61" i="3"/>
  <c r="E62" i="3"/>
  <c r="E63" i="3"/>
  <c r="E64" i="3"/>
  <c r="E65" i="3"/>
  <c r="H65" i="3" s="1"/>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J113" i="3" s="1"/>
  <c r="E114" i="3"/>
  <c r="E115" i="3"/>
  <c r="E116" i="3"/>
  <c r="E117" i="3"/>
  <c r="E118" i="3"/>
  <c r="E119" i="3"/>
  <c r="E120" i="3"/>
  <c r="E121" i="3"/>
  <c r="E122" i="3"/>
  <c r="E123" i="3"/>
  <c r="E124" i="3"/>
  <c r="E125" i="3"/>
  <c r="E126" i="3"/>
  <c r="E127" i="3"/>
  <c r="E128" i="3"/>
  <c r="E129" i="3"/>
  <c r="H129" i="3" s="1"/>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J177" i="3" s="1"/>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H209" i="3" s="1"/>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J241" i="3" s="1"/>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H269" i="3" s="1"/>
  <c r="E270" i="3"/>
  <c r="E271" i="3"/>
  <c r="E272" i="3"/>
  <c r="E273" i="3"/>
  <c r="E274" i="3"/>
  <c r="E275" i="3"/>
  <c r="E276" i="3"/>
  <c r="E277" i="3"/>
  <c r="E278" i="3"/>
  <c r="E279" i="3"/>
  <c r="E280" i="3"/>
  <c r="E281" i="3"/>
  <c r="E282" i="3"/>
  <c r="E283" i="3"/>
  <c r="E284" i="3"/>
  <c r="E285" i="3"/>
  <c r="H285" i="3" s="1"/>
  <c r="E286" i="3"/>
  <c r="E287" i="3"/>
  <c r="E288" i="3"/>
  <c r="E289" i="3"/>
  <c r="E290" i="3"/>
  <c r="E291" i="3"/>
  <c r="E292" i="3"/>
  <c r="E293" i="3"/>
  <c r="E294" i="3"/>
  <c r="E295" i="3"/>
  <c r="E296" i="3"/>
  <c r="E297" i="3"/>
  <c r="H297" i="3" s="1"/>
  <c r="E298" i="3"/>
  <c r="E299" i="3"/>
  <c r="E300" i="3"/>
  <c r="E301" i="3"/>
  <c r="E302" i="3"/>
  <c r="E303" i="3"/>
  <c r="E304" i="3"/>
  <c r="E305" i="3"/>
  <c r="J305" i="3" s="1"/>
  <c r="E306" i="3"/>
  <c r="E307" i="3"/>
  <c r="E308" i="3"/>
  <c r="E309" i="3"/>
  <c r="E310" i="3"/>
  <c r="E311" i="3"/>
  <c r="E312" i="3"/>
  <c r="E313" i="3"/>
  <c r="H313" i="3" s="1"/>
  <c r="E314" i="3"/>
  <c r="E315" i="3"/>
  <c r="E316" i="3"/>
  <c r="E317" i="3"/>
  <c r="E318" i="3"/>
  <c r="E319" i="3"/>
  <c r="E320" i="3"/>
  <c r="E321" i="3"/>
  <c r="E322" i="3"/>
  <c r="E323" i="3"/>
  <c r="E324" i="3"/>
  <c r="E325" i="3"/>
  <c r="E326" i="3"/>
  <c r="E327" i="3"/>
  <c r="E328" i="3"/>
  <c r="E329" i="3"/>
  <c r="H329" i="3" s="1"/>
  <c r="E330" i="3"/>
  <c r="E331" i="3"/>
  <c r="E332" i="3"/>
  <c r="E333" i="3"/>
  <c r="E334" i="3"/>
  <c r="E335" i="3"/>
  <c r="E336" i="3"/>
  <c r="E337" i="3"/>
  <c r="H337" i="3" s="1"/>
  <c r="E338" i="3"/>
  <c r="E339" i="3"/>
  <c r="E340" i="3"/>
  <c r="E341" i="3"/>
  <c r="E342" i="3"/>
  <c r="E343" i="3"/>
  <c r="E344" i="3"/>
  <c r="E345" i="3"/>
  <c r="E346" i="3"/>
  <c r="E347" i="3"/>
  <c r="E348" i="3"/>
  <c r="E349" i="3"/>
  <c r="H349" i="3" s="1"/>
  <c r="E350" i="3"/>
  <c r="E351" i="3"/>
  <c r="E352" i="3"/>
  <c r="E353" i="3"/>
  <c r="E354" i="3"/>
  <c r="E355" i="3"/>
  <c r="E356" i="3"/>
  <c r="E357" i="3"/>
  <c r="E358" i="3"/>
  <c r="E359" i="3"/>
  <c r="E360" i="3"/>
  <c r="E361" i="3"/>
  <c r="H361" i="3" s="1"/>
  <c r="E362" i="3"/>
  <c r="E363" i="3"/>
  <c r="E364" i="3"/>
  <c r="E365" i="3"/>
  <c r="E366" i="3"/>
  <c r="E367" i="3"/>
  <c r="E368" i="3"/>
  <c r="E369" i="3"/>
  <c r="J369" i="3" s="1"/>
  <c r="E370" i="3"/>
  <c r="E371" i="3"/>
  <c r="E372" i="3"/>
  <c r="E373" i="3"/>
  <c r="E374" i="3"/>
  <c r="E375" i="3"/>
  <c r="E376" i="3"/>
  <c r="E377" i="3"/>
  <c r="E378" i="3"/>
  <c r="E379" i="3"/>
  <c r="E380" i="3"/>
  <c r="E381" i="3"/>
  <c r="H381" i="3" s="1"/>
  <c r="E382" i="3"/>
  <c r="E383" i="3"/>
  <c r="E384" i="3"/>
  <c r="E385" i="3"/>
  <c r="E386" i="3"/>
  <c r="E387" i="3"/>
  <c r="E388" i="3"/>
  <c r="E389" i="3"/>
  <c r="E390" i="3"/>
  <c r="E391" i="3"/>
  <c r="E392" i="3"/>
  <c r="E393" i="3"/>
  <c r="H393" i="3" s="1"/>
  <c r="E394" i="3"/>
  <c r="E395" i="3"/>
  <c r="E396" i="3"/>
  <c r="E397" i="3"/>
  <c r="E398" i="3"/>
  <c r="E399" i="3"/>
  <c r="E400" i="3"/>
  <c r="E401" i="3"/>
  <c r="E402" i="3"/>
  <c r="E403" i="3"/>
  <c r="E404" i="3"/>
  <c r="E405" i="3"/>
  <c r="E406" i="3"/>
  <c r="E407" i="3"/>
  <c r="E408" i="3"/>
  <c r="E409" i="3"/>
  <c r="E410" i="3"/>
  <c r="E411" i="3"/>
  <c r="E412" i="3"/>
  <c r="E413" i="3"/>
  <c r="H413" i="3" s="1"/>
  <c r="E414" i="3"/>
  <c r="E415" i="3"/>
  <c r="E416" i="3"/>
  <c r="E417" i="3"/>
  <c r="E418" i="3"/>
  <c r="E419" i="3"/>
  <c r="E420" i="3"/>
  <c r="E421" i="3"/>
  <c r="E422" i="3"/>
  <c r="E423" i="3"/>
  <c r="E424" i="3"/>
  <c r="E425" i="3"/>
  <c r="E426" i="3"/>
  <c r="E427" i="3"/>
  <c r="E428" i="3"/>
  <c r="E429" i="3"/>
  <c r="E430" i="3"/>
  <c r="E431" i="3"/>
  <c r="E432" i="3"/>
  <c r="E433" i="3"/>
  <c r="J433" i="3" s="1"/>
  <c r="E434" i="3"/>
  <c r="E435" i="3"/>
  <c r="E436" i="3"/>
  <c r="E437" i="3"/>
  <c r="E438" i="3"/>
  <c r="E439" i="3"/>
  <c r="E440" i="3"/>
  <c r="E441" i="3"/>
  <c r="E442" i="3"/>
  <c r="E443" i="3"/>
  <c r="E444" i="3"/>
  <c r="E445" i="3"/>
  <c r="H445" i="3" s="1"/>
  <c r="E446" i="3"/>
  <c r="E447" i="3"/>
  <c r="E448" i="3"/>
  <c r="E449" i="3"/>
  <c r="H449" i="3" s="1"/>
  <c r="E450" i="3"/>
  <c r="E451" i="3"/>
  <c r="E452" i="3"/>
  <c r="E453" i="3"/>
  <c r="E454" i="3"/>
  <c r="E455" i="3"/>
  <c r="E456" i="3"/>
  <c r="E457" i="3"/>
  <c r="E458" i="3"/>
  <c r="E459" i="3"/>
  <c r="E460" i="3"/>
  <c r="E461" i="3"/>
  <c r="H461" i="3" s="1"/>
  <c r="E462" i="3"/>
  <c r="E463" i="3"/>
  <c r="E464" i="3"/>
  <c r="E465" i="3"/>
  <c r="E466" i="3"/>
  <c r="E467" i="3"/>
  <c r="E468" i="3"/>
  <c r="E469" i="3"/>
  <c r="E470" i="3"/>
  <c r="E471" i="3"/>
  <c r="E472" i="3"/>
  <c r="E473" i="3"/>
  <c r="E474" i="3"/>
  <c r="E475" i="3"/>
  <c r="E476" i="3"/>
  <c r="E477" i="3"/>
  <c r="H477" i="3" s="1"/>
  <c r="E478" i="3"/>
  <c r="E479" i="3"/>
  <c r="E480" i="3"/>
  <c r="E481" i="3"/>
  <c r="H481" i="3" s="1"/>
  <c r="E482" i="3"/>
  <c r="E483" i="3"/>
  <c r="E484" i="3"/>
  <c r="E485" i="3"/>
  <c r="E486" i="3"/>
  <c r="E487" i="3"/>
  <c r="E488" i="3"/>
  <c r="E489" i="3"/>
  <c r="H489" i="3" s="1"/>
  <c r="E490" i="3"/>
  <c r="E491" i="3"/>
  <c r="E492" i="3"/>
  <c r="E493" i="3"/>
  <c r="E494" i="3"/>
  <c r="E495" i="3"/>
  <c r="E496" i="3"/>
  <c r="E497" i="3"/>
  <c r="J497" i="3" s="1"/>
  <c r="E498" i="3"/>
  <c r="E499" i="3"/>
  <c r="E500" i="3"/>
  <c r="E501" i="3"/>
  <c r="E502" i="3"/>
  <c r="E503" i="3"/>
  <c r="E504" i="3"/>
  <c r="E505" i="3"/>
  <c r="E506" i="3"/>
  <c r="E507" i="3"/>
  <c r="E508" i="3"/>
  <c r="E509" i="3"/>
  <c r="H509" i="3" s="1"/>
  <c r="E510" i="3"/>
  <c r="E511" i="3"/>
  <c r="E512" i="3"/>
  <c r="E513" i="3"/>
  <c r="E514" i="3"/>
  <c r="E515" i="3"/>
  <c r="E516" i="3"/>
  <c r="E517" i="3"/>
  <c r="E518" i="3"/>
  <c r="E519" i="3"/>
  <c r="E520" i="3"/>
  <c r="E521" i="3"/>
  <c r="H521" i="3" s="1"/>
  <c r="E522" i="3"/>
  <c r="E523" i="3"/>
  <c r="E524" i="3"/>
  <c r="E525" i="3"/>
  <c r="E526" i="3"/>
  <c r="E527" i="3"/>
  <c r="E528" i="3"/>
  <c r="E529" i="3"/>
  <c r="H529" i="3" s="1"/>
  <c r="E530" i="3"/>
  <c r="E531" i="3"/>
  <c r="E532" i="3"/>
  <c r="E533" i="3"/>
  <c r="E534" i="3"/>
  <c r="E535" i="3"/>
  <c r="E536" i="3"/>
  <c r="E537" i="3"/>
  <c r="E538" i="3"/>
  <c r="E539" i="3"/>
  <c r="E540" i="3"/>
  <c r="E541" i="3"/>
  <c r="H541" i="3" s="1"/>
  <c r="E542" i="3"/>
  <c r="E543" i="3"/>
  <c r="E544" i="3"/>
  <c r="E545" i="3"/>
  <c r="E546" i="3"/>
  <c r="E547" i="3"/>
  <c r="E548" i="3"/>
  <c r="E549" i="3"/>
  <c r="E550" i="3"/>
  <c r="E551" i="3"/>
  <c r="E552" i="3"/>
  <c r="E553" i="3"/>
  <c r="H553" i="3" s="1"/>
  <c r="E554" i="3"/>
  <c r="E555" i="3"/>
  <c r="E556" i="3"/>
  <c r="E557" i="3"/>
  <c r="H557" i="3" s="1"/>
  <c r="E558" i="3"/>
  <c r="E559" i="3"/>
  <c r="E560" i="3"/>
  <c r="E561" i="3"/>
  <c r="J561" i="3" s="1"/>
  <c r="E562" i="3"/>
  <c r="E563" i="3"/>
  <c r="E564" i="3"/>
  <c r="E565" i="3"/>
  <c r="E566" i="3"/>
  <c r="E567" i="3"/>
  <c r="E568" i="3"/>
  <c r="E569" i="3"/>
  <c r="E570" i="3"/>
  <c r="E571" i="3"/>
  <c r="E572" i="3"/>
  <c r="E573" i="3"/>
  <c r="H573" i="3" s="1"/>
  <c r="E574" i="3"/>
  <c r="E575" i="3"/>
  <c r="E576" i="3"/>
  <c r="E577" i="3"/>
  <c r="E578" i="3"/>
  <c r="E579" i="3"/>
  <c r="E580" i="3"/>
  <c r="E581" i="3"/>
  <c r="E582" i="3"/>
  <c r="E583" i="3"/>
  <c r="E584" i="3"/>
  <c r="E585" i="3"/>
  <c r="H585" i="3" s="1"/>
  <c r="E586" i="3"/>
  <c r="E587" i="3"/>
  <c r="E588" i="3"/>
  <c r="E589" i="3"/>
  <c r="H589" i="3" s="1"/>
  <c r="E590" i="3"/>
  <c r="E591" i="3"/>
  <c r="E592" i="3"/>
  <c r="E593" i="3"/>
  <c r="E594" i="3"/>
  <c r="E595" i="3"/>
  <c r="E596" i="3"/>
  <c r="E597" i="3"/>
  <c r="E598" i="3"/>
  <c r="E599" i="3"/>
  <c r="E600" i="3"/>
  <c r="E601" i="3"/>
  <c r="E602" i="3"/>
  <c r="E603" i="3"/>
  <c r="E604" i="3"/>
  <c r="E605" i="3"/>
  <c r="E606" i="3"/>
  <c r="E607" i="3"/>
  <c r="I607" i="3" s="1"/>
  <c r="E608" i="3"/>
  <c r="E609" i="3"/>
  <c r="E610" i="3"/>
  <c r="E611" i="3"/>
  <c r="E612" i="3"/>
  <c r="E613" i="3"/>
  <c r="E614" i="3"/>
  <c r="E615" i="3"/>
  <c r="E616" i="3"/>
  <c r="E617" i="3"/>
  <c r="E618" i="3"/>
  <c r="E619" i="3"/>
  <c r="E620" i="3"/>
  <c r="E621" i="3"/>
  <c r="H621" i="3" s="1"/>
  <c r="E622" i="3"/>
  <c r="E623" i="3"/>
  <c r="I623" i="3" s="1"/>
  <c r="E624" i="3"/>
  <c r="E625" i="3"/>
  <c r="E626" i="3"/>
  <c r="E627" i="3"/>
  <c r="E628" i="3"/>
  <c r="E629" i="3"/>
  <c r="E630" i="3"/>
  <c r="E631" i="3"/>
  <c r="E632" i="3"/>
  <c r="E633" i="3"/>
  <c r="E634" i="3"/>
  <c r="E635" i="3"/>
  <c r="E636" i="3"/>
  <c r="E637" i="3"/>
  <c r="H637" i="3" s="1"/>
  <c r="E638" i="3"/>
  <c r="E639" i="3"/>
  <c r="E640" i="3"/>
  <c r="E641" i="3"/>
  <c r="H641" i="3" s="1"/>
  <c r="E642" i="3"/>
  <c r="E643" i="3"/>
  <c r="E644" i="3"/>
  <c r="E645" i="3"/>
  <c r="E646" i="3"/>
  <c r="E647" i="3"/>
  <c r="E648" i="3"/>
  <c r="E649" i="3"/>
  <c r="H649" i="3" s="1"/>
  <c r="E650" i="3"/>
  <c r="E651" i="3"/>
  <c r="E652" i="3"/>
  <c r="E653" i="3"/>
  <c r="H653" i="3" s="1"/>
  <c r="E654" i="3"/>
  <c r="E655" i="3"/>
  <c r="E656" i="3"/>
  <c r="E657" i="3"/>
  <c r="E658" i="3"/>
  <c r="E659" i="3"/>
  <c r="E660" i="3"/>
  <c r="E661" i="3"/>
  <c r="E662" i="3"/>
  <c r="E663" i="3"/>
  <c r="E664" i="3"/>
  <c r="E665" i="3"/>
  <c r="E666" i="3"/>
  <c r="E667" i="3"/>
  <c r="E668" i="3"/>
  <c r="E669" i="3"/>
  <c r="H669" i="3" s="1"/>
  <c r="E670" i="3"/>
  <c r="E671" i="3"/>
  <c r="I671" i="3" s="1"/>
  <c r="E672" i="3"/>
  <c r="E673" i="3"/>
  <c r="E674" i="3"/>
  <c r="E675" i="3"/>
  <c r="E676" i="3"/>
  <c r="E677" i="3"/>
  <c r="E678" i="3"/>
  <c r="E679" i="3"/>
  <c r="E680" i="3"/>
  <c r="E681" i="3"/>
  <c r="H681" i="3" s="1"/>
  <c r="E682" i="3"/>
  <c r="E683" i="3"/>
  <c r="E684" i="3"/>
  <c r="E685" i="3"/>
  <c r="E686" i="3"/>
  <c r="E687" i="3"/>
  <c r="I687" i="3" s="1"/>
  <c r="E688" i="3"/>
  <c r="E689" i="3"/>
  <c r="H689" i="3" s="1"/>
  <c r="E690" i="3"/>
  <c r="E691" i="3"/>
  <c r="E692" i="3"/>
  <c r="E693" i="3"/>
  <c r="E694" i="3"/>
  <c r="E695" i="3"/>
  <c r="E696" i="3"/>
  <c r="E697" i="3"/>
  <c r="H697" i="3" s="1"/>
  <c r="E698" i="3"/>
  <c r="E699" i="3"/>
  <c r="E700" i="3"/>
  <c r="E701" i="3"/>
  <c r="H701" i="3" s="1"/>
  <c r="E702" i="3"/>
  <c r="E703" i="3"/>
  <c r="E704" i="3"/>
  <c r="E705" i="3"/>
  <c r="E706" i="3"/>
  <c r="E707" i="3"/>
  <c r="E708" i="3"/>
  <c r="E709" i="3"/>
  <c r="E710" i="3"/>
  <c r="E711" i="3"/>
  <c r="E712" i="3"/>
  <c r="E713" i="3"/>
  <c r="E714" i="3"/>
  <c r="E715" i="3"/>
  <c r="E716" i="3"/>
  <c r="E717" i="3"/>
  <c r="H717" i="3" s="1"/>
  <c r="E718" i="3"/>
  <c r="E719" i="3"/>
  <c r="E720" i="3"/>
  <c r="E721" i="3"/>
  <c r="H721" i="3" s="1"/>
  <c r="E722" i="3"/>
  <c r="E723" i="3"/>
  <c r="E724" i="3"/>
  <c r="E725" i="3"/>
  <c r="E726" i="3"/>
  <c r="E727" i="3"/>
  <c r="E728" i="3"/>
  <c r="E729" i="3"/>
  <c r="E730" i="3"/>
  <c r="E731" i="3"/>
  <c r="E732" i="3"/>
  <c r="E733" i="3"/>
  <c r="H733" i="3" s="1"/>
  <c r="E734" i="3"/>
  <c r="E735" i="3"/>
  <c r="I735" i="3" s="1"/>
  <c r="E736" i="3"/>
  <c r="E737" i="3"/>
  <c r="E738" i="3"/>
  <c r="E739" i="3"/>
  <c r="E740" i="3"/>
  <c r="E741" i="3"/>
  <c r="E742" i="3"/>
  <c r="E743" i="3"/>
  <c r="E744" i="3"/>
  <c r="E745" i="3"/>
  <c r="H745" i="3" s="1"/>
  <c r="E746" i="3"/>
  <c r="E747" i="3"/>
  <c r="E748" i="3"/>
  <c r="E749" i="3"/>
  <c r="E750" i="3"/>
  <c r="E751" i="3"/>
  <c r="I751" i="3" s="1"/>
  <c r="E752" i="3"/>
  <c r="E753" i="3"/>
  <c r="E754" i="3"/>
  <c r="E755" i="3"/>
  <c r="E756" i="3"/>
  <c r="E757" i="3"/>
  <c r="E758" i="3"/>
  <c r="E759" i="3"/>
  <c r="E760" i="3"/>
  <c r="E761" i="3"/>
  <c r="E762" i="3"/>
  <c r="E763" i="3"/>
  <c r="E764" i="3"/>
  <c r="E765" i="3"/>
  <c r="H765" i="3" s="1"/>
  <c r="E766" i="3"/>
  <c r="E767" i="3"/>
  <c r="E768" i="3"/>
  <c r="E769" i="3"/>
  <c r="E770" i="3"/>
  <c r="E771" i="3"/>
  <c r="E772" i="3"/>
  <c r="E773" i="3"/>
  <c r="E774" i="3"/>
  <c r="E775" i="3"/>
  <c r="E776" i="3"/>
  <c r="E777" i="3"/>
  <c r="H777" i="3" s="1"/>
  <c r="E778" i="3"/>
  <c r="E779" i="3"/>
  <c r="E780" i="3"/>
  <c r="E781" i="3"/>
  <c r="E782" i="3"/>
  <c r="E783" i="3"/>
  <c r="E784" i="3"/>
  <c r="E785" i="3"/>
  <c r="E786" i="3"/>
  <c r="E787" i="3"/>
  <c r="E788" i="3"/>
  <c r="E789" i="3"/>
  <c r="E790" i="3"/>
  <c r="E791" i="3"/>
  <c r="E792" i="3"/>
  <c r="E793" i="3"/>
  <c r="E794" i="3"/>
  <c r="E795" i="3"/>
  <c r="E796" i="3"/>
  <c r="E797" i="3"/>
  <c r="H797" i="3" s="1"/>
  <c r="E798" i="3"/>
  <c r="E799" i="3"/>
  <c r="I799" i="3" s="1"/>
  <c r="E800" i="3"/>
  <c r="E801" i="3"/>
  <c r="H801" i="3" s="1"/>
  <c r="E802" i="3"/>
  <c r="E803" i="3"/>
  <c r="E804" i="3"/>
  <c r="E805" i="3"/>
  <c r="E806" i="3"/>
  <c r="E807" i="3"/>
  <c r="E808" i="3"/>
  <c r="E809" i="3"/>
  <c r="E810" i="3"/>
  <c r="E811" i="3"/>
  <c r="E812" i="3"/>
  <c r="E813" i="3"/>
  <c r="H813" i="3" s="1"/>
  <c r="E814" i="3"/>
  <c r="E815" i="3"/>
  <c r="I815" i="3" s="1"/>
  <c r="E816" i="3"/>
  <c r="E817" i="3"/>
  <c r="E818" i="3"/>
  <c r="E819" i="3"/>
  <c r="E820" i="3"/>
  <c r="E821" i="3"/>
  <c r="E822" i="3"/>
  <c r="E823" i="3"/>
  <c r="E824" i="3"/>
  <c r="E825" i="3"/>
  <c r="H825" i="3" s="1"/>
  <c r="E826" i="3"/>
  <c r="E827" i="3"/>
  <c r="E828" i="3"/>
  <c r="E829" i="3"/>
  <c r="E830" i="3"/>
  <c r="E831" i="3"/>
  <c r="E832" i="3"/>
  <c r="E833" i="3"/>
  <c r="E834" i="3"/>
  <c r="E835" i="3"/>
  <c r="E836" i="3"/>
  <c r="E837" i="3"/>
  <c r="E838" i="3"/>
  <c r="E839" i="3"/>
  <c r="E840" i="3"/>
  <c r="E841" i="3"/>
  <c r="E842" i="3"/>
  <c r="E843" i="3"/>
  <c r="E844" i="3"/>
  <c r="E845" i="3"/>
  <c r="H845" i="3" s="1"/>
  <c r="E846" i="3"/>
  <c r="E847" i="3"/>
  <c r="E848" i="3"/>
  <c r="E2" i="3"/>
  <c r="J2" i="3" s="1"/>
  <c r="D849" i="3"/>
  <c r="C849" i="3"/>
  <c r="B849" i="3"/>
  <c r="AC850" i="2"/>
  <c r="N850" i="2"/>
  <c r="K849" i="2"/>
  <c r="J849" i="2"/>
  <c r="I849" i="2"/>
  <c r="H849" i="2"/>
  <c r="G849" i="2"/>
  <c r="F849" i="2"/>
  <c r="E849" i="2"/>
  <c r="D849" i="2"/>
  <c r="C849" i="2"/>
  <c r="B849" i="2"/>
  <c r="Q850" i="2"/>
  <c r="R850" i="2"/>
  <c r="S850" i="2"/>
  <c r="T850" i="2"/>
  <c r="U850" i="2"/>
  <c r="V850" i="2"/>
  <c r="W850" i="2"/>
  <c r="X850" i="2"/>
  <c r="Y850" i="2"/>
  <c r="Z850" i="2"/>
  <c r="AA850" i="2"/>
  <c r="AB850" i="2"/>
  <c r="R849" i="2"/>
  <c r="S849" i="2"/>
  <c r="T849" i="2"/>
  <c r="U849" i="2"/>
  <c r="V849" i="2"/>
  <c r="W849" i="2"/>
  <c r="X849" i="2"/>
  <c r="Y849" i="2"/>
  <c r="Z849" i="2"/>
  <c r="AA849" i="2"/>
  <c r="AB849" i="2"/>
  <c r="Q849" i="2"/>
  <c r="N3" i="2"/>
  <c r="N4" i="2"/>
  <c r="N5" i="2"/>
  <c r="N6" i="2"/>
  <c r="N7" i="2"/>
  <c r="N8" i="2"/>
  <c r="N9" i="2"/>
  <c r="N10" i="2"/>
  <c r="N11" i="2"/>
  <c r="N12" i="2"/>
  <c r="N13" i="2"/>
  <c r="N14" i="2"/>
  <c r="N15" i="2"/>
  <c r="N16" i="2"/>
  <c r="N17" i="2"/>
  <c r="N18" i="2"/>
  <c r="N19" i="2"/>
  <c r="N20" i="2"/>
  <c r="N21" i="2"/>
  <c r="N22" i="2"/>
  <c r="N23" i="2"/>
  <c r="N24" i="2"/>
  <c r="N25" i="2"/>
  <c r="N26" i="2"/>
  <c r="AB26" i="2" s="1"/>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AB90" i="2" s="1"/>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AB122" i="2" s="1"/>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AB154" i="2" s="1"/>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AB202" i="2" s="1"/>
  <c r="N203" i="2"/>
  <c r="N204" i="2"/>
  <c r="N205" i="2"/>
  <c r="N206" i="2"/>
  <c r="N207" i="2"/>
  <c r="N208" i="2"/>
  <c r="N209" i="2"/>
  <c r="N210" i="2"/>
  <c r="N211" i="2"/>
  <c r="N212" i="2"/>
  <c r="N213" i="2"/>
  <c r="N214" i="2"/>
  <c r="N215" i="2"/>
  <c r="N216" i="2"/>
  <c r="N217" i="2"/>
  <c r="N218" i="2"/>
  <c r="AB218" i="2" s="1"/>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AB282" i="2" s="1"/>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AB330" i="2" s="1"/>
  <c r="N331" i="2"/>
  <c r="N332" i="2"/>
  <c r="N333" i="2"/>
  <c r="N334" i="2"/>
  <c r="N335" i="2"/>
  <c r="N336" i="2"/>
  <c r="N337" i="2"/>
  <c r="N338" i="2"/>
  <c r="N339" i="2"/>
  <c r="N340" i="2"/>
  <c r="N341" i="2"/>
  <c r="N342" i="2"/>
  <c r="N343" i="2"/>
  <c r="N344" i="2"/>
  <c r="N345" i="2"/>
  <c r="N346" i="2"/>
  <c r="AB346" i="2" s="1"/>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AB378" i="2" s="1"/>
  <c r="N379" i="2"/>
  <c r="N380" i="2"/>
  <c r="N381" i="2"/>
  <c r="N382" i="2"/>
  <c r="N383" i="2"/>
  <c r="N384" i="2"/>
  <c r="N385" i="2"/>
  <c r="N386" i="2"/>
  <c r="N387" i="2"/>
  <c r="N388" i="2"/>
  <c r="N389" i="2"/>
  <c r="N390" i="2"/>
  <c r="N391" i="2"/>
  <c r="N392" i="2"/>
  <c r="N393" i="2"/>
  <c r="N394" i="2"/>
  <c r="AB394" i="2" s="1"/>
  <c r="N395" i="2"/>
  <c r="N396" i="2"/>
  <c r="N397" i="2"/>
  <c r="N398" i="2"/>
  <c r="N399" i="2"/>
  <c r="N400" i="2"/>
  <c r="N401" i="2"/>
  <c r="N402" i="2"/>
  <c r="AB402" i="2" s="1"/>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AB434" i="2" s="1"/>
  <c r="N435" i="2"/>
  <c r="N436" i="2"/>
  <c r="N437" i="2"/>
  <c r="N438" i="2"/>
  <c r="N439" i="2"/>
  <c r="N440" i="2"/>
  <c r="N441" i="2"/>
  <c r="N442" i="2"/>
  <c r="N443" i="2"/>
  <c r="N444" i="2"/>
  <c r="N445" i="2"/>
  <c r="N446" i="2"/>
  <c r="N447" i="2"/>
  <c r="N448" i="2"/>
  <c r="N449" i="2"/>
  <c r="N450" i="2"/>
  <c r="AB450" i="2" s="1"/>
  <c r="N451" i="2"/>
  <c r="N452" i="2"/>
  <c r="N453" i="2"/>
  <c r="N454" i="2"/>
  <c r="N455" i="2"/>
  <c r="N456" i="2"/>
  <c r="N457" i="2"/>
  <c r="N458" i="2"/>
  <c r="N459" i="2"/>
  <c r="N460" i="2"/>
  <c r="N461" i="2"/>
  <c r="N462" i="2"/>
  <c r="N463" i="2"/>
  <c r="N464" i="2"/>
  <c r="N465" i="2"/>
  <c r="N466" i="2"/>
  <c r="AB466" i="2" s="1"/>
  <c r="N467" i="2"/>
  <c r="N468" i="2"/>
  <c r="N469" i="2"/>
  <c r="N470" i="2"/>
  <c r="N471" i="2"/>
  <c r="N472" i="2"/>
  <c r="N473" i="2"/>
  <c r="N474" i="2"/>
  <c r="N475" i="2"/>
  <c r="N476" i="2"/>
  <c r="N477" i="2"/>
  <c r="N478" i="2"/>
  <c r="N479" i="2"/>
  <c r="N480" i="2"/>
  <c r="N481" i="2"/>
  <c r="N482" i="2"/>
  <c r="AB482" i="2" s="1"/>
  <c r="N483" i="2"/>
  <c r="N484" i="2"/>
  <c r="N485" i="2"/>
  <c r="N486" i="2"/>
  <c r="N487" i="2"/>
  <c r="N488" i="2"/>
  <c r="N489" i="2"/>
  <c r="N490" i="2"/>
  <c r="AB490" i="2" s="1"/>
  <c r="N491" i="2"/>
  <c r="N492" i="2"/>
  <c r="N493" i="2"/>
  <c r="N494" i="2"/>
  <c r="N495" i="2"/>
  <c r="N496" i="2"/>
  <c r="N497" i="2"/>
  <c r="N498" i="2"/>
  <c r="AB498" i="2" s="1"/>
  <c r="N499" i="2"/>
  <c r="N500" i="2"/>
  <c r="N501" i="2"/>
  <c r="N502" i="2"/>
  <c r="AB502" i="2" s="1"/>
  <c r="N503" i="2"/>
  <c r="N504" i="2"/>
  <c r="N505" i="2"/>
  <c r="N506" i="2"/>
  <c r="N507" i="2"/>
  <c r="N508" i="2"/>
  <c r="N509" i="2"/>
  <c r="N510" i="2"/>
  <c r="N511" i="2"/>
  <c r="N512" i="2"/>
  <c r="N513" i="2"/>
  <c r="N514" i="2"/>
  <c r="AB514" i="2" s="1"/>
  <c r="N515" i="2"/>
  <c r="N516" i="2"/>
  <c r="N517" i="2"/>
  <c r="N518" i="2"/>
  <c r="N519" i="2"/>
  <c r="N520" i="2"/>
  <c r="N521" i="2"/>
  <c r="N522" i="2"/>
  <c r="N523" i="2"/>
  <c r="N524" i="2"/>
  <c r="N525" i="2"/>
  <c r="N526" i="2"/>
  <c r="N527" i="2"/>
  <c r="N528" i="2"/>
  <c r="N529" i="2"/>
  <c r="N530" i="2"/>
  <c r="AB530" i="2" s="1"/>
  <c r="N531" i="2"/>
  <c r="N532" i="2"/>
  <c r="N533" i="2"/>
  <c r="N534" i="2"/>
  <c r="AB534" i="2" s="1"/>
  <c r="N535" i="2"/>
  <c r="N536" i="2"/>
  <c r="N537" i="2"/>
  <c r="N538" i="2"/>
  <c r="AB538" i="2" s="1"/>
  <c r="N539" i="2"/>
  <c r="N540" i="2"/>
  <c r="N541" i="2"/>
  <c r="N542" i="2"/>
  <c r="N543" i="2"/>
  <c r="N544" i="2"/>
  <c r="N545" i="2"/>
  <c r="N546" i="2"/>
  <c r="T546" i="2" s="1"/>
  <c r="N547" i="2"/>
  <c r="N548" i="2"/>
  <c r="N549" i="2"/>
  <c r="N550" i="2"/>
  <c r="AB550" i="2" s="1"/>
  <c r="N551" i="2"/>
  <c r="N552" i="2"/>
  <c r="N553" i="2"/>
  <c r="N554" i="2"/>
  <c r="N555" i="2"/>
  <c r="N556" i="2"/>
  <c r="N557" i="2"/>
  <c r="N558" i="2"/>
  <c r="N559" i="2"/>
  <c r="N560" i="2"/>
  <c r="N561" i="2"/>
  <c r="N562" i="2"/>
  <c r="AB562" i="2" s="1"/>
  <c r="N563" i="2"/>
  <c r="N564" i="2"/>
  <c r="N565" i="2"/>
  <c r="N566" i="2"/>
  <c r="AB566" i="2" s="1"/>
  <c r="N567" i="2"/>
  <c r="N568" i="2"/>
  <c r="N569" i="2"/>
  <c r="N570" i="2"/>
  <c r="AB570" i="2" s="1"/>
  <c r="N571" i="2"/>
  <c r="N572" i="2"/>
  <c r="N573" i="2"/>
  <c r="N574" i="2"/>
  <c r="N575" i="2"/>
  <c r="N576" i="2"/>
  <c r="N577" i="2"/>
  <c r="N578" i="2"/>
  <c r="AB578" i="2" s="1"/>
  <c r="N579" i="2"/>
  <c r="N580" i="2"/>
  <c r="N581" i="2"/>
  <c r="N582" i="2"/>
  <c r="AB582" i="2" s="1"/>
  <c r="N583" i="2"/>
  <c r="N584" i="2"/>
  <c r="N585" i="2"/>
  <c r="N586" i="2"/>
  <c r="N587" i="2"/>
  <c r="N588" i="2"/>
  <c r="N589" i="2"/>
  <c r="N590" i="2"/>
  <c r="N591" i="2"/>
  <c r="N592" i="2"/>
  <c r="N593" i="2"/>
  <c r="N594" i="2"/>
  <c r="AB594" i="2" s="1"/>
  <c r="N595" i="2"/>
  <c r="N596" i="2"/>
  <c r="N597" i="2"/>
  <c r="N598" i="2"/>
  <c r="N599" i="2"/>
  <c r="N600" i="2"/>
  <c r="N601" i="2"/>
  <c r="N602" i="2"/>
  <c r="N603" i="2"/>
  <c r="N604" i="2"/>
  <c r="N605" i="2"/>
  <c r="N606" i="2"/>
  <c r="N607" i="2"/>
  <c r="N608" i="2"/>
  <c r="N609" i="2"/>
  <c r="N610" i="2"/>
  <c r="AB610" i="2" s="1"/>
  <c r="N611" i="2"/>
  <c r="N612" i="2"/>
  <c r="N613" i="2"/>
  <c r="N614" i="2"/>
  <c r="AB614" i="2" s="1"/>
  <c r="N615" i="2"/>
  <c r="N616" i="2"/>
  <c r="N617" i="2"/>
  <c r="N618" i="2"/>
  <c r="AB618" i="2" s="1"/>
  <c r="N619" i="2"/>
  <c r="N620" i="2"/>
  <c r="N621" i="2"/>
  <c r="N622" i="2"/>
  <c r="N623" i="2"/>
  <c r="N624" i="2"/>
  <c r="N625" i="2"/>
  <c r="N626" i="2"/>
  <c r="AB626" i="2" s="1"/>
  <c r="N627" i="2"/>
  <c r="N628" i="2"/>
  <c r="N629" i="2"/>
  <c r="N630" i="2"/>
  <c r="AB630" i="2" s="1"/>
  <c r="N631" i="2"/>
  <c r="N632" i="2"/>
  <c r="N633" i="2"/>
  <c r="N634" i="2"/>
  <c r="N635" i="2"/>
  <c r="N636" i="2"/>
  <c r="N637" i="2"/>
  <c r="N638" i="2"/>
  <c r="N639" i="2"/>
  <c r="N640" i="2"/>
  <c r="N641" i="2"/>
  <c r="N642" i="2"/>
  <c r="AB642" i="2" s="1"/>
  <c r="N643" i="2"/>
  <c r="N644" i="2"/>
  <c r="N645" i="2"/>
  <c r="N646" i="2"/>
  <c r="N647" i="2"/>
  <c r="N648" i="2"/>
  <c r="N649" i="2"/>
  <c r="N650" i="2"/>
  <c r="N651" i="2"/>
  <c r="N652" i="2"/>
  <c r="N653" i="2"/>
  <c r="N654" i="2"/>
  <c r="N655" i="2"/>
  <c r="N656" i="2"/>
  <c r="N657" i="2"/>
  <c r="N658" i="2"/>
  <c r="AB658" i="2" s="1"/>
  <c r="N659" i="2"/>
  <c r="N660" i="2"/>
  <c r="N661" i="2"/>
  <c r="N662" i="2"/>
  <c r="AB662" i="2" s="1"/>
  <c r="N663" i="2"/>
  <c r="N664" i="2"/>
  <c r="N665" i="2"/>
  <c r="N666" i="2"/>
  <c r="N667" i="2"/>
  <c r="N668" i="2"/>
  <c r="N669" i="2"/>
  <c r="N670" i="2"/>
  <c r="N671" i="2"/>
  <c r="N672" i="2"/>
  <c r="N673" i="2"/>
  <c r="N674" i="2"/>
  <c r="AB674" i="2" s="1"/>
  <c r="N675" i="2"/>
  <c r="N676" i="2"/>
  <c r="N677" i="2"/>
  <c r="N678" i="2"/>
  <c r="N679" i="2"/>
  <c r="N680" i="2"/>
  <c r="N681" i="2"/>
  <c r="N682" i="2"/>
  <c r="AB682" i="2" s="1"/>
  <c r="N683" i="2"/>
  <c r="N684" i="2"/>
  <c r="N685" i="2"/>
  <c r="N686" i="2"/>
  <c r="N687" i="2"/>
  <c r="N688" i="2"/>
  <c r="N689" i="2"/>
  <c r="N690" i="2"/>
  <c r="AB690" i="2" s="1"/>
  <c r="N691" i="2"/>
  <c r="N692" i="2"/>
  <c r="N693" i="2"/>
  <c r="N694" i="2"/>
  <c r="N695" i="2"/>
  <c r="N696" i="2"/>
  <c r="N697" i="2"/>
  <c r="N698" i="2"/>
  <c r="N699" i="2"/>
  <c r="N700" i="2"/>
  <c r="N701" i="2"/>
  <c r="N702" i="2"/>
  <c r="N703" i="2"/>
  <c r="N704" i="2"/>
  <c r="N705" i="2"/>
  <c r="N706" i="2"/>
  <c r="AB706" i="2" s="1"/>
  <c r="N707" i="2"/>
  <c r="N708" i="2"/>
  <c r="N709" i="2"/>
  <c r="N710" i="2"/>
  <c r="AB710" i="2" s="1"/>
  <c r="N711" i="2"/>
  <c r="N712" i="2"/>
  <c r="N713" i="2"/>
  <c r="N714" i="2"/>
  <c r="N715" i="2"/>
  <c r="N716" i="2"/>
  <c r="N717" i="2"/>
  <c r="N718" i="2"/>
  <c r="N719" i="2"/>
  <c r="N720" i="2"/>
  <c r="N721" i="2"/>
  <c r="N722" i="2"/>
  <c r="AB722" i="2" s="1"/>
  <c r="N723" i="2"/>
  <c r="N724" i="2"/>
  <c r="N725" i="2"/>
  <c r="N726" i="2"/>
  <c r="N727" i="2"/>
  <c r="N728" i="2"/>
  <c r="N729" i="2"/>
  <c r="N730" i="2"/>
  <c r="N731" i="2"/>
  <c r="N732" i="2"/>
  <c r="N733" i="2"/>
  <c r="N734" i="2"/>
  <c r="N735" i="2"/>
  <c r="N736" i="2"/>
  <c r="N737" i="2"/>
  <c r="N738" i="2"/>
  <c r="AB738" i="2" s="1"/>
  <c r="N739" i="2"/>
  <c r="N740" i="2"/>
  <c r="N741" i="2"/>
  <c r="N742" i="2"/>
  <c r="AB742" i="2" s="1"/>
  <c r="N743" i="2"/>
  <c r="N744" i="2"/>
  <c r="N745" i="2"/>
  <c r="N746" i="2"/>
  <c r="N747" i="2"/>
  <c r="N748" i="2"/>
  <c r="N749" i="2"/>
  <c r="N750" i="2"/>
  <c r="N751" i="2"/>
  <c r="N752" i="2"/>
  <c r="N753" i="2"/>
  <c r="N754" i="2"/>
  <c r="AB754" i="2" s="1"/>
  <c r="N755" i="2"/>
  <c r="N756" i="2"/>
  <c r="N757" i="2"/>
  <c r="N758" i="2"/>
  <c r="AB758" i="2" s="1"/>
  <c r="N759" i="2"/>
  <c r="N760" i="2"/>
  <c r="N761" i="2"/>
  <c r="N762" i="2"/>
  <c r="N763" i="2"/>
  <c r="N764" i="2"/>
  <c r="N765" i="2"/>
  <c r="N766" i="2"/>
  <c r="N767" i="2"/>
  <c r="N768" i="2"/>
  <c r="N769" i="2"/>
  <c r="N770" i="2"/>
  <c r="AB770" i="2" s="1"/>
  <c r="N771" i="2"/>
  <c r="N772" i="2"/>
  <c r="N773" i="2"/>
  <c r="N774" i="2"/>
  <c r="AB774" i="2" s="1"/>
  <c r="N775" i="2"/>
  <c r="N776" i="2"/>
  <c r="N777" i="2"/>
  <c r="N778" i="2"/>
  <c r="N779" i="2"/>
  <c r="N780" i="2"/>
  <c r="N781" i="2"/>
  <c r="N782" i="2"/>
  <c r="N783" i="2"/>
  <c r="N784" i="2"/>
  <c r="N785" i="2"/>
  <c r="N786" i="2"/>
  <c r="AB786" i="2" s="1"/>
  <c r="N787" i="2"/>
  <c r="N788" i="2"/>
  <c r="N789" i="2"/>
  <c r="N790" i="2"/>
  <c r="AB790" i="2" s="1"/>
  <c r="N791" i="2"/>
  <c r="N792" i="2"/>
  <c r="N793" i="2"/>
  <c r="N794" i="2"/>
  <c r="N795" i="2"/>
  <c r="N796" i="2"/>
  <c r="N797" i="2"/>
  <c r="N798" i="2"/>
  <c r="N799" i="2"/>
  <c r="N800" i="2"/>
  <c r="N801" i="2"/>
  <c r="N802" i="2"/>
  <c r="AB802" i="2" s="1"/>
  <c r="N803" i="2"/>
  <c r="N804" i="2"/>
  <c r="N805" i="2"/>
  <c r="N806" i="2"/>
  <c r="AB806" i="2" s="1"/>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AB834" i="2" s="1"/>
  <c r="N835" i="2"/>
  <c r="N836" i="2"/>
  <c r="N837" i="2"/>
  <c r="N838" i="2"/>
  <c r="AB838" i="2" s="1"/>
  <c r="N839" i="2"/>
  <c r="N840" i="2"/>
  <c r="N841" i="2"/>
  <c r="N842" i="2"/>
  <c r="AB842" i="2" s="1"/>
  <c r="N843" i="2"/>
  <c r="N844" i="2"/>
  <c r="N845" i="2"/>
  <c r="N846" i="2"/>
  <c r="N847" i="2"/>
  <c r="N848" i="2"/>
  <c r="N2" i="2"/>
  <c r="Q2" i="2" s="1"/>
  <c r="L849" i="2"/>
  <c r="M849" i="2"/>
  <c r="X5" i="2"/>
  <c r="AB7" i="2"/>
  <c r="X8" i="2"/>
  <c r="T9" i="2"/>
  <c r="X13" i="2"/>
  <c r="AB15" i="2"/>
  <c r="X16" i="2"/>
  <c r="X17" i="2"/>
  <c r="X21" i="2"/>
  <c r="AB23" i="2"/>
  <c r="X24" i="2"/>
  <c r="T25" i="2"/>
  <c r="X28" i="2"/>
  <c r="X29" i="2"/>
  <c r="AB31" i="2"/>
  <c r="X33" i="2"/>
  <c r="X36" i="2"/>
  <c r="X37" i="2"/>
  <c r="T41" i="2"/>
  <c r="X44" i="2"/>
  <c r="X45" i="2"/>
  <c r="AB47" i="2"/>
  <c r="X49" i="2"/>
  <c r="X52" i="2"/>
  <c r="X53" i="2"/>
  <c r="T57" i="2"/>
  <c r="X60" i="2"/>
  <c r="X61" i="2"/>
  <c r="AB63" i="2"/>
  <c r="X65" i="2"/>
  <c r="V67" i="2"/>
  <c r="X68" i="2"/>
  <c r="X69" i="2"/>
  <c r="AB71" i="2"/>
  <c r="X73" i="2"/>
  <c r="X76" i="2"/>
  <c r="X77" i="2"/>
  <c r="AB79" i="2"/>
  <c r="X81" i="2"/>
  <c r="X84" i="2"/>
  <c r="X85" i="2"/>
  <c r="T89" i="2"/>
  <c r="AB91" i="2"/>
  <c r="X92" i="2"/>
  <c r="X93" i="2"/>
  <c r="X97" i="2"/>
  <c r="AB99" i="2"/>
  <c r="X100" i="2"/>
  <c r="X101" i="2"/>
  <c r="T105" i="2"/>
  <c r="AB107" i="2"/>
  <c r="X108" i="2"/>
  <c r="X109" i="2"/>
  <c r="X113" i="2"/>
  <c r="X116" i="2"/>
  <c r="X117" i="2"/>
  <c r="T121" i="2"/>
  <c r="AB123" i="2"/>
  <c r="X124" i="2"/>
  <c r="X125" i="2"/>
  <c r="X129" i="2"/>
  <c r="X131" i="2"/>
  <c r="X132" i="2"/>
  <c r="X133" i="2"/>
  <c r="T137" i="2"/>
  <c r="AB139" i="2"/>
  <c r="X140" i="2"/>
  <c r="X141" i="2"/>
  <c r="X145" i="2"/>
  <c r="X148" i="2"/>
  <c r="X149" i="2"/>
  <c r="T153" i="2"/>
  <c r="AB155" i="2"/>
  <c r="X157" i="2"/>
  <c r="X160" i="2"/>
  <c r="X161" i="2"/>
  <c r="AB163" i="2"/>
  <c r="X165" i="2"/>
  <c r="X168" i="2"/>
  <c r="T169" i="2"/>
  <c r="AB171" i="2"/>
  <c r="X173" i="2"/>
  <c r="X176" i="2"/>
  <c r="X177" i="2"/>
  <c r="AB179" i="2"/>
  <c r="X181" i="2"/>
  <c r="X184" i="2"/>
  <c r="T185" i="2"/>
  <c r="AB187" i="2"/>
  <c r="X189" i="2"/>
  <c r="V191" i="2"/>
  <c r="X192" i="2"/>
  <c r="X193" i="2"/>
  <c r="X195" i="2"/>
  <c r="X197" i="2"/>
  <c r="X200" i="2"/>
  <c r="X201" i="2"/>
  <c r="AB203" i="2"/>
  <c r="X205" i="2"/>
  <c r="X208" i="2"/>
  <c r="X209" i="2"/>
  <c r="AB211" i="2"/>
  <c r="X213" i="2"/>
  <c r="X216" i="2"/>
  <c r="T217" i="2"/>
  <c r="X221" i="2"/>
  <c r="X224" i="2"/>
  <c r="X225" i="2"/>
  <c r="X229" i="2"/>
  <c r="AB231" i="2"/>
  <c r="X232" i="2"/>
  <c r="T233" i="2"/>
  <c r="X237" i="2"/>
  <c r="X240" i="2"/>
  <c r="X241" i="2"/>
  <c r="X245" i="2"/>
  <c r="AB247" i="2"/>
  <c r="X248" i="2"/>
  <c r="T249" i="2"/>
  <c r="X253" i="2"/>
  <c r="R255" i="2"/>
  <c r="X256" i="2"/>
  <c r="X257" i="2"/>
  <c r="V259" i="2"/>
  <c r="X261" i="2"/>
  <c r="AB263" i="2"/>
  <c r="X264" i="2"/>
  <c r="T265" i="2"/>
  <c r="X269" i="2"/>
  <c r="AB271" i="2"/>
  <c r="X272" i="2"/>
  <c r="X273" i="2"/>
  <c r="X277" i="2"/>
  <c r="AB279" i="2"/>
  <c r="X280" i="2"/>
  <c r="T281" i="2"/>
  <c r="X284" i="2"/>
  <c r="X285" i="2"/>
  <c r="AB287" i="2"/>
  <c r="X289" i="2"/>
  <c r="X292" i="2"/>
  <c r="X293" i="2"/>
  <c r="T297" i="2"/>
  <c r="X300" i="2"/>
  <c r="X301" i="2"/>
  <c r="AB303" i="2"/>
  <c r="X305" i="2"/>
  <c r="X308" i="2"/>
  <c r="X309" i="2"/>
  <c r="T313" i="2"/>
  <c r="X316" i="2"/>
  <c r="X317" i="2"/>
  <c r="R319" i="2"/>
  <c r="X321" i="2"/>
  <c r="X324" i="2"/>
  <c r="X325" i="2"/>
  <c r="AB327" i="2"/>
  <c r="X329" i="2"/>
  <c r="X332" i="2"/>
  <c r="X333" i="2"/>
  <c r="AB335" i="2"/>
  <c r="X337" i="2"/>
  <c r="X340" i="2"/>
  <c r="X341" i="2"/>
  <c r="T345" i="2"/>
  <c r="AB347" i="2"/>
  <c r="X348" i="2"/>
  <c r="X349" i="2"/>
  <c r="X353" i="2"/>
  <c r="AB355" i="2"/>
  <c r="X356" i="2"/>
  <c r="X357" i="2"/>
  <c r="T361" i="2"/>
  <c r="AB363" i="2"/>
  <c r="X364" i="2"/>
  <c r="X365" i="2"/>
  <c r="X369" i="2"/>
  <c r="X372" i="2"/>
  <c r="X373" i="2"/>
  <c r="T377" i="2"/>
  <c r="AB379" i="2"/>
  <c r="X380" i="2"/>
  <c r="X381" i="2"/>
  <c r="V383" i="2"/>
  <c r="X385" i="2"/>
  <c r="X387" i="2"/>
  <c r="X388" i="2"/>
  <c r="X389" i="2"/>
  <c r="T393" i="2"/>
  <c r="AB395" i="2"/>
  <c r="X396" i="2"/>
  <c r="X397" i="2"/>
  <c r="X401" i="2"/>
  <c r="AB403" i="2"/>
  <c r="X405" i="2"/>
  <c r="X408" i="2"/>
  <c r="T409" i="2"/>
  <c r="AB411" i="2"/>
  <c r="X413" i="2"/>
  <c r="X416" i="2"/>
  <c r="X417" i="2"/>
  <c r="AB419" i="2"/>
  <c r="X421" i="2"/>
  <c r="X424" i="2"/>
  <c r="T425" i="2"/>
  <c r="AB427" i="2"/>
  <c r="X429" i="2"/>
  <c r="X432" i="2"/>
  <c r="X433" i="2"/>
  <c r="X437" i="2"/>
  <c r="AB439" i="2"/>
  <c r="X440" i="2"/>
  <c r="X441" i="2"/>
  <c r="X445" i="2"/>
  <c r="R447" i="2"/>
  <c r="X448" i="2"/>
  <c r="X449" i="2"/>
  <c r="X452" i="2"/>
  <c r="X453" i="2"/>
  <c r="AB454" i="2"/>
  <c r="X457" i="2"/>
  <c r="X460" i="2"/>
  <c r="X461" i="2"/>
  <c r="AB463" i="2"/>
  <c r="X465" i="2"/>
  <c r="X468" i="2"/>
  <c r="X469" i="2"/>
  <c r="AB470" i="2"/>
  <c r="T473" i="2"/>
  <c r="AB475" i="2"/>
  <c r="X476" i="2"/>
  <c r="X477" i="2"/>
  <c r="X481" i="2"/>
  <c r="AB483" i="2"/>
  <c r="X485" i="2"/>
  <c r="X488" i="2"/>
  <c r="T489" i="2"/>
  <c r="AB491" i="2"/>
  <c r="X493" i="2"/>
  <c r="X496" i="2"/>
  <c r="X497" i="2"/>
  <c r="X501" i="2"/>
  <c r="AB503" i="2"/>
  <c r="X504" i="2"/>
  <c r="T505" i="2"/>
  <c r="X509" i="2"/>
  <c r="R511" i="2"/>
  <c r="X512" i="2"/>
  <c r="X513" i="2"/>
  <c r="V515" i="2"/>
  <c r="X516" i="2"/>
  <c r="X517" i="2"/>
  <c r="T521" i="2"/>
  <c r="X524" i="2"/>
  <c r="X525" i="2"/>
  <c r="AB527" i="2"/>
  <c r="X529" i="2"/>
  <c r="X532" i="2"/>
  <c r="X533" i="2"/>
  <c r="R535" i="2"/>
  <c r="T537" i="2"/>
  <c r="AB539" i="2"/>
  <c r="X540" i="2"/>
  <c r="X541" i="2"/>
  <c r="X545" i="2"/>
  <c r="AB547" i="2"/>
  <c r="X549" i="2"/>
  <c r="AB552" i="2"/>
  <c r="X553" i="2"/>
  <c r="AB555" i="2"/>
  <c r="T557" i="2"/>
  <c r="T560" i="2"/>
  <c r="X561" i="2"/>
  <c r="T565" i="2"/>
  <c r="AB567" i="2"/>
  <c r="T568" i="2"/>
  <c r="T569" i="2"/>
  <c r="T573" i="2"/>
  <c r="R575" i="2"/>
  <c r="T576" i="2"/>
  <c r="T577" i="2"/>
  <c r="T580" i="2"/>
  <c r="T581" i="2"/>
  <c r="T585" i="2"/>
  <c r="T588" i="2"/>
  <c r="X589" i="2"/>
  <c r="AB591" i="2"/>
  <c r="X593" i="2"/>
  <c r="T596" i="2"/>
  <c r="T597" i="2"/>
  <c r="T601" i="2"/>
  <c r="AB603" i="2"/>
  <c r="T604" i="2"/>
  <c r="T605" i="2"/>
  <c r="T609" i="2"/>
  <c r="AB611" i="2"/>
  <c r="T613" i="2"/>
  <c r="T616" i="2"/>
  <c r="T617" i="2"/>
  <c r="AB619" i="2"/>
  <c r="T621" i="2"/>
  <c r="T624" i="2"/>
  <c r="T625" i="2"/>
  <c r="T629" i="2"/>
  <c r="AB631" i="2"/>
  <c r="T632" i="2"/>
  <c r="T633" i="2"/>
  <c r="T637" i="2"/>
  <c r="R639" i="2"/>
  <c r="T640" i="2"/>
  <c r="T641" i="2"/>
  <c r="V643" i="2"/>
  <c r="T644" i="2"/>
  <c r="T645" i="2"/>
  <c r="T649" i="2"/>
  <c r="T652" i="2"/>
  <c r="X653" i="2"/>
  <c r="AB655" i="2"/>
  <c r="X657" i="2"/>
  <c r="T660" i="2"/>
  <c r="T661" i="2"/>
  <c r="T665" i="2"/>
  <c r="AB667" i="2"/>
  <c r="T668" i="2"/>
  <c r="T669" i="2"/>
  <c r="T673" i="2"/>
  <c r="AB675" i="2"/>
  <c r="T677" i="2"/>
  <c r="T680" i="2"/>
  <c r="T681" i="2"/>
  <c r="AB683" i="2"/>
  <c r="T685" i="2"/>
  <c r="T688" i="2"/>
  <c r="T689" i="2"/>
  <c r="T693" i="2"/>
  <c r="AB695" i="2"/>
  <c r="T696" i="2"/>
  <c r="T697" i="2"/>
  <c r="T701" i="2"/>
  <c r="R703" i="2"/>
  <c r="T704" i="2"/>
  <c r="T705" i="2"/>
  <c r="T708" i="2"/>
  <c r="T709" i="2"/>
  <c r="AB711" i="2"/>
  <c r="T713" i="2"/>
  <c r="T716" i="2"/>
  <c r="X717" i="2"/>
  <c r="AB719" i="2"/>
  <c r="X721" i="2"/>
  <c r="AB723" i="2"/>
  <c r="T724" i="2"/>
  <c r="T725" i="2"/>
  <c r="T729" i="2"/>
  <c r="AB731" i="2"/>
  <c r="T732" i="2"/>
  <c r="T733" i="2"/>
  <c r="T737" i="2"/>
  <c r="AB739" i="2"/>
  <c r="T741" i="2"/>
  <c r="V743" i="2"/>
  <c r="T744" i="2"/>
  <c r="T745" i="2"/>
  <c r="T747" i="2"/>
  <c r="T749" i="2"/>
  <c r="T752" i="2"/>
  <c r="T753" i="2"/>
  <c r="T757" i="2"/>
  <c r="T760" i="2"/>
  <c r="T761" i="2"/>
  <c r="T765" i="2"/>
  <c r="AB767" i="2"/>
  <c r="T768" i="2"/>
  <c r="T769" i="2"/>
  <c r="T772" i="2"/>
  <c r="T773" i="2"/>
  <c r="AB775" i="2"/>
  <c r="T777" i="2"/>
  <c r="T780" i="2"/>
  <c r="X781" i="2"/>
  <c r="AB783" i="2"/>
  <c r="X785" i="2"/>
  <c r="AB787" i="2"/>
  <c r="T788" i="2"/>
  <c r="T789" i="2"/>
  <c r="R791" i="2"/>
  <c r="T793" i="2"/>
  <c r="AB795" i="2"/>
  <c r="T796" i="2"/>
  <c r="T797" i="2"/>
  <c r="T801" i="2"/>
  <c r="AB803" i="2"/>
  <c r="T805" i="2"/>
  <c r="V807" i="2"/>
  <c r="T808" i="2"/>
  <c r="T809" i="2"/>
  <c r="T811" i="2"/>
  <c r="T813" i="2"/>
  <c r="T816" i="2"/>
  <c r="T817" i="2"/>
  <c r="T821" i="2"/>
  <c r="AB823" i="2"/>
  <c r="T824" i="2"/>
  <c r="T825" i="2"/>
  <c r="T829" i="2"/>
  <c r="AB831" i="2"/>
  <c r="T832" i="2"/>
  <c r="T833" i="2"/>
  <c r="T836" i="2"/>
  <c r="T837" i="2"/>
  <c r="AB839" i="2"/>
  <c r="T841" i="2"/>
  <c r="T844" i="2"/>
  <c r="X845" i="2"/>
  <c r="AB847" i="2"/>
  <c r="AB8" i="2"/>
  <c r="AB39" i="2"/>
  <c r="AB44" i="2"/>
  <c r="AB55" i="2"/>
  <c r="AB68" i="2"/>
  <c r="AB84" i="2"/>
  <c r="AB87" i="2"/>
  <c r="AB100" i="2"/>
  <c r="AB115" i="2"/>
  <c r="AB131" i="2"/>
  <c r="AB140" i="2"/>
  <c r="AB147" i="2"/>
  <c r="AB168" i="2"/>
  <c r="AB192" i="2"/>
  <c r="AB223" i="2"/>
  <c r="AB239" i="2"/>
  <c r="AB255" i="2"/>
  <c r="AB280" i="2"/>
  <c r="AB295" i="2"/>
  <c r="AB311" i="2"/>
  <c r="AB316" i="2"/>
  <c r="AB324" i="2"/>
  <c r="AB343" i="2"/>
  <c r="AB356" i="2"/>
  <c r="AB371" i="2"/>
  <c r="AB387" i="2"/>
  <c r="AB396" i="2"/>
  <c r="AB447" i="2"/>
  <c r="AB455" i="2"/>
  <c r="AB460" i="2"/>
  <c r="AB467" i="2"/>
  <c r="AB476" i="2"/>
  <c r="AB511" i="2"/>
  <c r="AB519" i="2"/>
  <c r="AB531" i="2"/>
  <c r="AB568" i="2"/>
  <c r="AB575" i="2"/>
  <c r="AB583" i="2"/>
  <c r="AB595" i="2"/>
  <c r="AB616" i="2"/>
  <c r="AB644" i="2"/>
  <c r="AB647" i="2"/>
  <c r="AB659" i="2"/>
  <c r="AB660" i="2"/>
  <c r="AB708" i="2"/>
  <c r="AB744" i="2"/>
  <c r="AB759" i="2"/>
  <c r="AB818" i="2"/>
  <c r="AB832" i="2"/>
  <c r="E849" i="3" l="1"/>
  <c r="B850" i="3" s="1"/>
  <c r="J841" i="3"/>
  <c r="I841" i="3"/>
  <c r="J829" i="3"/>
  <c r="I829" i="3"/>
  <c r="J817" i="3"/>
  <c r="I817" i="3"/>
  <c r="J805" i="3"/>
  <c r="I805" i="3"/>
  <c r="J793" i="3"/>
  <c r="I793" i="3"/>
  <c r="J781" i="3"/>
  <c r="I781" i="3"/>
  <c r="J769" i="3"/>
  <c r="I769" i="3"/>
  <c r="J761" i="3"/>
  <c r="I761" i="3"/>
  <c r="J749" i="3"/>
  <c r="I749" i="3"/>
  <c r="J737" i="3"/>
  <c r="I737" i="3"/>
  <c r="J725" i="3"/>
  <c r="I725" i="3"/>
  <c r="J713" i="3"/>
  <c r="I713" i="3"/>
  <c r="J705" i="3"/>
  <c r="I705" i="3"/>
  <c r="J693" i="3"/>
  <c r="I693" i="3"/>
  <c r="J685" i="3"/>
  <c r="I685" i="3"/>
  <c r="J673" i="3"/>
  <c r="I673" i="3"/>
  <c r="J657" i="3"/>
  <c r="I657" i="3"/>
  <c r="J645" i="3"/>
  <c r="I645" i="3"/>
  <c r="J633" i="3"/>
  <c r="I633" i="3"/>
  <c r="J625" i="3"/>
  <c r="I625" i="3"/>
  <c r="J613" i="3"/>
  <c r="I613" i="3"/>
  <c r="J605" i="3"/>
  <c r="I605" i="3"/>
  <c r="J593" i="3"/>
  <c r="I593" i="3"/>
  <c r="J581" i="3"/>
  <c r="I581" i="3"/>
  <c r="J549" i="3"/>
  <c r="I549" i="3"/>
  <c r="J537" i="3"/>
  <c r="I537" i="3"/>
  <c r="J525" i="3"/>
  <c r="I525" i="3"/>
  <c r="J517" i="3"/>
  <c r="I517" i="3"/>
  <c r="J505" i="3"/>
  <c r="I505" i="3"/>
  <c r="J493" i="3"/>
  <c r="I493" i="3"/>
  <c r="J485" i="3"/>
  <c r="I485" i="3"/>
  <c r="J473" i="3"/>
  <c r="I473" i="3"/>
  <c r="J465" i="3"/>
  <c r="I465" i="3"/>
  <c r="J453" i="3"/>
  <c r="I453" i="3"/>
  <c r="J441" i="3"/>
  <c r="I441" i="3"/>
  <c r="J429" i="3"/>
  <c r="I429" i="3"/>
  <c r="J417" i="3"/>
  <c r="I417" i="3"/>
  <c r="J409" i="3"/>
  <c r="I409" i="3"/>
  <c r="J397" i="3"/>
  <c r="I397" i="3"/>
  <c r="J385" i="3"/>
  <c r="I385" i="3"/>
  <c r="J377" i="3"/>
  <c r="I377" i="3"/>
  <c r="J365" i="3"/>
  <c r="I365" i="3"/>
  <c r="J353" i="3"/>
  <c r="I353" i="3"/>
  <c r="J345" i="3"/>
  <c r="I345" i="3"/>
  <c r="J333" i="3"/>
  <c r="I333" i="3"/>
  <c r="J317" i="3"/>
  <c r="I317" i="3"/>
  <c r="J309" i="3"/>
  <c r="I309" i="3"/>
  <c r="J301" i="3"/>
  <c r="I301" i="3"/>
  <c r="J289" i="3"/>
  <c r="I289" i="3"/>
  <c r="J277" i="3"/>
  <c r="I277" i="3"/>
  <c r="J265" i="3"/>
  <c r="I265" i="3"/>
  <c r="H265" i="3"/>
  <c r="J253" i="3"/>
  <c r="I253" i="3"/>
  <c r="H253" i="3"/>
  <c r="J249" i="3"/>
  <c r="I249" i="3"/>
  <c r="H249" i="3"/>
  <c r="K249" i="3" s="1"/>
  <c r="J237" i="3"/>
  <c r="I237" i="3"/>
  <c r="H237" i="3"/>
  <c r="J225" i="3"/>
  <c r="I225" i="3"/>
  <c r="J213" i="3"/>
  <c r="I213" i="3"/>
  <c r="H213" i="3"/>
  <c r="K213" i="3" s="1"/>
  <c r="J201" i="3"/>
  <c r="I201" i="3"/>
  <c r="H201" i="3"/>
  <c r="J189" i="3"/>
  <c r="I189" i="3"/>
  <c r="H189" i="3"/>
  <c r="J181" i="3"/>
  <c r="I181" i="3"/>
  <c r="H181" i="3"/>
  <c r="J169" i="3"/>
  <c r="I169" i="3"/>
  <c r="H169" i="3"/>
  <c r="K169" i="3" s="1"/>
  <c r="J157" i="3"/>
  <c r="I157" i="3"/>
  <c r="H157" i="3"/>
  <c r="J145" i="3"/>
  <c r="I145" i="3"/>
  <c r="J137" i="3"/>
  <c r="I137" i="3"/>
  <c r="H137" i="3"/>
  <c r="K137" i="3" s="1"/>
  <c r="J125" i="3"/>
  <c r="I125" i="3"/>
  <c r="H125" i="3"/>
  <c r="J117" i="3"/>
  <c r="I117" i="3"/>
  <c r="H117" i="3"/>
  <c r="J105" i="3"/>
  <c r="I105" i="3"/>
  <c r="H105" i="3"/>
  <c r="J93" i="3"/>
  <c r="I93" i="3"/>
  <c r="H93" i="3"/>
  <c r="K93" i="3" s="1"/>
  <c r="J81" i="3"/>
  <c r="I81" i="3"/>
  <c r="J69" i="3"/>
  <c r="I69" i="3"/>
  <c r="H69" i="3"/>
  <c r="J61" i="3"/>
  <c r="I61" i="3"/>
  <c r="H61" i="3"/>
  <c r="K61" i="3" s="1"/>
  <c r="J53" i="3"/>
  <c r="I53" i="3"/>
  <c r="H53" i="3"/>
  <c r="J41" i="3"/>
  <c r="I41" i="3"/>
  <c r="H41" i="3"/>
  <c r="J33" i="3"/>
  <c r="I33" i="3"/>
  <c r="J21" i="3"/>
  <c r="I21" i="3"/>
  <c r="H21" i="3"/>
  <c r="J5" i="3"/>
  <c r="I5" i="3"/>
  <c r="H5" i="3"/>
  <c r="H737" i="3"/>
  <c r="K737" i="3" s="1"/>
  <c r="H593" i="3"/>
  <c r="H561" i="3"/>
  <c r="H433" i="3"/>
  <c r="H385" i="3"/>
  <c r="K385" i="3" s="1"/>
  <c r="H289" i="3"/>
  <c r="H225" i="3"/>
  <c r="H33" i="3"/>
  <c r="I177" i="3"/>
  <c r="J848" i="3"/>
  <c r="I848" i="3"/>
  <c r="H848" i="3"/>
  <c r="J844" i="3"/>
  <c r="I844" i="3"/>
  <c r="H844" i="3"/>
  <c r="J840" i="3"/>
  <c r="I840" i="3"/>
  <c r="H840" i="3"/>
  <c r="K840" i="3" s="1"/>
  <c r="J836" i="3"/>
  <c r="I836" i="3"/>
  <c r="H836" i="3"/>
  <c r="J832" i="3"/>
  <c r="I832" i="3"/>
  <c r="H832" i="3"/>
  <c r="J828" i="3"/>
  <c r="I828" i="3"/>
  <c r="H828" i="3"/>
  <c r="J824" i="3"/>
  <c r="I824" i="3"/>
  <c r="H824" i="3"/>
  <c r="K824" i="3" s="1"/>
  <c r="J820" i="3"/>
  <c r="I820" i="3"/>
  <c r="H820" i="3"/>
  <c r="J816" i="3"/>
  <c r="I816" i="3"/>
  <c r="H816" i="3"/>
  <c r="J812" i="3"/>
  <c r="I812" i="3"/>
  <c r="H812" i="3"/>
  <c r="J808" i="3"/>
  <c r="I808" i="3"/>
  <c r="H808" i="3"/>
  <c r="K808" i="3" s="1"/>
  <c r="J804" i="3"/>
  <c r="I804" i="3"/>
  <c r="H804" i="3"/>
  <c r="J800" i="3"/>
  <c r="I800" i="3"/>
  <c r="H800" i="3"/>
  <c r="J796" i="3"/>
  <c r="I796" i="3"/>
  <c r="H796" i="3"/>
  <c r="J792" i="3"/>
  <c r="I792" i="3"/>
  <c r="H792" i="3"/>
  <c r="K792" i="3" s="1"/>
  <c r="J788" i="3"/>
  <c r="I788" i="3"/>
  <c r="H788" i="3"/>
  <c r="J784" i="3"/>
  <c r="I784" i="3"/>
  <c r="H784" i="3"/>
  <c r="J780" i="3"/>
  <c r="I780" i="3"/>
  <c r="H780" i="3"/>
  <c r="J776" i="3"/>
  <c r="I776" i="3"/>
  <c r="H776" i="3"/>
  <c r="K776" i="3" s="1"/>
  <c r="J772" i="3"/>
  <c r="I772" i="3"/>
  <c r="H772" i="3"/>
  <c r="J768" i="3"/>
  <c r="I768" i="3"/>
  <c r="H768" i="3"/>
  <c r="J764" i="3"/>
  <c r="I764" i="3"/>
  <c r="H764" i="3"/>
  <c r="J760" i="3"/>
  <c r="I760" i="3"/>
  <c r="H760" i="3"/>
  <c r="K760" i="3" s="1"/>
  <c r="J756" i="3"/>
  <c r="I756" i="3"/>
  <c r="H756" i="3"/>
  <c r="J752" i="3"/>
  <c r="I752" i="3"/>
  <c r="H752" i="3"/>
  <c r="J748" i="3"/>
  <c r="I748" i="3"/>
  <c r="H748" i="3"/>
  <c r="J744" i="3"/>
  <c r="I744" i="3"/>
  <c r="H744" i="3"/>
  <c r="K744" i="3" s="1"/>
  <c r="J740" i="3"/>
  <c r="I740" i="3"/>
  <c r="H740" i="3"/>
  <c r="J736" i="3"/>
  <c r="I736" i="3"/>
  <c r="H736" i="3"/>
  <c r="J732" i="3"/>
  <c r="I732" i="3"/>
  <c r="H732" i="3"/>
  <c r="J728" i="3"/>
  <c r="I728" i="3"/>
  <c r="H728" i="3"/>
  <c r="K728" i="3" s="1"/>
  <c r="J724" i="3"/>
  <c r="I724" i="3"/>
  <c r="H724" i="3"/>
  <c r="J720" i="3"/>
  <c r="I720" i="3"/>
  <c r="H720" i="3"/>
  <c r="J716" i="3"/>
  <c r="I716" i="3"/>
  <c r="H716" i="3"/>
  <c r="J712" i="3"/>
  <c r="I712" i="3"/>
  <c r="H712" i="3"/>
  <c r="K712" i="3" s="1"/>
  <c r="J708" i="3"/>
  <c r="I708" i="3"/>
  <c r="H708" i="3"/>
  <c r="J704" i="3"/>
  <c r="I704" i="3"/>
  <c r="H704" i="3"/>
  <c r="J700" i="3"/>
  <c r="I700" i="3"/>
  <c r="H700" i="3"/>
  <c r="J696" i="3"/>
  <c r="I696" i="3"/>
  <c r="H696" i="3"/>
  <c r="K696" i="3" s="1"/>
  <c r="J692" i="3"/>
  <c r="I692" i="3"/>
  <c r="H692" i="3"/>
  <c r="J688" i="3"/>
  <c r="I688" i="3"/>
  <c r="H688" i="3"/>
  <c r="J684" i="3"/>
  <c r="I684" i="3"/>
  <c r="H684" i="3"/>
  <c r="J680" i="3"/>
  <c r="I680" i="3"/>
  <c r="H680" i="3"/>
  <c r="K680" i="3" s="1"/>
  <c r="J676" i="3"/>
  <c r="I676" i="3"/>
  <c r="H676" i="3"/>
  <c r="J672" i="3"/>
  <c r="I672" i="3"/>
  <c r="H672" i="3"/>
  <c r="J668" i="3"/>
  <c r="I668" i="3"/>
  <c r="H668" i="3"/>
  <c r="J664" i="3"/>
  <c r="I664" i="3"/>
  <c r="H664" i="3"/>
  <c r="K664" i="3" s="1"/>
  <c r="J660" i="3"/>
  <c r="I660" i="3"/>
  <c r="H660" i="3"/>
  <c r="J656" i="3"/>
  <c r="I656" i="3"/>
  <c r="H656" i="3"/>
  <c r="J652" i="3"/>
  <c r="I652" i="3"/>
  <c r="H652" i="3"/>
  <c r="J648" i="3"/>
  <c r="I648" i="3"/>
  <c r="H648" i="3"/>
  <c r="K648" i="3" s="1"/>
  <c r="J644" i="3"/>
  <c r="I644" i="3"/>
  <c r="H644" i="3"/>
  <c r="J640" i="3"/>
  <c r="I640" i="3"/>
  <c r="H640" i="3"/>
  <c r="J636" i="3"/>
  <c r="I636" i="3"/>
  <c r="H636" i="3"/>
  <c r="J632" i="3"/>
  <c r="I632" i="3"/>
  <c r="H632" i="3"/>
  <c r="K632" i="3" s="1"/>
  <c r="J628" i="3"/>
  <c r="I628" i="3"/>
  <c r="H628" i="3"/>
  <c r="J624" i="3"/>
  <c r="I624" i="3"/>
  <c r="H624" i="3"/>
  <c r="J620" i="3"/>
  <c r="I620" i="3"/>
  <c r="H620" i="3"/>
  <c r="J616" i="3"/>
  <c r="I616" i="3"/>
  <c r="H616" i="3"/>
  <c r="K616" i="3" s="1"/>
  <c r="J612" i="3"/>
  <c r="I612" i="3"/>
  <c r="H612" i="3"/>
  <c r="J608" i="3"/>
  <c r="I608" i="3"/>
  <c r="H608" i="3"/>
  <c r="J604" i="3"/>
  <c r="I604" i="3"/>
  <c r="H604" i="3"/>
  <c r="J600" i="3"/>
  <c r="I600" i="3"/>
  <c r="H600" i="3"/>
  <c r="K600" i="3" s="1"/>
  <c r="J596" i="3"/>
  <c r="I596" i="3"/>
  <c r="H596" i="3"/>
  <c r="J592" i="3"/>
  <c r="I592" i="3"/>
  <c r="H592" i="3"/>
  <c r="J588" i="3"/>
  <c r="I588" i="3"/>
  <c r="H588" i="3"/>
  <c r="J584" i="3"/>
  <c r="I584" i="3"/>
  <c r="H584" i="3"/>
  <c r="K584" i="3" s="1"/>
  <c r="J580" i="3"/>
  <c r="I580" i="3"/>
  <c r="H580" i="3"/>
  <c r="J576" i="3"/>
  <c r="I576" i="3"/>
  <c r="H576" i="3"/>
  <c r="J572" i="3"/>
  <c r="I572" i="3"/>
  <c r="H572" i="3"/>
  <c r="J568" i="3"/>
  <c r="I568" i="3"/>
  <c r="H568" i="3"/>
  <c r="K568" i="3" s="1"/>
  <c r="J564" i="3"/>
  <c r="I564" i="3"/>
  <c r="H564" i="3"/>
  <c r="J560" i="3"/>
  <c r="I560" i="3"/>
  <c r="H560" i="3"/>
  <c r="J556" i="3"/>
  <c r="I556" i="3"/>
  <c r="H556" i="3"/>
  <c r="J552" i="3"/>
  <c r="I552" i="3"/>
  <c r="H552" i="3"/>
  <c r="K552" i="3" s="1"/>
  <c r="J548" i="3"/>
  <c r="I548" i="3"/>
  <c r="H548" i="3"/>
  <c r="J544" i="3"/>
  <c r="I544" i="3"/>
  <c r="H544" i="3"/>
  <c r="J540" i="3"/>
  <c r="I540" i="3"/>
  <c r="H540" i="3"/>
  <c r="J536" i="3"/>
  <c r="I536" i="3"/>
  <c r="H536" i="3"/>
  <c r="K536" i="3" s="1"/>
  <c r="J532" i="3"/>
  <c r="I532" i="3"/>
  <c r="H532" i="3"/>
  <c r="J528" i="3"/>
  <c r="I528" i="3"/>
  <c r="H528" i="3"/>
  <c r="J524" i="3"/>
  <c r="I524" i="3"/>
  <c r="H524" i="3"/>
  <c r="J520" i="3"/>
  <c r="I520" i="3"/>
  <c r="H520" i="3"/>
  <c r="K520" i="3" s="1"/>
  <c r="J516" i="3"/>
  <c r="I516" i="3"/>
  <c r="H516" i="3"/>
  <c r="J512" i="3"/>
  <c r="I512" i="3"/>
  <c r="H512" i="3"/>
  <c r="J508" i="3"/>
  <c r="I508" i="3"/>
  <c r="H508" i="3"/>
  <c r="J504" i="3"/>
  <c r="I504" i="3"/>
  <c r="H504" i="3"/>
  <c r="K504" i="3" s="1"/>
  <c r="J500" i="3"/>
  <c r="I500" i="3"/>
  <c r="H500" i="3"/>
  <c r="J496" i="3"/>
  <c r="I496" i="3"/>
  <c r="H496" i="3"/>
  <c r="J492" i="3"/>
  <c r="I492" i="3"/>
  <c r="H492" i="3"/>
  <c r="J488" i="3"/>
  <c r="I488" i="3"/>
  <c r="H488" i="3"/>
  <c r="K488" i="3" s="1"/>
  <c r="J484" i="3"/>
  <c r="I484" i="3"/>
  <c r="H484" i="3"/>
  <c r="J480" i="3"/>
  <c r="I480" i="3"/>
  <c r="H480" i="3"/>
  <c r="J476" i="3"/>
  <c r="I476" i="3"/>
  <c r="H476" i="3"/>
  <c r="J472" i="3"/>
  <c r="I472" i="3"/>
  <c r="H472" i="3"/>
  <c r="K472" i="3" s="1"/>
  <c r="J468" i="3"/>
  <c r="I468" i="3"/>
  <c r="H468" i="3"/>
  <c r="J464" i="3"/>
  <c r="I464" i="3"/>
  <c r="H464" i="3"/>
  <c r="J460" i="3"/>
  <c r="I460" i="3"/>
  <c r="H460" i="3"/>
  <c r="J456" i="3"/>
  <c r="I456" i="3"/>
  <c r="H456" i="3"/>
  <c r="K456" i="3" s="1"/>
  <c r="J452" i="3"/>
  <c r="I452" i="3"/>
  <c r="H452" i="3"/>
  <c r="J448" i="3"/>
  <c r="I448" i="3"/>
  <c r="H448" i="3"/>
  <c r="J444" i="3"/>
  <c r="I444" i="3"/>
  <c r="H444" i="3"/>
  <c r="J440" i="3"/>
  <c r="I440" i="3"/>
  <c r="H440" i="3"/>
  <c r="K440" i="3" s="1"/>
  <c r="J436" i="3"/>
  <c r="I436" i="3"/>
  <c r="H436" i="3"/>
  <c r="J432" i="3"/>
  <c r="I432" i="3"/>
  <c r="H432" i="3"/>
  <c r="J428" i="3"/>
  <c r="I428" i="3"/>
  <c r="H428" i="3"/>
  <c r="J424" i="3"/>
  <c r="I424" i="3"/>
  <c r="H424" i="3"/>
  <c r="K424" i="3" s="1"/>
  <c r="J420" i="3"/>
  <c r="I420" i="3"/>
  <c r="H420" i="3"/>
  <c r="J416" i="3"/>
  <c r="I416" i="3"/>
  <c r="H416" i="3"/>
  <c r="J412" i="3"/>
  <c r="I412" i="3"/>
  <c r="H412" i="3"/>
  <c r="J408" i="3"/>
  <c r="I408" i="3"/>
  <c r="H408" i="3"/>
  <c r="K408" i="3" s="1"/>
  <c r="J404" i="3"/>
  <c r="I404" i="3"/>
  <c r="H404" i="3"/>
  <c r="J400" i="3"/>
  <c r="I400" i="3"/>
  <c r="H400" i="3"/>
  <c r="J396" i="3"/>
  <c r="I396" i="3"/>
  <c r="H396" i="3"/>
  <c r="J392" i="3"/>
  <c r="I392" i="3"/>
  <c r="H392" i="3"/>
  <c r="K392" i="3" s="1"/>
  <c r="J388" i="3"/>
  <c r="I388" i="3"/>
  <c r="H388" i="3"/>
  <c r="J384" i="3"/>
  <c r="I384" i="3"/>
  <c r="H384" i="3"/>
  <c r="J380" i="3"/>
  <c r="I380" i="3"/>
  <c r="H380" i="3"/>
  <c r="J376" i="3"/>
  <c r="I376" i="3"/>
  <c r="H376" i="3"/>
  <c r="K376" i="3" s="1"/>
  <c r="J372" i="3"/>
  <c r="I372" i="3"/>
  <c r="H372" i="3"/>
  <c r="J368" i="3"/>
  <c r="I368" i="3"/>
  <c r="H368" i="3"/>
  <c r="J364" i="3"/>
  <c r="I364" i="3"/>
  <c r="H364" i="3"/>
  <c r="J360" i="3"/>
  <c r="I360" i="3"/>
  <c r="H360" i="3"/>
  <c r="K360" i="3" s="1"/>
  <c r="J356" i="3"/>
  <c r="I356" i="3"/>
  <c r="H356" i="3"/>
  <c r="J352" i="3"/>
  <c r="I352" i="3"/>
  <c r="H352" i="3"/>
  <c r="J348" i="3"/>
  <c r="I348" i="3"/>
  <c r="H348" i="3"/>
  <c r="J344" i="3"/>
  <c r="I344" i="3"/>
  <c r="H344" i="3"/>
  <c r="K344" i="3" s="1"/>
  <c r="J340" i="3"/>
  <c r="I340" i="3"/>
  <c r="H340" i="3"/>
  <c r="J336" i="3"/>
  <c r="I336" i="3"/>
  <c r="H336" i="3"/>
  <c r="J332" i="3"/>
  <c r="I332" i="3"/>
  <c r="H332" i="3"/>
  <c r="J328" i="3"/>
  <c r="I328" i="3"/>
  <c r="H328" i="3"/>
  <c r="K328" i="3" s="1"/>
  <c r="J324" i="3"/>
  <c r="I324" i="3"/>
  <c r="H324" i="3"/>
  <c r="J320" i="3"/>
  <c r="I320" i="3"/>
  <c r="H320" i="3"/>
  <c r="J316" i="3"/>
  <c r="I316" i="3"/>
  <c r="H316" i="3"/>
  <c r="J312" i="3"/>
  <c r="I312" i="3"/>
  <c r="H312" i="3"/>
  <c r="K312" i="3" s="1"/>
  <c r="J308" i="3"/>
  <c r="I308" i="3"/>
  <c r="H308" i="3"/>
  <c r="J304" i="3"/>
  <c r="I304" i="3"/>
  <c r="H304" i="3"/>
  <c r="J300" i="3"/>
  <c r="I300" i="3"/>
  <c r="H300" i="3"/>
  <c r="J296" i="3"/>
  <c r="I296" i="3"/>
  <c r="H296" i="3"/>
  <c r="K296" i="3" s="1"/>
  <c r="J292" i="3"/>
  <c r="I292" i="3"/>
  <c r="H292" i="3"/>
  <c r="J288" i="3"/>
  <c r="I288" i="3"/>
  <c r="H288" i="3"/>
  <c r="J284" i="3"/>
  <c r="I284" i="3"/>
  <c r="H284" i="3"/>
  <c r="J280" i="3"/>
  <c r="I280" i="3"/>
  <c r="H280" i="3"/>
  <c r="K280" i="3" s="1"/>
  <c r="J276" i="3"/>
  <c r="I276" i="3"/>
  <c r="H276" i="3"/>
  <c r="J272" i="3"/>
  <c r="I272" i="3"/>
  <c r="H272" i="3"/>
  <c r="J268" i="3"/>
  <c r="I268" i="3"/>
  <c r="H268" i="3"/>
  <c r="J264" i="3"/>
  <c r="I264" i="3"/>
  <c r="H264" i="3"/>
  <c r="K264" i="3" s="1"/>
  <c r="J260" i="3"/>
  <c r="I260" i="3"/>
  <c r="H260" i="3"/>
  <c r="J256" i="3"/>
  <c r="I256" i="3"/>
  <c r="H256" i="3"/>
  <c r="J252" i="3"/>
  <c r="I252" i="3"/>
  <c r="H252" i="3"/>
  <c r="J248" i="3"/>
  <c r="I248" i="3"/>
  <c r="H248" i="3"/>
  <c r="K248" i="3" s="1"/>
  <c r="J244" i="3"/>
  <c r="I244" i="3"/>
  <c r="H244" i="3"/>
  <c r="J240" i="3"/>
  <c r="I240" i="3"/>
  <c r="H240" i="3"/>
  <c r="J236" i="3"/>
  <c r="I236" i="3"/>
  <c r="H236" i="3"/>
  <c r="J232" i="3"/>
  <c r="I232" i="3"/>
  <c r="H232" i="3"/>
  <c r="K232" i="3" s="1"/>
  <c r="J228" i="3"/>
  <c r="I228" i="3"/>
  <c r="H228" i="3"/>
  <c r="J224" i="3"/>
  <c r="I224" i="3"/>
  <c r="H224" i="3"/>
  <c r="J220" i="3"/>
  <c r="I220" i="3"/>
  <c r="H220" i="3"/>
  <c r="J216" i="3"/>
  <c r="I216" i="3"/>
  <c r="H216" i="3"/>
  <c r="K216" i="3" s="1"/>
  <c r="J212" i="3"/>
  <c r="I212" i="3"/>
  <c r="H212" i="3"/>
  <c r="J208" i="3"/>
  <c r="I208" i="3"/>
  <c r="H208" i="3"/>
  <c r="J204" i="3"/>
  <c r="I204" i="3"/>
  <c r="H204" i="3"/>
  <c r="J200" i="3"/>
  <c r="I200" i="3"/>
  <c r="H200" i="3"/>
  <c r="K200" i="3" s="1"/>
  <c r="J196" i="3"/>
  <c r="I196" i="3"/>
  <c r="H196" i="3"/>
  <c r="J192" i="3"/>
  <c r="I192" i="3"/>
  <c r="H192" i="3"/>
  <c r="J188" i="3"/>
  <c r="I188" i="3"/>
  <c r="H188" i="3"/>
  <c r="J184" i="3"/>
  <c r="I184" i="3"/>
  <c r="H184" i="3"/>
  <c r="K184" i="3" s="1"/>
  <c r="J180" i="3"/>
  <c r="I180" i="3"/>
  <c r="H180" i="3"/>
  <c r="J176" i="3"/>
  <c r="I176" i="3"/>
  <c r="H176" i="3"/>
  <c r="J172" i="3"/>
  <c r="I172" i="3"/>
  <c r="H172" i="3"/>
  <c r="J168" i="3"/>
  <c r="I168" i="3"/>
  <c r="H168" i="3"/>
  <c r="K168" i="3" s="1"/>
  <c r="J164" i="3"/>
  <c r="I164" i="3"/>
  <c r="H164" i="3"/>
  <c r="J160" i="3"/>
  <c r="I160" i="3"/>
  <c r="H160" i="3"/>
  <c r="J156" i="3"/>
  <c r="I156" i="3"/>
  <c r="H156" i="3"/>
  <c r="J152" i="3"/>
  <c r="I152" i="3"/>
  <c r="H152" i="3"/>
  <c r="K152" i="3" s="1"/>
  <c r="J148" i="3"/>
  <c r="I148" i="3"/>
  <c r="H148" i="3"/>
  <c r="J144" i="3"/>
  <c r="I144" i="3"/>
  <c r="H144" i="3"/>
  <c r="J140" i="3"/>
  <c r="I140" i="3"/>
  <c r="H140" i="3"/>
  <c r="J136" i="3"/>
  <c r="I136" i="3"/>
  <c r="H136" i="3"/>
  <c r="K136" i="3" s="1"/>
  <c r="J132" i="3"/>
  <c r="I132" i="3"/>
  <c r="H132" i="3"/>
  <c r="J128" i="3"/>
  <c r="I128" i="3"/>
  <c r="H128" i="3"/>
  <c r="J124" i="3"/>
  <c r="I124" i="3"/>
  <c r="H124" i="3"/>
  <c r="J120" i="3"/>
  <c r="I120" i="3"/>
  <c r="H120" i="3"/>
  <c r="K120" i="3" s="1"/>
  <c r="J116" i="3"/>
  <c r="I116" i="3"/>
  <c r="H116" i="3"/>
  <c r="J112" i="3"/>
  <c r="I112" i="3"/>
  <c r="H112" i="3"/>
  <c r="J108" i="3"/>
  <c r="I108" i="3"/>
  <c r="H108" i="3"/>
  <c r="J104" i="3"/>
  <c r="I104" i="3"/>
  <c r="H104" i="3"/>
  <c r="K104" i="3" s="1"/>
  <c r="J100" i="3"/>
  <c r="I100" i="3"/>
  <c r="H100" i="3"/>
  <c r="J96" i="3"/>
  <c r="I96" i="3"/>
  <c r="H96" i="3"/>
  <c r="J92" i="3"/>
  <c r="I92" i="3"/>
  <c r="H92" i="3"/>
  <c r="J88" i="3"/>
  <c r="I88" i="3"/>
  <c r="H88" i="3"/>
  <c r="K88" i="3" s="1"/>
  <c r="J84" i="3"/>
  <c r="I84" i="3"/>
  <c r="H84" i="3"/>
  <c r="J80" i="3"/>
  <c r="I80" i="3"/>
  <c r="H80" i="3"/>
  <c r="J76" i="3"/>
  <c r="I76" i="3"/>
  <c r="H76" i="3"/>
  <c r="J72" i="3"/>
  <c r="I72" i="3"/>
  <c r="H72" i="3"/>
  <c r="K72" i="3" s="1"/>
  <c r="J68" i="3"/>
  <c r="I68" i="3"/>
  <c r="H68" i="3"/>
  <c r="J64" i="3"/>
  <c r="I64" i="3"/>
  <c r="H64" i="3"/>
  <c r="J60" i="3"/>
  <c r="I60" i="3"/>
  <c r="H60" i="3"/>
  <c r="J56" i="3"/>
  <c r="I56" i="3"/>
  <c r="H56" i="3"/>
  <c r="K56" i="3" s="1"/>
  <c r="J52" i="3"/>
  <c r="I52" i="3"/>
  <c r="H52" i="3"/>
  <c r="J48" i="3"/>
  <c r="I48" i="3"/>
  <c r="H48" i="3"/>
  <c r="J44" i="3"/>
  <c r="I44" i="3"/>
  <c r="H44" i="3"/>
  <c r="J40" i="3"/>
  <c r="I40" i="3"/>
  <c r="H40" i="3"/>
  <c r="K40" i="3" s="1"/>
  <c r="J36" i="3"/>
  <c r="I36" i="3"/>
  <c r="H36" i="3"/>
  <c r="J32" i="3"/>
  <c r="I32" i="3"/>
  <c r="H32" i="3"/>
  <c r="J28" i="3"/>
  <c r="I28" i="3"/>
  <c r="H28" i="3"/>
  <c r="J24" i="3"/>
  <c r="I24" i="3"/>
  <c r="H24" i="3"/>
  <c r="K24" i="3" s="1"/>
  <c r="J20" i="3"/>
  <c r="I20" i="3"/>
  <c r="H20" i="3"/>
  <c r="J16" i="3"/>
  <c r="I16" i="3"/>
  <c r="H16" i="3"/>
  <c r="J12" i="3"/>
  <c r="I12" i="3"/>
  <c r="H12" i="3"/>
  <c r="J8" i="3"/>
  <c r="I8" i="3"/>
  <c r="H8" i="3"/>
  <c r="K8" i="3" s="1"/>
  <c r="J4" i="3"/>
  <c r="I4" i="3"/>
  <c r="H4" i="3"/>
  <c r="H829" i="3"/>
  <c r="K829" i="3" s="1"/>
  <c r="H781" i="3"/>
  <c r="K781" i="3" s="1"/>
  <c r="H749" i="3"/>
  <c r="H685" i="3"/>
  <c r="H605" i="3"/>
  <c r="K605" i="3" s="1"/>
  <c r="H525" i="3"/>
  <c r="H493" i="3"/>
  <c r="K493" i="3" s="1"/>
  <c r="H429" i="3"/>
  <c r="K429" i="3" s="1"/>
  <c r="H397" i="3"/>
  <c r="K397" i="3" s="1"/>
  <c r="H365" i="3"/>
  <c r="K365" i="3" s="1"/>
  <c r="H333" i="3"/>
  <c r="H317" i="3"/>
  <c r="K317" i="3" s="1"/>
  <c r="H301" i="3"/>
  <c r="K301" i="3" s="1"/>
  <c r="H145" i="3"/>
  <c r="H81" i="3"/>
  <c r="I369" i="3"/>
  <c r="I113" i="3"/>
  <c r="J845" i="3"/>
  <c r="I845" i="3"/>
  <c r="J833" i="3"/>
  <c r="I833" i="3"/>
  <c r="J821" i="3"/>
  <c r="I821" i="3"/>
  <c r="J809" i="3"/>
  <c r="I809" i="3"/>
  <c r="J797" i="3"/>
  <c r="I797" i="3"/>
  <c r="J785" i="3"/>
  <c r="I785" i="3"/>
  <c r="J773" i="3"/>
  <c r="I773" i="3"/>
  <c r="J757" i="3"/>
  <c r="I757" i="3"/>
  <c r="J741" i="3"/>
  <c r="I741" i="3"/>
  <c r="J729" i="3"/>
  <c r="I729" i="3"/>
  <c r="J717" i="3"/>
  <c r="I717" i="3"/>
  <c r="J701" i="3"/>
  <c r="I701" i="3"/>
  <c r="K701" i="3" s="1"/>
  <c r="J689" i="3"/>
  <c r="I689" i="3"/>
  <c r="J677" i="3"/>
  <c r="I677" i="3"/>
  <c r="J665" i="3"/>
  <c r="I665" i="3"/>
  <c r="J653" i="3"/>
  <c r="I653" i="3"/>
  <c r="K653" i="3" s="1"/>
  <c r="J641" i="3"/>
  <c r="I641" i="3"/>
  <c r="J629" i="3"/>
  <c r="I629" i="3"/>
  <c r="J617" i="3"/>
  <c r="I617" i="3"/>
  <c r="J601" i="3"/>
  <c r="I601" i="3"/>
  <c r="J589" i="3"/>
  <c r="I589" i="3"/>
  <c r="J577" i="3"/>
  <c r="I577" i="3"/>
  <c r="J569" i="3"/>
  <c r="I569" i="3"/>
  <c r="J557" i="3"/>
  <c r="I557" i="3"/>
  <c r="K557" i="3" s="1"/>
  <c r="J545" i="3"/>
  <c r="I545" i="3"/>
  <c r="J529" i="3"/>
  <c r="I529" i="3"/>
  <c r="K529" i="3" s="1"/>
  <c r="J513" i="3"/>
  <c r="I513" i="3"/>
  <c r="J481" i="3"/>
  <c r="I481" i="3"/>
  <c r="K481" i="3" s="1"/>
  <c r="J469" i="3"/>
  <c r="I469" i="3"/>
  <c r="J457" i="3"/>
  <c r="I457" i="3"/>
  <c r="J445" i="3"/>
  <c r="I445" i="3"/>
  <c r="J437" i="3"/>
  <c r="I437" i="3"/>
  <c r="J425" i="3"/>
  <c r="I425" i="3"/>
  <c r="J413" i="3"/>
  <c r="I413" i="3"/>
  <c r="K413" i="3" s="1"/>
  <c r="J401" i="3"/>
  <c r="I401" i="3"/>
  <c r="J389" i="3"/>
  <c r="I389" i="3"/>
  <c r="J357" i="3"/>
  <c r="I357" i="3"/>
  <c r="J337" i="3"/>
  <c r="I337" i="3"/>
  <c r="K337" i="3" s="1"/>
  <c r="J325" i="3"/>
  <c r="I325" i="3"/>
  <c r="J293" i="3"/>
  <c r="I293" i="3"/>
  <c r="J281" i="3"/>
  <c r="I281" i="3"/>
  <c r="J269" i="3"/>
  <c r="I269" i="3"/>
  <c r="K269" i="3" s="1"/>
  <c r="J257" i="3"/>
  <c r="I257" i="3"/>
  <c r="J245" i="3"/>
  <c r="I245" i="3"/>
  <c r="H245" i="3"/>
  <c r="J233" i="3"/>
  <c r="I233" i="3"/>
  <c r="H233" i="3"/>
  <c r="K233" i="3" s="1"/>
  <c r="J221" i="3"/>
  <c r="I221" i="3"/>
  <c r="H221" i="3"/>
  <c r="J205" i="3"/>
  <c r="I205" i="3"/>
  <c r="H205" i="3"/>
  <c r="J193" i="3"/>
  <c r="I193" i="3"/>
  <c r="J185" i="3"/>
  <c r="I185" i="3"/>
  <c r="H185" i="3"/>
  <c r="J173" i="3"/>
  <c r="I173" i="3"/>
  <c r="H173" i="3"/>
  <c r="J161" i="3"/>
  <c r="I161" i="3"/>
  <c r="J149" i="3"/>
  <c r="I149" i="3"/>
  <c r="H149" i="3"/>
  <c r="J133" i="3"/>
  <c r="I133" i="3"/>
  <c r="H133" i="3"/>
  <c r="J97" i="3"/>
  <c r="I97" i="3"/>
  <c r="J85" i="3"/>
  <c r="I85" i="3"/>
  <c r="H85" i="3"/>
  <c r="J73" i="3"/>
  <c r="I73" i="3"/>
  <c r="H73" i="3"/>
  <c r="J37" i="3"/>
  <c r="I37" i="3"/>
  <c r="H37" i="3"/>
  <c r="J25" i="3"/>
  <c r="I25" i="3"/>
  <c r="H25" i="3"/>
  <c r="K25" i="3" s="1"/>
  <c r="J13" i="3"/>
  <c r="I13" i="3"/>
  <c r="H13" i="3"/>
  <c r="H817" i="3"/>
  <c r="K817" i="3" s="1"/>
  <c r="H769" i="3"/>
  <c r="H673" i="3"/>
  <c r="K673" i="3" s="1"/>
  <c r="H625" i="3"/>
  <c r="K625" i="3" s="1"/>
  <c r="H545" i="3"/>
  <c r="H497" i="3"/>
  <c r="H401" i="3"/>
  <c r="H353" i="3"/>
  <c r="H305" i="3"/>
  <c r="K305" i="3" s="1"/>
  <c r="H161" i="3"/>
  <c r="J847" i="3"/>
  <c r="H847" i="3"/>
  <c r="J843" i="3"/>
  <c r="H843" i="3"/>
  <c r="I843" i="3"/>
  <c r="J839" i="3"/>
  <c r="I839" i="3"/>
  <c r="H839" i="3"/>
  <c r="J835" i="3"/>
  <c r="I835" i="3"/>
  <c r="H835" i="3"/>
  <c r="K835" i="3" s="1"/>
  <c r="J831" i="3"/>
  <c r="H831" i="3"/>
  <c r="J827" i="3"/>
  <c r="H827" i="3"/>
  <c r="I827" i="3"/>
  <c r="J823" i="3"/>
  <c r="I823" i="3"/>
  <c r="H823" i="3"/>
  <c r="K823" i="3" s="1"/>
  <c r="J819" i="3"/>
  <c r="I819" i="3"/>
  <c r="H819" i="3"/>
  <c r="J815" i="3"/>
  <c r="H815" i="3"/>
  <c r="J811" i="3"/>
  <c r="H811" i="3"/>
  <c r="I811" i="3"/>
  <c r="J807" i="3"/>
  <c r="I807" i="3"/>
  <c r="H807" i="3"/>
  <c r="J803" i="3"/>
  <c r="I803" i="3"/>
  <c r="H803" i="3"/>
  <c r="J799" i="3"/>
  <c r="H799" i="3"/>
  <c r="K799" i="3" s="1"/>
  <c r="J795" i="3"/>
  <c r="H795" i="3"/>
  <c r="I795" i="3"/>
  <c r="J791" i="3"/>
  <c r="I791" i="3"/>
  <c r="H791" i="3"/>
  <c r="J787" i="3"/>
  <c r="I787" i="3"/>
  <c r="H787" i="3"/>
  <c r="J783" i="3"/>
  <c r="H783" i="3"/>
  <c r="J779" i="3"/>
  <c r="H779" i="3"/>
  <c r="I779" i="3"/>
  <c r="J775" i="3"/>
  <c r="I775" i="3"/>
  <c r="H775" i="3"/>
  <c r="J771" i="3"/>
  <c r="I771" i="3"/>
  <c r="H771" i="3"/>
  <c r="K771" i="3" s="1"/>
  <c r="J767" i="3"/>
  <c r="H767" i="3"/>
  <c r="J763" i="3"/>
  <c r="H763" i="3"/>
  <c r="I763" i="3"/>
  <c r="J759" i="3"/>
  <c r="I759" i="3"/>
  <c r="H759" i="3"/>
  <c r="K759" i="3" s="1"/>
  <c r="J755" i="3"/>
  <c r="I755" i="3"/>
  <c r="H755" i="3"/>
  <c r="J751" i="3"/>
  <c r="H751" i="3"/>
  <c r="J747" i="3"/>
  <c r="H747" i="3"/>
  <c r="I747" i="3"/>
  <c r="J743" i="3"/>
  <c r="I743" i="3"/>
  <c r="H743" i="3"/>
  <c r="J739" i="3"/>
  <c r="I739" i="3"/>
  <c r="H739" i="3"/>
  <c r="J735" i="3"/>
  <c r="H735" i="3"/>
  <c r="K735" i="3" s="1"/>
  <c r="J731" i="3"/>
  <c r="H731" i="3"/>
  <c r="I731" i="3"/>
  <c r="J727" i="3"/>
  <c r="I727" i="3"/>
  <c r="H727" i="3"/>
  <c r="J723" i="3"/>
  <c r="I723" i="3"/>
  <c r="H723" i="3"/>
  <c r="J719" i="3"/>
  <c r="H719" i="3"/>
  <c r="J715" i="3"/>
  <c r="H715" i="3"/>
  <c r="I715" i="3"/>
  <c r="J711" i="3"/>
  <c r="I711" i="3"/>
  <c r="H711" i="3"/>
  <c r="J707" i="3"/>
  <c r="I707" i="3"/>
  <c r="H707" i="3"/>
  <c r="K707" i="3" s="1"/>
  <c r="J703" i="3"/>
  <c r="H703" i="3"/>
  <c r="J699" i="3"/>
  <c r="H699" i="3"/>
  <c r="I699" i="3"/>
  <c r="J695" i="3"/>
  <c r="I695" i="3"/>
  <c r="H695" i="3"/>
  <c r="K695" i="3" s="1"/>
  <c r="J691" i="3"/>
  <c r="I691" i="3"/>
  <c r="H691" i="3"/>
  <c r="J687" i="3"/>
  <c r="H687" i="3"/>
  <c r="J683" i="3"/>
  <c r="H683" i="3"/>
  <c r="I683" i="3"/>
  <c r="J679" i="3"/>
  <c r="I679" i="3"/>
  <c r="H679" i="3"/>
  <c r="J675" i="3"/>
  <c r="I675" i="3"/>
  <c r="H675" i="3"/>
  <c r="J671" i="3"/>
  <c r="H671" i="3"/>
  <c r="K671" i="3" s="1"/>
  <c r="J667" i="3"/>
  <c r="H667" i="3"/>
  <c r="I667" i="3"/>
  <c r="J663" i="3"/>
  <c r="I663" i="3"/>
  <c r="H663" i="3"/>
  <c r="J659" i="3"/>
  <c r="I659" i="3"/>
  <c r="H659" i="3"/>
  <c r="J655" i="3"/>
  <c r="H655" i="3"/>
  <c r="J651" i="3"/>
  <c r="H651" i="3"/>
  <c r="I651" i="3"/>
  <c r="J647" i="3"/>
  <c r="I647" i="3"/>
  <c r="H647" i="3"/>
  <c r="J643" i="3"/>
  <c r="I643" i="3"/>
  <c r="H643" i="3"/>
  <c r="K643" i="3" s="1"/>
  <c r="J639" i="3"/>
  <c r="H639" i="3"/>
  <c r="J635" i="3"/>
  <c r="H635" i="3"/>
  <c r="I635" i="3"/>
  <c r="J631" i="3"/>
  <c r="I631" i="3"/>
  <c r="H631" i="3"/>
  <c r="K631" i="3" s="1"/>
  <c r="J627" i="3"/>
  <c r="I627" i="3"/>
  <c r="H627" i="3"/>
  <c r="J623" i="3"/>
  <c r="H623" i="3"/>
  <c r="J619" i="3"/>
  <c r="H619" i="3"/>
  <c r="I619" i="3"/>
  <c r="J615" i="3"/>
  <c r="I615" i="3"/>
  <c r="H615" i="3"/>
  <c r="J611" i="3"/>
  <c r="I611" i="3"/>
  <c r="H611" i="3"/>
  <c r="J607" i="3"/>
  <c r="H607" i="3"/>
  <c r="K607" i="3" s="1"/>
  <c r="J603" i="3"/>
  <c r="H603" i="3"/>
  <c r="I603" i="3"/>
  <c r="J599" i="3"/>
  <c r="I599" i="3"/>
  <c r="H599" i="3"/>
  <c r="J595" i="3"/>
  <c r="I595" i="3"/>
  <c r="H595" i="3"/>
  <c r="J591" i="3"/>
  <c r="I591" i="3"/>
  <c r="H591" i="3"/>
  <c r="K591" i="3" s="1"/>
  <c r="J587" i="3"/>
  <c r="I587" i="3"/>
  <c r="H587" i="3"/>
  <c r="J583" i="3"/>
  <c r="I583" i="3"/>
  <c r="H583" i="3"/>
  <c r="J579" i="3"/>
  <c r="I579" i="3"/>
  <c r="H579" i="3"/>
  <c r="J575" i="3"/>
  <c r="I575" i="3"/>
  <c r="H575" i="3"/>
  <c r="K575" i="3" s="1"/>
  <c r="J571" i="3"/>
  <c r="I571" i="3"/>
  <c r="H571" i="3"/>
  <c r="J567" i="3"/>
  <c r="I567" i="3"/>
  <c r="H567" i="3"/>
  <c r="J563" i="3"/>
  <c r="I563" i="3"/>
  <c r="H563" i="3"/>
  <c r="J559" i="3"/>
  <c r="I559" i="3"/>
  <c r="H559" i="3"/>
  <c r="K559" i="3" s="1"/>
  <c r="J555" i="3"/>
  <c r="I555" i="3"/>
  <c r="H555" i="3"/>
  <c r="J551" i="3"/>
  <c r="I551" i="3"/>
  <c r="H551" i="3"/>
  <c r="J547" i="3"/>
  <c r="I547" i="3"/>
  <c r="H547" i="3"/>
  <c r="J543" i="3"/>
  <c r="I543" i="3"/>
  <c r="H543" i="3"/>
  <c r="K543" i="3" s="1"/>
  <c r="J539" i="3"/>
  <c r="I539" i="3"/>
  <c r="H539" i="3"/>
  <c r="J535" i="3"/>
  <c r="I535" i="3"/>
  <c r="H535" i="3"/>
  <c r="J531" i="3"/>
  <c r="I531" i="3"/>
  <c r="H531" i="3"/>
  <c r="J527" i="3"/>
  <c r="I527" i="3"/>
  <c r="H527" i="3"/>
  <c r="K527" i="3" s="1"/>
  <c r="J523" i="3"/>
  <c r="I523" i="3"/>
  <c r="H523" i="3"/>
  <c r="J519" i="3"/>
  <c r="I519" i="3"/>
  <c r="H519" i="3"/>
  <c r="J515" i="3"/>
  <c r="I515" i="3"/>
  <c r="H515" i="3"/>
  <c r="J511" i="3"/>
  <c r="I511" i="3"/>
  <c r="H511" i="3"/>
  <c r="K511" i="3" s="1"/>
  <c r="J507" i="3"/>
  <c r="I507" i="3"/>
  <c r="H507" i="3"/>
  <c r="J503" i="3"/>
  <c r="I503" i="3"/>
  <c r="H503" i="3"/>
  <c r="J499" i="3"/>
  <c r="I499" i="3"/>
  <c r="H499" i="3"/>
  <c r="J495" i="3"/>
  <c r="I495" i="3"/>
  <c r="H495" i="3"/>
  <c r="K495" i="3" s="1"/>
  <c r="J491" i="3"/>
  <c r="I491" i="3"/>
  <c r="H491" i="3"/>
  <c r="J487" i="3"/>
  <c r="I487" i="3"/>
  <c r="H487" i="3"/>
  <c r="J483" i="3"/>
  <c r="I483" i="3"/>
  <c r="H483" i="3"/>
  <c r="J479" i="3"/>
  <c r="I479" i="3"/>
  <c r="H479" i="3"/>
  <c r="K479" i="3" s="1"/>
  <c r="J475" i="3"/>
  <c r="I475" i="3"/>
  <c r="H475" i="3"/>
  <c r="J471" i="3"/>
  <c r="I471" i="3"/>
  <c r="H471" i="3"/>
  <c r="J467" i="3"/>
  <c r="I467" i="3"/>
  <c r="H467" i="3"/>
  <c r="J463" i="3"/>
  <c r="I463" i="3"/>
  <c r="H463" i="3"/>
  <c r="K463" i="3" s="1"/>
  <c r="J459" i="3"/>
  <c r="I459" i="3"/>
  <c r="H459" i="3"/>
  <c r="J455" i="3"/>
  <c r="I455" i="3"/>
  <c r="H455" i="3"/>
  <c r="J451" i="3"/>
  <c r="I451" i="3"/>
  <c r="H451" i="3"/>
  <c r="J447" i="3"/>
  <c r="I447" i="3"/>
  <c r="H447" i="3"/>
  <c r="K447" i="3" s="1"/>
  <c r="J443" i="3"/>
  <c r="I443" i="3"/>
  <c r="H443" i="3"/>
  <c r="J439" i="3"/>
  <c r="I439" i="3"/>
  <c r="H439" i="3"/>
  <c r="J435" i="3"/>
  <c r="I435" i="3"/>
  <c r="H435" i="3"/>
  <c r="J431" i="3"/>
  <c r="I431" i="3"/>
  <c r="H431" i="3"/>
  <c r="K431" i="3" s="1"/>
  <c r="J427" i="3"/>
  <c r="I427" i="3"/>
  <c r="H427" i="3"/>
  <c r="J423" i="3"/>
  <c r="I423" i="3"/>
  <c r="H423" i="3"/>
  <c r="J419" i="3"/>
  <c r="I419" i="3"/>
  <c r="H419" i="3"/>
  <c r="J415" i="3"/>
  <c r="I415" i="3"/>
  <c r="H415" i="3"/>
  <c r="K415" i="3" s="1"/>
  <c r="J411" i="3"/>
  <c r="I411" i="3"/>
  <c r="H411" i="3"/>
  <c r="J407" i="3"/>
  <c r="I407" i="3"/>
  <c r="H407" i="3"/>
  <c r="J403" i="3"/>
  <c r="I403" i="3"/>
  <c r="H403" i="3"/>
  <c r="J399" i="3"/>
  <c r="I399" i="3"/>
  <c r="H399" i="3"/>
  <c r="K399" i="3" s="1"/>
  <c r="J395" i="3"/>
  <c r="I395" i="3"/>
  <c r="H395" i="3"/>
  <c r="J391" i="3"/>
  <c r="I391" i="3"/>
  <c r="H391" i="3"/>
  <c r="J387" i="3"/>
  <c r="I387" i="3"/>
  <c r="H387" i="3"/>
  <c r="J383" i="3"/>
  <c r="I383" i="3"/>
  <c r="H383" i="3"/>
  <c r="K383" i="3" s="1"/>
  <c r="J379" i="3"/>
  <c r="I379" i="3"/>
  <c r="H379" i="3"/>
  <c r="J375" i="3"/>
  <c r="I375" i="3"/>
  <c r="H375" i="3"/>
  <c r="J371" i="3"/>
  <c r="I371" i="3"/>
  <c r="H371" i="3"/>
  <c r="J367" i="3"/>
  <c r="I367" i="3"/>
  <c r="H367" i="3"/>
  <c r="K367" i="3" s="1"/>
  <c r="J363" i="3"/>
  <c r="I363" i="3"/>
  <c r="H363" i="3"/>
  <c r="J359" i="3"/>
  <c r="I359" i="3"/>
  <c r="H359" i="3"/>
  <c r="J355" i="3"/>
  <c r="I355" i="3"/>
  <c r="H355" i="3"/>
  <c r="J351" i="3"/>
  <c r="I351" i="3"/>
  <c r="H351" i="3"/>
  <c r="K351" i="3" s="1"/>
  <c r="J347" i="3"/>
  <c r="I347" i="3"/>
  <c r="H347" i="3"/>
  <c r="J343" i="3"/>
  <c r="I343" i="3"/>
  <c r="H343" i="3"/>
  <c r="J339" i="3"/>
  <c r="I339" i="3"/>
  <c r="H339" i="3"/>
  <c r="J335" i="3"/>
  <c r="I335" i="3"/>
  <c r="H335" i="3"/>
  <c r="K335" i="3" s="1"/>
  <c r="J331" i="3"/>
  <c r="I331" i="3"/>
  <c r="H331" i="3"/>
  <c r="J327" i="3"/>
  <c r="I327" i="3"/>
  <c r="H327" i="3"/>
  <c r="J323" i="3"/>
  <c r="I323" i="3"/>
  <c r="H323" i="3"/>
  <c r="J319" i="3"/>
  <c r="I319" i="3"/>
  <c r="H319" i="3"/>
  <c r="K319" i="3" s="1"/>
  <c r="J315" i="3"/>
  <c r="I315" i="3"/>
  <c r="H315" i="3"/>
  <c r="J311" i="3"/>
  <c r="I311" i="3"/>
  <c r="H311" i="3"/>
  <c r="J307" i="3"/>
  <c r="I307" i="3"/>
  <c r="H307" i="3"/>
  <c r="J303" i="3"/>
  <c r="I303" i="3"/>
  <c r="H303" i="3"/>
  <c r="K303" i="3" s="1"/>
  <c r="J299" i="3"/>
  <c r="I299" i="3"/>
  <c r="H299" i="3"/>
  <c r="J295" i="3"/>
  <c r="I295" i="3"/>
  <c r="H295" i="3"/>
  <c r="J291" i="3"/>
  <c r="I291" i="3"/>
  <c r="H291" i="3"/>
  <c r="J287" i="3"/>
  <c r="I287" i="3"/>
  <c r="H287" i="3"/>
  <c r="K287" i="3" s="1"/>
  <c r="J283" i="3"/>
  <c r="I283" i="3"/>
  <c r="H283" i="3"/>
  <c r="J279" i="3"/>
  <c r="I279" i="3"/>
  <c r="H279" i="3"/>
  <c r="J275" i="3"/>
  <c r="I275" i="3"/>
  <c r="H275" i="3"/>
  <c r="J271" i="3"/>
  <c r="I271" i="3"/>
  <c r="H271" i="3"/>
  <c r="K271" i="3" s="1"/>
  <c r="J267" i="3"/>
  <c r="I267" i="3"/>
  <c r="H267" i="3"/>
  <c r="J263" i="3"/>
  <c r="I263" i="3"/>
  <c r="H263" i="3"/>
  <c r="J259" i="3"/>
  <c r="I259" i="3"/>
  <c r="H259" i="3"/>
  <c r="I255" i="3"/>
  <c r="J255" i="3"/>
  <c r="H255" i="3"/>
  <c r="K255" i="3" s="1"/>
  <c r="J251" i="3"/>
  <c r="I251" i="3"/>
  <c r="H251" i="3"/>
  <c r="J247" i="3"/>
  <c r="I247" i="3"/>
  <c r="H247" i="3"/>
  <c r="J243" i="3"/>
  <c r="I243" i="3"/>
  <c r="H243" i="3"/>
  <c r="J239" i="3"/>
  <c r="I239" i="3"/>
  <c r="H239" i="3"/>
  <c r="K239" i="3" s="1"/>
  <c r="J235" i="3"/>
  <c r="I235" i="3"/>
  <c r="H235" i="3"/>
  <c r="J231" i="3"/>
  <c r="I231" i="3"/>
  <c r="H231" i="3"/>
  <c r="J227" i="3"/>
  <c r="I227" i="3"/>
  <c r="H227" i="3"/>
  <c r="J223" i="3"/>
  <c r="I223" i="3"/>
  <c r="H223" i="3"/>
  <c r="K223" i="3" s="1"/>
  <c r="J219" i="3"/>
  <c r="I219" i="3"/>
  <c r="H219" i="3"/>
  <c r="J215" i="3"/>
  <c r="I215" i="3"/>
  <c r="H215" i="3"/>
  <c r="J211" i="3"/>
  <c r="I211" i="3"/>
  <c r="H211" i="3"/>
  <c r="J207" i="3"/>
  <c r="I207" i="3"/>
  <c r="H207" i="3"/>
  <c r="K207" i="3" s="1"/>
  <c r="J203" i="3"/>
  <c r="I203" i="3"/>
  <c r="H203" i="3"/>
  <c r="J199" i="3"/>
  <c r="I199" i="3"/>
  <c r="H199" i="3"/>
  <c r="J195" i="3"/>
  <c r="I195" i="3"/>
  <c r="H195" i="3"/>
  <c r="I191" i="3"/>
  <c r="J191" i="3"/>
  <c r="H191" i="3"/>
  <c r="K191" i="3" s="1"/>
  <c r="J187" i="3"/>
  <c r="I187" i="3"/>
  <c r="H187" i="3"/>
  <c r="J183" i="3"/>
  <c r="I183" i="3"/>
  <c r="H183" i="3"/>
  <c r="J179" i="3"/>
  <c r="I179" i="3"/>
  <c r="H179" i="3"/>
  <c r="J175" i="3"/>
  <c r="I175" i="3"/>
  <c r="H175" i="3"/>
  <c r="K175" i="3" s="1"/>
  <c r="J171" i="3"/>
  <c r="I171" i="3"/>
  <c r="H171" i="3"/>
  <c r="J167" i="3"/>
  <c r="I167" i="3"/>
  <c r="H167" i="3"/>
  <c r="J163" i="3"/>
  <c r="I163" i="3"/>
  <c r="H163" i="3"/>
  <c r="J159" i="3"/>
  <c r="I159" i="3"/>
  <c r="H159" i="3"/>
  <c r="K159" i="3" s="1"/>
  <c r="J155" i="3"/>
  <c r="I155" i="3"/>
  <c r="H155" i="3"/>
  <c r="J151" i="3"/>
  <c r="I151" i="3"/>
  <c r="H151" i="3"/>
  <c r="J147" i="3"/>
  <c r="I147" i="3"/>
  <c r="H147" i="3"/>
  <c r="J143" i="3"/>
  <c r="I143" i="3"/>
  <c r="H143" i="3"/>
  <c r="K143" i="3" s="1"/>
  <c r="J139" i="3"/>
  <c r="I139" i="3"/>
  <c r="H139" i="3"/>
  <c r="J135" i="3"/>
  <c r="I135" i="3"/>
  <c r="H135" i="3"/>
  <c r="J131" i="3"/>
  <c r="I131" i="3"/>
  <c r="H131" i="3"/>
  <c r="J127" i="3"/>
  <c r="I127" i="3"/>
  <c r="H127" i="3"/>
  <c r="K127" i="3" s="1"/>
  <c r="J123" i="3"/>
  <c r="I123" i="3"/>
  <c r="H123" i="3"/>
  <c r="J119" i="3"/>
  <c r="I119" i="3"/>
  <c r="H119" i="3"/>
  <c r="J115" i="3"/>
  <c r="I115" i="3"/>
  <c r="H115" i="3"/>
  <c r="J111" i="3"/>
  <c r="I111" i="3"/>
  <c r="H111" i="3"/>
  <c r="K111" i="3" s="1"/>
  <c r="J107" i="3"/>
  <c r="I107" i="3"/>
  <c r="H107" i="3"/>
  <c r="J103" i="3"/>
  <c r="I103" i="3"/>
  <c r="H103" i="3"/>
  <c r="J99" i="3"/>
  <c r="I99" i="3"/>
  <c r="H99" i="3"/>
  <c r="J95" i="3"/>
  <c r="I95" i="3"/>
  <c r="H95" i="3"/>
  <c r="K95" i="3" s="1"/>
  <c r="J91" i="3"/>
  <c r="I91" i="3"/>
  <c r="H91" i="3"/>
  <c r="J87" i="3"/>
  <c r="I87" i="3"/>
  <c r="H87" i="3"/>
  <c r="J83" i="3"/>
  <c r="I83" i="3"/>
  <c r="H83" i="3"/>
  <c r="J79" i="3"/>
  <c r="I79" i="3"/>
  <c r="H79" i="3"/>
  <c r="K79" i="3" s="1"/>
  <c r="J75" i="3"/>
  <c r="I75" i="3"/>
  <c r="H75" i="3"/>
  <c r="J71" i="3"/>
  <c r="I71" i="3"/>
  <c r="H71" i="3"/>
  <c r="J67" i="3"/>
  <c r="I67" i="3"/>
  <c r="H67" i="3"/>
  <c r="J63" i="3"/>
  <c r="I63" i="3"/>
  <c r="H63" i="3"/>
  <c r="K63" i="3" s="1"/>
  <c r="J59" i="3"/>
  <c r="I59" i="3"/>
  <c r="H59" i="3"/>
  <c r="J55" i="3"/>
  <c r="I55" i="3"/>
  <c r="H55" i="3"/>
  <c r="J51" i="3"/>
  <c r="I51" i="3"/>
  <c r="H51" i="3"/>
  <c r="J47" i="3"/>
  <c r="I47" i="3"/>
  <c r="H47" i="3"/>
  <c r="K47" i="3" s="1"/>
  <c r="J43" i="3"/>
  <c r="I43" i="3"/>
  <c r="H43" i="3"/>
  <c r="J39" i="3"/>
  <c r="I39" i="3"/>
  <c r="H39" i="3"/>
  <c r="J35" i="3"/>
  <c r="I35" i="3"/>
  <c r="H35" i="3"/>
  <c r="J31" i="3"/>
  <c r="I31" i="3"/>
  <c r="H31" i="3"/>
  <c r="K31" i="3" s="1"/>
  <c r="J27" i="3"/>
  <c r="I27" i="3"/>
  <c r="H27" i="3"/>
  <c r="J23" i="3"/>
  <c r="I23" i="3"/>
  <c r="H23" i="3"/>
  <c r="J19" i="3"/>
  <c r="I19" i="3"/>
  <c r="H19" i="3"/>
  <c r="J15" i="3"/>
  <c r="I15" i="3"/>
  <c r="H15" i="3"/>
  <c r="K15" i="3" s="1"/>
  <c r="J11" i="3"/>
  <c r="I11" i="3"/>
  <c r="H11" i="3"/>
  <c r="J7" i="3"/>
  <c r="I7" i="3"/>
  <c r="H7" i="3"/>
  <c r="J3" i="3"/>
  <c r="I3" i="3"/>
  <c r="H3" i="3"/>
  <c r="H841" i="3"/>
  <c r="H809" i="3"/>
  <c r="H793" i="3"/>
  <c r="K793" i="3" s="1"/>
  <c r="H761" i="3"/>
  <c r="K761" i="3" s="1"/>
  <c r="H729" i="3"/>
  <c r="H713" i="3"/>
  <c r="K713" i="3" s="1"/>
  <c r="H665" i="3"/>
  <c r="K665" i="3" s="1"/>
  <c r="H633" i="3"/>
  <c r="H617" i="3"/>
  <c r="H601" i="3"/>
  <c r="H569" i="3"/>
  <c r="K569" i="3" s="1"/>
  <c r="H537" i="3"/>
  <c r="K537" i="3" s="1"/>
  <c r="H505" i="3"/>
  <c r="H473" i="3"/>
  <c r="K473" i="3" s="1"/>
  <c r="H457" i="3"/>
  <c r="K457" i="3" s="1"/>
  <c r="H441" i="3"/>
  <c r="H425" i="3"/>
  <c r="H409" i="3"/>
  <c r="K409" i="3" s="1"/>
  <c r="H377" i="3"/>
  <c r="K377" i="3" s="1"/>
  <c r="H345" i="3"/>
  <c r="K345" i="3" s="1"/>
  <c r="H281" i="3"/>
  <c r="H257" i="3"/>
  <c r="H193" i="3"/>
  <c r="K193" i="3" s="1"/>
  <c r="I847" i="3"/>
  <c r="I783" i="3"/>
  <c r="I719" i="3"/>
  <c r="I655" i="3"/>
  <c r="I561" i="3"/>
  <c r="I305" i="3"/>
  <c r="I49" i="3"/>
  <c r="J837" i="3"/>
  <c r="I837" i="3"/>
  <c r="J825" i="3"/>
  <c r="I825" i="3"/>
  <c r="K825" i="3" s="1"/>
  <c r="J813" i="3"/>
  <c r="I813" i="3"/>
  <c r="J801" i="3"/>
  <c r="I801" i="3"/>
  <c r="K801" i="3" s="1"/>
  <c r="J789" i="3"/>
  <c r="I789" i="3"/>
  <c r="J777" i="3"/>
  <c r="I777" i="3"/>
  <c r="K777" i="3" s="1"/>
  <c r="J765" i="3"/>
  <c r="I765" i="3"/>
  <c r="J753" i="3"/>
  <c r="I753" i="3"/>
  <c r="J745" i="3"/>
  <c r="I745" i="3"/>
  <c r="J733" i="3"/>
  <c r="I733" i="3"/>
  <c r="K733" i="3" s="1"/>
  <c r="J721" i="3"/>
  <c r="I721" i="3"/>
  <c r="J709" i="3"/>
  <c r="I709" i="3"/>
  <c r="J697" i="3"/>
  <c r="I697" i="3"/>
  <c r="J681" i="3"/>
  <c r="I681" i="3"/>
  <c r="K681" i="3" s="1"/>
  <c r="J669" i="3"/>
  <c r="I669" i="3"/>
  <c r="J661" i="3"/>
  <c r="I661" i="3"/>
  <c r="J649" i="3"/>
  <c r="I649" i="3"/>
  <c r="J637" i="3"/>
  <c r="I637" i="3"/>
  <c r="K637" i="3" s="1"/>
  <c r="J621" i="3"/>
  <c r="I621" i="3"/>
  <c r="J609" i="3"/>
  <c r="I609" i="3"/>
  <c r="J597" i="3"/>
  <c r="I597" i="3"/>
  <c r="J585" i="3"/>
  <c r="I585" i="3"/>
  <c r="K585" i="3" s="1"/>
  <c r="J573" i="3"/>
  <c r="I573" i="3"/>
  <c r="J565" i="3"/>
  <c r="I565" i="3"/>
  <c r="J553" i="3"/>
  <c r="I553" i="3"/>
  <c r="J541" i="3"/>
  <c r="I541" i="3"/>
  <c r="K541" i="3" s="1"/>
  <c r="J533" i="3"/>
  <c r="I533" i="3"/>
  <c r="J521" i="3"/>
  <c r="I521" i="3"/>
  <c r="K521" i="3" s="1"/>
  <c r="J509" i="3"/>
  <c r="I509" i="3"/>
  <c r="J501" i="3"/>
  <c r="I501" i="3"/>
  <c r="J489" i="3"/>
  <c r="I489" i="3"/>
  <c r="J477" i="3"/>
  <c r="I477" i="3"/>
  <c r="K477" i="3" s="1"/>
  <c r="J461" i="3"/>
  <c r="I461" i="3"/>
  <c r="J449" i="3"/>
  <c r="I449" i="3"/>
  <c r="K449" i="3" s="1"/>
  <c r="J421" i="3"/>
  <c r="I421" i="3"/>
  <c r="J405" i="3"/>
  <c r="I405" i="3"/>
  <c r="J393" i="3"/>
  <c r="I393" i="3"/>
  <c r="J381" i="3"/>
  <c r="I381" i="3"/>
  <c r="K381" i="3" s="1"/>
  <c r="J373" i="3"/>
  <c r="I373" i="3"/>
  <c r="J361" i="3"/>
  <c r="I361" i="3"/>
  <c r="K361" i="3" s="1"/>
  <c r="J349" i="3"/>
  <c r="I349" i="3"/>
  <c r="J341" i="3"/>
  <c r="I341" i="3"/>
  <c r="J329" i="3"/>
  <c r="I329" i="3"/>
  <c r="J321" i="3"/>
  <c r="I321" i="3"/>
  <c r="J313" i="3"/>
  <c r="I313" i="3"/>
  <c r="J297" i="3"/>
  <c r="I297" i="3"/>
  <c r="K297" i="3" s="1"/>
  <c r="J285" i="3"/>
  <c r="I285" i="3"/>
  <c r="J273" i="3"/>
  <c r="I273" i="3"/>
  <c r="J261" i="3"/>
  <c r="I261" i="3"/>
  <c r="H261" i="3"/>
  <c r="J229" i="3"/>
  <c r="I229" i="3"/>
  <c r="H229" i="3"/>
  <c r="J217" i="3"/>
  <c r="I217" i="3"/>
  <c r="H217" i="3"/>
  <c r="K217" i="3" s="1"/>
  <c r="J209" i="3"/>
  <c r="I209" i="3"/>
  <c r="J197" i="3"/>
  <c r="I197" i="3"/>
  <c r="H197" i="3"/>
  <c r="J165" i="3"/>
  <c r="I165" i="3"/>
  <c r="H165" i="3"/>
  <c r="K165" i="3" s="1"/>
  <c r="J153" i="3"/>
  <c r="I153" i="3"/>
  <c r="H153" i="3"/>
  <c r="J141" i="3"/>
  <c r="I141" i="3"/>
  <c r="H141" i="3"/>
  <c r="J129" i="3"/>
  <c r="I129" i="3"/>
  <c r="K129" i="3" s="1"/>
  <c r="J121" i="3"/>
  <c r="I121" i="3"/>
  <c r="H121" i="3"/>
  <c r="J109" i="3"/>
  <c r="I109" i="3"/>
  <c r="H109" i="3"/>
  <c r="J101" i="3"/>
  <c r="I101" i="3"/>
  <c r="H101" i="3"/>
  <c r="J89" i="3"/>
  <c r="I89" i="3"/>
  <c r="H89" i="3"/>
  <c r="K89" i="3" s="1"/>
  <c r="J77" i="3"/>
  <c r="I77" i="3"/>
  <c r="H77" i="3"/>
  <c r="J65" i="3"/>
  <c r="I65" i="3"/>
  <c r="J57" i="3"/>
  <c r="I57" i="3"/>
  <c r="H57" i="3"/>
  <c r="K57" i="3" s="1"/>
  <c r="J45" i="3"/>
  <c r="I45" i="3"/>
  <c r="H45" i="3"/>
  <c r="J29" i="3"/>
  <c r="I29" i="3"/>
  <c r="H29" i="3"/>
  <c r="J17" i="3"/>
  <c r="I17" i="3"/>
  <c r="K17" i="3" s="1"/>
  <c r="J9" i="3"/>
  <c r="I9" i="3"/>
  <c r="H9" i="3"/>
  <c r="H833" i="3"/>
  <c r="K833" i="3" s="1"/>
  <c r="H785" i="3"/>
  <c r="H753" i="3"/>
  <c r="K753" i="3" s="1"/>
  <c r="H705" i="3"/>
  <c r="H657" i="3"/>
  <c r="K657" i="3" s="1"/>
  <c r="H609" i="3"/>
  <c r="H577" i="3"/>
  <c r="H513" i="3"/>
  <c r="H465" i="3"/>
  <c r="K465" i="3" s="1"/>
  <c r="H417" i="3"/>
  <c r="H369" i="3"/>
  <c r="K369" i="3" s="1"/>
  <c r="H321" i="3"/>
  <c r="H273" i="3"/>
  <c r="K273" i="3" s="1"/>
  <c r="H97" i="3"/>
  <c r="I433" i="3"/>
  <c r="I2" i="3"/>
  <c r="H2" i="3"/>
  <c r="J846" i="3"/>
  <c r="I846" i="3"/>
  <c r="H846" i="3"/>
  <c r="J842" i="3"/>
  <c r="I842" i="3"/>
  <c r="H842" i="3"/>
  <c r="J838" i="3"/>
  <c r="I838" i="3"/>
  <c r="H838" i="3"/>
  <c r="J834" i="3"/>
  <c r="I834" i="3"/>
  <c r="H834" i="3"/>
  <c r="K834" i="3" s="1"/>
  <c r="I830" i="3"/>
  <c r="K830" i="3" s="1"/>
  <c r="J830" i="3"/>
  <c r="H830" i="3"/>
  <c r="J826" i="3"/>
  <c r="I826" i="3"/>
  <c r="H826" i="3"/>
  <c r="J822" i="3"/>
  <c r="I822" i="3"/>
  <c r="H822" i="3"/>
  <c r="J818" i="3"/>
  <c r="I818" i="3"/>
  <c r="H818" i="3"/>
  <c r="K818" i="3" s="1"/>
  <c r="J814" i="3"/>
  <c r="I814" i="3"/>
  <c r="H814" i="3"/>
  <c r="J810" i="3"/>
  <c r="I810" i="3"/>
  <c r="H810" i="3"/>
  <c r="J806" i="3"/>
  <c r="I806" i="3"/>
  <c r="H806" i="3"/>
  <c r="J802" i="3"/>
  <c r="I802" i="3"/>
  <c r="H802" i="3"/>
  <c r="K802" i="3" s="1"/>
  <c r="J798" i="3"/>
  <c r="I798" i="3"/>
  <c r="H798" i="3"/>
  <c r="J794" i="3"/>
  <c r="I794" i="3"/>
  <c r="H794" i="3"/>
  <c r="J790" i="3"/>
  <c r="I790" i="3"/>
  <c r="H790" i="3"/>
  <c r="J786" i="3"/>
  <c r="I786" i="3"/>
  <c r="H786" i="3"/>
  <c r="K786" i="3" s="1"/>
  <c r="J782" i="3"/>
  <c r="K782" i="3" s="1"/>
  <c r="I782" i="3"/>
  <c r="H782" i="3"/>
  <c r="J778" i="3"/>
  <c r="I778" i="3"/>
  <c r="H778" i="3"/>
  <c r="J774" i="3"/>
  <c r="I774" i="3"/>
  <c r="H774" i="3"/>
  <c r="J770" i="3"/>
  <c r="I770" i="3"/>
  <c r="H770" i="3"/>
  <c r="K770" i="3" s="1"/>
  <c r="I766" i="3"/>
  <c r="H766" i="3"/>
  <c r="J762" i="3"/>
  <c r="I762" i="3"/>
  <c r="H762" i="3"/>
  <c r="J758" i="3"/>
  <c r="I758" i="3"/>
  <c r="H758" i="3"/>
  <c r="K758" i="3" s="1"/>
  <c r="J754" i="3"/>
  <c r="I754" i="3"/>
  <c r="H754" i="3"/>
  <c r="J750" i="3"/>
  <c r="I750" i="3"/>
  <c r="H750" i="3"/>
  <c r="J746" i="3"/>
  <c r="I746" i="3"/>
  <c r="H746" i="3"/>
  <c r="J742" i="3"/>
  <c r="I742" i="3"/>
  <c r="H742" i="3"/>
  <c r="K742" i="3" s="1"/>
  <c r="J738" i="3"/>
  <c r="K738" i="3" s="1"/>
  <c r="I738" i="3"/>
  <c r="H738" i="3"/>
  <c r="J734" i="3"/>
  <c r="I734" i="3"/>
  <c r="H734" i="3"/>
  <c r="J730" i="3"/>
  <c r="I730" i="3"/>
  <c r="H730" i="3"/>
  <c r="J726" i="3"/>
  <c r="I726" i="3"/>
  <c r="H726" i="3"/>
  <c r="K726" i="3" s="1"/>
  <c r="J722" i="3"/>
  <c r="K722" i="3" s="1"/>
  <c r="I722" i="3"/>
  <c r="H722" i="3"/>
  <c r="J718" i="3"/>
  <c r="I718" i="3"/>
  <c r="H718" i="3"/>
  <c r="J714" i="3"/>
  <c r="I714" i="3"/>
  <c r="H714" i="3"/>
  <c r="J710" i="3"/>
  <c r="I710" i="3"/>
  <c r="H710" i="3"/>
  <c r="K710" i="3" s="1"/>
  <c r="J706" i="3"/>
  <c r="I706" i="3"/>
  <c r="H706" i="3"/>
  <c r="I702" i="3"/>
  <c r="H702" i="3"/>
  <c r="J702" i="3"/>
  <c r="J698" i="3"/>
  <c r="I698" i="3"/>
  <c r="H698" i="3"/>
  <c r="J694" i="3"/>
  <c r="I694" i="3"/>
  <c r="H694" i="3"/>
  <c r="K694" i="3" s="1"/>
  <c r="J690" i="3"/>
  <c r="I690" i="3"/>
  <c r="H690" i="3"/>
  <c r="J686" i="3"/>
  <c r="I686" i="3"/>
  <c r="H686" i="3"/>
  <c r="J682" i="3"/>
  <c r="I682" i="3"/>
  <c r="H682" i="3"/>
  <c r="J678" i="3"/>
  <c r="I678" i="3"/>
  <c r="H678" i="3"/>
  <c r="K678" i="3" s="1"/>
  <c r="J674" i="3"/>
  <c r="K674" i="3" s="1"/>
  <c r="I674" i="3"/>
  <c r="H674" i="3"/>
  <c r="J670" i="3"/>
  <c r="I670" i="3"/>
  <c r="H670" i="3"/>
  <c r="J666" i="3"/>
  <c r="I666" i="3"/>
  <c r="H666" i="3"/>
  <c r="J662" i="3"/>
  <c r="I662" i="3"/>
  <c r="H662" i="3"/>
  <c r="K662" i="3" s="1"/>
  <c r="J658" i="3"/>
  <c r="K658" i="3" s="1"/>
  <c r="I658" i="3"/>
  <c r="H658" i="3"/>
  <c r="J654" i="3"/>
  <c r="I654" i="3"/>
  <c r="H654" i="3"/>
  <c r="J650" i="3"/>
  <c r="I650" i="3"/>
  <c r="H650" i="3"/>
  <c r="J646" i="3"/>
  <c r="I646" i="3"/>
  <c r="H646" i="3"/>
  <c r="K646" i="3" s="1"/>
  <c r="J642" i="3"/>
  <c r="I642" i="3"/>
  <c r="H642" i="3"/>
  <c r="I638" i="3"/>
  <c r="H638" i="3"/>
  <c r="J638" i="3"/>
  <c r="J634" i="3"/>
  <c r="I634" i="3"/>
  <c r="H634" i="3"/>
  <c r="J630" i="3"/>
  <c r="I630" i="3"/>
  <c r="H630" i="3"/>
  <c r="K630" i="3" s="1"/>
  <c r="J626" i="3"/>
  <c r="I626" i="3"/>
  <c r="H626" i="3"/>
  <c r="J622" i="3"/>
  <c r="I622" i="3"/>
  <c r="H622" i="3"/>
  <c r="J618" i="3"/>
  <c r="I618" i="3"/>
  <c r="H618" i="3"/>
  <c r="J614" i="3"/>
  <c r="I614" i="3"/>
  <c r="H614" i="3"/>
  <c r="K614" i="3" s="1"/>
  <c r="J610" i="3"/>
  <c r="K610" i="3" s="1"/>
  <c r="I610" i="3"/>
  <c r="H610" i="3"/>
  <c r="J606" i="3"/>
  <c r="I606" i="3"/>
  <c r="H606" i="3"/>
  <c r="J602" i="3"/>
  <c r="I602" i="3"/>
  <c r="H602" i="3"/>
  <c r="I598" i="3"/>
  <c r="J598" i="3"/>
  <c r="H598" i="3"/>
  <c r="K598" i="3" s="1"/>
  <c r="J594" i="3"/>
  <c r="K594" i="3" s="1"/>
  <c r="I594" i="3"/>
  <c r="H594" i="3"/>
  <c r="J590" i="3"/>
  <c r="I590" i="3"/>
  <c r="H590" i="3"/>
  <c r="J586" i="3"/>
  <c r="I586" i="3"/>
  <c r="H586" i="3"/>
  <c r="J582" i="3"/>
  <c r="I582" i="3"/>
  <c r="H582" i="3"/>
  <c r="K582" i="3" s="1"/>
  <c r="J578" i="3"/>
  <c r="I578" i="3"/>
  <c r="H578" i="3"/>
  <c r="I574" i="3"/>
  <c r="J574" i="3"/>
  <c r="H574" i="3"/>
  <c r="J570" i="3"/>
  <c r="I570" i="3"/>
  <c r="H570" i="3"/>
  <c r="J566" i="3"/>
  <c r="I566" i="3"/>
  <c r="H566" i="3"/>
  <c r="K566" i="3" s="1"/>
  <c r="J562" i="3"/>
  <c r="I562" i="3"/>
  <c r="H562" i="3"/>
  <c r="I558" i="3"/>
  <c r="J558" i="3"/>
  <c r="H558" i="3"/>
  <c r="J554" i="3"/>
  <c r="I554" i="3"/>
  <c r="H554" i="3"/>
  <c r="J550" i="3"/>
  <c r="I550" i="3"/>
  <c r="H550" i="3"/>
  <c r="K550" i="3" s="1"/>
  <c r="J546" i="3"/>
  <c r="K546" i="3" s="1"/>
  <c r="I546" i="3"/>
  <c r="H546" i="3"/>
  <c r="I542" i="3"/>
  <c r="J542" i="3"/>
  <c r="H542" i="3"/>
  <c r="J538" i="3"/>
  <c r="I538" i="3"/>
  <c r="H538" i="3"/>
  <c r="J534" i="3"/>
  <c r="I534" i="3"/>
  <c r="H534" i="3"/>
  <c r="K534" i="3" s="1"/>
  <c r="J530" i="3"/>
  <c r="K530" i="3" s="1"/>
  <c r="I530" i="3"/>
  <c r="H530" i="3"/>
  <c r="J526" i="3"/>
  <c r="I526" i="3"/>
  <c r="H526" i="3"/>
  <c r="J522" i="3"/>
  <c r="I522" i="3"/>
  <c r="H522" i="3"/>
  <c r="J518" i="3"/>
  <c r="I518" i="3"/>
  <c r="H518" i="3"/>
  <c r="K518" i="3" s="1"/>
  <c r="J514" i="3"/>
  <c r="I514" i="3"/>
  <c r="H514" i="3"/>
  <c r="I510" i="3"/>
  <c r="K510" i="3" s="1"/>
  <c r="J510" i="3"/>
  <c r="H510" i="3"/>
  <c r="J506" i="3"/>
  <c r="I506" i="3"/>
  <c r="K506" i="3" s="1"/>
  <c r="H506" i="3"/>
  <c r="J502" i="3"/>
  <c r="I502" i="3"/>
  <c r="H502" i="3"/>
  <c r="K502" i="3" s="1"/>
  <c r="J498" i="3"/>
  <c r="I498" i="3"/>
  <c r="H498" i="3"/>
  <c r="I494" i="3"/>
  <c r="K494" i="3" s="1"/>
  <c r="J494" i="3"/>
  <c r="H494" i="3"/>
  <c r="J490" i="3"/>
  <c r="I490" i="3"/>
  <c r="K490" i="3" s="1"/>
  <c r="H490" i="3"/>
  <c r="J486" i="3"/>
  <c r="I486" i="3"/>
  <c r="H486" i="3"/>
  <c r="K486" i="3" s="1"/>
  <c r="J482" i="3"/>
  <c r="K482" i="3" s="1"/>
  <c r="I482" i="3"/>
  <c r="H482" i="3"/>
  <c r="I478" i="3"/>
  <c r="K478" i="3" s="1"/>
  <c r="J478" i="3"/>
  <c r="H478" i="3"/>
  <c r="J474" i="3"/>
  <c r="I474" i="3"/>
  <c r="K474" i="3" s="1"/>
  <c r="H474" i="3"/>
  <c r="J470" i="3"/>
  <c r="I470" i="3"/>
  <c r="H470" i="3"/>
  <c r="K470" i="3" s="1"/>
  <c r="J466" i="3"/>
  <c r="K466" i="3" s="1"/>
  <c r="I466" i="3"/>
  <c r="H466" i="3"/>
  <c r="J462" i="3"/>
  <c r="K462" i="3" s="1"/>
  <c r="I462" i="3"/>
  <c r="H462" i="3"/>
  <c r="J458" i="3"/>
  <c r="I458" i="3"/>
  <c r="K458" i="3" s="1"/>
  <c r="H458" i="3"/>
  <c r="J454" i="3"/>
  <c r="I454" i="3"/>
  <c r="H454" i="3"/>
  <c r="K454" i="3" s="1"/>
  <c r="J450" i="3"/>
  <c r="I450" i="3"/>
  <c r="H450" i="3"/>
  <c r="I446" i="3"/>
  <c r="K446" i="3" s="1"/>
  <c r="J446" i="3"/>
  <c r="H446" i="3"/>
  <c r="J442" i="3"/>
  <c r="I442" i="3"/>
  <c r="K442" i="3" s="1"/>
  <c r="H442" i="3"/>
  <c r="J438" i="3"/>
  <c r="I438" i="3"/>
  <c r="H438" i="3"/>
  <c r="K438" i="3" s="1"/>
  <c r="J434" i="3"/>
  <c r="I434" i="3"/>
  <c r="H434" i="3"/>
  <c r="I430" i="3"/>
  <c r="K430" i="3" s="1"/>
  <c r="J430" i="3"/>
  <c r="H430" i="3"/>
  <c r="J426" i="3"/>
  <c r="I426" i="3"/>
  <c r="K426" i="3" s="1"/>
  <c r="H426" i="3"/>
  <c r="J422" i="3"/>
  <c r="I422" i="3"/>
  <c r="H422" i="3"/>
  <c r="K422" i="3" s="1"/>
  <c r="J418" i="3"/>
  <c r="K418" i="3" s="1"/>
  <c r="I418" i="3"/>
  <c r="H418" i="3"/>
  <c r="I414" i="3"/>
  <c r="K414" i="3" s="1"/>
  <c r="J414" i="3"/>
  <c r="H414" i="3"/>
  <c r="J410" i="3"/>
  <c r="I410" i="3"/>
  <c r="K410" i="3" s="1"/>
  <c r="H410" i="3"/>
  <c r="J406" i="3"/>
  <c r="I406" i="3"/>
  <c r="H406" i="3"/>
  <c r="K406" i="3" s="1"/>
  <c r="J402" i="3"/>
  <c r="K402" i="3" s="1"/>
  <c r="I402" i="3"/>
  <c r="H402" i="3"/>
  <c r="J398" i="3"/>
  <c r="K398" i="3" s="1"/>
  <c r="I398" i="3"/>
  <c r="H398" i="3"/>
  <c r="J394" i="3"/>
  <c r="I394" i="3"/>
  <c r="K394" i="3" s="1"/>
  <c r="H394" i="3"/>
  <c r="J390" i="3"/>
  <c r="I390" i="3"/>
  <c r="H390" i="3"/>
  <c r="K390" i="3" s="1"/>
  <c r="J386" i="3"/>
  <c r="I386" i="3"/>
  <c r="H386" i="3"/>
  <c r="I382" i="3"/>
  <c r="K382" i="3" s="1"/>
  <c r="J382" i="3"/>
  <c r="H382" i="3"/>
  <c r="J378" i="3"/>
  <c r="I378" i="3"/>
  <c r="K378" i="3" s="1"/>
  <c r="H378" i="3"/>
  <c r="J374" i="3"/>
  <c r="I374" i="3"/>
  <c r="H374" i="3"/>
  <c r="K374" i="3" s="1"/>
  <c r="J370" i="3"/>
  <c r="I370" i="3"/>
  <c r="H370" i="3"/>
  <c r="I366" i="3"/>
  <c r="K366" i="3" s="1"/>
  <c r="J366" i="3"/>
  <c r="H366" i="3"/>
  <c r="J362" i="3"/>
  <c r="I362" i="3"/>
  <c r="K362" i="3" s="1"/>
  <c r="H362" i="3"/>
  <c r="J358" i="3"/>
  <c r="I358" i="3"/>
  <c r="H358" i="3"/>
  <c r="K358" i="3" s="1"/>
  <c r="J354" i="3"/>
  <c r="K354" i="3" s="1"/>
  <c r="I354" i="3"/>
  <c r="H354" i="3"/>
  <c r="I350" i="3"/>
  <c r="K350" i="3" s="1"/>
  <c r="J350" i="3"/>
  <c r="H350" i="3"/>
  <c r="J346" i="3"/>
  <c r="I346" i="3"/>
  <c r="K346" i="3" s="1"/>
  <c r="H346" i="3"/>
  <c r="J342" i="3"/>
  <c r="I342" i="3"/>
  <c r="H342" i="3"/>
  <c r="K342" i="3" s="1"/>
  <c r="J338" i="3"/>
  <c r="K338" i="3" s="1"/>
  <c r="I338" i="3"/>
  <c r="H338" i="3"/>
  <c r="J334" i="3"/>
  <c r="K334" i="3" s="1"/>
  <c r="I334" i="3"/>
  <c r="H334" i="3"/>
  <c r="J330" i="3"/>
  <c r="I330" i="3"/>
  <c r="K330" i="3" s="1"/>
  <c r="H330" i="3"/>
  <c r="J326" i="3"/>
  <c r="I326" i="3"/>
  <c r="H326" i="3"/>
  <c r="K326" i="3" s="1"/>
  <c r="J322" i="3"/>
  <c r="K322" i="3" s="1"/>
  <c r="I322" i="3"/>
  <c r="H322" i="3"/>
  <c r="J318" i="3"/>
  <c r="K318" i="3" s="1"/>
  <c r="I318" i="3"/>
  <c r="H318" i="3"/>
  <c r="J314" i="3"/>
  <c r="I314" i="3"/>
  <c r="K314" i="3" s="1"/>
  <c r="H314" i="3"/>
  <c r="J310" i="3"/>
  <c r="I310" i="3"/>
  <c r="H310" i="3"/>
  <c r="K310" i="3" s="1"/>
  <c r="J306" i="3"/>
  <c r="K306" i="3" s="1"/>
  <c r="I306" i="3"/>
  <c r="H306" i="3"/>
  <c r="J302" i="3"/>
  <c r="K302" i="3" s="1"/>
  <c r="I302" i="3"/>
  <c r="H302" i="3"/>
  <c r="J298" i="3"/>
  <c r="I298" i="3"/>
  <c r="K298" i="3" s="1"/>
  <c r="H298" i="3"/>
  <c r="J294" i="3"/>
  <c r="I294" i="3"/>
  <c r="H294" i="3"/>
  <c r="K294" i="3" s="1"/>
  <c r="J290" i="3"/>
  <c r="I290" i="3"/>
  <c r="H290" i="3"/>
  <c r="J286" i="3"/>
  <c r="K286" i="3" s="1"/>
  <c r="I286" i="3"/>
  <c r="H286" i="3"/>
  <c r="J282" i="3"/>
  <c r="I282" i="3"/>
  <c r="K282" i="3" s="1"/>
  <c r="H282" i="3"/>
  <c r="J278" i="3"/>
  <c r="I278" i="3"/>
  <c r="H278" i="3"/>
  <c r="K278" i="3" s="1"/>
  <c r="J274" i="3"/>
  <c r="K274" i="3" s="1"/>
  <c r="I274" i="3"/>
  <c r="H274" i="3"/>
  <c r="J270" i="3"/>
  <c r="K270" i="3" s="1"/>
  <c r="I270" i="3"/>
  <c r="H270" i="3"/>
  <c r="J266" i="3"/>
  <c r="I266" i="3"/>
  <c r="K266" i="3" s="1"/>
  <c r="H266" i="3"/>
  <c r="J262" i="3"/>
  <c r="I262" i="3"/>
  <c r="H262" i="3"/>
  <c r="K262" i="3" s="1"/>
  <c r="J258" i="3"/>
  <c r="K258" i="3" s="1"/>
  <c r="I258" i="3"/>
  <c r="H258" i="3"/>
  <c r="J254" i="3"/>
  <c r="K254" i="3" s="1"/>
  <c r="I254" i="3"/>
  <c r="H254" i="3"/>
  <c r="J250" i="3"/>
  <c r="I250" i="3"/>
  <c r="K250" i="3" s="1"/>
  <c r="H250" i="3"/>
  <c r="J246" i="3"/>
  <c r="I246" i="3"/>
  <c r="H246" i="3"/>
  <c r="K246" i="3" s="1"/>
  <c r="J242" i="3"/>
  <c r="I242" i="3"/>
  <c r="H242" i="3"/>
  <c r="J238" i="3"/>
  <c r="K238" i="3" s="1"/>
  <c r="I238" i="3"/>
  <c r="H238" i="3"/>
  <c r="J234" i="3"/>
  <c r="I234" i="3"/>
  <c r="K234" i="3" s="1"/>
  <c r="H234" i="3"/>
  <c r="J230" i="3"/>
  <c r="I230" i="3"/>
  <c r="H230" i="3"/>
  <c r="K230" i="3" s="1"/>
  <c r="J226" i="3"/>
  <c r="K226" i="3" s="1"/>
  <c r="I226" i="3"/>
  <c r="H226" i="3"/>
  <c r="J222" i="3"/>
  <c r="K222" i="3" s="1"/>
  <c r="I222" i="3"/>
  <c r="H222" i="3"/>
  <c r="J218" i="3"/>
  <c r="I218" i="3"/>
  <c r="K218" i="3" s="1"/>
  <c r="H218" i="3"/>
  <c r="J214" i="3"/>
  <c r="I214" i="3"/>
  <c r="H214" i="3"/>
  <c r="K214" i="3" s="1"/>
  <c r="J210" i="3"/>
  <c r="K210" i="3" s="1"/>
  <c r="I210" i="3"/>
  <c r="H210" i="3"/>
  <c r="J206" i="3"/>
  <c r="K206" i="3" s="1"/>
  <c r="I206" i="3"/>
  <c r="H206" i="3"/>
  <c r="J202" i="3"/>
  <c r="I202" i="3"/>
  <c r="K202" i="3" s="1"/>
  <c r="H202" i="3"/>
  <c r="J198" i="3"/>
  <c r="I198" i="3"/>
  <c r="H198" i="3"/>
  <c r="K198" i="3" s="1"/>
  <c r="J194" i="3"/>
  <c r="K194" i="3" s="1"/>
  <c r="I194" i="3"/>
  <c r="H194" i="3"/>
  <c r="J190" i="3"/>
  <c r="K190" i="3" s="1"/>
  <c r="I190" i="3"/>
  <c r="H190" i="3"/>
  <c r="J186" i="3"/>
  <c r="I186" i="3"/>
  <c r="K186" i="3" s="1"/>
  <c r="H186" i="3"/>
  <c r="J182" i="3"/>
  <c r="I182" i="3"/>
  <c r="H182" i="3"/>
  <c r="K182" i="3" s="1"/>
  <c r="J178" i="3"/>
  <c r="K178" i="3" s="1"/>
  <c r="I178" i="3"/>
  <c r="H178" i="3"/>
  <c r="J174" i="3"/>
  <c r="K174" i="3" s="1"/>
  <c r="I174" i="3"/>
  <c r="H174" i="3"/>
  <c r="J170" i="3"/>
  <c r="I170" i="3"/>
  <c r="K170" i="3" s="1"/>
  <c r="H170" i="3"/>
  <c r="J166" i="3"/>
  <c r="I166" i="3"/>
  <c r="H166" i="3"/>
  <c r="K166" i="3" s="1"/>
  <c r="J162" i="3"/>
  <c r="I162" i="3"/>
  <c r="H162" i="3"/>
  <c r="J158" i="3"/>
  <c r="K158" i="3" s="1"/>
  <c r="I158" i="3"/>
  <c r="H158" i="3"/>
  <c r="J154" i="3"/>
  <c r="I154" i="3"/>
  <c r="K154" i="3" s="1"/>
  <c r="H154" i="3"/>
  <c r="J150" i="3"/>
  <c r="I150" i="3"/>
  <c r="H150" i="3"/>
  <c r="K150" i="3" s="1"/>
  <c r="J146" i="3"/>
  <c r="K146" i="3" s="1"/>
  <c r="I146" i="3"/>
  <c r="H146" i="3"/>
  <c r="J142" i="3"/>
  <c r="K142" i="3" s="1"/>
  <c r="I142" i="3"/>
  <c r="H142" i="3"/>
  <c r="J138" i="3"/>
  <c r="I138" i="3"/>
  <c r="K138" i="3" s="1"/>
  <c r="H138" i="3"/>
  <c r="J134" i="3"/>
  <c r="I134" i="3"/>
  <c r="H134" i="3"/>
  <c r="K134" i="3" s="1"/>
  <c r="J130" i="3"/>
  <c r="K130" i="3" s="1"/>
  <c r="I130" i="3"/>
  <c r="H130" i="3"/>
  <c r="J126" i="3"/>
  <c r="K126" i="3" s="1"/>
  <c r="I126" i="3"/>
  <c r="H126" i="3"/>
  <c r="J122" i="3"/>
  <c r="I122" i="3"/>
  <c r="K122" i="3" s="1"/>
  <c r="H122" i="3"/>
  <c r="J118" i="3"/>
  <c r="I118" i="3"/>
  <c r="H118" i="3"/>
  <c r="K118" i="3" s="1"/>
  <c r="J114" i="3"/>
  <c r="I114" i="3"/>
  <c r="H114" i="3"/>
  <c r="J110" i="3"/>
  <c r="K110" i="3" s="1"/>
  <c r="I110" i="3"/>
  <c r="H110" i="3"/>
  <c r="J106" i="3"/>
  <c r="I106" i="3"/>
  <c r="K106" i="3" s="1"/>
  <c r="H106" i="3"/>
  <c r="J102" i="3"/>
  <c r="I102" i="3"/>
  <c r="H102" i="3"/>
  <c r="K102" i="3" s="1"/>
  <c r="J98" i="3"/>
  <c r="K98" i="3" s="1"/>
  <c r="I98" i="3"/>
  <c r="H98" i="3"/>
  <c r="J94" i="3"/>
  <c r="K94" i="3" s="1"/>
  <c r="I94" i="3"/>
  <c r="H94" i="3"/>
  <c r="J90" i="3"/>
  <c r="I90" i="3"/>
  <c r="K90" i="3" s="1"/>
  <c r="H90" i="3"/>
  <c r="J86" i="3"/>
  <c r="I86" i="3"/>
  <c r="H86" i="3"/>
  <c r="K86" i="3" s="1"/>
  <c r="J82" i="3"/>
  <c r="K82" i="3" s="1"/>
  <c r="I82" i="3"/>
  <c r="H82" i="3"/>
  <c r="J78" i="3"/>
  <c r="I78" i="3"/>
  <c r="H78" i="3"/>
  <c r="J74" i="3"/>
  <c r="I74" i="3"/>
  <c r="K74" i="3" s="1"/>
  <c r="H74" i="3"/>
  <c r="J70" i="3"/>
  <c r="I70" i="3"/>
  <c r="H70" i="3"/>
  <c r="K70" i="3" s="1"/>
  <c r="J66" i="3"/>
  <c r="K66" i="3" s="1"/>
  <c r="I66" i="3"/>
  <c r="H66" i="3"/>
  <c r="J62" i="3"/>
  <c r="I62" i="3"/>
  <c r="H62" i="3"/>
  <c r="J58" i="3"/>
  <c r="I58" i="3"/>
  <c r="K58" i="3" s="1"/>
  <c r="H58" i="3"/>
  <c r="J54" i="3"/>
  <c r="I54" i="3"/>
  <c r="H54" i="3"/>
  <c r="K54" i="3" s="1"/>
  <c r="J50" i="3"/>
  <c r="K50" i="3" s="1"/>
  <c r="I50" i="3"/>
  <c r="H50" i="3"/>
  <c r="J46" i="3"/>
  <c r="I46" i="3"/>
  <c r="H46" i="3"/>
  <c r="J42" i="3"/>
  <c r="I42" i="3"/>
  <c r="K42" i="3" s="1"/>
  <c r="H42" i="3"/>
  <c r="J38" i="3"/>
  <c r="I38" i="3"/>
  <c r="H38" i="3"/>
  <c r="K38" i="3" s="1"/>
  <c r="J34" i="3"/>
  <c r="I34" i="3"/>
  <c r="H34" i="3"/>
  <c r="J30" i="3"/>
  <c r="I30" i="3"/>
  <c r="H30" i="3"/>
  <c r="J26" i="3"/>
  <c r="I26" i="3"/>
  <c r="K26" i="3" s="1"/>
  <c r="H26" i="3"/>
  <c r="J22" i="3"/>
  <c r="I22" i="3"/>
  <c r="H22" i="3"/>
  <c r="K22" i="3" s="1"/>
  <c r="J18" i="3"/>
  <c r="K18" i="3" s="1"/>
  <c r="I18" i="3"/>
  <c r="H18" i="3"/>
  <c r="J14" i="3"/>
  <c r="I14" i="3"/>
  <c r="H14" i="3"/>
  <c r="J10" i="3"/>
  <c r="I10" i="3"/>
  <c r="K10" i="3" s="1"/>
  <c r="H10" i="3"/>
  <c r="J6" i="3"/>
  <c r="I6" i="3"/>
  <c r="H6" i="3"/>
  <c r="K6" i="3" s="1"/>
  <c r="H837" i="3"/>
  <c r="H821" i="3"/>
  <c r="H805" i="3"/>
  <c r="K805" i="3" s="1"/>
  <c r="H789" i="3"/>
  <c r="K789" i="3" s="1"/>
  <c r="H773" i="3"/>
  <c r="K773" i="3" s="1"/>
  <c r="H757" i="3"/>
  <c r="H741" i="3"/>
  <c r="H725" i="3"/>
  <c r="K725" i="3" s="1"/>
  <c r="H709" i="3"/>
  <c r="K709" i="3" s="1"/>
  <c r="H693" i="3"/>
  <c r="K693" i="3" s="1"/>
  <c r="H677" i="3"/>
  <c r="H661" i="3"/>
  <c r="K661" i="3" s="1"/>
  <c r="H645" i="3"/>
  <c r="K645" i="3" s="1"/>
  <c r="H629" i="3"/>
  <c r="H613" i="3"/>
  <c r="H597" i="3"/>
  <c r="K597" i="3" s="1"/>
  <c r="H581" i="3"/>
  <c r="K581" i="3" s="1"/>
  <c r="H565" i="3"/>
  <c r="K565" i="3" s="1"/>
  <c r="H549" i="3"/>
  <c r="H533" i="3"/>
  <c r="K533" i="3" s="1"/>
  <c r="H517" i="3"/>
  <c r="K517" i="3" s="1"/>
  <c r="H501" i="3"/>
  <c r="K501" i="3" s="1"/>
  <c r="H485" i="3"/>
  <c r="H469" i="3"/>
  <c r="K469" i="3" s="1"/>
  <c r="H453" i="3"/>
  <c r="K453" i="3" s="1"/>
  <c r="H437" i="3"/>
  <c r="H421" i="3"/>
  <c r="H405" i="3"/>
  <c r="K405" i="3" s="1"/>
  <c r="H389" i="3"/>
  <c r="H373" i="3"/>
  <c r="H357" i="3"/>
  <c r="H341" i="3"/>
  <c r="K341" i="3" s="1"/>
  <c r="H325" i="3"/>
  <c r="K325" i="3" s="1"/>
  <c r="H309" i="3"/>
  <c r="H293" i="3"/>
  <c r="H277" i="3"/>
  <c r="K277" i="3" s="1"/>
  <c r="H241" i="3"/>
  <c r="H177" i="3"/>
  <c r="K177" i="3" s="1"/>
  <c r="H113" i="3"/>
  <c r="H49" i="3"/>
  <c r="K49" i="3" s="1"/>
  <c r="I831" i="3"/>
  <c r="I767" i="3"/>
  <c r="I703" i="3"/>
  <c r="I639" i="3"/>
  <c r="I497" i="3"/>
  <c r="I241" i="3"/>
  <c r="J766" i="3"/>
  <c r="I849" i="3"/>
  <c r="K846" i="3"/>
  <c r="K814" i="3"/>
  <c r="K798" i="3"/>
  <c r="K766" i="3"/>
  <c r="K754" i="3"/>
  <c r="K706" i="3"/>
  <c r="K690" i="3"/>
  <c r="K642" i="3"/>
  <c r="K626" i="3"/>
  <c r="K578" i="3"/>
  <c r="K562" i="3"/>
  <c r="K514" i="3"/>
  <c r="K498" i="3"/>
  <c r="K450" i="3"/>
  <c r="K434" i="3"/>
  <c r="K386" i="3"/>
  <c r="K370" i="3"/>
  <c r="K290" i="3"/>
  <c r="K242" i="3"/>
  <c r="K162" i="3"/>
  <c r="K114" i="3"/>
  <c r="K34" i="3"/>
  <c r="D850" i="3"/>
  <c r="C850" i="3"/>
  <c r="AB546" i="2"/>
  <c r="S2" i="2"/>
  <c r="AB844" i="2"/>
  <c r="AB732" i="2"/>
  <c r="AB524" i="2"/>
  <c r="AB468" i="2"/>
  <c r="AB432" i="2"/>
  <c r="AB372" i="2"/>
  <c r="AB264" i="2"/>
  <c r="AB160" i="2"/>
  <c r="AB60" i="2"/>
  <c r="AB796" i="2"/>
  <c r="AB724" i="2"/>
  <c r="AB632" i="2"/>
  <c r="AB540" i="2"/>
  <c r="AB496" i="2"/>
  <c r="AB340" i="2"/>
  <c r="AB256" i="2"/>
  <c r="AB116" i="2"/>
  <c r="AB24" i="2"/>
  <c r="AB824" i="2"/>
  <c r="AB768" i="2"/>
  <c r="AB680" i="2"/>
  <c r="AB639" i="2"/>
  <c r="AB580" i="2"/>
  <c r="AB512" i="2"/>
  <c r="AB448" i="2"/>
  <c r="AB424" i="2"/>
  <c r="AB380" i="2"/>
  <c r="AB300" i="2"/>
  <c r="AB240" i="2"/>
  <c r="AB200" i="2"/>
  <c r="AB124" i="2"/>
  <c r="AB760" i="2"/>
  <c r="AB588" i="2"/>
  <c r="AB532" i="2"/>
  <c r="AB452" i="2"/>
  <c r="AB440" i="2"/>
  <c r="AB388" i="2"/>
  <c r="AB348" i="2"/>
  <c r="AB332" i="2"/>
  <c r="AB292" i="2"/>
  <c r="AB272" i="2"/>
  <c r="AB232" i="2"/>
  <c r="AB216" i="2"/>
  <c r="AB184" i="2"/>
  <c r="AB132" i="2"/>
  <c r="AB92" i="2"/>
  <c r="AB76" i="2"/>
  <c r="AB36" i="2"/>
  <c r="AB16" i="2"/>
  <c r="AB836" i="2"/>
  <c r="AB780" i="2"/>
  <c r="AB704" i="2"/>
  <c r="AB604" i="2"/>
  <c r="AB576" i="2"/>
  <c r="AB560" i="2"/>
  <c r="AB488" i="2"/>
  <c r="AB416" i="2"/>
  <c r="AB808" i="2"/>
  <c r="AB788" i="2"/>
  <c r="AB772" i="2"/>
  <c r="AB716" i="2"/>
  <c r="AB696" i="2"/>
  <c r="AB668" i="2"/>
  <c r="AB652" i="2"/>
  <c r="AB640" i="2"/>
  <c r="AB624" i="2"/>
  <c r="AB596" i="2"/>
  <c r="AB516" i="2"/>
  <c r="AB504" i="2"/>
  <c r="AB408" i="2"/>
  <c r="AB364" i="2"/>
  <c r="AB308" i="2"/>
  <c r="AB284" i="2"/>
  <c r="AB248" i="2"/>
  <c r="AB224" i="2"/>
  <c r="AB208" i="2"/>
  <c r="AB176" i="2"/>
  <c r="AB148" i="2"/>
  <c r="AB108" i="2"/>
  <c r="AB52" i="2"/>
  <c r="AB28" i="2"/>
  <c r="X697" i="2"/>
  <c r="X793" i="2"/>
  <c r="X665" i="2"/>
  <c r="T781" i="2"/>
  <c r="X569" i="2"/>
  <c r="X761" i="2"/>
  <c r="X633" i="2"/>
  <c r="T653" i="2"/>
  <c r="X825" i="2"/>
  <c r="X729" i="2"/>
  <c r="X601" i="2"/>
  <c r="T441" i="2"/>
  <c r="V839" i="2"/>
  <c r="V703" i="2"/>
  <c r="V447" i="2"/>
  <c r="AB703" i="2"/>
  <c r="X821" i="2"/>
  <c r="X789" i="2"/>
  <c r="X757" i="2"/>
  <c r="X725" i="2"/>
  <c r="X693" i="2"/>
  <c r="X661" i="2"/>
  <c r="X629" i="2"/>
  <c r="X597" i="2"/>
  <c r="X565" i="2"/>
  <c r="X505" i="2"/>
  <c r="X377" i="2"/>
  <c r="X313" i="2"/>
  <c r="X249" i="2"/>
  <c r="X185" i="2"/>
  <c r="X121" i="2"/>
  <c r="X57" i="2"/>
  <c r="V811" i="2"/>
  <c r="V387" i="2"/>
  <c r="V131" i="2"/>
  <c r="T721" i="2"/>
  <c r="T593" i="2"/>
  <c r="T201" i="2"/>
  <c r="AB319" i="2"/>
  <c r="X841" i="2"/>
  <c r="X809" i="2"/>
  <c r="X777" i="2"/>
  <c r="X745" i="2"/>
  <c r="X713" i="2"/>
  <c r="X681" i="2"/>
  <c r="X649" i="2"/>
  <c r="X617" i="2"/>
  <c r="X585" i="2"/>
  <c r="V775" i="2"/>
  <c r="V575" i="2"/>
  <c r="V319" i="2"/>
  <c r="T845" i="2"/>
  <c r="T717" i="2"/>
  <c r="T589" i="2"/>
  <c r="AB747" i="2"/>
  <c r="AB811" i="2"/>
  <c r="AB195" i="2"/>
  <c r="X837" i="2"/>
  <c r="X805" i="2"/>
  <c r="X773" i="2"/>
  <c r="X741" i="2"/>
  <c r="X709" i="2"/>
  <c r="X677" i="2"/>
  <c r="X645" i="2"/>
  <c r="X613" i="2"/>
  <c r="X581" i="2"/>
  <c r="X537" i="2"/>
  <c r="X473" i="2"/>
  <c r="X409" i="2"/>
  <c r="X345" i="2"/>
  <c r="X281" i="2"/>
  <c r="X217" i="2"/>
  <c r="X153" i="2"/>
  <c r="X89" i="2"/>
  <c r="X25" i="2"/>
  <c r="V747" i="2"/>
  <c r="T785" i="2"/>
  <c r="T657" i="2"/>
  <c r="T457" i="2"/>
  <c r="T812" i="2"/>
  <c r="AB812" i="2"/>
  <c r="T804" i="2"/>
  <c r="AB804" i="2"/>
  <c r="T800" i="2"/>
  <c r="AB800" i="2"/>
  <c r="T792" i="2"/>
  <c r="AB792" i="2"/>
  <c r="T784" i="2"/>
  <c r="AB784" i="2"/>
  <c r="T748" i="2"/>
  <c r="AB748" i="2"/>
  <c r="T740" i="2"/>
  <c r="AB740" i="2"/>
  <c r="T736" i="2"/>
  <c r="AB736" i="2"/>
  <c r="T728" i="2"/>
  <c r="AB728" i="2"/>
  <c r="T720" i="2"/>
  <c r="AB720" i="2"/>
  <c r="T712" i="2"/>
  <c r="AB712" i="2"/>
  <c r="T700" i="2"/>
  <c r="AB700" i="2"/>
  <c r="T692" i="2"/>
  <c r="AB692" i="2"/>
  <c r="T684" i="2"/>
  <c r="AB684" i="2"/>
  <c r="T676" i="2"/>
  <c r="AB676" i="2"/>
  <c r="T672" i="2"/>
  <c r="AB672" i="2"/>
  <c r="T664" i="2"/>
  <c r="AB664" i="2"/>
  <c r="T656" i="2"/>
  <c r="AB656" i="2"/>
  <c r="T648" i="2"/>
  <c r="AB648" i="2"/>
  <c r="T636" i="2"/>
  <c r="AB636" i="2"/>
  <c r="T628" i="2"/>
  <c r="AB628" i="2"/>
  <c r="T620" i="2"/>
  <c r="AB620" i="2"/>
  <c r="T612" i="2"/>
  <c r="AB612" i="2"/>
  <c r="T608" i="2"/>
  <c r="AB608" i="2"/>
  <c r="T600" i="2"/>
  <c r="AB600" i="2"/>
  <c r="T592" i="2"/>
  <c r="AB592" i="2"/>
  <c r="T584" i="2"/>
  <c r="AB584" i="2"/>
  <c r="T572" i="2"/>
  <c r="AB572" i="2"/>
  <c r="T564" i="2"/>
  <c r="AB564" i="2"/>
  <c r="T556" i="2"/>
  <c r="AB556" i="2"/>
  <c r="X552" i="2"/>
  <c r="T552" i="2"/>
  <c r="X548" i="2"/>
  <c r="AB548" i="2"/>
  <c r="X544" i="2"/>
  <c r="AB544" i="2"/>
  <c r="X536" i="2"/>
  <c r="AB536" i="2"/>
  <c r="X528" i="2"/>
  <c r="AB528" i="2"/>
  <c r="X520" i="2"/>
  <c r="AB520" i="2"/>
  <c r="X508" i="2"/>
  <c r="AB508" i="2"/>
  <c r="X500" i="2"/>
  <c r="AB500" i="2"/>
  <c r="X492" i="2"/>
  <c r="AB492" i="2"/>
  <c r="X484" i="2"/>
  <c r="AB484" i="2"/>
  <c r="X480" i="2"/>
  <c r="AB480" i="2"/>
  <c r="X472" i="2"/>
  <c r="AB472" i="2"/>
  <c r="X464" i="2"/>
  <c r="AB464" i="2"/>
  <c r="X456" i="2"/>
  <c r="AB456" i="2"/>
  <c r="X444" i="2"/>
  <c r="AB444" i="2"/>
  <c r="X436" i="2"/>
  <c r="AB436" i="2"/>
  <c r="X428" i="2"/>
  <c r="AB428" i="2"/>
  <c r="X420" i="2"/>
  <c r="AB420" i="2"/>
  <c r="X412" i="2"/>
  <c r="AB412" i="2"/>
  <c r="X404" i="2"/>
  <c r="AB404" i="2"/>
  <c r="X400" i="2"/>
  <c r="AB400" i="2"/>
  <c r="X392" i="2"/>
  <c r="AB392" i="2"/>
  <c r="X384" i="2"/>
  <c r="AB384" i="2"/>
  <c r="X376" i="2"/>
  <c r="AB376" i="2"/>
  <c r="X368" i="2"/>
  <c r="AB368" i="2"/>
  <c r="X360" i="2"/>
  <c r="AB360" i="2"/>
  <c r="X352" i="2"/>
  <c r="AB352" i="2"/>
  <c r="X344" i="2"/>
  <c r="AB344" i="2"/>
  <c r="X336" i="2"/>
  <c r="AB336" i="2"/>
  <c r="X328" i="2"/>
  <c r="AB328" i="2"/>
  <c r="X320" i="2"/>
  <c r="AB320" i="2"/>
  <c r="X312" i="2"/>
  <c r="AB312" i="2"/>
  <c r="X304" i="2"/>
  <c r="AB304" i="2"/>
  <c r="X296" i="2"/>
  <c r="AB296" i="2"/>
  <c r="X288" i="2"/>
  <c r="AB288" i="2"/>
  <c r="X276" i="2"/>
  <c r="AB276" i="2"/>
  <c r="X268" i="2"/>
  <c r="AB268" i="2"/>
  <c r="X260" i="2"/>
  <c r="AB260" i="2"/>
  <c r="X252" i="2"/>
  <c r="AB252" i="2"/>
  <c r="X244" i="2"/>
  <c r="AB244" i="2"/>
  <c r="X236" i="2"/>
  <c r="AB236" i="2"/>
  <c r="X228" i="2"/>
  <c r="AB228" i="2"/>
  <c r="X220" i="2"/>
  <c r="AB220" i="2"/>
  <c r="X212" i="2"/>
  <c r="AB212" i="2"/>
  <c r="X204" i="2"/>
  <c r="AB204" i="2"/>
  <c r="X196" i="2"/>
  <c r="AB196" i="2"/>
  <c r="X188" i="2"/>
  <c r="AB188" i="2"/>
  <c r="X180" i="2"/>
  <c r="AB180" i="2"/>
  <c r="X172" i="2"/>
  <c r="AB172" i="2"/>
  <c r="X164" i="2"/>
  <c r="AB164" i="2"/>
  <c r="X156" i="2"/>
  <c r="AB156" i="2"/>
  <c r="X152" i="2"/>
  <c r="AB152" i="2"/>
  <c r="X144" i="2"/>
  <c r="AB144" i="2"/>
  <c r="X136" i="2"/>
  <c r="AB136" i="2"/>
  <c r="X128" i="2"/>
  <c r="AB128" i="2"/>
  <c r="X120" i="2"/>
  <c r="AB120" i="2"/>
  <c r="X112" i="2"/>
  <c r="AB112" i="2"/>
  <c r="X104" i="2"/>
  <c r="AB104" i="2"/>
  <c r="X96" i="2"/>
  <c r="AB96" i="2"/>
  <c r="X88" i="2"/>
  <c r="AB88" i="2"/>
  <c r="X80" i="2"/>
  <c r="AB80" i="2"/>
  <c r="X72" i="2"/>
  <c r="AB72" i="2"/>
  <c r="X64" i="2"/>
  <c r="AB64" i="2"/>
  <c r="X56" i="2"/>
  <c r="AB56" i="2"/>
  <c r="X48" i="2"/>
  <c r="AB48" i="2"/>
  <c r="X40" i="2"/>
  <c r="AB40" i="2"/>
  <c r="X32" i="2"/>
  <c r="AB32" i="2"/>
  <c r="X20" i="2"/>
  <c r="AB20" i="2"/>
  <c r="X12" i="2"/>
  <c r="AB12" i="2"/>
  <c r="X4" i="2"/>
  <c r="AB4" i="2"/>
  <c r="V639" i="2"/>
  <c r="V511" i="2"/>
  <c r="V255" i="2"/>
  <c r="T848" i="2"/>
  <c r="AB848" i="2"/>
  <c r="T840" i="2"/>
  <c r="AB840" i="2"/>
  <c r="T828" i="2"/>
  <c r="AB828" i="2"/>
  <c r="T820" i="2"/>
  <c r="AB820" i="2"/>
  <c r="T776" i="2"/>
  <c r="AB776" i="2"/>
  <c r="T764" i="2"/>
  <c r="AB764" i="2"/>
  <c r="T756" i="2"/>
  <c r="AB756" i="2"/>
  <c r="AB816" i="2"/>
  <c r="AB752" i="2"/>
  <c r="AB688" i="2"/>
  <c r="R847" i="2"/>
  <c r="V847" i="2"/>
  <c r="T843" i="2"/>
  <c r="AB843" i="2"/>
  <c r="T839" i="2"/>
  <c r="R839" i="2"/>
  <c r="T835" i="2"/>
  <c r="V835" i="2"/>
  <c r="AB835" i="2"/>
  <c r="R831" i="2"/>
  <c r="V831" i="2"/>
  <c r="T827" i="2"/>
  <c r="AB827" i="2"/>
  <c r="V827" i="2"/>
  <c r="T823" i="2"/>
  <c r="R823" i="2"/>
  <c r="V823" i="2"/>
  <c r="T819" i="2"/>
  <c r="V819" i="2"/>
  <c r="AB819" i="2"/>
  <c r="R815" i="2"/>
  <c r="V815" i="2"/>
  <c r="AB815" i="2"/>
  <c r="T807" i="2"/>
  <c r="R807" i="2"/>
  <c r="AB807" i="2"/>
  <c r="T803" i="2"/>
  <c r="V803" i="2"/>
  <c r="R799" i="2"/>
  <c r="V799" i="2"/>
  <c r="AB799" i="2"/>
  <c r="T795" i="2"/>
  <c r="V795" i="2"/>
  <c r="T791" i="2"/>
  <c r="V791" i="2"/>
  <c r="AB791" i="2"/>
  <c r="T787" i="2"/>
  <c r="V787" i="2"/>
  <c r="R783" i="2"/>
  <c r="V783" i="2"/>
  <c r="T779" i="2"/>
  <c r="AB779" i="2"/>
  <c r="T775" i="2"/>
  <c r="R775" i="2"/>
  <c r="T771" i="2"/>
  <c r="V771" i="2"/>
  <c r="AB771" i="2"/>
  <c r="R767" i="2"/>
  <c r="V767" i="2"/>
  <c r="T763" i="2"/>
  <c r="AB763" i="2"/>
  <c r="V763" i="2"/>
  <c r="T759" i="2"/>
  <c r="R759" i="2"/>
  <c r="V759" i="2"/>
  <c r="T755" i="2"/>
  <c r="V755" i="2"/>
  <c r="AB755" i="2"/>
  <c r="R751" i="2"/>
  <c r="V751" i="2"/>
  <c r="AB751" i="2"/>
  <c r="T743" i="2"/>
  <c r="R743" i="2"/>
  <c r="AB743" i="2"/>
  <c r="T739" i="2"/>
  <c r="V739" i="2"/>
  <c r="R735" i="2"/>
  <c r="V735" i="2"/>
  <c r="AB735" i="2"/>
  <c r="T731" i="2"/>
  <c r="V731" i="2"/>
  <c r="T727" i="2"/>
  <c r="R727" i="2"/>
  <c r="V727" i="2"/>
  <c r="AB727" i="2"/>
  <c r="T723" i="2"/>
  <c r="V723" i="2"/>
  <c r="R719" i="2"/>
  <c r="V719" i="2"/>
  <c r="T715" i="2"/>
  <c r="V715" i="2"/>
  <c r="AB715" i="2"/>
  <c r="T711" i="2"/>
  <c r="V711" i="2"/>
  <c r="R711" i="2"/>
  <c r="T707" i="2"/>
  <c r="AB707" i="2"/>
  <c r="T699" i="2"/>
  <c r="V699" i="2"/>
  <c r="AB699" i="2"/>
  <c r="T695" i="2"/>
  <c r="V695" i="2"/>
  <c r="R695" i="2"/>
  <c r="T691" i="2"/>
  <c r="V691" i="2"/>
  <c r="AB691" i="2"/>
  <c r="R687" i="2"/>
  <c r="V687" i="2"/>
  <c r="AB687" i="2"/>
  <c r="T683" i="2"/>
  <c r="V683" i="2"/>
  <c r="T679" i="2"/>
  <c r="R679" i="2"/>
  <c r="V679" i="2"/>
  <c r="AB679" i="2"/>
  <c r="T675" i="2"/>
  <c r="V675" i="2"/>
  <c r="R671" i="2"/>
  <c r="V671" i="2"/>
  <c r="AB671" i="2"/>
  <c r="T667" i="2"/>
  <c r="V667" i="2"/>
  <c r="T663" i="2"/>
  <c r="V663" i="2"/>
  <c r="AB663" i="2"/>
  <c r="R663" i="2"/>
  <c r="T659" i="2"/>
  <c r="V659" i="2"/>
  <c r="R655" i="2"/>
  <c r="V655" i="2"/>
  <c r="T651" i="2"/>
  <c r="V651" i="2"/>
  <c r="AB651" i="2"/>
  <c r="T647" i="2"/>
  <c r="V647" i="2"/>
  <c r="R647" i="2"/>
  <c r="T643" i="2"/>
  <c r="AB643" i="2"/>
  <c r="T635" i="2"/>
  <c r="V635" i="2"/>
  <c r="AB635" i="2"/>
  <c r="T631" i="2"/>
  <c r="V631" i="2"/>
  <c r="R631" i="2"/>
  <c r="T627" i="2"/>
  <c r="V627" i="2"/>
  <c r="AB627" i="2"/>
  <c r="R623" i="2"/>
  <c r="V623" i="2"/>
  <c r="AB623" i="2"/>
  <c r="T619" i="2"/>
  <c r="V619" i="2"/>
  <c r="T615" i="2"/>
  <c r="R615" i="2"/>
  <c r="V615" i="2"/>
  <c r="AB615" i="2"/>
  <c r="T611" i="2"/>
  <c r="V611" i="2"/>
  <c r="R607" i="2"/>
  <c r="V607" i="2"/>
  <c r="AB607" i="2"/>
  <c r="T603" i="2"/>
  <c r="V603" i="2"/>
  <c r="T599" i="2"/>
  <c r="V599" i="2"/>
  <c r="R599" i="2"/>
  <c r="AB599" i="2"/>
  <c r="T595" i="2"/>
  <c r="V595" i="2"/>
  <c r="R591" i="2"/>
  <c r="V591" i="2"/>
  <c r="T587" i="2"/>
  <c r="V587" i="2"/>
  <c r="AB587" i="2"/>
  <c r="T583" i="2"/>
  <c r="V583" i="2"/>
  <c r="R583" i="2"/>
  <c r="T579" i="2"/>
  <c r="AB579" i="2"/>
  <c r="T571" i="2"/>
  <c r="V571" i="2"/>
  <c r="AB571" i="2"/>
  <c r="T567" i="2"/>
  <c r="V567" i="2"/>
  <c r="R567" i="2"/>
  <c r="T563" i="2"/>
  <c r="V563" i="2"/>
  <c r="AB563" i="2"/>
  <c r="R559" i="2"/>
  <c r="V559" i="2"/>
  <c r="AB559" i="2"/>
  <c r="X555" i="2"/>
  <c r="V555" i="2"/>
  <c r="X551" i="2"/>
  <c r="R551" i="2"/>
  <c r="V551" i="2"/>
  <c r="AB551" i="2"/>
  <c r="X547" i="2"/>
  <c r="V547" i="2"/>
  <c r="R543" i="2"/>
  <c r="V543" i="2"/>
  <c r="AB543" i="2"/>
  <c r="X539" i="2"/>
  <c r="V539" i="2"/>
  <c r="X535" i="2"/>
  <c r="V535" i="2"/>
  <c r="AB535" i="2"/>
  <c r="X531" i="2"/>
  <c r="V531" i="2"/>
  <c r="R527" i="2"/>
  <c r="V527" i="2"/>
  <c r="X523" i="2"/>
  <c r="V523" i="2"/>
  <c r="AB523" i="2"/>
  <c r="X519" i="2"/>
  <c r="V519" i="2"/>
  <c r="R519" i="2"/>
  <c r="X515" i="2"/>
  <c r="AB515" i="2"/>
  <c r="X507" i="2"/>
  <c r="V507" i="2"/>
  <c r="AB507" i="2"/>
  <c r="X503" i="2"/>
  <c r="V503" i="2"/>
  <c r="R503" i="2"/>
  <c r="X499" i="2"/>
  <c r="V499" i="2"/>
  <c r="AB499" i="2"/>
  <c r="R495" i="2"/>
  <c r="V495" i="2"/>
  <c r="AB495" i="2"/>
  <c r="X491" i="2"/>
  <c r="V491" i="2"/>
  <c r="X487" i="2"/>
  <c r="R487" i="2"/>
  <c r="V487" i="2"/>
  <c r="AB487" i="2"/>
  <c r="X483" i="2"/>
  <c r="V483" i="2"/>
  <c r="R479" i="2"/>
  <c r="V479" i="2"/>
  <c r="AB479" i="2"/>
  <c r="X475" i="2"/>
  <c r="V475" i="2"/>
  <c r="X471" i="2"/>
  <c r="V471" i="2"/>
  <c r="R471" i="2"/>
  <c r="AB471" i="2"/>
  <c r="X467" i="2"/>
  <c r="V467" i="2"/>
  <c r="R463" i="2"/>
  <c r="V463" i="2"/>
  <c r="X459" i="2"/>
  <c r="V459" i="2"/>
  <c r="AB459" i="2"/>
  <c r="X455" i="2"/>
  <c r="V455" i="2"/>
  <c r="R455" i="2"/>
  <c r="X451" i="2"/>
  <c r="AB451" i="2"/>
  <c r="X443" i="2"/>
  <c r="V443" i="2"/>
  <c r="AB443" i="2"/>
  <c r="X439" i="2"/>
  <c r="V439" i="2"/>
  <c r="R439" i="2"/>
  <c r="X435" i="2"/>
  <c r="V435" i="2"/>
  <c r="AB435" i="2"/>
  <c r="R431" i="2"/>
  <c r="V431" i="2"/>
  <c r="AB431" i="2"/>
  <c r="X427" i="2"/>
  <c r="V427" i="2"/>
  <c r="X423" i="2"/>
  <c r="R423" i="2"/>
  <c r="V423" i="2"/>
  <c r="AB423" i="2"/>
  <c r="X419" i="2"/>
  <c r="V419" i="2"/>
  <c r="R415" i="2"/>
  <c r="V415" i="2"/>
  <c r="AB415" i="2"/>
  <c r="X411" i="2"/>
  <c r="V411" i="2"/>
  <c r="X407" i="2"/>
  <c r="V407" i="2"/>
  <c r="R407" i="2"/>
  <c r="AB407" i="2"/>
  <c r="X403" i="2"/>
  <c r="V403" i="2"/>
  <c r="R399" i="2"/>
  <c r="V399" i="2"/>
  <c r="AB399" i="2"/>
  <c r="X395" i="2"/>
  <c r="V395" i="2"/>
  <c r="X391" i="2"/>
  <c r="V391" i="2"/>
  <c r="R391" i="2"/>
  <c r="AB391" i="2"/>
  <c r="R383" i="2"/>
  <c r="AB383" i="2"/>
  <c r="X379" i="2"/>
  <c r="V379" i="2"/>
  <c r="X375" i="2"/>
  <c r="V375" i="2"/>
  <c r="R375" i="2"/>
  <c r="AB375" i="2"/>
  <c r="X371" i="2"/>
  <c r="V371" i="2"/>
  <c r="R367" i="2"/>
  <c r="V367" i="2"/>
  <c r="AB367" i="2"/>
  <c r="X363" i="2"/>
  <c r="V363" i="2"/>
  <c r="X359" i="2"/>
  <c r="R359" i="2"/>
  <c r="V359" i="2"/>
  <c r="AB359" i="2"/>
  <c r="X355" i="2"/>
  <c r="V355" i="2"/>
  <c r="R351" i="2"/>
  <c r="V351" i="2"/>
  <c r="AB351" i="2"/>
  <c r="X347" i="2"/>
  <c r="V347" i="2"/>
  <c r="X343" i="2"/>
  <c r="V343" i="2"/>
  <c r="R343" i="2"/>
  <c r="X339" i="2"/>
  <c r="V339" i="2"/>
  <c r="AB339" i="2"/>
  <c r="R335" i="2"/>
  <c r="V335" i="2"/>
  <c r="X331" i="2"/>
  <c r="V331" i="2"/>
  <c r="AB331" i="2"/>
  <c r="X327" i="2"/>
  <c r="V327" i="2"/>
  <c r="R327" i="2"/>
  <c r="X323" i="2"/>
  <c r="AB323" i="2"/>
  <c r="X315" i="2"/>
  <c r="V315" i="2"/>
  <c r="AB315" i="2"/>
  <c r="X311" i="2"/>
  <c r="V311" i="2"/>
  <c r="R311" i="2"/>
  <c r="X307" i="2"/>
  <c r="V307" i="2"/>
  <c r="AB307" i="2"/>
  <c r="R303" i="2"/>
  <c r="V303" i="2"/>
  <c r="X299" i="2"/>
  <c r="V299" i="2"/>
  <c r="AB299" i="2"/>
  <c r="X295" i="2"/>
  <c r="R295" i="2"/>
  <c r="V295" i="2"/>
  <c r="X291" i="2"/>
  <c r="V291" i="2"/>
  <c r="AB291" i="2"/>
  <c r="R287" i="2"/>
  <c r="V287" i="2"/>
  <c r="X283" i="2"/>
  <c r="V283" i="2"/>
  <c r="AB283" i="2"/>
  <c r="X279" i="2"/>
  <c r="V279" i="2"/>
  <c r="X275" i="2"/>
  <c r="V275" i="2"/>
  <c r="AB275" i="2"/>
  <c r="R271" i="2"/>
  <c r="V271" i="2"/>
  <c r="X267" i="2"/>
  <c r="V267" i="2"/>
  <c r="AB267" i="2"/>
  <c r="X263" i="2"/>
  <c r="V263" i="2"/>
  <c r="R263" i="2"/>
  <c r="X259" i="2"/>
  <c r="AB259" i="2"/>
  <c r="X251" i="2"/>
  <c r="V251" i="2"/>
  <c r="AB251" i="2"/>
  <c r="X247" i="2"/>
  <c r="V247" i="2"/>
  <c r="R247" i="2"/>
  <c r="X243" i="2"/>
  <c r="V243" i="2"/>
  <c r="AB243" i="2"/>
  <c r="R239" i="2"/>
  <c r="V239" i="2"/>
  <c r="X235" i="2"/>
  <c r="V235" i="2"/>
  <c r="AB235" i="2"/>
  <c r="X231" i="2"/>
  <c r="R231" i="2"/>
  <c r="V231" i="2"/>
  <c r="X227" i="2"/>
  <c r="AB227" i="2"/>
  <c r="V227" i="2"/>
  <c r="R223" i="2"/>
  <c r="V223" i="2"/>
  <c r="X219" i="2"/>
  <c r="V219" i="2"/>
  <c r="AB219" i="2"/>
  <c r="X215" i="2"/>
  <c r="V215" i="2"/>
  <c r="R215" i="2"/>
  <c r="AB215" i="2"/>
  <c r="X211" i="2"/>
  <c r="V211" i="2"/>
  <c r="R207" i="2"/>
  <c r="V207" i="2"/>
  <c r="AB207" i="2"/>
  <c r="X203" i="2"/>
  <c r="V203" i="2"/>
  <c r="X199" i="2"/>
  <c r="V199" i="2"/>
  <c r="R199" i="2"/>
  <c r="AB199" i="2"/>
  <c r="R191" i="2"/>
  <c r="AB191" i="2"/>
  <c r="X187" i="2"/>
  <c r="V187" i="2"/>
  <c r="X183" i="2"/>
  <c r="V183" i="2"/>
  <c r="R183" i="2"/>
  <c r="AB183" i="2"/>
  <c r="X179" i="2"/>
  <c r="V179" i="2"/>
  <c r="R175" i="2"/>
  <c r="V175" i="2"/>
  <c r="AB175" i="2"/>
  <c r="X171" i="2"/>
  <c r="V171" i="2"/>
  <c r="X167" i="2"/>
  <c r="R167" i="2"/>
  <c r="V167" i="2"/>
  <c r="AB167" i="2"/>
  <c r="X163" i="2"/>
  <c r="V163" i="2"/>
  <c r="R159" i="2"/>
  <c r="V159" i="2"/>
  <c r="AB159" i="2"/>
  <c r="X155" i="2"/>
  <c r="V155" i="2"/>
  <c r="X151" i="2"/>
  <c r="V151" i="2"/>
  <c r="AB151" i="2"/>
  <c r="R151" i="2"/>
  <c r="X147" i="2"/>
  <c r="V147" i="2"/>
  <c r="R143" i="2"/>
  <c r="V143" i="2"/>
  <c r="AB143" i="2"/>
  <c r="X139" i="2"/>
  <c r="V139" i="2"/>
  <c r="X135" i="2"/>
  <c r="V135" i="2"/>
  <c r="R135" i="2"/>
  <c r="AB135" i="2"/>
  <c r="R127" i="2"/>
  <c r="AB127" i="2"/>
  <c r="V127" i="2"/>
  <c r="X123" i="2"/>
  <c r="V123" i="2"/>
  <c r="X119" i="2"/>
  <c r="V119" i="2"/>
  <c r="R119" i="2"/>
  <c r="AB119" i="2"/>
  <c r="X115" i="2"/>
  <c r="V115" i="2"/>
  <c r="R111" i="2"/>
  <c r="V111" i="2"/>
  <c r="AB111" i="2"/>
  <c r="X107" i="2"/>
  <c r="V107" i="2"/>
  <c r="X103" i="2"/>
  <c r="R103" i="2"/>
  <c r="V103" i="2"/>
  <c r="AB103" i="2"/>
  <c r="X99" i="2"/>
  <c r="V99" i="2"/>
  <c r="R95" i="2"/>
  <c r="V95" i="2"/>
  <c r="AB95" i="2"/>
  <c r="X91" i="2"/>
  <c r="V91" i="2"/>
  <c r="X87" i="2"/>
  <c r="V87" i="2"/>
  <c r="R87" i="2"/>
  <c r="X83" i="2"/>
  <c r="V83" i="2"/>
  <c r="AB83" i="2"/>
  <c r="R79" i="2"/>
  <c r="V79" i="2"/>
  <c r="X75" i="2"/>
  <c r="V75" i="2"/>
  <c r="AB75" i="2"/>
  <c r="X71" i="2"/>
  <c r="V71" i="2"/>
  <c r="R71" i="2"/>
  <c r="X67" i="2"/>
  <c r="AB67" i="2"/>
  <c r="R63" i="2"/>
  <c r="V63" i="2"/>
  <c r="X59" i="2"/>
  <c r="V59" i="2"/>
  <c r="AB59" i="2"/>
  <c r="X55" i="2"/>
  <c r="V55" i="2"/>
  <c r="R55" i="2"/>
  <c r="X51" i="2"/>
  <c r="V51" i="2"/>
  <c r="AB51" i="2"/>
  <c r="R47" i="2"/>
  <c r="V47" i="2"/>
  <c r="X43" i="2"/>
  <c r="V43" i="2"/>
  <c r="AB43" i="2"/>
  <c r="X39" i="2"/>
  <c r="R39" i="2"/>
  <c r="V39" i="2"/>
  <c r="X35" i="2"/>
  <c r="V35" i="2"/>
  <c r="AB35" i="2"/>
  <c r="R31" i="2"/>
  <c r="V31" i="2"/>
  <c r="X27" i="2"/>
  <c r="V27" i="2"/>
  <c r="AB27" i="2"/>
  <c r="X23" i="2"/>
  <c r="V23" i="2"/>
  <c r="X19" i="2"/>
  <c r="V19" i="2"/>
  <c r="AB19" i="2"/>
  <c r="X15" i="2"/>
  <c r="V15" i="2"/>
  <c r="X11" i="2"/>
  <c r="V11" i="2"/>
  <c r="AB11" i="2"/>
  <c r="X7" i="2"/>
  <c r="V7" i="2"/>
  <c r="X3" i="2"/>
  <c r="AB3" i="2"/>
  <c r="V843" i="2"/>
  <c r="V779" i="2"/>
  <c r="V707" i="2"/>
  <c r="V579" i="2"/>
  <c r="V451" i="2"/>
  <c r="V323" i="2"/>
  <c r="V195" i="2"/>
  <c r="V3" i="2"/>
  <c r="R279" i="2"/>
  <c r="X833" i="2"/>
  <c r="X817" i="2"/>
  <c r="X801" i="2"/>
  <c r="X769" i="2"/>
  <c r="X753" i="2"/>
  <c r="X737" i="2"/>
  <c r="X705" i="2"/>
  <c r="X689" i="2"/>
  <c r="X673" i="2"/>
  <c r="X641" i="2"/>
  <c r="X625" i="2"/>
  <c r="X609" i="2"/>
  <c r="X577" i="2"/>
  <c r="X557" i="2"/>
  <c r="T561" i="2"/>
  <c r="T329" i="2"/>
  <c r="T73" i="2"/>
  <c r="X829" i="2"/>
  <c r="X813" i="2"/>
  <c r="X797" i="2"/>
  <c r="X765" i="2"/>
  <c r="X749" i="2"/>
  <c r="X733" i="2"/>
  <c r="X701" i="2"/>
  <c r="X685" i="2"/>
  <c r="X669" i="2"/>
  <c r="X637" i="2"/>
  <c r="X621" i="2"/>
  <c r="X605" i="2"/>
  <c r="X573" i="2"/>
  <c r="X521" i="2"/>
  <c r="X489" i="2"/>
  <c r="X425" i="2"/>
  <c r="X393" i="2"/>
  <c r="X361" i="2"/>
  <c r="X297" i="2"/>
  <c r="X265" i="2"/>
  <c r="X233" i="2"/>
  <c r="X169" i="2"/>
  <c r="X137" i="2"/>
  <c r="X105" i="2"/>
  <c r="X41" i="2"/>
  <c r="X9" i="2"/>
  <c r="S846" i="2"/>
  <c r="Z846" i="2"/>
  <c r="W846" i="2"/>
  <c r="Q846" i="2"/>
  <c r="AA846" i="2"/>
  <c r="Y846" i="2"/>
  <c r="U846" i="2"/>
  <c r="R846" i="2"/>
  <c r="T846" i="2"/>
  <c r="X846" i="2"/>
  <c r="V846" i="2"/>
  <c r="S834" i="2"/>
  <c r="Z834" i="2"/>
  <c r="W834" i="2"/>
  <c r="Q834" i="2"/>
  <c r="AA834" i="2"/>
  <c r="Y834" i="2"/>
  <c r="U834" i="2"/>
  <c r="R834" i="2"/>
  <c r="T834" i="2"/>
  <c r="X834" i="2"/>
  <c r="V834" i="2"/>
  <c r="S822" i="2"/>
  <c r="Z822" i="2"/>
  <c r="W822" i="2"/>
  <c r="Q822" i="2"/>
  <c r="AA822" i="2"/>
  <c r="Y822" i="2"/>
  <c r="U822" i="2"/>
  <c r="R822" i="2"/>
  <c r="T822" i="2"/>
  <c r="X822" i="2"/>
  <c r="V822" i="2"/>
  <c r="S810" i="2"/>
  <c r="Z810" i="2"/>
  <c r="W810" i="2"/>
  <c r="Q810" i="2"/>
  <c r="AA810" i="2"/>
  <c r="Y810" i="2"/>
  <c r="U810" i="2"/>
  <c r="R810" i="2"/>
  <c r="T810" i="2"/>
  <c r="X810" i="2"/>
  <c r="V810" i="2"/>
  <c r="S794" i="2"/>
  <c r="Z794" i="2"/>
  <c r="W794" i="2"/>
  <c r="Q794" i="2"/>
  <c r="AA794" i="2"/>
  <c r="Y794" i="2"/>
  <c r="U794" i="2"/>
  <c r="R794" i="2"/>
  <c r="T794" i="2"/>
  <c r="X794" i="2"/>
  <c r="V794" i="2"/>
  <c r="S782" i="2"/>
  <c r="Z782" i="2"/>
  <c r="W782" i="2"/>
  <c r="Q782" i="2"/>
  <c r="AA782" i="2"/>
  <c r="Y782" i="2"/>
  <c r="U782" i="2"/>
  <c r="R782" i="2"/>
  <c r="T782" i="2"/>
  <c r="X782" i="2"/>
  <c r="V782" i="2"/>
  <c r="S770" i="2"/>
  <c r="Z770" i="2"/>
  <c r="W770" i="2"/>
  <c r="Q770" i="2"/>
  <c r="AA770" i="2"/>
  <c r="Y770" i="2"/>
  <c r="U770" i="2"/>
  <c r="R770" i="2"/>
  <c r="T770" i="2"/>
  <c r="X770" i="2"/>
  <c r="V770" i="2"/>
  <c r="S762" i="2"/>
  <c r="Z762" i="2"/>
  <c r="W762" i="2"/>
  <c r="Q762" i="2"/>
  <c r="AA762" i="2"/>
  <c r="Y762" i="2"/>
  <c r="U762" i="2"/>
  <c r="R762" i="2"/>
  <c r="T762" i="2"/>
  <c r="X762" i="2"/>
  <c r="V762" i="2"/>
  <c r="S746" i="2"/>
  <c r="Z746" i="2"/>
  <c r="W746" i="2"/>
  <c r="Q746" i="2"/>
  <c r="AA746" i="2"/>
  <c r="Y746" i="2"/>
  <c r="U746" i="2"/>
  <c r="R746" i="2"/>
  <c r="T746" i="2"/>
  <c r="X746" i="2"/>
  <c r="V746" i="2"/>
  <c r="S734" i="2"/>
  <c r="Z734" i="2"/>
  <c r="W734" i="2"/>
  <c r="Q734" i="2"/>
  <c r="AA734" i="2"/>
  <c r="Y734" i="2"/>
  <c r="U734" i="2"/>
  <c r="R734" i="2"/>
  <c r="T734" i="2"/>
  <c r="X734" i="2"/>
  <c r="V734" i="2"/>
  <c r="S726" i="2"/>
  <c r="Z726" i="2"/>
  <c r="Q726" i="2"/>
  <c r="W726" i="2"/>
  <c r="AA726" i="2"/>
  <c r="Y726" i="2"/>
  <c r="U726" i="2"/>
  <c r="R726" i="2"/>
  <c r="T726" i="2"/>
  <c r="X726" i="2"/>
  <c r="V726" i="2"/>
  <c r="S714" i="2"/>
  <c r="Z714" i="2"/>
  <c r="W714" i="2"/>
  <c r="Q714" i="2"/>
  <c r="AA714" i="2"/>
  <c r="Y714" i="2"/>
  <c r="U714" i="2"/>
  <c r="R714" i="2"/>
  <c r="T714" i="2"/>
  <c r="X714" i="2"/>
  <c r="V714" i="2"/>
  <c r="S706" i="2"/>
  <c r="Z706" i="2"/>
  <c r="Q706" i="2"/>
  <c r="W706" i="2"/>
  <c r="AA706" i="2"/>
  <c r="Y706" i="2"/>
  <c r="U706" i="2"/>
  <c r="R706" i="2"/>
  <c r="T706" i="2"/>
  <c r="X706" i="2"/>
  <c r="V706" i="2"/>
  <c r="S694" i="2"/>
  <c r="Z694" i="2"/>
  <c r="Q694" i="2"/>
  <c r="W694" i="2"/>
  <c r="AA694" i="2"/>
  <c r="Y694" i="2"/>
  <c r="U694" i="2"/>
  <c r="R694" i="2"/>
  <c r="T694" i="2"/>
  <c r="X694" i="2"/>
  <c r="V694" i="2"/>
  <c r="S678" i="2"/>
  <c r="Z678" i="2"/>
  <c r="Q678" i="2"/>
  <c r="W678" i="2"/>
  <c r="AA678" i="2"/>
  <c r="Y678" i="2"/>
  <c r="U678" i="2"/>
  <c r="R678" i="2"/>
  <c r="T678" i="2"/>
  <c r="X678" i="2"/>
  <c r="V678" i="2"/>
  <c r="S666" i="2"/>
  <c r="Z666" i="2"/>
  <c r="W666" i="2"/>
  <c r="Q666" i="2"/>
  <c r="AA666" i="2"/>
  <c r="Y666" i="2"/>
  <c r="U666" i="2"/>
  <c r="R666" i="2"/>
  <c r="T666" i="2"/>
  <c r="X666" i="2"/>
  <c r="V666" i="2"/>
  <c r="S654" i="2"/>
  <c r="Z654" i="2"/>
  <c r="W654" i="2"/>
  <c r="Q654" i="2"/>
  <c r="AA654" i="2"/>
  <c r="Y654" i="2"/>
  <c r="U654" i="2"/>
  <c r="R654" i="2"/>
  <c r="T654" i="2"/>
  <c r="X654" i="2"/>
  <c r="V654" i="2"/>
  <c r="S646" i="2"/>
  <c r="Z646" i="2"/>
  <c r="Q646" i="2"/>
  <c r="W646" i="2"/>
  <c r="AA646" i="2"/>
  <c r="Y646" i="2"/>
  <c r="U646" i="2"/>
  <c r="R646" i="2"/>
  <c r="T646" i="2"/>
  <c r="X646" i="2"/>
  <c r="V646" i="2"/>
  <c r="S634" i="2"/>
  <c r="Z634" i="2"/>
  <c r="W634" i="2"/>
  <c r="Q634" i="2"/>
  <c r="AA634" i="2"/>
  <c r="Y634" i="2"/>
  <c r="U634" i="2"/>
  <c r="R634" i="2"/>
  <c r="T634" i="2"/>
  <c r="X634" i="2"/>
  <c r="V634" i="2"/>
  <c r="S622" i="2"/>
  <c r="Z622" i="2"/>
  <c r="W622" i="2"/>
  <c r="Q622" i="2"/>
  <c r="AA622" i="2"/>
  <c r="Y622" i="2"/>
  <c r="U622" i="2"/>
  <c r="R622" i="2"/>
  <c r="T622" i="2"/>
  <c r="X622" i="2"/>
  <c r="V622" i="2"/>
  <c r="S610" i="2"/>
  <c r="Z610" i="2"/>
  <c r="Q610" i="2"/>
  <c r="W610" i="2"/>
  <c r="AA610" i="2"/>
  <c r="Y610" i="2"/>
  <c r="U610" i="2"/>
  <c r="R610" i="2"/>
  <c r="T610" i="2"/>
  <c r="X610" i="2"/>
  <c r="V610" i="2"/>
  <c r="S598" i="2"/>
  <c r="Z598" i="2"/>
  <c r="Q598" i="2"/>
  <c r="W598" i="2"/>
  <c r="AA598" i="2"/>
  <c r="Y598" i="2"/>
  <c r="U598" i="2"/>
  <c r="R598" i="2"/>
  <c r="T598" i="2"/>
  <c r="X598" i="2"/>
  <c r="V598" i="2"/>
  <c r="S586" i="2"/>
  <c r="Z586" i="2"/>
  <c r="W586" i="2"/>
  <c r="Q586" i="2"/>
  <c r="AA586" i="2"/>
  <c r="Y586" i="2"/>
  <c r="U586" i="2"/>
  <c r="R586" i="2"/>
  <c r="T586" i="2"/>
  <c r="X586" i="2"/>
  <c r="V586" i="2"/>
  <c r="S574" i="2"/>
  <c r="Z574" i="2"/>
  <c r="Q574" i="2"/>
  <c r="W574" i="2"/>
  <c r="AA574" i="2"/>
  <c r="Y574" i="2"/>
  <c r="U574" i="2"/>
  <c r="R574" i="2"/>
  <c r="T574" i="2"/>
  <c r="X574" i="2"/>
  <c r="V574" i="2"/>
  <c r="Z562" i="2"/>
  <c r="S562" i="2"/>
  <c r="Q562" i="2"/>
  <c r="W562" i="2"/>
  <c r="AA562" i="2"/>
  <c r="Y562" i="2"/>
  <c r="U562" i="2"/>
  <c r="R562" i="2"/>
  <c r="T562" i="2"/>
  <c r="X562" i="2"/>
  <c r="V562" i="2"/>
  <c r="S554" i="2"/>
  <c r="Z554" i="2"/>
  <c r="W554" i="2"/>
  <c r="Q554" i="2"/>
  <c r="AA554" i="2"/>
  <c r="Y554" i="2"/>
  <c r="U554" i="2"/>
  <c r="R554" i="2"/>
  <c r="X554" i="2"/>
  <c r="T554" i="2"/>
  <c r="V554" i="2"/>
  <c r="Z542" i="2"/>
  <c r="S542" i="2"/>
  <c r="Q542" i="2"/>
  <c r="W542" i="2"/>
  <c r="AA542" i="2"/>
  <c r="Y542" i="2"/>
  <c r="U542" i="2"/>
  <c r="T542" i="2"/>
  <c r="R542" i="2"/>
  <c r="X542" i="2"/>
  <c r="V542" i="2"/>
  <c r="S530" i="2"/>
  <c r="Z530" i="2"/>
  <c r="Q530" i="2"/>
  <c r="W530" i="2"/>
  <c r="AA530" i="2"/>
  <c r="Y530" i="2"/>
  <c r="U530" i="2"/>
  <c r="T530" i="2"/>
  <c r="R530" i="2"/>
  <c r="X530" i="2"/>
  <c r="V530" i="2"/>
  <c r="S518" i="2"/>
  <c r="Z518" i="2"/>
  <c r="Q518" i="2"/>
  <c r="W518" i="2"/>
  <c r="AA518" i="2"/>
  <c r="Y518" i="2"/>
  <c r="U518" i="2"/>
  <c r="T518" i="2"/>
  <c r="R518" i="2"/>
  <c r="X518" i="2"/>
  <c r="V518" i="2"/>
  <c r="S506" i="2"/>
  <c r="Z506" i="2"/>
  <c r="W506" i="2"/>
  <c r="Q506" i="2"/>
  <c r="AA506" i="2"/>
  <c r="Y506" i="2"/>
  <c r="U506" i="2"/>
  <c r="T506" i="2"/>
  <c r="R506" i="2"/>
  <c r="X506" i="2"/>
  <c r="V506" i="2"/>
  <c r="S494" i="2"/>
  <c r="Z494" i="2"/>
  <c r="W494" i="2"/>
  <c r="Q494" i="2"/>
  <c r="AA494" i="2"/>
  <c r="Y494" i="2"/>
  <c r="U494" i="2"/>
  <c r="T494" i="2"/>
  <c r="R494" i="2"/>
  <c r="X494" i="2"/>
  <c r="V494" i="2"/>
  <c r="S486" i="2"/>
  <c r="Z486" i="2"/>
  <c r="Q486" i="2"/>
  <c r="W486" i="2"/>
  <c r="AA486" i="2"/>
  <c r="Y486" i="2"/>
  <c r="U486" i="2"/>
  <c r="T486" i="2"/>
  <c r="R486" i="2"/>
  <c r="X486" i="2"/>
  <c r="V486" i="2"/>
  <c r="S474" i="2"/>
  <c r="Z474" i="2"/>
  <c r="W474" i="2"/>
  <c r="Q474" i="2"/>
  <c r="AA474" i="2"/>
  <c r="Y474" i="2"/>
  <c r="U474" i="2"/>
  <c r="T474" i="2"/>
  <c r="R474" i="2"/>
  <c r="X474" i="2"/>
  <c r="V474" i="2"/>
  <c r="S462" i="2"/>
  <c r="Z462" i="2"/>
  <c r="W462" i="2"/>
  <c r="Q462" i="2"/>
  <c r="AA462" i="2"/>
  <c r="Y462" i="2"/>
  <c r="U462" i="2"/>
  <c r="T462" i="2"/>
  <c r="R462" i="2"/>
  <c r="X462" i="2"/>
  <c r="V462" i="2"/>
  <c r="S450" i="2"/>
  <c r="Z450" i="2"/>
  <c r="Q450" i="2"/>
  <c r="W450" i="2"/>
  <c r="AA450" i="2"/>
  <c r="Y450" i="2"/>
  <c r="U450" i="2"/>
  <c r="T450" i="2"/>
  <c r="R450" i="2"/>
  <c r="X450" i="2"/>
  <c r="V450" i="2"/>
  <c r="S438" i="2"/>
  <c r="Z438" i="2"/>
  <c r="Q438" i="2"/>
  <c r="W438" i="2"/>
  <c r="AA438" i="2"/>
  <c r="Y438" i="2"/>
  <c r="U438" i="2"/>
  <c r="T438" i="2"/>
  <c r="R438" i="2"/>
  <c r="X438" i="2"/>
  <c r="V438" i="2"/>
  <c r="S426" i="2"/>
  <c r="Z426" i="2"/>
  <c r="W426" i="2"/>
  <c r="Q426" i="2"/>
  <c r="AA426" i="2"/>
  <c r="Y426" i="2"/>
  <c r="U426" i="2"/>
  <c r="T426" i="2"/>
  <c r="R426" i="2"/>
  <c r="X426" i="2"/>
  <c r="V426" i="2"/>
  <c r="S414" i="2"/>
  <c r="Z414" i="2"/>
  <c r="Q414" i="2"/>
  <c r="W414" i="2"/>
  <c r="AA414" i="2"/>
  <c r="Y414" i="2"/>
  <c r="U414" i="2"/>
  <c r="T414" i="2"/>
  <c r="R414" i="2"/>
  <c r="X414" i="2"/>
  <c r="V414" i="2"/>
  <c r="AB414" i="2"/>
  <c r="S402" i="2"/>
  <c r="Z402" i="2"/>
  <c r="Q402" i="2"/>
  <c r="W402" i="2"/>
  <c r="AA402" i="2"/>
  <c r="Y402" i="2"/>
  <c r="U402" i="2"/>
  <c r="T402" i="2"/>
  <c r="R402" i="2"/>
  <c r="X402" i="2"/>
  <c r="V402" i="2"/>
  <c r="S386" i="2"/>
  <c r="Z386" i="2"/>
  <c r="Q386" i="2"/>
  <c r="W386" i="2"/>
  <c r="AA386" i="2"/>
  <c r="Y386" i="2"/>
  <c r="U386" i="2"/>
  <c r="T386" i="2"/>
  <c r="R386" i="2"/>
  <c r="X386" i="2"/>
  <c r="AB386" i="2"/>
  <c r="V386" i="2"/>
  <c r="S374" i="2"/>
  <c r="Z374" i="2"/>
  <c r="Q374" i="2"/>
  <c r="W374" i="2"/>
  <c r="AA374" i="2"/>
  <c r="Y374" i="2"/>
  <c r="U374" i="2"/>
  <c r="T374" i="2"/>
  <c r="R374" i="2"/>
  <c r="X374" i="2"/>
  <c r="AB374" i="2"/>
  <c r="V374" i="2"/>
  <c r="S366" i="2"/>
  <c r="Z366" i="2"/>
  <c r="Q366" i="2"/>
  <c r="W366" i="2"/>
  <c r="AA366" i="2"/>
  <c r="Y366" i="2"/>
  <c r="U366" i="2"/>
  <c r="T366" i="2"/>
  <c r="R366" i="2"/>
  <c r="X366" i="2"/>
  <c r="V366" i="2"/>
  <c r="AB366" i="2"/>
  <c r="S354" i="2"/>
  <c r="Z354" i="2"/>
  <c r="Q354" i="2"/>
  <c r="W354" i="2"/>
  <c r="AA354" i="2"/>
  <c r="Y354" i="2"/>
  <c r="U354" i="2"/>
  <c r="T354" i="2"/>
  <c r="R354" i="2"/>
  <c r="X354" i="2"/>
  <c r="AB354" i="2"/>
  <c r="V354" i="2"/>
  <c r="S338" i="2"/>
  <c r="Z338" i="2"/>
  <c r="Q338" i="2"/>
  <c r="W338" i="2"/>
  <c r="AA338" i="2"/>
  <c r="Y338" i="2"/>
  <c r="U338" i="2"/>
  <c r="T338" i="2"/>
  <c r="R338" i="2"/>
  <c r="X338" i="2"/>
  <c r="AB338" i="2"/>
  <c r="V338" i="2"/>
  <c r="S326" i="2"/>
  <c r="Z326" i="2"/>
  <c r="Q326" i="2"/>
  <c r="W326" i="2"/>
  <c r="AA326" i="2"/>
  <c r="Y326" i="2"/>
  <c r="U326" i="2"/>
  <c r="T326" i="2"/>
  <c r="R326" i="2"/>
  <c r="X326" i="2"/>
  <c r="AB326" i="2"/>
  <c r="V326" i="2"/>
  <c r="S314" i="2"/>
  <c r="Z314" i="2"/>
  <c r="Q314" i="2"/>
  <c r="W314" i="2"/>
  <c r="AA314" i="2"/>
  <c r="Y314" i="2"/>
  <c r="U314" i="2"/>
  <c r="T314" i="2"/>
  <c r="R314" i="2"/>
  <c r="X314" i="2"/>
  <c r="V314" i="2"/>
  <c r="S306" i="2"/>
  <c r="Z306" i="2"/>
  <c r="Q306" i="2"/>
  <c r="W306" i="2"/>
  <c r="AA306" i="2"/>
  <c r="Y306" i="2"/>
  <c r="U306" i="2"/>
  <c r="T306" i="2"/>
  <c r="R306" i="2"/>
  <c r="X306" i="2"/>
  <c r="AB306" i="2"/>
  <c r="V306" i="2"/>
  <c r="S294" i="2"/>
  <c r="Z294" i="2"/>
  <c r="Q294" i="2"/>
  <c r="W294" i="2"/>
  <c r="AA294" i="2"/>
  <c r="Y294" i="2"/>
  <c r="U294" i="2"/>
  <c r="T294" i="2"/>
  <c r="R294" i="2"/>
  <c r="X294" i="2"/>
  <c r="AB294" i="2"/>
  <c r="V294" i="2"/>
  <c r="S282" i="2"/>
  <c r="Z282" i="2"/>
  <c r="Q282" i="2"/>
  <c r="W282" i="2"/>
  <c r="AA282" i="2"/>
  <c r="Y282" i="2"/>
  <c r="U282" i="2"/>
  <c r="T282" i="2"/>
  <c r="R282" i="2"/>
  <c r="X282" i="2"/>
  <c r="V282" i="2"/>
  <c r="S266" i="2"/>
  <c r="Z266" i="2"/>
  <c r="Q266" i="2"/>
  <c r="W266" i="2"/>
  <c r="AA266" i="2"/>
  <c r="Y266" i="2"/>
  <c r="U266" i="2"/>
  <c r="T266" i="2"/>
  <c r="R266" i="2"/>
  <c r="X266" i="2"/>
  <c r="V266" i="2"/>
  <c r="Z258" i="2"/>
  <c r="S258" i="2"/>
  <c r="Q258" i="2"/>
  <c r="W258" i="2"/>
  <c r="AA258" i="2"/>
  <c r="Y258" i="2"/>
  <c r="U258" i="2"/>
  <c r="T258" i="2"/>
  <c r="R258" i="2"/>
  <c r="X258" i="2"/>
  <c r="AB258" i="2"/>
  <c r="V258" i="2"/>
  <c r="S242" i="2"/>
  <c r="Z242" i="2"/>
  <c r="Q242" i="2"/>
  <c r="W242" i="2"/>
  <c r="AA242" i="2"/>
  <c r="Y242" i="2"/>
  <c r="U242" i="2"/>
  <c r="T242" i="2"/>
  <c r="R242" i="2"/>
  <c r="X242" i="2"/>
  <c r="AB242" i="2"/>
  <c r="V242" i="2"/>
  <c r="S230" i="2"/>
  <c r="Z230" i="2"/>
  <c r="Q230" i="2"/>
  <c r="W230" i="2"/>
  <c r="AA230" i="2"/>
  <c r="Y230" i="2"/>
  <c r="U230" i="2"/>
  <c r="T230" i="2"/>
  <c r="R230" i="2"/>
  <c r="X230" i="2"/>
  <c r="AB230" i="2"/>
  <c r="V230" i="2"/>
  <c r="S218" i="2"/>
  <c r="Z218" i="2"/>
  <c r="Q218" i="2"/>
  <c r="W218" i="2"/>
  <c r="AA218" i="2"/>
  <c r="Y218" i="2"/>
  <c r="U218" i="2"/>
  <c r="T218" i="2"/>
  <c r="R218" i="2"/>
  <c r="X218" i="2"/>
  <c r="V218" i="2"/>
  <c r="S206" i="2"/>
  <c r="Z206" i="2"/>
  <c r="Q206" i="2"/>
  <c r="W206" i="2"/>
  <c r="AA206" i="2"/>
  <c r="Y206" i="2"/>
  <c r="U206" i="2"/>
  <c r="T206" i="2"/>
  <c r="R206" i="2"/>
  <c r="X206" i="2"/>
  <c r="V206" i="2"/>
  <c r="AB206" i="2"/>
  <c r="S198" i="2"/>
  <c r="Z198" i="2"/>
  <c r="Q198" i="2"/>
  <c r="W198" i="2"/>
  <c r="AA198" i="2"/>
  <c r="Y198" i="2"/>
  <c r="U198" i="2"/>
  <c r="T198" i="2"/>
  <c r="R198" i="2"/>
  <c r="X198" i="2"/>
  <c r="AB198" i="2"/>
  <c r="V198" i="2"/>
  <c r="S186" i="2"/>
  <c r="Q186" i="2"/>
  <c r="Z186" i="2"/>
  <c r="W186" i="2"/>
  <c r="AA186" i="2"/>
  <c r="Y186" i="2"/>
  <c r="U186" i="2"/>
  <c r="T186" i="2"/>
  <c r="R186" i="2"/>
  <c r="X186" i="2"/>
  <c r="V186" i="2"/>
  <c r="S174" i="2"/>
  <c r="Z174" i="2"/>
  <c r="Q174" i="2"/>
  <c r="W174" i="2"/>
  <c r="AA174" i="2"/>
  <c r="Y174" i="2"/>
  <c r="U174" i="2"/>
  <c r="T174" i="2"/>
  <c r="R174" i="2"/>
  <c r="X174" i="2"/>
  <c r="V174" i="2"/>
  <c r="AB174" i="2"/>
  <c r="Z162" i="2"/>
  <c r="S162" i="2"/>
  <c r="Q162" i="2"/>
  <c r="W162" i="2"/>
  <c r="AA162" i="2"/>
  <c r="Y162" i="2"/>
  <c r="U162" i="2"/>
  <c r="T162" i="2"/>
  <c r="R162" i="2"/>
  <c r="X162" i="2"/>
  <c r="AB162" i="2"/>
  <c r="V162" i="2"/>
  <c r="S150" i="2"/>
  <c r="Z150" i="2"/>
  <c r="Q150" i="2"/>
  <c r="W150" i="2"/>
  <c r="AA150" i="2"/>
  <c r="Y150" i="2"/>
  <c r="U150" i="2"/>
  <c r="T150" i="2"/>
  <c r="R150" i="2"/>
  <c r="X150" i="2"/>
  <c r="AB150" i="2"/>
  <c r="V150" i="2"/>
  <c r="S138" i="2"/>
  <c r="Z138" i="2"/>
  <c r="Q138" i="2"/>
  <c r="W138" i="2"/>
  <c r="AA138" i="2"/>
  <c r="Y138" i="2"/>
  <c r="U138" i="2"/>
  <c r="T138" i="2"/>
  <c r="R138" i="2"/>
  <c r="X138" i="2"/>
  <c r="V138" i="2"/>
  <c r="S126" i="2"/>
  <c r="Z126" i="2"/>
  <c r="W126" i="2"/>
  <c r="Q126" i="2"/>
  <c r="AA126" i="2"/>
  <c r="Y126" i="2"/>
  <c r="U126" i="2"/>
  <c r="T126" i="2"/>
  <c r="R126" i="2"/>
  <c r="X126" i="2"/>
  <c r="V126" i="2"/>
  <c r="AB126" i="2"/>
  <c r="S118" i="2"/>
  <c r="Z118" i="2"/>
  <c r="Q118" i="2"/>
  <c r="W118" i="2"/>
  <c r="AA118" i="2"/>
  <c r="Y118" i="2"/>
  <c r="U118" i="2"/>
  <c r="T118" i="2"/>
  <c r="R118" i="2"/>
  <c r="X118" i="2"/>
  <c r="AB118" i="2"/>
  <c r="V118" i="2"/>
  <c r="S110" i="2"/>
  <c r="Z110" i="2"/>
  <c r="Q110" i="2"/>
  <c r="W110" i="2"/>
  <c r="AA110" i="2"/>
  <c r="Y110" i="2"/>
  <c r="U110" i="2"/>
  <c r="T110" i="2"/>
  <c r="R110" i="2"/>
  <c r="X110" i="2"/>
  <c r="V110" i="2"/>
  <c r="AB110" i="2"/>
  <c r="S102" i="2"/>
  <c r="Z102" i="2"/>
  <c r="Q102" i="2"/>
  <c r="W102" i="2"/>
  <c r="AA102" i="2"/>
  <c r="Y102" i="2"/>
  <c r="U102" i="2"/>
  <c r="T102" i="2"/>
  <c r="R102" i="2"/>
  <c r="X102" i="2"/>
  <c r="AB102" i="2"/>
  <c r="V102" i="2"/>
  <c r="Z98" i="2"/>
  <c r="S98" i="2"/>
  <c r="Q98" i="2"/>
  <c r="W98" i="2"/>
  <c r="AA98" i="2"/>
  <c r="Y98" i="2"/>
  <c r="U98" i="2"/>
  <c r="T98" i="2"/>
  <c r="R98" i="2"/>
  <c r="X98" i="2"/>
  <c r="AB98" i="2"/>
  <c r="V98" i="2"/>
  <c r="S94" i="2"/>
  <c r="Z94" i="2"/>
  <c r="W94" i="2"/>
  <c r="Q94" i="2"/>
  <c r="AA94" i="2"/>
  <c r="Y94" i="2"/>
  <c r="U94" i="2"/>
  <c r="T94" i="2"/>
  <c r="R94" i="2"/>
  <c r="X94" i="2"/>
  <c r="V94" i="2"/>
  <c r="AB94" i="2"/>
  <c r="S86" i="2"/>
  <c r="Z86" i="2"/>
  <c r="Q86" i="2"/>
  <c r="W86" i="2"/>
  <c r="AA86" i="2"/>
  <c r="Y86" i="2"/>
  <c r="U86" i="2"/>
  <c r="T86" i="2"/>
  <c r="R86" i="2"/>
  <c r="X86" i="2"/>
  <c r="AB86" i="2"/>
  <c r="V86" i="2"/>
  <c r="S82" i="2"/>
  <c r="Z82" i="2"/>
  <c r="Q82" i="2"/>
  <c r="W82" i="2"/>
  <c r="AA82" i="2"/>
  <c r="Y82" i="2"/>
  <c r="U82" i="2"/>
  <c r="T82" i="2"/>
  <c r="R82" i="2"/>
  <c r="X82" i="2"/>
  <c r="AB82" i="2"/>
  <c r="V82" i="2"/>
  <c r="S78" i="2"/>
  <c r="Z78" i="2"/>
  <c r="Q78" i="2"/>
  <c r="W78" i="2"/>
  <c r="AA78" i="2"/>
  <c r="Y78" i="2"/>
  <c r="U78" i="2"/>
  <c r="T78" i="2"/>
  <c r="R78" i="2"/>
  <c r="X78" i="2"/>
  <c r="V78" i="2"/>
  <c r="AB78" i="2"/>
  <c r="S74" i="2"/>
  <c r="Z74" i="2"/>
  <c r="Q74" i="2"/>
  <c r="W74" i="2"/>
  <c r="AA74" i="2"/>
  <c r="Y74" i="2"/>
  <c r="U74" i="2"/>
  <c r="T74" i="2"/>
  <c r="R74" i="2"/>
  <c r="X74" i="2"/>
  <c r="V74" i="2"/>
  <c r="S70" i="2"/>
  <c r="Z70" i="2"/>
  <c r="Q70" i="2"/>
  <c r="W70" i="2"/>
  <c r="AA70" i="2"/>
  <c r="Y70" i="2"/>
  <c r="U70" i="2"/>
  <c r="T70" i="2"/>
  <c r="R70" i="2"/>
  <c r="X70" i="2"/>
  <c r="AB70" i="2"/>
  <c r="V70" i="2"/>
  <c r="Z66" i="2"/>
  <c r="S66" i="2"/>
  <c r="Q66" i="2"/>
  <c r="W66" i="2"/>
  <c r="AA66" i="2"/>
  <c r="Y66" i="2"/>
  <c r="U66" i="2"/>
  <c r="T66" i="2"/>
  <c r="R66" i="2"/>
  <c r="X66" i="2"/>
  <c r="AB66" i="2"/>
  <c r="V66" i="2"/>
  <c r="S62" i="2"/>
  <c r="Z62" i="2"/>
  <c r="W62" i="2"/>
  <c r="Q62" i="2"/>
  <c r="AA62" i="2"/>
  <c r="Y62" i="2"/>
  <c r="U62" i="2"/>
  <c r="T62" i="2"/>
  <c r="R62" i="2"/>
  <c r="X62" i="2"/>
  <c r="V62" i="2"/>
  <c r="AB62" i="2"/>
  <c r="S58" i="2"/>
  <c r="Q58" i="2"/>
  <c r="Z58" i="2"/>
  <c r="W58" i="2"/>
  <c r="AA58" i="2"/>
  <c r="Y58" i="2"/>
  <c r="U58" i="2"/>
  <c r="T58" i="2"/>
  <c r="R58" i="2"/>
  <c r="X58" i="2"/>
  <c r="V58" i="2"/>
  <c r="S54" i="2"/>
  <c r="Z54" i="2"/>
  <c r="Q54" i="2"/>
  <c r="W54" i="2"/>
  <c r="AA54" i="2"/>
  <c r="Y54" i="2"/>
  <c r="U54" i="2"/>
  <c r="T54" i="2"/>
  <c r="R54" i="2"/>
  <c r="X54" i="2"/>
  <c r="AB54" i="2"/>
  <c r="V54" i="2"/>
  <c r="S50" i="2"/>
  <c r="Z50" i="2"/>
  <c r="Q50" i="2"/>
  <c r="W50" i="2"/>
  <c r="AA50" i="2"/>
  <c r="Y50" i="2"/>
  <c r="U50" i="2"/>
  <c r="T50" i="2"/>
  <c r="R50" i="2"/>
  <c r="X50" i="2"/>
  <c r="AB50" i="2"/>
  <c r="V50" i="2"/>
  <c r="S46" i="2"/>
  <c r="Z46" i="2"/>
  <c r="Q46" i="2"/>
  <c r="W46" i="2"/>
  <c r="AA46" i="2"/>
  <c r="Y46" i="2"/>
  <c r="U46" i="2"/>
  <c r="T46" i="2"/>
  <c r="R46" i="2"/>
  <c r="X46" i="2"/>
  <c r="V46" i="2"/>
  <c r="AB46" i="2"/>
  <c r="S42" i="2"/>
  <c r="Z42" i="2"/>
  <c r="Q42" i="2"/>
  <c r="W42" i="2"/>
  <c r="AA42" i="2"/>
  <c r="Y42" i="2"/>
  <c r="U42" i="2"/>
  <c r="T42" i="2"/>
  <c r="R42" i="2"/>
  <c r="X42" i="2"/>
  <c r="V42" i="2"/>
  <c r="S38" i="2"/>
  <c r="Z38" i="2"/>
  <c r="Q38" i="2"/>
  <c r="W38" i="2"/>
  <c r="AA38" i="2"/>
  <c r="Y38" i="2"/>
  <c r="U38" i="2"/>
  <c r="T38" i="2"/>
  <c r="R38" i="2"/>
  <c r="X38" i="2"/>
  <c r="AB38" i="2"/>
  <c r="V38" i="2"/>
  <c r="Z34" i="2"/>
  <c r="S34" i="2"/>
  <c r="Q34" i="2"/>
  <c r="W34" i="2"/>
  <c r="AA34" i="2"/>
  <c r="Y34" i="2"/>
  <c r="U34" i="2"/>
  <c r="T34" i="2"/>
  <c r="R34" i="2"/>
  <c r="X34" i="2"/>
  <c r="AB34" i="2"/>
  <c r="V34" i="2"/>
  <c r="S30" i="2"/>
  <c r="Z30" i="2"/>
  <c r="W30" i="2"/>
  <c r="Q30" i="2"/>
  <c r="AA30" i="2"/>
  <c r="Y30" i="2"/>
  <c r="U30" i="2"/>
  <c r="T30" i="2"/>
  <c r="R30" i="2"/>
  <c r="X30" i="2"/>
  <c r="V30" i="2"/>
  <c r="AB30" i="2"/>
  <c r="S26" i="2"/>
  <c r="Q26" i="2"/>
  <c r="Z26" i="2"/>
  <c r="W26" i="2"/>
  <c r="AA26" i="2"/>
  <c r="Y26" i="2"/>
  <c r="U26" i="2"/>
  <c r="T26" i="2"/>
  <c r="R26" i="2"/>
  <c r="X26" i="2"/>
  <c r="V26" i="2"/>
  <c r="S22" i="2"/>
  <c r="Z22" i="2"/>
  <c r="Q22" i="2"/>
  <c r="W22" i="2"/>
  <c r="AA22" i="2"/>
  <c r="Y22" i="2"/>
  <c r="R22" i="2"/>
  <c r="U22" i="2"/>
  <c r="T22" i="2"/>
  <c r="X22" i="2"/>
  <c r="AB22" i="2"/>
  <c r="V22" i="2"/>
  <c r="S18" i="2"/>
  <c r="Z18" i="2"/>
  <c r="Q18" i="2"/>
  <c r="W18" i="2"/>
  <c r="AA18" i="2"/>
  <c r="Y18" i="2"/>
  <c r="R18" i="2"/>
  <c r="U18" i="2"/>
  <c r="T18" i="2"/>
  <c r="X18" i="2"/>
  <c r="AB18" i="2"/>
  <c r="V18" i="2"/>
  <c r="S14" i="2"/>
  <c r="Z14" i="2"/>
  <c r="Q14" i="2"/>
  <c r="W14" i="2"/>
  <c r="AA14" i="2"/>
  <c r="Y14" i="2"/>
  <c r="R14" i="2"/>
  <c r="U14" i="2"/>
  <c r="T14" i="2"/>
  <c r="X14" i="2"/>
  <c r="V14" i="2"/>
  <c r="AB14" i="2"/>
  <c r="S10" i="2"/>
  <c r="Z10" i="2"/>
  <c r="Q10" i="2"/>
  <c r="W10" i="2"/>
  <c r="AA10" i="2"/>
  <c r="Y10" i="2"/>
  <c r="R10" i="2"/>
  <c r="U10" i="2"/>
  <c r="T10" i="2"/>
  <c r="X10" i="2"/>
  <c r="V10" i="2"/>
  <c r="S6" i="2"/>
  <c r="Z6" i="2"/>
  <c r="Q6" i="2"/>
  <c r="W6" i="2"/>
  <c r="AA6" i="2"/>
  <c r="Y6" i="2"/>
  <c r="R6" i="2"/>
  <c r="U6" i="2"/>
  <c r="T6" i="2"/>
  <c r="X6" i="2"/>
  <c r="AB6" i="2"/>
  <c r="V6" i="2"/>
  <c r="AB822" i="2"/>
  <c r="AB726" i="2"/>
  <c r="AB694" i="2"/>
  <c r="AB678" i="2"/>
  <c r="AB646" i="2"/>
  <c r="AB598" i="2"/>
  <c r="AB518" i="2"/>
  <c r="AB486" i="2"/>
  <c r="AB438" i="2"/>
  <c r="AB426" i="2"/>
  <c r="AB266" i="2"/>
  <c r="AB138" i="2"/>
  <c r="AB74" i="2"/>
  <c r="AB10" i="2"/>
  <c r="S838" i="2"/>
  <c r="Z838" i="2"/>
  <c r="W838" i="2"/>
  <c r="Q838" i="2"/>
  <c r="AA838" i="2"/>
  <c r="Y838" i="2"/>
  <c r="U838" i="2"/>
  <c r="R838" i="2"/>
  <c r="T838" i="2"/>
  <c r="X838" i="2"/>
  <c r="V838" i="2"/>
  <c r="S826" i="2"/>
  <c r="Z826" i="2"/>
  <c r="W826" i="2"/>
  <c r="Q826" i="2"/>
  <c r="AA826" i="2"/>
  <c r="Y826" i="2"/>
  <c r="U826" i="2"/>
  <c r="R826" i="2"/>
  <c r="T826" i="2"/>
  <c r="X826" i="2"/>
  <c r="V826" i="2"/>
  <c r="S814" i="2"/>
  <c r="Z814" i="2"/>
  <c r="W814" i="2"/>
  <c r="Q814" i="2"/>
  <c r="AA814" i="2"/>
  <c r="Y814" i="2"/>
  <c r="U814" i="2"/>
  <c r="R814" i="2"/>
  <c r="T814" i="2"/>
  <c r="X814" i="2"/>
  <c r="V814" i="2"/>
  <c r="S802" i="2"/>
  <c r="Z802" i="2"/>
  <c r="W802" i="2"/>
  <c r="Q802" i="2"/>
  <c r="AA802" i="2"/>
  <c r="Y802" i="2"/>
  <c r="U802" i="2"/>
  <c r="R802" i="2"/>
  <c r="T802" i="2"/>
  <c r="X802" i="2"/>
  <c r="V802" i="2"/>
  <c r="S790" i="2"/>
  <c r="Z790" i="2"/>
  <c r="W790" i="2"/>
  <c r="Q790" i="2"/>
  <c r="AA790" i="2"/>
  <c r="Y790" i="2"/>
  <c r="U790" i="2"/>
  <c r="R790" i="2"/>
  <c r="T790" i="2"/>
  <c r="X790" i="2"/>
  <c r="V790" i="2"/>
  <c r="S778" i="2"/>
  <c r="Z778" i="2"/>
  <c r="W778" i="2"/>
  <c r="Q778" i="2"/>
  <c r="AA778" i="2"/>
  <c r="Y778" i="2"/>
  <c r="U778" i="2"/>
  <c r="R778" i="2"/>
  <c r="T778" i="2"/>
  <c r="X778" i="2"/>
  <c r="V778" i="2"/>
  <c r="S766" i="2"/>
  <c r="Z766" i="2"/>
  <c r="W766" i="2"/>
  <c r="Q766" i="2"/>
  <c r="AA766" i="2"/>
  <c r="Y766" i="2"/>
  <c r="U766" i="2"/>
  <c r="R766" i="2"/>
  <c r="T766" i="2"/>
  <c r="X766" i="2"/>
  <c r="V766" i="2"/>
  <c r="S754" i="2"/>
  <c r="Z754" i="2"/>
  <c r="W754" i="2"/>
  <c r="Q754" i="2"/>
  <c r="AA754" i="2"/>
  <c r="Y754" i="2"/>
  <c r="U754" i="2"/>
  <c r="R754" i="2"/>
  <c r="T754" i="2"/>
  <c r="X754" i="2"/>
  <c r="V754" i="2"/>
  <c r="S742" i="2"/>
  <c r="Z742" i="2"/>
  <c r="W742" i="2"/>
  <c r="Q742" i="2"/>
  <c r="AA742" i="2"/>
  <c r="Y742" i="2"/>
  <c r="U742" i="2"/>
  <c r="R742" i="2"/>
  <c r="T742" i="2"/>
  <c r="X742" i="2"/>
  <c r="V742" i="2"/>
  <c r="S730" i="2"/>
  <c r="Z730" i="2"/>
  <c r="W730" i="2"/>
  <c r="Q730" i="2"/>
  <c r="AA730" i="2"/>
  <c r="Y730" i="2"/>
  <c r="U730" i="2"/>
  <c r="R730" i="2"/>
  <c r="T730" i="2"/>
  <c r="X730" i="2"/>
  <c r="V730" i="2"/>
  <c r="S718" i="2"/>
  <c r="Z718" i="2"/>
  <c r="W718" i="2"/>
  <c r="Q718" i="2"/>
  <c r="AA718" i="2"/>
  <c r="Y718" i="2"/>
  <c r="U718" i="2"/>
  <c r="R718" i="2"/>
  <c r="T718" i="2"/>
  <c r="X718" i="2"/>
  <c r="V718" i="2"/>
  <c r="S698" i="2"/>
  <c r="Z698" i="2"/>
  <c r="W698" i="2"/>
  <c r="Q698" i="2"/>
  <c r="AA698" i="2"/>
  <c r="Y698" i="2"/>
  <c r="U698" i="2"/>
  <c r="R698" i="2"/>
  <c r="T698" i="2"/>
  <c r="X698" i="2"/>
  <c r="V698" i="2"/>
  <c r="S686" i="2"/>
  <c r="Z686" i="2"/>
  <c r="W686" i="2"/>
  <c r="Q686" i="2"/>
  <c r="AA686" i="2"/>
  <c r="Y686" i="2"/>
  <c r="U686" i="2"/>
  <c r="R686" i="2"/>
  <c r="T686" i="2"/>
  <c r="X686" i="2"/>
  <c r="V686" i="2"/>
  <c r="S674" i="2"/>
  <c r="Z674" i="2"/>
  <c r="Q674" i="2"/>
  <c r="W674" i="2"/>
  <c r="AA674" i="2"/>
  <c r="Y674" i="2"/>
  <c r="U674" i="2"/>
  <c r="R674" i="2"/>
  <c r="T674" i="2"/>
  <c r="X674" i="2"/>
  <c r="V674" i="2"/>
  <c r="S662" i="2"/>
  <c r="Z662" i="2"/>
  <c r="Q662" i="2"/>
  <c r="W662" i="2"/>
  <c r="AA662" i="2"/>
  <c r="Y662" i="2"/>
  <c r="U662" i="2"/>
  <c r="R662" i="2"/>
  <c r="T662" i="2"/>
  <c r="X662" i="2"/>
  <c r="V662" i="2"/>
  <c r="S650" i="2"/>
  <c r="Z650" i="2"/>
  <c r="W650" i="2"/>
  <c r="Q650" i="2"/>
  <c r="AA650" i="2"/>
  <c r="Y650" i="2"/>
  <c r="U650" i="2"/>
  <c r="R650" i="2"/>
  <c r="T650" i="2"/>
  <c r="X650" i="2"/>
  <c r="V650" i="2"/>
  <c r="S638" i="2"/>
  <c r="Z638" i="2"/>
  <c r="Q638" i="2"/>
  <c r="W638" i="2"/>
  <c r="AA638" i="2"/>
  <c r="Y638" i="2"/>
  <c r="U638" i="2"/>
  <c r="R638" i="2"/>
  <c r="T638" i="2"/>
  <c r="X638" i="2"/>
  <c r="V638" i="2"/>
  <c r="S626" i="2"/>
  <c r="Z626" i="2"/>
  <c r="Q626" i="2"/>
  <c r="W626" i="2"/>
  <c r="AA626" i="2"/>
  <c r="Y626" i="2"/>
  <c r="U626" i="2"/>
  <c r="R626" i="2"/>
  <c r="T626" i="2"/>
  <c r="X626" i="2"/>
  <c r="V626" i="2"/>
  <c r="S614" i="2"/>
  <c r="Z614" i="2"/>
  <c r="Q614" i="2"/>
  <c r="W614" i="2"/>
  <c r="AA614" i="2"/>
  <c r="Y614" i="2"/>
  <c r="U614" i="2"/>
  <c r="R614" i="2"/>
  <c r="T614" i="2"/>
  <c r="X614" i="2"/>
  <c r="V614" i="2"/>
  <c r="S602" i="2"/>
  <c r="Z602" i="2"/>
  <c r="W602" i="2"/>
  <c r="Q602" i="2"/>
  <c r="AA602" i="2"/>
  <c r="Y602" i="2"/>
  <c r="U602" i="2"/>
  <c r="R602" i="2"/>
  <c r="T602" i="2"/>
  <c r="X602" i="2"/>
  <c r="V602" i="2"/>
  <c r="S590" i="2"/>
  <c r="Z590" i="2"/>
  <c r="W590" i="2"/>
  <c r="Q590" i="2"/>
  <c r="AA590" i="2"/>
  <c r="Y590" i="2"/>
  <c r="U590" i="2"/>
  <c r="R590" i="2"/>
  <c r="T590" i="2"/>
  <c r="X590" i="2"/>
  <c r="V590" i="2"/>
  <c r="S578" i="2"/>
  <c r="Z578" i="2"/>
  <c r="Q578" i="2"/>
  <c r="W578" i="2"/>
  <c r="AA578" i="2"/>
  <c r="Y578" i="2"/>
  <c r="U578" i="2"/>
  <c r="R578" i="2"/>
  <c r="T578" i="2"/>
  <c r="X578" i="2"/>
  <c r="V578" i="2"/>
  <c r="S566" i="2"/>
  <c r="Z566" i="2"/>
  <c r="Q566" i="2"/>
  <c r="W566" i="2"/>
  <c r="AA566" i="2"/>
  <c r="Y566" i="2"/>
  <c r="U566" i="2"/>
  <c r="R566" i="2"/>
  <c r="T566" i="2"/>
  <c r="X566" i="2"/>
  <c r="V566" i="2"/>
  <c r="S550" i="2"/>
  <c r="Z550" i="2"/>
  <c r="Q550" i="2"/>
  <c r="W550" i="2"/>
  <c r="AA550" i="2"/>
  <c r="Y550" i="2"/>
  <c r="U550" i="2"/>
  <c r="R550" i="2"/>
  <c r="X550" i="2"/>
  <c r="T550" i="2"/>
  <c r="V550" i="2"/>
  <c r="S534" i="2"/>
  <c r="Z534" i="2"/>
  <c r="Q534" i="2"/>
  <c r="W534" i="2"/>
  <c r="AA534" i="2"/>
  <c r="Y534" i="2"/>
  <c r="U534" i="2"/>
  <c r="T534" i="2"/>
  <c r="R534" i="2"/>
  <c r="X534" i="2"/>
  <c r="V534" i="2"/>
  <c r="S522" i="2"/>
  <c r="Z522" i="2"/>
  <c r="W522" i="2"/>
  <c r="Q522" i="2"/>
  <c r="AA522" i="2"/>
  <c r="Y522" i="2"/>
  <c r="U522" i="2"/>
  <c r="T522" i="2"/>
  <c r="R522" i="2"/>
  <c r="X522" i="2"/>
  <c r="V522" i="2"/>
  <c r="S510" i="2"/>
  <c r="Z510" i="2"/>
  <c r="Q510" i="2"/>
  <c r="W510" i="2"/>
  <c r="AA510" i="2"/>
  <c r="Y510" i="2"/>
  <c r="U510" i="2"/>
  <c r="T510" i="2"/>
  <c r="R510" i="2"/>
  <c r="X510" i="2"/>
  <c r="V510" i="2"/>
  <c r="S498" i="2"/>
  <c r="Z498" i="2"/>
  <c r="Q498" i="2"/>
  <c r="W498" i="2"/>
  <c r="AA498" i="2"/>
  <c r="Y498" i="2"/>
  <c r="U498" i="2"/>
  <c r="T498" i="2"/>
  <c r="R498" i="2"/>
  <c r="X498" i="2"/>
  <c r="V498" i="2"/>
  <c r="S482" i="2"/>
  <c r="Z482" i="2"/>
  <c r="Q482" i="2"/>
  <c r="W482" i="2"/>
  <c r="AA482" i="2"/>
  <c r="Y482" i="2"/>
  <c r="U482" i="2"/>
  <c r="T482" i="2"/>
  <c r="R482" i="2"/>
  <c r="X482" i="2"/>
  <c r="V482" i="2"/>
  <c r="S470" i="2"/>
  <c r="Z470" i="2"/>
  <c r="Q470" i="2"/>
  <c r="W470" i="2"/>
  <c r="AA470" i="2"/>
  <c r="Y470" i="2"/>
  <c r="U470" i="2"/>
  <c r="T470" i="2"/>
  <c r="R470" i="2"/>
  <c r="X470" i="2"/>
  <c r="V470" i="2"/>
  <c r="S458" i="2"/>
  <c r="Z458" i="2"/>
  <c r="W458" i="2"/>
  <c r="Q458" i="2"/>
  <c r="AA458" i="2"/>
  <c r="Y458" i="2"/>
  <c r="U458" i="2"/>
  <c r="T458" i="2"/>
  <c r="R458" i="2"/>
  <c r="X458" i="2"/>
  <c r="V458" i="2"/>
  <c r="S442" i="2"/>
  <c r="Z442" i="2"/>
  <c r="W442" i="2"/>
  <c r="Q442" i="2"/>
  <c r="AA442" i="2"/>
  <c r="Y442" i="2"/>
  <c r="U442" i="2"/>
  <c r="T442" i="2"/>
  <c r="R442" i="2"/>
  <c r="X442" i="2"/>
  <c r="V442" i="2"/>
  <c r="S430" i="2"/>
  <c r="Z430" i="2"/>
  <c r="W430" i="2"/>
  <c r="Q430" i="2"/>
  <c r="AA430" i="2"/>
  <c r="Y430" i="2"/>
  <c r="U430" i="2"/>
  <c r="T430" i="2"/>
  <c r="R430" i="2"/>
  <c r="X430" i="2"/>
  <c r="V430" i="2"/>
  <c r="AB430" i="2"/>
  <c r="S418" i="2"/>
  <c r="Z418" i="2"/>
  <c r="Q418" i="2"/>
  <c r="W418" i="2"/>
  <c r="AA418" i="2"/>
  <c r="Y418" i="2"/>
  <c r="U418" i="2"/>
  <c r="T418" i="2"/>
  <c r="R418" i="2"/>
  <c r="X418" i="2"/>
  <c r="V418" i="2"/>
  <c r="S406" i="2"/>
  <c r="Z406" i="2"/>
  <c r="Q406" i="2"/>
  <c r="W406" i="2"/>
  <c r="AA406" i="2"/>
  <c r="Y406" i="2"/>
  <c r="U406" i="2"/>
  <c r="T406" i="2"/>
  <c r="R406" i="2"/>
  <c r="X406" i="2"/>
  <c r="AB406" i="2"/>
  <c r="V406" i="2"/>
  <c r="S394" i="2"/>
  <c r="Z394" i="2"/>
  <c r="Q394" i="2"/>
  <c r="W394" i="2"/>
  <c r="AA394" i="2"/>
  <c r="Y394" i="2"/>
  <c r="U394" i="2"/>
  <c r="T394" i="2"/>
  <c r="R394" i="2"/>
  <c r="X394" i="2"/>
  <c r="V394" i="2"/>
  <c r="S382" i="2"/>
  <c r="Z382" i="2"/>
  <c r="W382" i="2"/>
  <c r="Q382" i="2"/>
  <c r="AA382" i="2"/>
  <c r="Y382" i="2"/>
  <c r="U382" i="2"/>
  <c r="T382" i="2"/>
  <c r="R382" i="2"/>
  <c r="X382" i="2"/>
  <c r="V382" i="2"/>
  <c r="AB382" i="2"/>
  <c r="S370" i="2"/>
  <c r="Z370" i="2"/>
  <c r="Q370" i="2"/>
  <c r="W370" i="2"/>
  <c r="AA370" i="2"/>
  <c r="Y370" i="2"/>
  <c r="U370" i="2"/>
  <c r="T370" i="2"/>
  <c r="R370" i="2"/>
  <c r="X370" i="2"/>
  <c r="AB370" i="2"/>
  <c r="V370" i="2"/>
  <c r="S358" i="2"/>
  <c r="Z358" i="2"/>
  <c r="Q358" i="2"/>
  <c r="W358" i="2"/>
  <c r="AA358" i="2"/>
  <c r="Y358" i="2"/>
  <c r="U358" i="2"/>
  <c r="T358" i="2"/>
  <c r="R358" i="2"/>
  <c r="X358" i="2"/>
  <c r="AB358" i="2"/>
  <c r="V358" i="2"/>
  <c r="S346" i="2"/>
  <c r="Z346" i="2"/>
  <c r="Q346" i="2"/>
  <c r="W346" i="2"/>
  <c r="AA346" i="2"/>
  <c r="Y346" i="2"/>
  <c r="U346" i="2"/>
  <c r="T346" i="2"/>
  <c r="R346" i="2"/>
  <c r="X346" i="2"/>
  <c r="V346" i="2"/>
  <c r="S334" i="2"/>
  <c r="Z334" i="2"/>
  <c r="W334" i="2"/>
  <c r="Q334" i="2"/>
  <c r="AA334" i="2"/>
  <c r="Y334" i="2"/>
  <c r="U334" i="2"/>
  <c r="T334" i="2"/>
  <c r="R334" i="2"/>
  <c r="X334" i="2"/>
  <c r="V334" i="2"/>
  <c r="AB334" i="2"/>
  <c r="Z322" i="2"/>
  <c r="S322" i="2"/>
  <c r="Q322" i="2"/>
  <c r="W322" i="2"/>
  <c r="AA322" i="2"/>
  <c r="Y322" i="2"/>
  <c r="U322" i="2"/>
  <c r="T322" i="2"/>
  <c r="R322" i="2"/>
  <c r="X322" i="2"/>
  <c r="AB322" i="2"/>
  <c r="V322" i="2"/>
  <c r="S310" i="2"/>
  <c r="Z310" i="2"/>
  <c r="Q310" i="2"/>
  <c r="W310" i="2"/>
  <c r="AA310" i="2"/>
  <c r="Y310" i="2"/>
  <c r="U310" i="2"/>
  <c r="T310" i="2"/>
  <c r="R310" i="2"/>
  <c r="X310" i="2"/>
  <c r="AB310" i="2"/>
  <c r="V310" i="2"/>
  <c r="S298" i="2"/>
  <c r="Z298" i="2"/>
  <c r="Q298" i="2"/>
  <c r="W298" i="2"/>
  <c r="AA298" i="2"/>
  <c r="Y298" i="2"/>
  <c r="U298" i="2"/>
  <c r="T298" i="2"/>
  <c r="R298" i="2"/>
  <c r="X298" i="2"/>
  <c r="V298" i="2"/>
  <c r="S286" i="2"/>
  <c r="Z286" i="2"/>
  <c r="Q286" i="2"/>
  <c r="W286" i="2"/>
  <c r="AA286" i="2"/>
  <c r="Y286" i="2"/>
  <c r="U286" i="2"/>
  <c r="T286" i="2"/>
  <c r="R286" i="2"/>
  <c r="X286" i="2"/>
  <c r="V286" i="2"/>
  <c r="AB286" i="2"/>
  <c r="S274" i="2"/>
  <c r="Z274" i="2"/>
  <c r="Q274" i="2"/>
  <c r="W274" i="2"/>
  <c r="AA274" i="2"/>
  <c r="Y274" i="2"/>
  <c r="U274" i="2"/>
  <c r="T274" i="2"/>
  <c r="R274" i="2"/>
  <c r="X274" i="2"/>
  <c r="AB274" i="2"/>
  <c r="V274" i="2"/>
  <c r="S262" i="2"/>
  <c r="Z262" i="2"/>
  <c r="Q262" i="2"/>
  <c r="W262" i="2"/>
  <c r="AA262" i="2"/>
  <c r="Y262" i="2"/>
  <c r="U262" i="2"/>
  <c r="T262" i="2"/>
  <c r="R262" i="2"/>
  <c r="X262" i="2"/>
  <c r="AB262" i="2"/>
  <c r="V262" i="2"/>
  <c r="S250" i="2"/>
  <c r="Z250" i="2"/>
  <c r="Q250" i="2"/>
  <c r="W250" i="2"/>
  <c r="AA250" i="2"/>
  <c r="Y250" i="2"/>
  <c r="U250" i="2"/>
  <c r="T250" i="2"/>
  <c r="R250" i="2"/>
  <c r="X250" i="2"/>
  <c r="V250" i="2"/>
  <c r="S238" i="2"/>
  <c r="Z238" i="2"/>
  <c r="Q238" i="2"/>
  <c r="W238" i="2"/>
  <c r="AA238" i="2"/>
  <c r="Y238" i="2"/>
  <c r="U238" i="2"/>
  <c r="T238" i="2"/>
  <c r="R238" i="2"/>
  <c r="X238" i="2"/>
  <c r="V238" i="2"/>
  <c r="AB238" i="2"/>
  <c r="S226" i="2"/>
  <c r="Z226" i="2"/>
  <c r="Q226" i="2"/>
  <c r="W226" i="2"/>
  <c r="AA226" i="2"/>
  <c r="Y226" i="2"/>
  <c r="U226" i="2"/>
  <c r="T226" i="2"/>
  <c r="R226" i="2"/>
  <c r="X226" i="2"/>
  <c r="AB226" i="2"/>
  <c r="V226" i="2"/>
  <c r="S214" i="2"/>
  <c r="Z214" i="2"/>
  <c r="Q214" i="2"/>
  <c r="W214" i="2"/>
  <c r="AA214" i="2"/>
  <c r="Y214" i="2"/>
  <c r="U214" i="2"/>
  <c r="T214" i="2"/>
  <c r="R214" i="2"/>
  <c r="X214" i="2"/>
  <c r="AB214" i="2"/>
  <c r="V214" i="2"/>
  <c r="S202" i="2"/>
  <c r="Z202" i="2"/>
  <c r="Q202" i="2"/>
  <c r="W202" i="2"/>
  <c r="AA202" i="2"/>
  <c r="Y202" i="2"/>
  <c r="U202" i="2"/>
  <c r="T202" i="2"/>
  <c r="R202" i="2"/>
  <c r="X202" i="2"/>
  <c r="V202" i="2"/>
  <c r="S190" i="2"/>
  <c r="Z190" i="2"/>
  <c r="Q190" i="2"/>
  <c r="W190" i="2"/>
  <c r="AA190" i="2"/>
  <c r="Y190" i="2"/>
  <c r="U190" i="2"/>
  <c r="T190" i="2"/>
  <c r="R190" i="2"/>
  <c r="X190" i="2"/>
  <c r="V190" i="2"/>
  <c r="AB190" i="2"/>
  <c r="S178" i="2"/>
  <c r="Z178" i="2"/>
  <c r="Q178" i="2"/>
  <c r="W178" i="2"/>
  <c r="AA178" i="2"/>
  <c r="Y178" i="2"/>
  <c r="U178" i="2"/>
  <c r="T178" i="2"/>
  <c r="R178" i="2"/>
  <c r="X178" i="2"/>
  <c r="AB178" i="2"/>
  <c r="V178" i="2"/>
  <c r="S166" i="2"/>
  <c r="Z166" i="2"/>
  <c r="Q166" i="2"/>
  <c r="W166" i="2"/>
  <c r="AA166" i="2"/>
  <c r="Y166" i="2"/>
  <c r="U166" i="2"/>
  <c r="T166" i="2"/>
  <c r="R166" i="2"/>
  <c r="X166" i="2"/>
  <c r="AB166" i="2"/>
  <c r="V166" i="2"/>
  <c r="S154" i="2"/>
  <c r="Q154" i="2"/>
  <c r="Z154" i="2"/>
  <c r="W154" i="2"/>
  <c r="AA154" i="2"/>
  <c r="Y154" i="2"/>
  <c r="U154" i="2"/>
  <c r="T154" i="2"/>
  <c r="R154" i="2"/>
  <c r="X154" i="2"/>
  <c r="V154" i="2"/>
  <c r="S142" i="2"/>
  <c r="Z142" i="2"/>
  <c r="Q142" i="2"/>
  <c r="W142" i="2"/>
  <c r="AA142" i="2"/>
  <c r="Y142" i="2"/>
  <c r="U142" i="2"/>
  <c r="T142" i="2"/>
  <c r="R142" i="2"/>
  <c r="X142" i="2"/>
  <c r="V142" i="2"/>
  <c r="AB142" i="2"/>
  <c r="Z130" i="2"/>
  <c r="S130" i="2"/>
  <c r="Q130" i="2"/>
  <c r="W130" i="2"/>
  <c r="AA130" i="2"/>
  <c r="Y130" i="2"/>
  <c r="U130" i="2"/>
  <c r="T130" i="2"/>
  <c r="R130" i="2"/>
  <c r="X130" i="2"/>
  <c r="AB130" i="2"/>
  <c r="V130" i="2"/>
  <c r="S114" i="2"/>
  <c r="Z114" i="2"/>
  <c r="Q114" i="2"/>
  <c r="W114" i="2"/>
  <c r="AA114" i="2"/>
  <c r="Y114" i="2"/>
  <c r="U114" i="2"/>
  <c r="T114" i="2"/>
  <c r="R114" i="2"/>
  <c r="X114" i="2"/>
  <c r="AB114" i="2"/>
  <c r="V114" i="2"/>
  <c r="S90" i="2"/>
  <c r="Q90" i="2"/>
  <c r="Z90" i="2"/>
  <c r="W90" i="2"/>
  <c r="AA90" i="2"/>
  <c r="Y90" i="2"/>
  <c r="U90" i="2"/>
  <c r="T90" i="2"/>
  <c r="R90" i="2"/>
  <c r="X90" i="2"/>
  <c r="V90" i="2"/>
  <c r="AB826" i="2"/>
  <c r="AB810" i="2"/>
  <c r="AB794" i="2"/>
  <c r="AB778" i="2"/>
  <c r="AB762" i="2"/>
  <c r="AB746" i="2"/>
  <c r="AB730" i="2"/>
  <c r="AB714" i="2"/>
  <c r="AB698" i="2"/>
  <c r="AB666" i="2"/>
  <c r="AB650" i="2"/>
  <c r="AB634" i="2"/>
  <c r="AB602" i="2"/>
  <c r="AB586" i="2"/>
  <c r="AB554" i="2"/>
  <c r="AB522" i="2"/>
  <c r="AB506" i="2"/>
  <c r="AB474" i="2"/>
  <c r="AB458" i="2"/>
  <c r="AB442" i="2"/>
  <c r="AB418" i="2"/>
  <c r="AB314" i="2"/>
  <c r="AB250" i="2"/>
  <c r="AB186" i="2"/>
  <c r="AB58" i="2"/>
  <c r="S842" i="2"/>
  <c r="Z842" i="2"/>
  <c r="W842" i="2"/>
  <c r="Q842" i="2"/>
  <c r="AA842" i="2"/>
  <c r="Y842" i="2"/>
  <c r="U842" i="2"/>
  <c r="R842" i="2"/>
  <c r="T842" i="2"/>
  <c r="X842" i="2"/>
  <c r="V842" i="2"/>
  <c r="S830" i="2"/>
  <c r="Z830" i="2"/>
  <c r="W830" i="2"/>
  <c r="Q830" i="2"/>
  <c r="AA830" i="2"/>
  <c r="Y830" i="2"/>
  <c r="U830" i="2"/>
  <c r="R830" i="2"/>
  <c r="T830" i="2"/>
  <c r="X830" i="2"/>
  <c r="V830" i="2"/>
  <c r="S818" i="2"/>
  <c r="Z818" i="2"/>
  <c r="W818" i="2"/>
  <c r="Q818" i="2"/>
  <c r="AA818" i="2"/>
  <c r="Y818" i="2"/>
  <c r="U818" i="2"/>
  <c r="R818" i="2"/>
  <c r="T818" i="2"/>
  <c r="X818" i="2"/>
  <c r="V818" i="2"/>
  <c r="S806" i="2"/>
  <c r="Z806" i="2"/>
  <c r="W806" i="2"/>
  <c r="Q806" i="2"/>
  <c r="AA806" i="2"/>
  <c r="Y806" i="2"/>
  <c r="U806" i="2"/>
  <c r="R806" i="2"/>
  <c r="T806" i="2"/>
  <c r="X806" i="2"/>
  <c r="V806" i="2"/>
  <c r="S798" i="2"/>
  <c r="Z798" i="2"/>
  <c r="W798" i="2"/>
  <c r="Q798" i="2"/>
  <c r="AA798" i="2"/>
  <c r="Y798" i="2"/>
  <c r="U798" i="2"/>
  <c r="R798" i="2"/>
  <c r="T798" i="2"/>
  <c r="X798" i="2"/>
  <c r="V798" i="2"/>
  <c r="S786" i="2"/>
  <c r="Z786" i="2"/>
  <c r="W786" i="2"/>
  <c r="Q786" i="2"/>
  <c r="AA786" i="2"/>
  <c r="Y786" i="2"/>
  <c r="U786" i="2"/>
  <c r="R786" i="2"/>
  <c r="T786" i="2"/>
  <c r="X786" i="2"/>
  <c r="V786" i="2"/>
  <c r="S774" i="2"/>
  <c r="Z774" i="2"/>
  <c r="W774" i="2"/>
  <c r="Q774" i="2"/>
  <c r="AA774" i="2"/>
  <c r="Y774" i="2"/>
  <c r="U774" i="2"/>
  <c r="R774" i="2"/>
  <c r="T774" i="2"/>
  <c r="X774" i="2"/>
  <c r="V774" i="2"/>
  <c r="S758" i="2"/>
  <c r="Z758" i="2"/>
  <c r="W758" i="2"/>
  <c r="Q758" i="2"/>
  <c r="AA758" i="2"/>
  <c r="Y758" i="2"/>
  <c r="U758" i="2"/>
  <c r="R758" i="2"/>
  <c r="T758" i="2"/>
  <c r="X758" i="2"/>
  <c r="V758" i="2"/>
  <c r="S750" i="2"/>
  <c r="Z750" i="2"/>
  <c r="W750" i="2"/>
  <c r="Q750" i="2"/>
  <c r="AA750" i="2"/>
  <c r="Y750" i="2"/>
  <c r="U750" i="2"/>
  <c r="R750" i="2"/>
  <c r="T750" i="2"/>
  <c r="X750" i="2"/>
  <c r="V750" i="2"/>
  <c r="S738" i="2"/>
  <c r="Z738" i="2"/>
  <c r="W738" i="2"/>
  <c r="Q738" i="2"/>
  <c r="AA738" i="2"/>
  <c r="Y738" i="2"/>
  <c r="U738" i="2"/>
  <c r="R738" i="2"/>
  <c r="T738" i="2"/>
  <c r="X738" i="2"/>
  <c r="V738" i="2"/>
  <c r="S722" i="2"/>
  <c r="Z722" i="2"/>
  <c r="Q722" i="2"/>
  <c r="W722" i="2"/>
  <c r="AA722" i="2"/>
  <c r="Y722" i="2"/>
  <c r="U722" i="2"/>
  <c r="R722" i="2"/>
  <c r="T722" i="2"/>
  <c r="X722" i="2"/>
  <c r="V722" i="2"/>
  <c r="S710" i="2"/>
  <c r="Z710" i="2"/>
  <c r="Q710" i="2"/>
  <c r="W710" i="2"/>
  <c r="AA710" i="2"/>
  <c r="Y710" i="2"/>
  <c r="U710" i="2"/>
  <c r="R710" i="2"/>
  <c r="T710" i="2"/>
  <c r="X710" i="2"/>
  <c r="V710" i="2"/>
  <c r="S702" i="2"/>
  <c r="Z702" i="2"/>
  <c r="Q702" i="2"/>
  <c r="W702" i="2"/>
  <c r="AA702" i="2"/>
  <c r="Y702" i="2"/>
  <c r="U702" i="2"/>
  <c r="R702" i="2"/>
  <c r="T702" i="2"/>
  <c r="X702" i="2"/>
  <c r="V702" i="2"/>
  <c r="S690" i="2"/>
  <c r="Z690" i="2"/>
  <c r="Q690" i="2"/>
  <c r="W690" i="2"/>
  <c r="AA690" i="2"/>
  <c r="Y690" i="2"/>
  <c r="U690" i="2"/>
  <c r="R690" i="2"/>
  <c r="T690" i="2"/>
  <c r="X690" i="2"/>
  <c r="V690" i="2"/>
  <c r="S682" i="2"/>
  <c r="Z682" i="2"/>
  <c r="W682" i="2"/>
  <c r="Q682" i="2"/>
  <c r="AA682" i="2"/>
  <c r="Y682" i="2"/>
  <c r="U682" i="2"/>
  <c r="R682" i="2"/>
  <c r="T682" i="2"/>
  <c r="X682" i="2"/>
  <c r="V682" i="2"/>
  <c r="S670" i="2"/>
  <c r="Z670" i="2"/>
  <c r="Q670" i="2"/>
  <c r="W670" i="2"/>
  <c r="AA670" i="2"/>
  <c r="Y670" i="2"/>
  <c r="U670" i="2"/>
  <c r="R670" i="2"/>
  <c r="T670" i="2"/>
  <c r="X670" i="2"/>
  <c r="V670" i="2"/>
  <c r="S658" i="2"/>
  <c r="Z658" i="2"/>
  <c r="Q658" i="2"/>
  <c r="W658" i="2"/>
  <c r="AA658" i="2"/>
  <c r="Y658" i="2"/>
  <c r="U658" i="2"/>
  <c r="R658" i="2"/>
  <c r="T658" i="2"/>
  <c r="X658" i="2"/>
  <c r="V658" i="2"/>
  <c r="S642" i="2"/>
  <c r="Z642" i="2"/>
  <c r="Q642" i="2"/>
  <c r="W642" i="2"/>
  <c r="AA642" i="2"/>
  <c r="Y642" i="2"/>
  <c r="U642" i="2"/>
  <c r="R642" i="2"/>
  <c r="T642" i="2"/>
  <c r="X642" i="2"/>
  <c r="V642" i="2"/>
  <c r="S630" i="2"/>
  <c r="Z630" i="2"/>
  <c r="Q630" i="2"/>
  <c r="W630" i="2"/>
  <c r="AA630" i="2"/>
  <c r="Y630" i="2"/>
  <c r="U630" i="2"/>
  <c r="R630" i="2"/>
  <c r="T630" i="2"/>
  <c r="X630" i="2"/>
  <c r="V630" i="2"/>
  <c r="S618" i="2"/>
  <c r="Z618" i="2"/>
  <c r="W618" i="2"/>
  <c r="Q618" i="2"/>
  <c r="AA618" i="2"/>
  <c r="Y618" i="2"/>
  <c r="U618" i="2"/>
  <c r="R618" i="2"/>
  <c r="T618" i="2"/>
  <c r="X618" i="2"/>
  <c r="V618" i="2"/>
  <c r="S606" i="2"/>
  <c r="Z606" i="2"/>
  <c r="Q606" i="2"/>
  <c r="W606" i="2"/>
  <c r="AA606" i="2"/>
  <c r="Y606" i="2"/>
  <c r="U606" i="2"/>
  <c r="R606" i="2"/>
  <c r="T606" i="2"/>
  <c r="X606" i="2"/>
  <c r="V606" i="2"/>
  <c r="S594" i="2"/>
  <c r="Z594" i="2"/>
  <c r="Q594" i="2"/>
  <c r="W594" i="2"/>
  <c r="AA594" i="2"/>
  <c r="Y594" i="2"/>
  <c r="U594" i="2"/>
  <c r="R594" i="2"/>
  <c r="T594" i="2"/>
  <c r="X594" i="2"/>
  <c r="V594" i="2"/>
  <c r="S582" i="2"/>
  <c r="Z582" i="2"/>
  <c r="Q582" i="2"/>
  <c r="W582" i="2"/>
  <c r="AA582" i="2"/>
  <c r="Y582" i="2"/>
  <c r="U582" i="2"/>
  <c r="R582" i="2"/>
  <c r="T582" i="2"/>
  <c r="X582" i="2"/>
  <c r="V582" i="2"/>
  <c r="S570" i="2"/>
  <c r="Z570" i="2"/>
  <c r="W570" i="2"/>
  <c r="Q570" i="2"/>
  <c r="AA570" i="2"/>
  <c r="Y570" i="2"/>
  <c r="U570" i="2"/>
  <c r="R570" i="2"/>
  <c r="T570" i="2"/>
  <c r="X570" i="2"/>
  <c r="V570" i="2"/>
  <c r="S558" i="2"/>
  <c r="Z558" i="2"/>
  <c r="W558" i="2"/>
  <c r="Q558" i="2"/>
  <c r="AA558" i="2"/>
  <c r="Y558" i="2"/>
  <c r="U558" i="2"/>
  <c r="R558" i="2"/>
  <c r="T558" i="2"/>
  <c r="X558" i="2"/>
  <c r="V558" i="2"/>
  <c r="S546" i="2"/>
  <c r="Z546" i="2"/>
  <c r="Q546" i="2"/>
  <c r="W546" i="2"/>
  <c r="AA546" i="2"/>
  <c r="Y546" i="2"/>
  <c r="U546" i="2"/>
  <c r="R546" i="2"/>
  <c r="X546" i="2"/>
  <c r="V546" i="2"/>
  <c r="S538" i="2"/>
  <c r="Z538" i="2"/>
  <c r="W538" i="2"/>
  <c r="Q538" i="2"/>
  <c r="AA538" i="2"/>
  <c r="Y538" i="2"/>
  <c r="U538" i="2"/>
  <c r="T538" i="2"/>
  <c r="R538" i="2"/>
  <c r="X538" i="2"/>
  <c r="V538" i="2"/>
  <c r="S526" i="2"/>
  <c r="Z526" i="2"/>
  <c r="W526" i="2"/>
  <c r="Q526" i="2"/>
  <c r="AA526" i="2"/>
  <c r="Y526" i="2"/>
  <c r="U526" i="2"/>
  <c r="T526" i="2"/>
  <c r="R526" i="2"/>
  <c r="X526" i="2"/>
  <c r="V526" i="2"/>
  <c r="S514" i="2"/>
  <c r="Z514" i="2"/>
  <c r="Q514" i="2"/>
  <c r="W514" i="2"/>
  <c r="AA514" i="2"/>
  <c r="Y514" i="2"/>
  <c r="U514" i="2"/>
  <c r="T514" i="2"/>
  <c r="R514" i="2"/>
  <c r="X514" i="2"/>
  <c r="V514" i="2"/>
  <c r="S502" i="2"/>
  <c r="Z502" i="2"/>
  <c r="Q502" i="2"/>
  <c r="W502" i="2"/>
  <c r="AA502" i="2"/>
  <c r="Y502" i="2"/>
  <c r="U502" i="2"/>
  <c r="T502" i="2"/>
  <c r="R502" i="2"/>
  <c r="X502" i="2"/>
  <c r="V502" i="2"/>
  <c r="S490" i="2"/>
  <c r="Z490" i="2"/>
  <c r="W490" i="2"/>
  <c r="Q490" i="2"/>
  <c r="AA490" i="2"/>
  <c r="Y490" i="2"/>
  <c r="U490" i="2"/>
  <c r="T490" i="2"/>
  <c r="R490" i="2"/>
  <c r="X490" i="2"/>
  <c r="V490" i="2"/>
  <c r="S478" i="2"/>
  <c r="Z478" i="2"/>
  <c r="Q478" i="2"/>
  <c r="W478" i="2"/>
  <c r="AA478" i="2"/>
  <c r="Y478" i="2"/>
  <c r="U478" i="2"/>
  <c r="T478" i="2"/>
  <c r="R478" i="2"/>
  <c r="X478" i="2"/>
  <c r="V478" i="2"/>
  <c r="S466" i="2"/>
  <c r="Z466" i="2"/>
  <c r="Q466" i="2"/>
  <c r="W466" i="2"/>
  <c r="AA466" i="2"/>
  <c r="Y466" i="2"/>
  <c r="U466" i="2"/>
  <c r="T466" i="2"/>
  <c r="R466" i="2"/>
  <c r="X466" i="2"/>
  <c r="V466" i="2"/>
  <c r="S454" i="2"/>
  <c r="Z454" i="2"/>
  <c r="Q454" i="2"/>
  <c r="W454" i="2"/>
  <c r="AA454" i="2"/>
  <c r="Y454" i="2"/>
  <c r="U454" i="2"/>
  <c r="T454" i="2"/>
  <c r="R454" i="2"/>
  <c r="X454" i="2"/>
  <c r="V454" i="2"/>
  <c r="S446" i="2"/>
  <c r="Z446" i="2"/>
  <c r="Q446" i="2"/>
  <c r="W446" i="2"/>
  <c r="AA446" i="2"/>
  <c r="Y446" i="2"/>
  <c r="U446" i="2"/>
  <c r="T446" i="2"/>
  <c r="R446" i="2"/>
  <c r="X446" i="2"/>
  <c r="V446" i="2"/>
  <c r="S434" i="2"/>
  <c r="Z434" i="2"/>
  <c r="Q434" i="2"/>
  <c r="W434" i="2"/>
  <c r="AA434" i="2"/>
  <c r="Y434" i="2"/>
  <c r="U434" i="2"/>
  <c r="T434" i="2"/>
  <c r="R434" i="2"/>
  <c r="X434" i="2"/>
  <c r="V434" i="2"/>
  <c r="S422" i="2"/>
  <c r="Z422" i="2"/>
  <c r="Q422" i="2"/>
  <c r="W422" i="2"/>
  <c r="AA422" i="2"/>
  <c r="Y422" i="2"/>
  <c r="U422" i="2"/>
  <c r="T422" i="2"/>
  <c r="R422" i="2"/>
  <c r="X422" i="2"/>
  <c r="AB422" i="2"/>
  <c r="V422" i="2"/>
  <c r="S410" i="2"/>
  <c r="Z410" i="2"/>
  <c r="W410" i="2"/>
  <c r="Q410" i="2"/>
  <c r="AA410" i="2"/>
  <c r="Y410" i="2"/>
  <c r="U410" i="2"/>
  <c r="T410" i="2"/>
  <c r="R410" i="2"/>
  <c r="X410" i="2"/>
  <c r="V410" i="2"/>
  <c r="S398" i="2"/>
  <c r="Z398" i="2"/>
  <c r="W398" i="2"/>
  <c r="Q398" i="2"/>
  <c r="AA398" i="2"/>
  <c r="Y398" i="2"/>
  <c r="U398" i="2"/>
  <c r="T398" i="2"/>
  <c r="R398" i="2"/>
  <c r="X398" i="2"/>
  <c r="V398" i="2"/>
  <c r="AB398" i="2"/>
  <c r="S390" i="2"/>
  <c r="Z390" i="2"/>
  <c r="Q390" i="2"/>
  <c r="W390" i="2"/>
  <c r="AA390" i="2"/>
  <c r="Y390" i="2"/>
  <c r="U390" i="2"/>
  <c r="T390" i="2"/>
  <c r="R390" i="2"/>
  <c r="X390" i="2"/>
  <c r="AB390" i="2"/>
  <c r="V390" i="2"/>
  <c r="S378" i="2"/>
  <c r="Z378" i="2"/>
  <c r="Q378" i="2"/>
  <c r="W378" i="2"/>
  <c r="AA378" i="2"/>
  <c r="Y378" i="2"/>
  <c r="U378" i="2"/>
  <c r="T378" i="2"/>
  <c r="R378" i="2"/>
  <c r="X378" i="2"/>
  <c r="V378" i="2"/>
  <c r="S362" i="2"/>
  <c r="Z362" i="2"/>
  <c r="Q362" i="2"/>
  <c r="W362" i="2"/>
  <c r="AA362" i="2"/>
  <c r="Y362" i="2"/>
  <c r="U362" i="2"/>
  <c r="T362" i="2"/>
  <c r="R362" i="2"/>
  <c r="X362" i="2"/>
  <c r="V362" i="2"/>
  <c r="S350" i="2"/>
  <c r="Z350" i="2"/>
  <c r="W350" i="2"/>
  <c r="Q350" i="2"/>
  <c r="AA350" i="2"/>
  <c r="Y350" i="2"/>
  <c r="U350" i="2"/>
  <c r="T350" i="2"/>
  <c r="R350" i="2"/>
  <c r="X350" i="2"/>
  <c r="V350" i="2"/>
  <c r="AB350" i="2"/>
  <c r="S342" i="2"/>
  <c r="Z342" i="2"/>
  <c r="Q342" i="2"/>
  <c r="W342" i="2"/>
  <c r="AA342" i="2"/>
  <c r="Y342" i="2"/>
  <c r="U342" i="2"/>
  <c r="T342" i="2"/>
  <c r="R342" i="2"/>
  <c r="X342" i="2"/>
  <c r="AB342" i="2"/>
  <c r="V342" i="2"/>
  <c r="S330" i="2"/>
  <c r="Z330" i="2"/>
  <c r="Q330" i="2"/>
  <c r="W330" i="2"/>
  <c r="AA330" i="2"/>
  <c r="Y330" i="2"/>
  <c r="U330" i="2"/>
  <c r="T330" i="2"/>
  <c r="R330" i="2"/>
  <c r="X330" i="2"/>
  <c r="V330" i="2"/>
  <c r="S318" i="2"/>
  <c r="Z318" i="2"/>
  <c r="W318" i="2"/>
  <c r="Q318" i="2"/>
  <c r="AA318" i="2"/>
  <c r="Y318" i="2"/>
  <c r="U318" i="2"/>
  <c r="T318" i="2"/>
  <c r="R318" i="2"/>
  <c r="X318" i="2"/>
  <c r="V318" i="2"/>
  <c r="AB318" i="2"/>
  <c r="S302" i="2"/>
  <c r="Z302" i="2"/>
  <c r="Q302" i="2"/>
  <c r="W302" i="2"/>
  <c r="AA302" i="2"/>
  <c r="Y302" i="2"/>
  <c r="U302" i="2"/>
  <c r="T302" i="2"/>
  <c r="R302" i="2"/>
  <c r="X302" i="2"/>
  <c r="V302" i="2"/>
  <c r="AB302" i="2"/>
  <c r="S290" i="2"/>
  <c r="Z290" i="2"/>
  <c r="Q290" i="2"/>
  <c r="W290" i="2"/>
  <c r="AA290" i="2"/>
  <c r="Y290" i="2"/>
  <c r="U290" i="2"/>
  <c r="T290" i="2"/>
  <c r="R290" i="2"/>
  <c r="X290" i="2"/>
  <c r="AB290" i="2"/>
  <c r="V290" i="2"/>
  <c r="S278" i="2"/>
  <c r="Z278" i="2"/>
  <c r="Q278" i="2"/>
  <c r="W278" i="2"/>
  <c r="AA278" i="2"/>
  <c r="Y278" i="2"/>
  <c r="U278" i="2"/>
  <c r="T278" i="2"/>
  <c r="R278" i="2"/>
  <c r="X278" i="2"/>
  <c r="AB278" i="2"/>
  <c r="V278" i="2"/>
  <c r="S270" i="2"/>
  <c r="Z270" i="2"/>
  <c r="Q270" i="2"/>
  <c r="W270" i="2"/>
  <c r="AA270" i="2"/>
  <c r="Y270" i="2"/>
  <c r="U270" i="2"/>
  <c r="T270" i="2"/>
  <c r="R270" i="2"/>
  <c r="X270" i="2"/>
  <c r="V270" i="2"/>
  <c r="AB270" i="2"/>
  <c r="S254" i="2"/>
  <c r="Z254" i="2"/>
  <c r="W254" i="2"/>
  <c r="AA254" i="2"/>
  <c r="Q254" i="2"/>
  <c r="Y254" i="2"/>
  <c r="U254" i="2"/>
  <c r="T254" i="2"/>
  <c r="R254" i="2"/>
  <c r="X254" i="2"/>
  <c r="V254" i="2"/>
  <c r="AB254" i="2"/>
  <c r="S246" i="2"/>
  <c r="Z246" i="2"/>
  <c r="Q246" i="2"/>
  <c r="W246" i="2"/>
  <c r="AA246" i="2"/>
  <c r="Y246" i="2"/>
  <c r="U246" i="2"/>
  <c r="T246" i="2"/>
  <c r="R246" i="2"/>
  <c r="X246" i="2"/>
  <c r="AB246" i="2"/>
  <c r="V246" i="2"/>
  <c r="S234" i="2"/>
  <c r="Z234" i="2"/>
  <c r="Q234" i="2"/>
  <c r="W234" i="2"/>
  <c r="AA234" i="2"/>
  <c r="Y234" i="2"/>
  <c r="U234" i="2"/>
  <c r="T234" i="2"/>
  <c r="R234" i="2"/>
  <c r="X234" i="2"/>
  <c r="V234" i="2"/>
  <c r="S222" i="2"/>
  <c r="Z222" i="2"/>
  <c r="W222" i="2"/>
  <c r="AA222" i="2"/>
  <c r="Q222" i="2"/>
  <c r="Y222" i="2"/>
  <c r="U222" i="2"/>
  <c r="T222" i="2"/>
  <c r="R222" i="2"/>
  <c r="X222" i="2"/>
  <c r="V222" i="2"/>
  <c r="AB222" i="2"/>
  <c r="S210" i="2"/>
  <c r="Z210" i="2"/>
  <c r="Q210" i="2"/>
  <c r="W210" i="2"/>
  <c r="AA210" i="2"/>
  <c r="Y210" i="2"/>
  <c r="U210" i="2"/>
  <c r="T210" i="2"/>
  <c r="R210" i="2"/>
  <c r="X210" i="2"/>
  <c r="AB210" i="2"/>
  <c r="V210" i="2"/>
  <c r="Z194" i="2"/>
  <c r="S194" i="2"/>
  <c r="Q194" i="2"/>
  <c r="W194" i="2"/>
  <c r="AA194" i="2"/>
  <c r="Y194" i="2"/>
  <c r="U194" i="2"/>
  <c r="T194" i="2"/>
  <c r="R194" i="2"/>
  <c r="X194" i="2"/>
  <c r="AB194" i="2"/>
  <c r="V194" i="2"/>
  <c r="S182" i="2"/>
  <c r="Z182" i="2"/>
  <c r="Q182" i="2"/>
  <c r="W182" i="2"/>
  <c r="AA182" i="2"/>
  <c r="Y182" i="2"/>
  <c r="U182" i="2"/>
  <c r="T182" i="2"/>
  <c r="R182" i="2"/>
  <c r="X182" i="2"/>
  <c r="AB182" i="2"/>
  <c r="V182" i="2"/>
  <c r="S170" i="2"/>
  <c r="Z170" i="2"/>
  <c r="Q170" i="2"/>
  <c r="W170" i="2"/>
  <c r="AA170" i="2"/>
  <c r="Y170" i="2"/>
  <c r="U170" i="2"/>
  <c r="T170" i="2"/>
  <c r="R170" i="2"/>
  <c r="X170" i="2"/>
  <c r="V170" i="2"/>
  <c r="S158" i="2"/>
  <c r="Z158" i="2"/>
  <c r="W158" i="2"/>
  <c r="Q158" i="2"/>
  <c r="AA158" i="2"/>
  <c r="Y158" i="2"/>
  <c r="U158" i="2"/>
  <c r="T158" i="2"/>
  <c r="R158" i="2"/>
  <c r="X158" i="2"/>
  <c r="V158" i="2"/>
  <c r="AB158" i="2"/>
  <c r="S146" i="2"/>
  <c r="Z146" i="2"/>
  <c r="Q146" i="2"/>
  <c r="W146" i="2"/>
  <c r="AA146" i="2"/>
  <c r="Y146" i="2"/>
  <c r="U146" i="2"/>
  <c r="T146" i="2"/>
  <c r="R146" i="2"/>
  <c r="X146" i="2"/>
  <c r="AB146" i="2"/>
  <c r="V146" i="2"/>
  <c r="S134" i="2"/>
  <c r="Z134" i="2"/>
  <c r="Q134" i="2"/>
  <c r="W134" i="2"/>
  <c r="AA134" i="2"/>
  <c r="Y134" i="2"/>
  <c r="U134" i="2"/>
  <c r="T134" i="2"/>
  <c r="R134" i="2"/>
  <c r="X134" i="2"/>
  <c r="AB134" i="2"/>
  <c r="V134" i="2"/>
  <c r="S122" i="2"/>
  <c r="Q122" i="2"/>
  <c r="Z122" i="2"/>
  <c r="W122" i="2"/>
  <c r="AA122" i="2"/>
  <c r="Y122" i="2"/>
  <c r="U122" i="2"/>
  <c r="T122" i="2"/>
  <c r="R122" i="2"/>
  <c r="X122" i="2"/>
  <c r="V122" i="2"/>
  <c r="S106" i="2"/>
  <c r="Z106" i="2"/>
  <c r="Q106" i="2"/>
  <c r="W106" i="2"/>
  <c r="AA106" i="2"/>
  <c r="Y106" i="2"/>
  <c r="U106" i="2"/>
  <c r="T106" i="2"/>
  <c r="R106" i="2"/>
  <c r="X106" i="2"/>
  <c r="V106" i="2"/>
  <c r="AB846" i="2"/>
  <c r="AB830" i="2"/>
  <c r="AB814" i="2"/>
  <c r="AB798" i="2"/>
  <c r="AB782" i="2"/>
  <c r="AB766" i="2"/>
  <c r="AB750" i="2"/>
  <c r="AB734" i="2"/>
  <c r="AB718" i="2"/>
  <c r="AB702" i="2"/>
  <c r="AB686" i="2"/>
  <c r="AB670" i="2"/>
  <c r="AB654" i="2"/>
  <c r="AB638" i="2"/>
  <c r="AB622" i="2"/>
  <c r="AB606" i="2"/>
  <c r="AB590" i="2"/>
  <c r="AB574" i="2"/>
  <c r="AB558" i="2"/>
  <c r="AB542" i="2"/>
  <c r="AB526" i="2"/>
  <c r="AB510" i="2"/>
  <c r="AB494" i="2"/>
  <c r="AB478" i="2"/>
  <c r="AB462" i="2"/>
  <c r="AB446" i="2"/>
  <c r="AB410" i="2"/>
  <c r="AB362" i="2"/>
  <c r="AB298" i="2"/>
  <c r="AB234" i="2"/>
  <c r="AB170" i="2"/>
  <c r="AB106" i="2"/>
  <c r="AB42" i="2"/>
  <c r="AB845" i="2"/>
  <c r="S845" i="2"/>
  <c r="Z845" i="2"/>
  <c r="Q845" i="2"/>
  <c r="W845" i="2"/>
  <c r="AA845" i="2"/>
  <c r="Y845" i="2"/>
  <c r="U845" i="2"/>
  <c r="R845" i="2"/>
  <c r="AB841" i="2"/>
  <c r="Z841" i="2"/>
  <c r="S841" i="2"/>
  <c r="W841" i="2"/>
  <c r="Q841" i="2"/>
  <c r="AA841" i="2"/>
  <c r="Y841" i="2"/>
  <c r="U841" i="2"/>
  <c r="R841" i="2"/>
  <c r="AB837" i="2"/>
  <c r="S837" i="2"/>
  <c r="Z837" i="2"/>
  <c r="Q837" i="2"/>
  <c r="W837" i="2"/>
  <c r="AA837" i="2"/>
  <c r="Y837" i="2"/>
  <c r="U837" i="2"/>
  <c r="R837" i="2"/>
  <c r="AB833" i="2"/>
  <c r="S833" i="2"/>
  <c r="Z833" i="2"/>
  <c r="W833" i="2"/>
  <c r="Q833" i="2"/>
  <c r="AA833" i="2"/>
  <c r="Y833" i="2"/>
  <c r="U833" i="2"/>
  <c r="R833" i="2"/>
  <c r="AB829" i="2"/>
  <c r="S829" i="2"/>
  <c r="Z829" i="2"/>
  <c r="Q829" i="2"/>
  <c r="W829" i="2"/>
  <c r="AA829" i="2"/>
  <c r="Y829" i="2"/>
  <c r="U829" i="2"/>
  <c r="R829" i="2"/>
  <c r="AB825" i="2"/>
  <c r="Z825" i="2"/>
  <c r="S825" i="2"/>
  <c r="W825" i="2"/>
  <c r="Q825" i="2"/>
  <c r="AA825" i="2"/>
  <c r="Y825" i="2"/>
  <c r="U825" i="2"/>
  <c r="R825" i="2"/>
  <c r="AB821" i="2"/>
  <c r="S821" i="2"/>
  <c r="Z821" i="2"/>
  <c r="Q821" i="2"/>
  <c r="W821" i="2"/>
  <c r="AA821" i="2"/>
  <c r="Y821" i="2"/>
  <c r="U821" i="2"/>
  <c r="R821" i="2"/>
  <c r="AB817" i="2"/>
  <c r="S817" i="2"/>
  <c r="Z817" i="2"/>
  <c r="W817" i="2"/>
  <c r="Q817" i="2"/>
  <c r="AA817" i="2"/>
  <c r="Y817" i="2"/>
  <c r="U817" i="2"/>
  <c r="R817" i="2"/>
  <c r="AB813" i="2"/>
  <c r="S813" i="2"/>
  <c r="Z813" i="2"/>
  <c r="Q813" i="2"/>
  <c r="W813" i="2"/>
  <c r="AA813" i="2"/>
  <c r="Y813" i="2"/>
  <c r="U813" i="2"/>
  <c r="R813" i="2"/>
  <c r="AB809" i="2"/>
  <c r="Z809" i="2"/>
  <c r="S809" i="2"/>
  <c r="W809" i="2"/>
  <c r="Q809" i="2"/>
  <c r="AA809" i="2"/>
  <c r="Y809" i="2"/>
  <c r="U809" i="2"/>
  <c r="R809" i="2"/>
  <c r="AB805" i="2"/>
  <c r="S805" i="2"/>
  <c r="Z805" i="2"/>
  <c r="Q805" i="2"/>
  <c r="W805" i="2"/>
  <c r="AA805" i="2"/>
  <c r="Y805" i="2"/>
  <c r="U805" i="2"/>
  <c r="R805" i="2"/>
  <c r="AB801" i="2"/>
  <c r="S801" i="2"/>
  <c r="Z801" i="2"/>
  <c r="W801" i="2"/>
  <c r="Q801" i="2"/>
  <c r="AA801" i="2"/>
  <c r="Y801" i="2"/>
  <c r="U801" i="2"/>
  <c r="R801" i="2"/>
  <c r="AB797" i="2"/>
  <c r="S797" i="2"/>
  <c r="Z797" i="2"/>
  <c r="Q797" i="2"/>
  <c r="W797" i="2"/>
  <c r="AA797" i="2"/>
  <c r="Y797" i="2"/>
  <c r="U797" i="2"/>
  <c r="R797" i="2"/>
  <c r="AB793" i="2"/>
  <c r="Z793" i="2"/>
  <c r="S793" i="2"/>
  <c r="W793" i="2"/>
  <c r="Q793" i="2"/>
  <c r="AA793" i="2"/>
  <c r="Y793" i="2"/>
  <c r="U793" i="2"/>
  <c r="R793" i="2"/>
  <c r="AB789" i="2"/>
  <c r="S789" i="2"/>
  <c r="Z789" i="2"/>
  <c r="Q789" i="2"/>
  <c r="W789" i="2"/>
  <c r="AA789" i="2"/>
  <c r="Y789" i="2"/>
  <c r="U789" i="2"/>
  <c r="R789" i="2"/>
  <c r="AB785" i="2"/>
  <c r="S785" i="2"/>
  <c r="Z785" i="2"/>
  <c r="W785" i="2"/>
  <c r="Q785" i="2"/>
  <c r="AA785" i="2"/>
  <c r="Y785" i="2"/>
  <c r="U785" i="2"/>
  <c r="R785" i="2"/>
  <c r="AB781" i="2"/>
  <c r="S781" i="2"/>
  <c r="Z781" i="2"/>
  <c r="Q781" i="2"/>
  <c r="W781" i="2"/>
  <c r="AA781" i="2"/>
  <c r="Y781" i="2"/>
  <c r="U781" i="2"/>
  <c r="R781" i="2"/>
  <c r="AB777" i="2"/>
  <c r="Z777" i="2"/>
  <c r="S777" i="2"/>
  <c r="W777" i="2"/>
  <c r="Q777" i="2"/>
  <c r="AA777" i="2"/>
  <c r="Y777" i="2"/>
  <c r="U777" i="2"/>
  <c r="R777" i="2"/>
  <c r="AB773" i="2"/>
  <c r="S773" i="2"/>
  <c r="Z773" i="2"/>
  <c r="Q773" i="2"/>
  <c r="W773" i="2"/>
  <c r="AA773" i="2"/>
  <c r="Y773" i="2"/>
  <c r="U773" i="2"/>
  <c r="R773" i="2"/>
  <c r="AB769" i="2"/>
  <c r="S769" i="2"/>
  <c r="Z769" i="2"/>
  <c r="W769" i="2"/>
  <c r="Q769" i="2"/>
  <c r="AA769" i="2"/>
  <c r="Y769" i="2"/>
  <c r="U769" i="2"/>
  <c r="R769" i="2"/>
  <c r="AB765" i="2"/>
  <c r="S765" i="2"/>
  <c r="Z765" i="2"/>
  <c r="Q765" i="2"/>
  <c r="W765" i="2"/>
  <c r="AA765" i="2"/>
  <c r="Y765" i="2"/>
  <c r="U765" i="2"/>
  <c r="R765" i="2"/>
  <c r="AB761" i="2"/>
  <c r="Z761" i="2"/>
  <c r="S761" i="2"/>
  <c r="W761" i="2"/>
  <c r="Q761" i="2"/>
  <c r="AA761" i="2"/>
  <c r="Y761" i="2"/>
  <c r="U761" i="2"/>
  <c r="R761" i="2"/>
  <c r="AB757" i="2"/>
  <c r="S757" i="2"/>
  <c r="Z757" i="2"/>
  <c r="Q757" i="2"/>
  <c r="W757" i="2"/>
  <c r="AA757" i="2"/>
  <c r="Y757" i="2"/>
  <c r="U757" i="2"/>
  <c r="R757" i="2"/>
  <c r="AB753" i="2"/>
  <c r="S753" i="2"/>
  <c r="Z753" i="2"/>
  <c r="W753" i="2"/>
  <c r="Q753" i="2"/>
  <c r="AA753" i="2"/>
  <c r="Y753" i="2"/>
  <c r="U753" i="2"/>
  <c r="R753" i="2"/>
  <c r="AB749" i="2"/>
  <c r="S749" i="2"/>
  <c r="Z749" i="2"/>
  <c r="Q749" i="2"/>
  <c r="W749" i="2"/>
  <c r="AA749" i="2"/>
  <c r="Y749" i="2"/>
  <c r="U749" i="2"/>
  <c r="R749" i="2"/>
  <c r="AB745" i="2"/>
  <c r="Z745" i="2"/>
  <c r="S745" i="2"/>
  <c r="W745" i="2"/>
  <c r="Q745" i="2"/>
  <c r="AA745" i="2"/>
  <c r="Y745" i="2"/>
  <c r="U745" i="2"/>
  <c r="R745" i="2"/>
  <c r="AB741" i="2"/>
  <c r="S741" i="2"/>
  <c r="Z741" i="2"/>
  <c r="Q741" i="2"/>
  <c r="W741" i="2"/>
  <c r="AA741" i="2"/>
  <c r="Y741" i="2"/>
  <c r="U741" i="2"/>
  <c r="R741" i="2"/>
  <c r="AB737" i="2"/>
  <c r="S737" i="2"/>
  <c r="Z737" i="2"/>
  <c r="W737" i="2"/>
  <c r="Q737" i="2"/>
  <c r="AA737" i="2"/>
  <c r="Y737" i="2"/>
  <c r="U737" i="2"/>
  <c r="R737" i="2"/>
  <c r="AB733" i="2"/>
  <c r="S733" i="2"/>
  <c r="Z733" i="2"/>
  <c r="Q733" i="2"/>
  <c r="W733" i="2"/>
  <c r="AA733" i="2"/>
  <c r="Y733" i="2"/>
  <c r="U733" i="2"/>
  <c r="R733" i="2"/>
  <c r="AB729" i="2"/>
  <c r="Z729" i="2"/>
  <c r="S729" i="2"/>
  <c r="W729" i="2"/>
  <c r="Q729" i="2"/>
  <c r="AA729" i="2"/>
  <c r="Y729" i="2"/>
  <c r="U729" i="2"/>
  <c r="R729" i="2"/>
  <c r="AB725" i="2"/>
  <c r="S725" i="2"/>
  <c r="Z725" i="2"/>
  <c r="Q725" i="2"/>
  <c r="W725" i="2"/>
  <c r="AA725" i="2"/>
  <c r="Y725" i="2"/>
  <c r="U725" i="2"/>
  <c r="R725" i="2"/>
  <c r="AB721" i="2"/>
  <c r="S721" i="2"/>
  <c r="Z721" i="2"/>
  <c r="Q721" i="2"/>
  <c r="W721" i="2"/>
  <c r="AA721" i="2"/>
  <c r="Y721" i="2"/>
  <c r="U721" i="2"/>
  <c r="R721" i="2"/>
  <c r="AB717" i="2"/>
  <c r="S717" i="2"/>
  <c r="Z717" i="2"/>
  <c r="Q717" i="2"/>
  <c r="W717" i="2"/>
  <c r="AA717" i="2"/>
  <c r="Y717" i="2"/>
  <c r="U717" i="2"/>
  <c r="R717" i="2"/>
  <c r="AB713" i="2"/>
  <c r="Z713" i="2"/>
  <c r="S713" i="2"/>
  <c r="Q713" i="2"/>
  <c r="W713" i="2"/>
  <c r="AA713" i="2"/>
  <c r="Y713" i="2"/>
  <c r="U713" i="2"/>
  <c r="R713" i="2"/>
  <c r="AB709" i="2"/>
  <c r="S709" i="2"/>
  <c r="Z709" i="2"/>
  <c r="Q709" i="2"/>
  <c r="W709" i="2"/>
  <c r="AA709" i="2"/>
  <c r="Y709" i="2"/>
  <c r="U709" i="2"/>
  <c r="R709" i="2"/>
  <c r="AB705" i="2"/>
  <c r="S705" i="2"/>
  <c r="Z705" i="2"/>
  <c r="Q705" i="2"/>
  <c r="W705" i="2"/>
  <c r="AA705" i="2"/>
  <c r="Y705" i="2"/>
  <c r="U705" i="2"/>
  <c r="R705" i="2"/>
  <c r="AB701" i="2"/>
  <c r="S701" i="2"/>
  <c r="Z701" i="2"/>
  <c r="Q701" i="2"/>
  <c r="W701" i="2"/>
  <c r="AA701" i="2"/>
  <c r="Y701" i="2"/>
  <c r="U701" i="2"/>
  <c r="R701" i="2"/>
  <c r="AB697" i="2"/>
  <c r="Z697" i="2"/>
  <c r="S697" i="2"/>
  <c r="W697" i="2"/>
  <c r="Q697" i="2"/>
  <c r="AA697" i="2"/>
  <c r="Y697" i="2"/>
  <c r="U697" i="2"/>
  <c r="R697" i="2"/>
  <c r="AB693" i="2"/>
  <c r="S693" i="2"/>
  <c r="Z693" i="2"/>
  <c r="Q693" i="2"/>
  <c r="W693" i="2"/>
  <c r="AA693" i="2"/>
  <c r="Y693" i="2"/>
  <c r="U693" i="2"/>
  <c r="R693" i="2"/>
  <c r="AB689" i="2"/>
  <c r="S689" i="2"/>
  <c r="Z689" i="2"/>
  <c r="Q689" i="2"/>
  <c r="W689" i="2"/>
  <c r="AA689" i="2"/>
  <c r="Y689" i="2"/>
  <c r="U689" i="2"/>
  <c r="R689" i="2"/>
  <c r="AB685" i="2"/>
  <c r="S685" i="2"/>
  <c r="Z685" i="2"/>
  <c r="Q685" i="2"/>
  <c r="W685" i="2"/>
  <c r="AA685" i="2"/>
  <c r="Y685" i="2"/>
  <c r="U685" i="2"/>
  <c r="R685" i="2"/>
  <c r="AB681" i="2"/>
  <c r="Z681" i="2"/>
  <c r="S681" i="2"/>
  <c r="Q681" i="2"/>
  <c r="W681" i="2"/>
  <c r="AA681" i="2"/>
  <c r="Y681" i="2"/>
  <c r="U681" i="2"/>
  <c r="R681" i="2"/>
  <c r="AB677" i="2"/>
  <c r="S677" i="2"/>
  <c r="Z677" i="2"/>
  <c r="Q677" i="2"/>
  <c r="W677" i="2"/>
  <c r="AA677" i="2"/>
  <c r="Y677" i="2"/>
  <c r="U677" i="2"/>
  <c r="R677" i="2"/>
  <c r="AB673" i="2"/>
  <c r="S673" i="2"/>
  <c r="Z673" i="2"/>
  <c r="Q673" i="2"/>
  <c r="W673" i="2"/>
  <c r="AA673" i="2"/>
  <c r="Y673" i="2"/>
  <c r="U673" i="2"/>
  <c r="R673" i="2"/>
  <c r="AB669" i="2"/>
  <c r="S669" i="2"/>
  <c r="Z669" i="2"/>
  <c r="Q669" i="2"/>
  <c r="W669" i="2"/>
  <c r="AA669" i="2"/>
  <c r="Y669" i="2"/>
  <c r="U669" i="2"/>
  <c r="R669" i="2"/>
  <c r="AB665" i="2"/>
  <c r="Z665" i="2"/>
  <c r="S665" i="2"/>
  <c r="W665" i="2"/>
  <c r="Q665" i="2"/>
  <c r="AA665" i="2"/>
  <c r="Y665" i="2"/>
  <c r="U665" i="2"/>
  <c r="R665" i="2"/>
  <c r="AB661" i="2"/>
  <c r="S661" i="2"/>
  <c r="Z661" i="2"/>
  <c r="Q661" i="2"/>
  <c r="W661" i="2"/>
  <c r="AA661" i="2"/>
  <c r="Y661" i="2"/>
  <c r="U661" i="2"/>
  <c r="R661" i="2"/>
  <c r="AB657" i="2"/>
  <c r="S657" i="2"/>
  <c r="Z657" i="2"/>
  <c r="Q657" i="2"/>
  <c r="W657" i="2"/>
  <c r="AA657" i="2"/>
  <c r="Y657" i="2"/>
  <c r="U657" i="2"/>
  <c r="R657" i="2"/>
  <c r="AB653" i="2"/>
  <c r="S653" i="2"/>
  <c r="Z653" i="2"/>
  <c r="Q653" i="2"/>
  <c r="W653" i="2"/>
  <c r="AA653" i="2"/>
  <c r="Y653" i="2"/>
  <c r="U653" i="2"/>
  <c r="R653" i="2"/>
  <c r="AB649" i="2"/>
  <c r="Z649" i="2"/>
  <c r="S649" i="2"/>
  <c r="Q649" i="2"/>
  <c r="W649" i="2"/>
  <c r="AA649" i="2"/>
  <c r="Y649" i="2"/>
  <c r="U649" i="2"/>
  <c r="R649" i="2"/>
  <c r="AB645" i="2"/>
  <c r="S645" i="2"/>
  <c r="Z645" i="2"/>
  <c r="Q645" i="2"/>
  <c r="W645" i="2"/>
  <c r="AA645" i="2"/>
  <c r="Y645" i="2"/>
  <c r="U645" i="2"/>
  <c r="R645" i="2"/>
  <c r="AB641" i="2"/>
  <c r="S641" i="2"/>
  <c r="Z641" i="2"/>
  <c r="Q641" i="2"/>
  <c r="W641" i="2"/>
  <c r="AA641" i="2"/>
  <c r="Y641" i="2"/>
  <c r="U641" i="2"/>
  <c r="R641" i="2"/>
  <c r="AB637" i="2"/>
  <c r="S637" i="2"/>
  <c r="Z637" i="2"/>
  <c r="Q637" i="2"/>
  <c r="W637" i="2"/>
  <c r="AA637" i="2"/>
  <c r="Y637" i="2"/>
  <c r="U637" i="2"/>
  <c r="R637" i="2"/>
  <c r="AB633" i="2"/>
  <c r="Z633" i="2"/>
  <c r="S633" i="2"/>
  <c r="W633" i="2"/>
  <c r="Q633" i="2"/>
  <c r="AA633" i="2"/>
  <c r="Y633" i="2"/>
  <c r="U633" i="2"/>
  <c r="R633" i="2"/>
  <c r="AB629" i="2"/>
  <c r="S629" i="2"/>
  <c r="Z629" i="2"/>
  <c r="Q629" i="2"/>
  <c r="W629" i="2"/>
  <c r="AA629" i="2"/>
  <c r="Y629" i="2"/>
  <c r="U629" i="2"/>
  <c r="R629" i="2"/>
  <c r="AB625" i="2"/>
  <c r="S625" i="2"/>
  <c r="Z625" i="2"/>
  <c r="Q625" i="2"/>
  <c r="W625" i="2"/>
  <c r="AA625" i="2"/>
  <c r="Y625" i="2"/>
  <c r="U625" i="2"/>
  <c r="R625" i="2"/>
  <c r="AB621" i="2"/>
  <c r="S621" i="2"/>
  <c r="Z621" i="2"/>
  <c r="Q621" i="2"/>
  <c r="W621" i="2"/>
  <c r="AA621" i="2"/>
  <c r="Y621" i="2"/>
  <c r="U621" i="2"/>
  <c r="R621" i="2"/>
  <c r="AB617" i="2"/>
  <c r="Z617" i="2"/>
  <c r="S617" i="2"/>
  <c r="Q617" i="2"/>
  <c r="W617" i="2"/>
  <c r="AA617" i="2"/>
  <c r="Y617" i="2"/>
  <c r="U617" i="2"/>
  <c r="R617" i="2"/>
  <c r="AB613" i="2"/>
  <c r="S613" i="2"/>
  <c r="Z613" i="2"/>
  <c r="Q613" i="2"/>
  <c r="AA613" i="2"/>
  <c r="W613" i="2"/>
  <c r="Y613" i="2"/>
  <c r="U613" i="2"/>
  <c r="R613" i="2"/>
  <c r="AB609" i="2"/>
  <c r="S609" i="2"/>
  <c r="Z609" i="2"/>
  <c r="Q609" i="2"/>
  <c r="W609" i="2"/>
  <c r="AA609" i="2"/>
  <c r="Y609" i="2"/>
  <c r="U609" i="2"/>
  <c r="R609" i="2"/>
  <c r="AB605" i="2"/>
  <c r="S605" i="2"/>
  <c r="Z605" i="2"/>
  <c r="Q605" i="2"/>
  <c r="AA605" i="2"/>
  <c r="W605" i="2"/>
  <c r="Y605" i="2"/>
  <c r="U605" i="2"/>
  <c r="R605" i="2"/>
  <c r="AB601" i="2"/>
  <c r="Z601" i="2"/>
  <c r="S601" i="2"/>
  <c r="W601" i="2"/>
  <c r="Q601" i="2"/>
  <c r="AA601" i="2"/>
  <c r="Y601" i="2"/>
  <c r="U601" i="2"/>
  <c r="R601" i="2"/>
  <c r="AB597" i="2"/>
  <c r="S597" i="2"/>
  <c r="Z597" i="2"/>
  <c r="Q597" i="2"/>
  <c r="AA597" i="2"/>
  <c r="W597" i="2"/>
  <c r="Y597" i="2"/>
  <c r="U597" i="2"/>
  <c r="R597" i="2"/>
  <c r="AB593" i="2"/>
  <c r="S593" i="2"/>
  <c r="Z593" i="2"/>
  <c r="Q593" i="2"/>
  <c r="W593" i="2"/>
  <c r="AA593" i="2"/>
  <c r="Y593" i="2"/>
  <c r="U593" i="2"/>
  <c r="R593" i="2"/>
  <c r="AB589" i="2"/>
  <c r="S589" i="2"/>
  <c r="Z589" i="2"/>
  <c r="Q589" i="2"/>
  <c r="AA589" i="2"/>
  <c r="W589" i="2"/>
  <c r="Y589" i="2"/>
  <c r="U589" i="2"/>
  <c r="R589" i="2"/>
  <c r="AB585" i="2"/>
  <c r="S585" i="2"/>
  <c r="Z585" i="2"/>
  <c r="Q585" i="2"/>
  <c r="W585" i="2"/>
  <c r="AA585" i="2"/>
  <c r="Y585" i="2"/>
  <c r="U585" i="2"/>
  <c r="R585" i="2"/>
  <c r="AB581" i="2"/>
  <c r="S581" i="2"/>
  <c r="Z581" i="2"/>
  <c r="AA581" i="2"/>
  <c r="Q581" i="2"/>
  <c r="W581" i="2"/>
  <c r="Y581" i="2"/>
  <c r="U581" i="2"/>
  <c r="R581" i="2"/>
  <c r="AB577" i="2"/>
  <c r="S577" i="2"/>
  <c r="Z577" i="2"/>
  <c r="Q577" i="2"/>
  <c r="W577" i="2"/>
  <c r="AA577" i="2"/>
  <c r="Y577" i="2"/>
  <c r="U577" i="2"/>
  <c r="R577" i="2"/>
  <c r="AB573" i="2"/>
  <c r="S573" i="2"/>
  <c r="Z573" i="2"/>
  <c r="Q573" i="2"/>
  <c r="AA573" i="2"/>
  <c r="W573" i="2"/>
  <c r="Y573" i="2"/>
  <c r="U573" i="2"/>
  <c r="R573" i="2"/>
  <c r="AB569" i="2"/>
  <c r="S569" i="2"/>
  <c r="Z569" i="2"/>
  <c r="W569" i="2"/>
  <c r="AA569" i="2"/>
  <c r="Q569" i="2"/>
  <c r="Y569" i="2"/>
  <c r="U569" i="2"/>
  <c r="R569" i="2"/>
  <c r="AB565" i="2"/>
  <c r="S565" i="2"/>
  <c r="Z565" i="2"/>
  <c r="Q565" i="2"/>
  <c r="AA565" i="2"/>
  <c r="W565" i="2"/>
  <c r="Y565" i="2"/>
  <c r="U565" i="2"/>
  <c r="R565" i="2"/>
  <c r="AB561" i="2"/>
  <c r="S561" i="2"/>
  <c r="Z561" i="2"/>
  <c r="Q561" i="2"/>
  <c r="W561" i="2"/>
  <c r="AA561" i="2"/>
  <c r="Y561" i="2"/>
  <c r="U561" i="2"/>
  <c r="R561" i="2"/>
  <c r="AB557" i="2"/>
  <c r="S557" i="2"/>
  <c r="Z557" i="2"/>
  <c r="Q557" i="2"/>
  <c r="AA557" i="2"/>
  <c r="W557" i="2"/>
  <c r="Y557" i="2"/>
  <c r="U557" i="2"/>
  <c r="R557" i="2"/>
  <c r="AB553" i="2"/>
  <c r="S553" i="2"/>
  <c r="Z553" i="2"/>
  <c r="Q553" i="2"/>
  <c r="W553" i="2"/>
  <c r="AA553" i="2"/>
  <c r="Y553" i="2"/>
  <c r="U553" i="2"/>
  <c r="R553" i="2"/>
  <c r="AB549" i="2"/>
  <c r="S549" i="2"/>
  <c r="Z549" i="2"/>
  <c r="Q549" i="2"/>
  <c r="AA549" i="2"/>
  <c r="W549" i="2"/>
  <c r="Y549" i="2"/>
  <c r="U549" i="2"/>
  <c r="R549" i="2"/>
  <c r="AB545" i="2"/>
  <c r="S545" i="2"/>
  <c r="Z545" i="2"/>
  <c r="Q545" i="2"/>
  <c r="W545" i="2"/>
  <c r="AA545" i="2"/>
  <c r="Y545" i="2"/>
  <c r="U545" i="2"/>
  <c r="R545" i="2"/>
  <c r="AB541" i="2"/>
  <c r="S541" i="2"/>
  <c r="Z541" i="2"/>
  <c r="Q541" i="2"/>
  <c r="AA541" i="2"/>
  <c r="W541" i="2"/>
  <c r="Y541" i="2"/>
  <c r="U541" i="2"/>
  <c r="R541" i="2"/>
  <c r="AB537" i="2"/>
  <c r="S537" i="2"/>
  <c r="Z537" i="2"/>
  <c r="W537" i="2"/>
  <c r="Q537" i="2"/>
  <c r="AA537" i="2"/>
  <c r="Y537" i="2"/>
  <c r="U537" i="2"/>
  <c r="R537" i="2"/>
  <c r="AB533" i="2"/>
  <c r="S533" i="2"/>
  <c r="Z533" i="2"/>
  <c r="Q533" i="2"/>
  <c r="AA533" i="2"/>
  <c r="W533" i="2"/>
  <c r="Y533" i="2"/>
  <c r="U533" i="2"/>
  <c r="R533" i="2"/>
  <c r="AB529" i="2"/>
  <c r="S529" i="2"/>
  <c r="Z529" i="2"/>
  <c r="Q529" i="2"/>
  <c r="W529" i="2"/>
  <c r="AA529" i="2"/>
  <c r="Y529" i="2"/>
  <c r="U529" i="2"/>
  <c r="R529" i="2"/>
  <c r="AB525" i="2"/>
  <c r="S525" i="2"/>
  <c r="Z525" i="2"/>
  <c r="Q525" i="2"/>
  <c r="AA525" i="2"/>
  <c r="W525" i="2"/>
  <c r="Y525" i="2"/>
  <c r="U525" i="2"/>
  <c r="R525" i="2"/>
  <c r="AB521" i="2"/>
  <c r="S521" i="2"/>
  <c r="Z521" i="2"/>
  <c r="Q521" i="2"/>
  <c r="W521" i="2"/>
  <c r="AA521" i="2"/>
  <c r="Y521" i="2"/>
  <c r="U521" i="2"/>
  <c r="R521" i="2"/>
  <c r="AB517" i="2"/>
  <c r="S517" i="2"/>
  <c r="Z517" i="2"/>
  <c r="AA517" i="2"/>
  <c r="Q517" i="2"/>
  <c r="W517" i="2"/>
  <c r="Y517" i="2"/>
  <c r="U517" i="2"/>
  <c r="R517" i="2"/>
  <c r="AB513" i="2"/>
  <c r="S513" i="2"/>
  <c r="Z513" i="2"/>
  <c r="Q513" i="2"/>
  <c r="W513" i="2"/>
  <c r="AA513" i="2"/>
  <c r="Y513" i="2"/>
  <c r="U513" i="2"/>
  <c r="R513" i="2"/>
  <c r="AB509" i="2"/>
  <c r="S509" i="2"/>
  <c r="Z509" i="2"/>
  <c r="Q509" i="2"/>
  <c r="AA509" i="2"/>
  <c r="W509" i="2"/>
  <c r="Y509" i="2"/>
  <c r="U509" i="2"/>
  <c r="R509" i="2"/>
  <c r="AB505" i="2"/>
  <c r="S505" i="2"/>
  <c r="Z505" i="2"/>
  <c r="W505" i="2"/>
  <c r="AA505" i="2"/>
  <c r="Q505" i="2"/>
  <c r="Y505" i="2"/>
  <c r="U505" i="2"/>
  <c r="R505" i="2"/>
  <c r="AB501" i="2"/>
  <c r="S501" i="2"/>
  <c r="Z501" i="2"/>
  <c r="Q501" i="2"/>
  <c r="AA501" i="2"/>
  <c r="W501" i="2"/>
  <c r="Y501" i="2"/>
  <c r="U501" i="2"/>
  <c r="R501" i="2"/>
  <c r="AB497" i="2"/>
  <c r="S497" i="2"/>
  <c r="Z497" i="2"/>
  <c r="Q497" i="2"/>
  <c r="W497" i="2"/>
  <c r="AA497" i="2"/>
  <c r="Y497" i="2"/>
  <c r="U497" i="2"/>
  <c r="R497" i="2"/>
  <c r="AB493" i="2"/>
  <c r="S493" i="2"/>
  <c r="Z493" i="2"/>
  <c r="Q493" i="2"/>
  <c r="AA493" i="2"/>
  <c r="W493" i="2"/>
  <c r="Y493" i="2"/>
  <c r="U493" i="2"/>
  <c r="R493" i="2"/>
  <c r="AB489" i="2"/>
  <c r="S489" i="2"/>
  <c r="Z489" i="2"/>
  <c r="Q489" i="2"/>
  <c r="W489" i="2"/>
  <c r="AA489" i="2"/>
  <c r="Y489" i="2"/>
  <c r="U489" i="2"/>
  <c r="R489" i="2"/>
  <c r="AB485" i="2"/>
  <c r="S485" i="2"/>
  <c r="Z485" i="2"/>
  <c r="Q485" i="2"/>
  <c r="AA485" i="2"/>
  <c r="W485" i="2"/>
  <c r="Y485" i="2"/>
  <c r="U485" i="2"/>
  <c r="R485" i="2"/>
  <c r="AB481" i="2"/>
  <c r="S481" i="2"/>
  <c r="Z481" i="2"/>
  <c r="Q481" i="2"/>
  <c r="W481" i="2"/>
  <c r="AA481" i="2"/>
  <c r="Y481" i="2"/>
  <c r="U481" i="2"/>
  <c r="R481" i="2"/>
  <c r="AB477" i="2"/>
  <c r="S477" i="2"/>
  <c r="Z477" i="2"/>
  <c r="Q477" i="2"/>
  <c r="AA477" i="2"/>
  <c r="W477" i="2"/>
  <c r="Y477" i="2"/>
  <c r="U477" i="2"/>
  <c r="R477" i="2"/>
  <c r="AB473" i="2"/>
  <c r="S473" i="2"/>
  <c r="Z473" i="2"/>
  <c r="W473" i="2"/>
  <c r="Q473" i="2"/>
  <c r="AA473" i="2"/>
  <c r="Y473" i="2"/>
  <c r="U473" i="2"/>
  <c r="R473" i="2"/>
  <c r="AB469" i="2"/>
  <c r="S469" i="2"/>
  <c r="Z469" i="2"/>
  <c r="Q469" i="2"/>
  <c r="AA469" i="2"/>
  <c r="W469" i="2"/>
  <c r="Y469" i="2"/>
  <c r="U469" i="2"/>
  <c r="R469" i="2"/>
  <c r="AB465" i="2"/>
  <c r="S465" i="2"/>
  <c r="Z465" i="2"/>
  <c r="Q465" i="2"/>
  <c r="W465" i="2"/>
  <c r="AA465" i="2"/>
  <c r="Y465" i="2"/>
  <c r="U465" i="2"/>
  <c r="R465" i="2"/>
  <c r="AB461" i="2"/>
  <c r="S461" i="2"/>
  <c r="Z461" i="2"/>
  <c r="Q461" i="2"/>
  <c r="AA461" i="2"/>
  <c r="W461" i="2"/>
  <c r="Y461" i="2"/>
  <c r="U461" i="2"/>
  <c r="R461" i="2"/>
  <c r="AB457" i="2"/>
  <c r="S457" i="2"/>
  <c r="Z457" i="2"/>
  <c r="Q457" i="2"/>
  <c r="W457" i="2"/>
  <c r="AA457" i="2"/>
  <c r="Y457" i="2"/>
  <c r="U457" i="2"/>
  <c r="R457" i="2"/>
  <c r="AB453" i="2"/>
  <c r="S453" i="2"/>
  <c r="Z453" i="2"/>
  <c r="AA453" i="2"/>
  <c r="Q453" i="2"/>
  <c r="W453" i="2"/>
  <c r="Y453" i="2"/>
  <c r="U453" i="2"/>
  <c r="R453" i="2"/>
  <c r="AB449" i="2"/>
  <c r="S449" i="2"/>
  <c r="Z449" i="2"/>
  <c r="Q449" i="2"/>
  <c r="W449" i="2"/>
  <c r="AA449" i="2"/>
  <c r="Y449" i="2"/>
  <c r="U449" i="2"/>
  <c r="R449" i="2"/>
  <c r="AB445" i="2"/>
  <c r="S445" i="2"/>
  <c r="Z445" i="2"/>
  <c r="Q445" i="2"/>
  <c r="AA445" i="2"/>
  <c r="W445" i="2"/>
  <c r="Y445" i="2"/>
  <c r="U445" i="2"/>
  <c r="R445" i="2"/>
  <c r="AB441" i="2"/>
  <c r="S441" i="2"/>
  <c r="Z441" i="2"/>
  <c r="W441" i="2"/>
  <c r="AA441" i="2"/>
  <c r="Q441" i="2"/>
  <c r="Y441" i="2"/>
  <c r="U441" i="2"/>
  <c r="R441" i="2"/>
  <c r="AB437" i="2"/>
  <c r="S437" i="2"/>
  <c r="Z437" i="2"/>
  <c r="Q437" i="2"/>
  <c r="AA437" i="2"/>
  <c r="W437" i="2"/>
  <c r="Y437" i="2"/>
  <c r="U437" i="2"/>
  <c r="R437" i="2"/>
  <c r="AB433" i="2"/>
  <c r="S433" i="2"/>
  <c r="Z433" i="2"/>
  <c r="Q433" i="2"/>
  <c r="W433" i="2"/>
  <c r="AA433" i="2"/>
  <c r="Y433" i="2"/>
  <c r="U433" i="2"/>
  <c r="R433" i="2"/>
  <c r="AB429" i="2"/>
  <c r="S429" i="2"/>
  <c r="Z429" i="2"/>
  <c r="Q429" i="2"/>
  <c r="AA429" i="2"/>
  <c r="W429" i="2"/>
  <c r="Y429" i="2"/>
  <c r="U429" i="2"/>
  <c r="R429" i="2"/>
  <c r="AB425" i="2"/>
  <c r="S425" i="2"/>
  <c r="Z425" i="2"/>
  <c r="Q425" i="2"/>
  <c r="W425" i="2"/>
  <c r="AA425" i="2"/>
  <c r="Y425" i="2"/>
  <c r="U425" i="2"/>
  <c r="R425" i="2"/>
  <c r="AB421" i="2"/>
  <c r="S421" i="2"/>
  <c r="Z421" i="2"/>
  <c r="Q421" i="2"/>
  <c r="AA421" i="2"/>
  <c r="W421" i="2"/>
  <c r="Y421" i="2"/>
  <c r="U421" i="2"/>
  <c r="R421" i="2"/>
  <c r="AB417" i="2"/>
  <c r="S417" i="2"/>
  <c r="Z417" i="2"/>
  <c r="Q417" i="2"/>
  <c r="W417" i="2"/>
  <c r="AA417" i="2"/>
  <c r="Y417" i="2"/>
  <c r="U417" i="2"/>
  <c r="R417" i="2"/>
  <c r="AB413" i="2"/>
  <c r="S413" i="2"/>
  <c r="Z413" i="2"/>
  <c r="Q413" i="2"/>
  <c r="AA413" i="2"/>
  <c r="W413" i="2"/>
  <c r="Y413" i="2"/>
  <c r="U413" i="2"/>
  <c r="R413" i="2"/>
  <c r="AB409" i="2"/>
  <c r="S409" i="2"/>
  <c r="Z409" i="2"/>
  <c r="W409" i="2"/>
  <c r="Q409" i="2"/>
  <c r="AA409" i="2"/>
  <c r="Y409" i="2"/>
  <c r="U409" i="2"/>
  <c r="R409" i="2"/>
  <c r="AB405" i="2"/>
  <c r="S405" i="2"/>
  <c r="Z405" i="2"/>
  <c r="Q405" i="2"/>
  <c r="AA405" i="2"/>
  <c r="W405" i="2"/>
  <c r="Y405" i="2"/>
  <c r="U405" i="2"/>
  <c r="R405" i="2"/>
  <c r="AB401" i="2"/>
  <c r="S401" i="2"/>
  <c r="Z401" i="2"/>
  <c r="Q401" i="2"/>
  <c r="W401" i="2"/>
  <c r="AA401" i="2"/>
  <c r="Y401" i="2"/>
  <c r="U401" i="2"/>
  <c r="R401" i="2"/>
  <c r="AB397" i="2"/>
  <c r="S397" i="2"/>
  <c r="Z397" i="2"/>
  <c r="Q397" i="2"/>
  <c r="AA397" i="2"/>
  <c r="W397" i="2"/>
  <c r="Y397" i="2"/>
  <c r="U397" i="2"/>
  <c r="R397" i="2"/>
  <c r="AB393" i="2"/>
  <c r="S393" i="2"/>
  <c r="Z393" i="2"/>
  <c r="Q393" i="2"/>
  <c r="W393" i="2"/>
  <c r="AA393" i="2"/>
  <c r="Y393" i="2"/>
  <c r="U393" i="2"/>
  <c r="R393" i="2"/>
  <c r="AB389" i="2"/>
  <c r="S389" i="2"/>
  <c r="Z389" i="2"/>
  <c r="Q389" i="2"/>
  <c r="AA389" i="2"/>
  <c r="W389" i="2"/>
  <c r="Y389" i="2"/>
  <c r="U389" i="2"/>
  <c r="R389" i="2"/>
  <c r="AB385" i="2"/>
  <c r="S385" i="2"/>
  <c r="Z385" i="2"/>
  <c r="Q385" i="2"/>
  <c r="W385" i="2"/>
  <c r="AA385" i="2"/>
  <c r="Y385" i="2"/>
  <c r="U385" i="2"/>
  <c r="R385" i="2"/>
  <c r="AB381" i="2"/>
  <c r="S381" i="2"/>
  <c r="Z381" i="2"/>
  <c r="Q381" i="2"/>
  <c r="AA381" i="2"/>
  <c r="W381" i="2"/>
  <c r="Y381" i="2"/>
  <c r="U381" i="2"/>
  <c r="R381" i="2"/>
  <c r="AB377" i="2"/>
  <c r="S377" i="2"/>
  <c r="Z377" i="2"/>
  <c r="W377" i="2"/>
  <c r="Q377" i="2"/>
  <c r="AA377" i="2"/>
  <c r="Y377" i="2"/>
  <c r="U377" i="2"/>
  <c r="R377" i="2"/>
  <c r="AB373" i="2"/>
  <c r="S373" i="2"/>
  <c r="Z373" i="2"/>
  <c r="Q373" i="2"/>
  <c r="AA373" i="2"/>
  <c r="W373" i="2"/>
  <c r="Y373" i="2"/>
  <c r="U373" i="2"/>
  <c r="R373" i="2"/>
  <c r="AB369" i="2"/>
  <c r="S369" i="2"/>
  <c r="Z369" i="2"/>
  <c r="Q369" i="2"/>
  <c r="W369" i="2"/>
  <c r="AA369" i="2"/>
  <c r="Y369" i="2"/>
  <c r="U369" i="2"/>
  <c r="R369" i="2"/>
  <c r="AB365" i="2"/>
  <c r="S365" i="2"/>
  <c r="Z365" i="2"/>
  <c r="Q365" i="2"/>
  <c r="AA365" i="2"/>
  <c r="W365" i="2"/>
  <c r="Y365" i="2"/>
  <c r="U365" i="2"/>
  <c r="R365" i="2"/>
  <c r="AB361" i="2"/>
  <c r="S361" i="2"/>
  <c r="Z361" i="2"/>
  <c r="Q361" i="2"/>
  <c r="W361" i="2"/>
  <c r="AA361" i="2"/>
  <c r="Y361" i="2"/>
  <c r="U361" i="2"/>
  <c r="R361" i="2"/>
  <c r="AB357" i="2"/>
  <c r="S357" i="2"/>
  <c r="Z357" i="2"/>
  <c r="Q357" i="2"/>
  <c r="AA357" i="2"/>
  <c r="W357" i="2"/>
  <c r="Y357" i="2"/>
  <c r="U357" i="2"/>
  <c r="R357" i="2"/>
  <c r="AB353" i="2"/>
  <c r="S353" i="2"/>
  <c r="Z353" i="2"/>
  <c r="Q353" i="2"/>
  <c r="W353" i="2"/>
  <c r="AA353" i="2"/>
  <c r="Y353" i="2"/>
  <c r="U353" i="2"/>
  <c r="R353" i="2"/>
  <c r="AB349" i="2"/>
  <c r="S349" i="2"/>
  <c r="Z349" i="2"/>
  <c r="Q349" i="2"/>
  <c r="AA349" i="2"/>
  <c r="W349" i="2"/>
  <c r="Y349" i="2"/>
  <c r="U349" i="2"/>
  <c r="R349" i="2"/>
  <c r="AB345" i="2"/>
  <c r="S345" i="2"/>
  <c r="Z345" i="2"/>
  <c r="Q345" i="2"/>
  <c r="W345" i="2"/>
  <c r="AA345" i="2"/>
  <c r="Y345" i="2"/>
  <c r="U345" i="2"/>
  <c r="R345" i="2"/>
  <c r="AB341" i="2"/>
  <c r="S341" i="2"/>
  <c r="Z341" i="2"/>
  <c r="Q341" i="2"/>
  <c r="AA341" i="2"/>
  <c r="W341" i="2"/>
  <c r="Y341" i="2"/>
  <c r="U341" i="2"/>
  <c r="R341" i="2"/>
  <c r="AB337" i="2"/>
  <c r="S337" i="2"/>
  <c r="Z337" i="2"/>
  <c r="Q337" i="2"/>
  <c r="AC337" i="2" s="1"/>
  <c r="W337" i="2"/>
  <c r="AA337" i="2"/>
  <c r="Y337" i="2"/>
  <c r="U337" i="2"/>
  <c r="R337" i="2"/>
  <c r="AB333" i="2"/>
  <c r="S333" i="2"/>
  <c r="Z333" i="2"/>
  <c r="Q333" i="2"/>
  <c r="W333" i="2"/>
  <c r="AA333" i="2"/>
  <c r="Y333" i="2"/>
  <c r="U333" i="2"/>
  <c r="R333" i="2"/>
  <c r="AB329" i="2"/>
  <c r="S329" i="2"/>
  <c r="Z329" i="2"/>
  <c r="Q329" i="2"/>
  <c r="W329" i="2"/>
  <c r="Y329" i="2"/>
  <c r="AA329" i="2"/>
  <c r="U329" i="2"/>
  <c r="R329" i="2"/>
  <c r="AB325" i="2"/>
  <c r="S325" i="2"/>
  <c r="Z325" i="2"/>
  <c r="Q325" i="2"/>
  <c r="AA325" i="2"/>
  <c r="W325" i="2"/>
  <c r="Y325" i="2"/>
  <c r="U325" i="2"/>
  <c r="R325" i="2"/>
  <c r="AB321" i="2"/>
  <c r="Z321" i="2"/>
  <c r="S321" i="2"/>
  <c r="Q321" i="2"/>
  <c r="W321" i="2"/>
  <c r="AA321" i="2"/>
  <c r="Y321" i="2"/>
  <c r="U321" i="2"/>
  <c r="R321" i="2"/>
  <c r="AB317" i="2"/>
  <c r="S317" i="2"/>
  <c r="Z317" i="2"/>
  <c r="Q317" i="2"/>
  <c r="W317" i="2"/>
  <c r="AA317" i="2"/>
  <c r="Y317" i="2"/>
  <c r="U317" i="2"/>
  <c r="R317" i="2"/>
  <c r="AB313" i="2"/>
  <c r="S313" i="2"/>
  <c r="Z313" i="2"/>
  <c r="W313" i="2"/>
  <c r="Q313" i="2"/>
  <c r="Y313" i="2"/>
  <c r="AA313" i="2"/>
  <c r="U313" i="2"/>
  <c r="R313" i="2"/>
  <c r="AB309" i="2"/>
  <c r="S309" i="2"/>
  <c r="Z309" i="2"/>
  <c r="Q309" i="2"/>
  <c r="AA309" i="2"/>
  <c r="W309" i="2"/>
  <c r="Y309" i="2"/>
  <c r="U309" i="2"/>
  <c r="R309" i="2"/>
  <c r="AB305" i="2"/>
  <c r="S305" i="2"/>
  <c r="Z305" i="2"/>
  <c r="Q305" i="2"/>
  <c r="AC305" i="2" s="1"/>
  <c r="W305" i="2"/>
  <c r="AA305" i="2"/>
  <c r="Y305" i="2"/>
  <c r="U305" i="2"/>
  <c r="R305" i="2"/>
  <c r="AB301" i="2"/>
  <c r="S301" i="2"/>
  <c r="Z301" i="2"/>
  <c r="Q301" i="2"/>
  <c r="W301" i="2"/>
  <c r="AA301" i="2"/>
  <c r="Y301" i="2"/>
  <c r="U301" i="2"/>
  <c r="R301" i="2"/>
  <c r="AB297" i="2"/>
  <c r="S297" i="2"/>
  <c r="Z297" i="2"/>
  <c r="W297" i="2"/>
  <c r="Q297" i="2"/>
  <c r="AA297" i="2"/>
  <c r="Y297" i="2"/>
  <c r="U297" i="2"/>
  <c r="R297" i="2"/>
  <c r="AB293" i="2"/>
  <c r="S293" i="2"/>
  <c r="Z293" i="2"/>
  <c r="Q293" i="2"/>
  <c r="AA293" i="2"/>
  <c r="W293" i="2"/>
  <c r="Y293" i="2"/>
  <c r="U293" i="2"/>
  <c r="R293" i="2"/>
  <c r="AB289" i="2"/>
  <c r="S289" i="2"/>
  <c r="Z289" i="2"/>
  <c r="Q289" i="2"/>
  <c r="W289" i="2"/>
  <c r="AA289" i="2"/>
  <c r="Y289" i="2"/>
  <c r="U289" i="2"/>
  <c r="R289" i="2"/>
  <c r="AB285" i="2"/>
  <c r="S285" i="2"/>
  <c r="Z285" i="2"/>
  <c r="Q285" i="2"/>
  <c r="W285" i="2"/>
  <c r="AA285" i="2"/>
  <c r="Y285" i="2"/>
  <c r="U285" i="2"/>
  <c r="R285" i="2"/>
  <c r="AB281" i="2"/>
  <c r="S281" i="2"/>
  <c r="Z281" i="2"/>
  <c r="Q281" i="2"/>
  <c r="W281" i="2"/>
  <c r="AA281" i="2"/>
  <c r="Y281" i="2"/>
  <c r="U281" i="2"/>
  <c r="R281" i="2"/>
  <c r="AB277" i="2"/>
  <c r="S277" i="2"/>
  <c r="Z277" i="2"/>
  <c r="Q277" i="2"/>
  <c r="AA277" i="2"/>
  <c r="W277" i="2"/>
  <c r="Y277" i="2"/>
  <c r="U277" i="2"/>
  <c r="R277" i="2"/>
  <c r="AB273" i="2"/>
  <c r="S273" i="2"/>
  <c r="Z273" i="2"/>
  <c r="Q273" i="2"/>
  <c r="AA273" i="2"/>
  <c r="W273" i="2"/>
  <c r="Y273" i="2"/>
  <c r="U273" i="2"/>
  <c r="R273" i="2"/>
  <c r="AB269" i="2"/>
  <c r="S269" i="2"/>
  <c r="Z269" i="2"/>
  <c r="Q269" i="2"/>
  <c r="AA269" i="2"/>
  <c r="W269" i="2"/>
  <c r="Y269" i="2"/>
  <c r="U269" i="2"/>
  <c r="R269" i="2"/>
  <c r="AB265" i="2"/>
  <c r="S265" i="2"/>
  <c r="Z265" i="2"/>
  <c r="AA265" i="2"/>
  <c r="Q265" i="2"/>
  <c r="W265" i="2"/>
  <c r="Y265" i="2"/>
  <c r="U265" i="2"/>
  <c r="R265" i="2"/>
  <c r="AB261" i="2"/>
  <c r="S261" i="2"/>
  <c r="Z261" i="2"/>
  <c r="Q261" i="2"/>
  <c r="AA261" i="2"/>
  <c r="W261" i="2"/>
  <c r="Y261" i="2"/>
  <c r="U261" i="2"/>
  <c r="R261" i="2"/>
  <c r="AB257" i="2"/>
  <c r="Z257" i="2"/>
  <c r="Q257" i="2"/>
  <c r="S257" i="2"/>
  <c r="AA257" i="2"/>
  <c r="W257" i="2"/>
  <c r="Y257" i="2"/>
  <c r="U257" i="2"/>
  <c r="R257" i="2"/>
  <c r="AB253" i="2"/>
  <c r="S253" i="2"/>
  <c r="Z253" i="2"/>
  <c r="Q253" i="2"/>
  <c r="AA253" i="2"/>
  <c r="W253" i="2"/>
  <c r="Y253" i="2"/>
  <c r="U253" i="2"/>
  <c r="R253" i="2"/>
  <c r="AB249" i="2"/>
  <c r="S249" i="2"/>
  <c r="Z249" i="2"/>
  <c r="Q249" i="2"/>
  <c r="AA249" i="2"/>
  <c r="W249" i="2"/>
  <c r="Y249" i="2"/>
  <c r="U249" i="2"/>
  <c r="R249" i="2"/>
  <c r="AB245" i="2"/>
  <c r="S245" i="2"/>
  <c r="Z245" i="2"/>
  <c r="Q245" i="2"/>
  <c r="AA245" i="2"/>
  <c r="W245" i="2"/>
  <c r="Y245" i="2"/>
  <c r="U245" i="2"/>
  <c r="R245" i="2"/>
  <c r="AB241" i="2"/>
  <c r="S241" i="2"/>
  <c r="Z241" i="2"/>
  <c r="Q241" i="2"/>
  <c r="AC241" i="2" s="1"/>
  <c r="AA241" i="2"/>
  <c r="W241" i="2"/>
  <c r="Y241" i="2"/>
  <c r="U241" i="2"/>
  <c r="R241" i="2"/>
  <c r="AB237" i="2"/>
  <c r="S237" i="2"/>
  <c r="Z237" i="2"/>
  <c r="Q237" i="2"/>
  <c r="AA237" i="2"/>
  <c r="W237" i="2"/>
  <c r="Y237" i="2"/>
  <c r="U237" i="2"/>
  <c r="R237" i="2"/>
  <c r="AB233" i="2"/>
  <c r="S233" i="2"/>
  <c r="Z233" i="2"/>
  <c r="Q233" i="2"/>
  <c r="AA233" i="2"/>
  <c r="W233" i="2"/>
  <c r="Y233" i="2"/>
  <c r="U233" i="2"/>
  <c r="R233" i="2"/>
  <c r="AB229" i="2"/>
  <c r="S229" i="2"/>
  <c r="Z229" i="2"/>
  <c r="Q229" i="2"/>
  <c r="AA229" i="2"/>
  <c r="W229" i="2"/>
  <c r="Y229" i="2"/>
  <c r="U229" i="2"/>
  <c r="R229" i="2"/>
  <c r="AB225" i="2"/>
  <c r="S225" i="2"/>
  <c r="Z225" i="2"/>
  <c r="Q225" i="2"/>
  <c r="AA225" i="2"/>
  <c r="W225" i="2"/>
  <c r="Y225" i="2"/>
  <c r="U225" i="2"/>
  <c r="R225" i="2"/>
  <c r="AB221" i="2"/>
  <c r="S221" i="2"/>
  <c r="Z221" i="2"/>
  <c r="Q221" i="2"/>
  <c r="AA221" i="2"/>
  <c r="W221" i="2"/>
  <c r="Y221" i="2"/>
  <c r="U221" i="2"/>
  <c r="R221" i="2"/>
  <c r="AB217" i="2"/>
  <c r="S217" i="2"/>
  <c r="Z217" i="2"/>
  <c r="Q217" i="2"/>
  <c r="AA217" i="2"/>
  <c r="W217" i="2"/>
  <c r="Y217" i="2"/>
  <c r="U217" i="2"/>
  <c r="R217" i="2"/>
  <c r="AB213" i="2"/>
  <c r="S213" i="2"/>
  <c r="Z213" i="2"/>
  <c r="Q213" i="2"/>
  <c r="AA213" i="2"/>
  <c r="W213" i="2"/>
  <c r="Y213" i="2"/>
  <c r="U213" i="2"/>
  <c r="R213" i="2"/>
  <c r="AB209" i="2"/>
  <c r="S209" i="2"/>
  <c r="Z209" i="2"/>
  <c r="Q209" i="2"/>
  <c r="AC209" i="2" s="1"/>
  <c r="AA209" i="2"/>
  <c r="W209" i="2"/>
  <c r="Y209" i="2"/>
  <c r="U209" i="2"/>
  <c r="R209" i="2"/>
  <c r="AB205" i="2"/>
  <c r="S205" i="2"/>
  <c r="Z205" i="2"/>
  <c r="Q205" i="2"/>
  <c r="AA205" i="2"/>
  <c r="W205" i="2"/>
  <c r="Y205" i="2"/>
  <c r="U205" i="2"/>
  <c r="R205" i="2"/>
  <c r="AB201" i="2"/>
  <c r="S201" i="2"/>
  <c r="Z201" i="2"/>
  <c r="Q201" i="2"/>
  <c r="AA201" i="2"/>
  <c r="W201" i="2"/>
  <c r="Y201" i="2"/>
  <c r="U201" i="2"/>
  <c r="R201" i="2"/>
  <c r="AB197" i="2"/>
  <c r="S197" i="2"/>
  <c r="Z197" i="2"/>
  <c r="Q197" i="2"/>
  <c r="AA197" i="2"/>
  <c r="W197" i="2"/>
  <c r="Y197" i="2"/>
  <c r="U197" i="2"/>
  <c r="R197" i="2"/>
  <c r="AB193" i="2"/>
  <c r="Z193" i="2"/>
  <c r="S193" i="2"/>
  <c r="Q193" i="2"/>
  <c r="AA193" i="2"/>
  <c r="W193" i="2"/>
  <c r="Y193" i="2"/>
  <c r="U193" i="2"/>
  <c r="R193" i="2"/>
  <c r="AB189" i="2"/>
  <c r="S189" i="2"/>
  <c r="Z189" i="2"/>
  <c r="Q189" i="2"/>
  <c r="AA189" i="2"/>
  <c r="W189" i="2"/>
  <c r="Y189" i="2"/>
  <c r="U189" i="2"/>
  <c r="R189" i="2"/>
  <c r="AB185" i="2"/>
  <c r="S185" i="2"/>
  <c r="Z185" i="2"/>
  <c r="Q185" i="2"/>
  <c r="AA185" i="2"/>
  <c r="W185" i="2"/>
  <c r="Y185" i="2"/>
  <c r="U185" i="2"/>
  <c r="R185" i="2"/>
  <c r="AB181" i="2"/>
  <c r="S181" i="2"/>
  <c r="Z181" i="2"/>
  <c r="Q181" i="2"/>
  <c r="AA181" i="2"/>
  <c r="W181" i="2"/>
  <c r="Y181" i="2"/>
  <c r="U181" i="2"/>
  <c r="R181" i="2"/>
  <c r="AB177" i="2"/>
  <c r="Z177" i="2"/>
  <c r="S177" i="2"/>
  <c r="Q177" i="2"/>
  <c r="AC177" i="2" s="1"/>
  <c r="AA177" i="2"/>
  <c r="W177" i="2"/>
  <c r="Y177" i="2"/>
  <c r="U177" i="2"/>
  <c r="R177" i="2"/>
  <c r="AB173" i="2"/>
  <c r="S173" i="2"/>
  <c r="Z173" i="2"/>
  <c r="Q173" i="2"/>
  <c r="AA173" i="2"/>
  <c r="W173" i="2"/>
  <c r="Y173" i="2"/>
  <c r="U173" i="2"/>
  <c r="R173" i="2"/>
  <c r="AB169" i="2"/>
  <c r="S169" i="2"/>
  <c r="Z169" i="2"/>
  <c r="AA169" i="2"/>
  <c r="W169" i="2"/>
  <c r="Q169" i="2"/>
  <c r="Y169" i="2"/>
  <c r="U169" i="2"/>
  <c r="R169" i="2"/>
  <c r="AB165" i="2"/>
  <c r="S165" i="2"/>
  <c r="Z165" i="2"/>
  <c r="Q165" i="2"/>
  <c r="AA165" i="2"/>
  <c r="W165" i="2"/>
  <c r="Y165" i="2"/>
  <c r="U165" i="2"/>
  <c r="R165" i="2"/>
  <c r="AB161" i="2"/>
  <c r="Z161" i="2"/>
  <c r="S161" i="2"/>
  <c r="Q161" i="2"/>
  <c r="AC161" i="2" s="1"/>
  <c r="AA161" i="2"/>
  <c r="W161" i="2"/>
  <c r="Y161" i="2"/>
  <c r="U161" i="2"/>
  <c r="R161" i="2"/>
  <c r="AB157" i="2"/>
  <c r="S157" i="2"/>
  <c r="Z157" i="2"/>
  <c r="Q157" i="2"/>
  <c r="AA157" i="2"/>
  <c r="W157" i="2"/>
  <c r="Y157" i="2"/>
  <c r="U157" i="2"/>
  <c r="R157" i="2"/>
  <c r="AB153" i="2"/>
  <c r="S153" i="2"/>
  <c r="Z153" i="2"/>
  <c r="Q153" i="2"/>
  <c r="AA153" i="2"/>
  <c r="W153" i="2"/>
  <c r="Y153" i="2"/>
  <c r="U153" i="2"/>
  <c r="R153" i="2"/>
  <c r="AB149" i="2"/>
  <c r="S149" i="2"/>
  <c r="Z149" i="2"/>
  <c r="Q149" i="2"/>
  <c r="AA149" i="2"/>
  <c r="W149" i="2"/>
  <c r="Y149" i="2"/>
  <c r="U149" i="2"/>
  <c r="R149" i="2"/>
  <c r="AB145" i="2"/>
  <c r="Z145" i="2"/>
  <c r="S145" i="2"/>
  <c r="Q145" i="2"/>
  <c r="AC145" i="2" s="1"/>
  <c r="AA145" i="2"/>
  <c r="W145" i="2"/>
  <c r="Y145" i="2"/>
  <c r="U145" i="2"/>
  <c r="R145" i="2"/>
  <c r="AB141" i="2"/>
  <c r="S141" i="2"/>
  <c r="Z141" i="2"/>
  <c r="Q141" i="2"/>
  <c r="AA141" i="2"/>
  <c r="W141" i="2"/>
  <c r="Y141" i="2"/>
  <c r="U141" i="2"/>
  <c r="R141" i="2"/>
  <c r="AB137" i="2"/>
  <c r="S137" i="2"/>
  <c r="Z137" i="2"/>
  <c r="AA137" i="2"/>
  <c r="W137" i="2"/>
  <c r="Q137" i="2"/>
  <c r="Y137" i="2"/>
  <c r="U137" i="2"/>
  <c r="R137" i="2"/>
  <c r="AB133" i="2"/>
  <c r="S133" i="2"/>
  <c r="Z133" i="2"/>
  <c r="Q133" i="2"/>
  <c r="AA133" i="2"/>
  <c r="W133" i="2"/>
  <c r="Y133" i="2"/>
  <c r="U133" i="2"/>
  <c r="R133" i="2"/>
  <c r="AB129" i="2"/>
  <c r="Z129" i="2"/>
  <c r="Q129" i="2"/>
  <c r="S129" i="2"/>
  <c r="AA129" i="2"/>
  <c r="W129" i="2"/>
  <c r="Y129" i="2"/>
  <c r="U129" i="2"/>
  <c r="R129" i="2"/>
  <c r="AB125" i="2"/>
  <c r="S125" i="2"/>
  <c r="Z125" i="2"/>
  <c r="Q125" i="2"/>
  <c r="AA125" i="2"/>
  <c r="W125" i="2"/>
  <c r="Y125" i="2"/>
  <c r="U125" i="2"/>
  <c r="R125" i="2"/>
  <c r="AB121" i="2"/>
  <c r="S121" i="2"/>
  <c r="Z121" i="2"/>
  <c r="Q121" i="2"/>
  <c r="AA121" i="2"/>
  <c r="W121" i="2"/>
  <c r="Y121" i="2"/>
  <c r="U121" i="2"/>
  <c r="R121" i="2"/>
  <c r="AB117" i="2"/>
  <c r="S117" i="2"/>
  <c r="Z117" i="2"/>
  <c r="Q117" i="2"/>
  <c r="AA117" i="2"/>
  <c r="W117" i="2"/>
  <c r="Y117" i="2"/>
  <c r="U117" i="2"/>
  <c r="R117" i="2"/>
  <c r="AB113" i="2"/>
  <c r="Z113" i="2"/>
  <c r="S113" i="2"/>
  <c r="Q113" i="2"/>
  <c r="AC113" i="2" s="1"/>
  <c r="AA113" i="2"/>
  <c r="W113" i="2"/>
  <c r="Y113" i="2"/>
  <c r="U113" i="2"/>
  <c r="R113" i="2"/>
  <c r="AB109" i="2"/>
  <c r="S109" i="2"/>
  <c r="Z109" i="2"/>
  <c r="Q109" i="2"/>
  <c r="W109" i="2"/>
  <c r="AA109" i="2"/>
  <c r="Y109" i="2"/>
  <c r="U109" i="2"/>
  <c r="R109" i="2"/>
  <c r="AB105" i="2"/>
  <c r="S105" i="2"/>
  <c r="Z105" i="2"/>
  <c r="W105" i="2"/>
  <c r="Q105" i="2"/>
  <c r="AA105" i="2"/>
  <c r="Y105" i="2"/>
  <c r="U105" i="2"/>
  <c r="R105" i="2"/>
  <c r="AB101" i="2"/>
  <c r="S101" i="2"/>
  <c r="Z101" i="2"/>
  <c r="Q101" i="2"/>
  <c r="W101" i="2"/>
  <c r="AA101" i="2"/>
  <c r="Y101" i="2"/>
  <c r="U101" i="2"/>
  <c r="R101" i="2"/>
  <c r="AB97" i="2"/>
  <c r="Z97" i="2"/>
  <c r="S97" i="2"/>
  <c r="Q97" i="2"/>
  <c r="AC97" i="2" s="1"/>
  <c r="W97" i="2"/>
  <c r="AA97" i="2"/>
  <c r="Y97" i="2"/>
  <c r="U97" i="2"/>
  <c r="R97" i="2"/>
  <c r="AB93" i="2"/>
  <c r="S93" i="2"/>
  <c r="Z93" i="2"/>
  <c r="W93" i="2"/>
  <c r="Q93" i="2"/>
  <c r="AA93" i="2"/>
  <c r="Y93" i="2"/>
  <c r="U93" i="2"/>
  <c r="R93" i="2"/>
  <c r="AB89" i="2"/>
  <c r="S89" i="2"/>
  <c r="Z89" i="2"/>
  <c r="Q89" i="2"/>
  <c r="W89" i="2"/>
  <c r="AA89" i="2"/>
  <c r="Y89" i="2"/>
  <c r="U89" i="2"/>
  <c r="R89" i="2"/>
  <c r="AB85" i="2"/>
  <c r="S85" i="2"/>
  <c r="Z85" i="2"/>
  <c r="Q85" i="2"/>
  <c r="W85" i="2"/>
  <c r="AA85" i="2"/>
  <c r="Y85" i="2"/>
  <c r="U85" i="2"/>
  <c r="R85" i="2"/>
  <c r="AB81" i="2"/>
  <c r="Z81" i="2"/>
  <c r="S81" i="2"/>
  <c r="Q81" i="2"/>
  <c r="AC81" i="2" s="1"/>
  <c r="W81" i="2"/>
  <c r="AA81" i="2"/>
  <c r="Y81" i="2"/>
  <c r="U81" i="2"/>
  <c r="R81" i="2"/>
  <c r="AB77" i="2"/>
  <c r="S77" i="2"/>
  <c r="Z77" i="2"/>
  <c r="Q77" i="2"/>
  <c r="W77" i="2"/>
  <c r="AA77" i="2"/>
  <c r="Y77" i="2"/>
  <c r="U77" i="2"/>
  <c r="R77" i="2"/>
  <c r="AB73" i="2"/>
  <c r="S73" i="2"/>
  <c r="Z73" i="2"/>
  <c r="W73" i="2"/>
  <c r="Q73" i="2"/>
  <c r="AA73" i="2"/>
  <c r="Y73" i="2"/>
  <c r="U73" i="2"/>
  <c r="R73" i="2"/>
  <c r="AB69" i="2"/>
  <c r="S69" i="2"/>
  <c r="Z69" i="2"/>
  <c r="Q69" i="2"/>
  <c r="W69" i="2"/>
  <c r="AA69" i="2"/>
  <c r="Y69" i="2"/>
  <c r="U69" i="2"/>
  <c r="R69" i="2"/>
  <c r="AB65" i="2"/>
  <c r="Z65" i="2"/>
  <c r="S65" i="2"/>
  <c r="Q65" i="2"/>
  <c r="W65" i="2"/>
  <c r="AA65" i="2"/>
  <c r="Y65" i="2"/>
  <c r="U65" i="2"/>
  <c r="R65" i="2"/>
  <c r="AB61" i="2"/>
  <c r="S61" i="2"/>
  <c r="Z61" i="2"/>
  <c r="W61" i="2"/>
  <c r="Q61" i="2"/>
  <c r="AA61" i="2"/>
  <c r="Y61" i="2"/>
  <c r="U61" i="2"/>
  <c r="R61" i="2"/>
  <c r="AB57" i="2"/>
  <c r="S57" i="2"/>
  <c r="Z57" i="2"/>
  <c r="Q57" i="2"/>
  <c r="W57" i="2"/>
  <c r="AA57" i="2"/>
  <c r="Y57" i="2"/>
  <c r="U57" i="2"/>
  <c r="R57" i="2"/>
  <c r="AB53" i="2"/>
  <c r="S53" i="2"/>
  <c r="Z53" i="2"/>
  <c r="Q53" i="2"/>
  <c r="W53" i="2"/>
  <c r="AA53" i="2"/>
  <c r="Y53" i="2"/>
  <c r="U53" i="2"/>
  <c r="R53" i="2"/>
  <c r="AB49" i="2"/>
  <c r="Z49" i="2"/>
  <c r="S49" i="2"/>
  <c r="Q49" i="2"/>
  <c r="W49" i="2"/>
  <c r="AA49" i="2"/>
  <c r="Y49" i="2"/>
  <c r="U49" i="2"/>
  <c r="R49" i="2"/>
  <c r="AB45" i="2"/>
  <c r="S45" i="2"/>
  <c r="Z45" i="2"/>
  <c r="Q45" i="2"/>
  <c r="W45" i="2"/>
  <c r="AA45" i="2"/>
  <c r="Y45" i="2"/>
  <c r="U45" i="2"/>
  <c r="R45" i="2"/>
  <c r="AB41" i="2"/>
  <c r="S41" i="2"/>
  <c r="Z41" i="2"/>
  <c r="W41" i="2"/>
  <c r="AA41" i="2"/>
  <c r="Q41" i="2"/>
  <c r="Y41" i="2"/>
  <c r="U41" i="2"/>
  <c r="R41" i="2"/>
  <c r="AB37" i="2"/>
  <c r="S37" i="2"/>
  <c r="Z37" i="2"/>
  <c r="Q37" i="2"/>
  <c r="W37" i="2"/>
  <c r="AA37" i="2"/>
  <c r="Y37" i="2"/>
  <c r="U37" i="2"/>
  <c r="R37" i="2"/>
  <c r="AB33" i="2"/>
  <c r="Z33" i="2"/>
  <c r="S33" i="2"/>
  <c r="Q33" i="2"/>
  <c r="AC33" i="2" s="1"/>
  <c r="W33" i="2"/>
  <c r="AA33" i="2"/>
  <c r="Y33" i="2"/>
  <c r="U33" i="2"/>
  <c r="R33" i="2"/>
  <c r="AB29" i="2"/>
  <c r="S29" i="2"/>
  <c r="Z29" i="2"/>
  <c r="W29" i="2"/>
  <c r="Q29" i="2"/>
  <c r="AA29" i="2"/>
  <c r="Y29" i="2"/>
  <c r="U29" i="2"/>
  <c r="R29" i="2"/>
  <c r="AB25" i="2"/>
  <c r="S25" i="2"/>
  <c r="Z25" i="2"/>
  <c r="Q25" i="2"/>
  <c r="W25" i="2"/>
  <c r="AA25" i="2"/>
  <c r="Y25" i="2"/>
  <c r="R25" i="2"/>
  <c r="U25" i="2"/>
  <c r="AB21" i="2"/>
  <c r="S21" i="2"/>
  <c r="Z21" i="2"/>
  <c r="Q21" i="2"/>
  <c r="W21" i="2"/>
  <c r="AA21" i="2"/>
  <c r="Y21" i="2"/>
  <c r="R21" i="2"/>
  <c r="U21" i="2"/>
  <c r="AB17" i="2"/>
  <c r="Z17" i="2"/>
  <c r="S17" i="2"/>
  <c r="Q17" i="2"/>
  <c r="AC17" i="2" s="1"/>
  <c r="W17" i="2"/>
  <c r="AA17" i="2"/>
  <c r="Y17" i="2"/>
  <c r="R17" i="2"/>
  <c r="U17" i="2"/>
  <c r="AB13" i="2"/>
  <c r="S13" i="2"/>
  <c r="Z13" i="2"/>
  <c r="Q13" i="2"/>
  <c r="W13" i="2"/>
  <c r="AA13" i="2"/>
  <c r="Y13" i="2"/>
  <c r="R13" i="2"/>
  <c r="U13" i="2"/>
  <c r="AB9" i="2"/>
  <c r="S9" i="2"/>
  <c r="Z9" i="2"/>
  <c r="W9" i="2"/>
  <c r="AA9" i="2"/>
  <c r="Q9" i="2"/>
  <c r="Y9" i="2"/>
  <c r="R9" i="2"/>
  <c r="U9" i="2"/>
  <c r="AB5" i="2"/>
  <c r="S5" i="2"/>
  <c r="Z5" i="2"/>
  <c r="Q5" i="2"/>
  <c r="W5" i="2"/>
  <c r="AA5" i="2"/>
  <c r="Y5" i="2"/>
  <c r="R5" i="2"/>
  <c r="U5" i="2"/>
  <c r="N849" i="2"/>
  <c r="X848" i="2"/>
  <c r="X844" i="2"/>
  <c r="X840" i="2"/>
  <c r="X836" i="2"/>
  <c r="X832" i="2"/>
  <c r="X828" i="2"/>
  <c r="X824" i="2"/>
  <c r="X820" i="2"/>
  <c r="X816" i="2"/>
  <c r="X812" i="2"/>
  <c r="X808" i="2"/>
  <c r="X804" i="2"/>
  <c r="X800" i="2"/>
  <c r="X796" i="2"/>
  <c r="X792" i="2"/>
  <c r="X788" i="2"/>
  <c r="X784" i="2"/>
  <c r="X780" i="2"/>
  <c r="X776" i="2"/>
  <c r="X772" i="2"/>
  <c r="X768" i="2"/>
  <c r="X764" i="2"/>
  <c r="X760" i="2"/>
  <c r="X756" i="2"/>
  <c r="X752" i="2"/>
  <c r="X748" i="2"/>
  <c r="X744" i="2"/>
  <c r="X740" i="2"/>
  <c r="X736" i="2"/>
  <c r="X732" i="2"/>
  <c r="X728" i="2"/>
  <c r="X724" i="2"/>
  <c r="X720" i="2"/>
  <c r="X716" i="2"/>
  <c r="X712" i="2"/>
  <c r="X708" i="2"/>
  <c r="X704" i="2"/>
  <c r="X700" i="2"/>
  <c r="X696" i="2"/>
  <c r="X692" i="2"/>
  <c r="X688" i="2"/>
  <c r="X684" i="2"/>
  <c r="X680" i="2"/>
  <c r="X676" i="2"/>
  <c r="X672" i="2"/>
  <c r="X668" i="2"/>
  <c r="X664" i="2"/>
  <c r="X660" i="2"/>
  <c r="X656" i="2"/>
  <c r="X652" i="2"/>
  <c r="X648" i="2"/>
  <c r="X644" i="2"/>
  <c r="X640" i="2"/>
  <c r="X636" i="2"/>
  <c r="X632" i="2"/>
  <c r="X628" i="2"/>
  <c r="X624" i="2"/>
  <c r="X620" i="2"/>
  <c r="X616" i="2"/>
  <c r="X612" i="2"/>
  <c r="X608" i="2"/>
  <c r="X604" i="2"/>
  <c r="X600" i="2"/>
  <c r="X596" i="2"/>
  <c r="X592" i="2"/>
  <c r="X588" i="2"/>
  <c r="X584" i="2"/>
  <c r="X580" i="2"/>
  <c r="X576" i="2"/>
  <c r="X572" i="2"/>
  <c r="X568" i="2"/>
  <c r="X564" i="2"/>
  <c r="X560" i="2"/>
  <c r="X556" i="2"/>
  <c r="T545" i="2"/>
  <c r="T533" i="2"/>
  <c r="T517" i="2"/>
  <c r="T501" i="2"/>
  <c r="T485" i="2"/>
  <c r="T469" i="2"/>
  <c r="T453" i="2"/>
  <c r="T437" i="2"/>
  <c r="T421" i="2"/>
  <c r="T405" i="2"/>
  <c r="T389" i="2"/>
  <c r="T373" i="2"/>
  <c r="T357" i="2"/>
  <c r="T341" i="2"/>
  <c r="T325" i="2"/>
  <c r="T309" i="2"/>
  <c r="T293" i="2"/>
  <c r="T277" i="2"/>
  <c r="T261" i="2"/>
  <c r="T245" i="2"/>
  <c r="T229" i="2"/>
  <c r="T213" i="2"/>
  <c r="T197" i="2"/>
  <c r="T181" i="2"/>
  <c r="T165" i="2"/>
  <c r="T149" i="2"/>
  <c r="T133" i="2"/>
  <c r="T117" i="2"/>
  <c r="T101" i="2"/>
  <c r="T85" i="2"/>
  <c r="T69" i="2"/>
  <c r="T53" i="2"/>
  <c r="T37" i="2"/>
  <c r="T21" i="2"/>
  <c r="T5" i="2"/>
  <c r="R835" i="2"/>
  <c r="R819" i="2"/>
  <c r="R803" i="2"/>
  <c r="R787" i="2"/>
  <c r="R771" i="2"/>
  <c r="R755" i="2"/>
  <c r="R739" i="2"/>
  <c r="R723" i="2"/>
  <c r="R707" i="2"/>
  <c r="R691" i="2"/>
  <c r="R675" i="2"/>
  <c r="R659" i="2"/>
  <c r="R643" i="2"/>
  <c r="R627" i="2"/>
  <c r="R611" i="2"/>
  <c r="R595" i="2"/>
  <c r="R579" i="2"/>
  <c r="R563" i="2"/>
  <c r="R547" i="2"/>
  <c r="R531" i="2"/>
  <c r="R515" i="2"/>
  <c r="R499" i="2"/>
  <c r="R483" i="2"/>
  <c r="R467" i="2"/>
  <c r="R451" i="2"/>
  <c r="R435" i="2"/>
  <c r="R419" i="2"/>
  <c r="R403" i="2"/>
  <c r="R387" i="2"/>
  <c r="R371" i="2"/>
  <c r="R355" i="2"/>
  <c r="R339" i="2"/>
  <c r="R323" i="2"/>
  <c r="R307" i="2"/>
  <c r="R291" i="2"/>
  <c r="R275" i="2"/>
  <c r="R259" i="2"/>
  <c r="R243" i="2"/>
  <c r="R227" i="2"/>
  <c r="R211" i="2"/>
  <c r="R195" i="2"/>
  <c r="R179" i="2"/>
  <c r="R163" i="2"/>
  <c r="R147" i="2"/>
  <c r="R131" i="2"/>
  <c r="R115" i="2"/>
  <c r="R99" i="2"/>
  <c r="R83" i="2"/>
  <c r="R67" i="2"/>
  <c r="R51" i="2"/>
  <c r="R35" i="2"/>
  <c r="S848" i="2"/>
  <c r="Z848" i="2"/>
  <c r="Q848" i="2"/>
  <c r="W848" i="2"/>
  <c r="AA848" i="2"/>
  <c r="U848" i="2"/>
  <c r="Y848" i="2"/>
  <c r="R848" i="2"/>
  <c r="S844" i="2"/>
  <c r="Q844" i="2"/>
  <c r="Z844" i="2"/>
  <c r="W844" i="2"/>
  <c r="AA844" i="2"/>
  <c r="U844" i="2"/>
  <c r="Y844" i="2"/>
  <c r="R844" i="2"/>
  <c r="Z840" i="2"/>
  <c r="S840" i="2"/>
  <c r="Q840" i="2"/>
  <c r="AC840" i="2" s="1"/>
  <c r="W840" i="2"/>
  <c r="AA840" i="2"/>
  <c r="U840" i="2"/>
  <c r="Y840" i="2"/>
  <c r="R840" i="2"/>
  <c r="S836" i="2"/>
  <c r="Z836" i="2"/>
  <c r="Q836" i="2"/>
  <c r="W836" i="2"/>
  <c r="AA836" i="2"/>
  <c r="U836" i="2"/>
  <c r="Y836" i="2"/>
  <c r="R836" i="2"/>
  <c r="S832" i="2"/>
  <c r="Z832" i="2"/>
  <c r="Q832" i="2"/>
  <c r="AC832" i="2" s="1"/>
  <c r="W832" i="2"/>
  <c r="AA832" i="2"/>
  <c r="U832" i="2"/>
  <c r="Y832" i="2"/>
  <c r="R832" i="2"/>
  <c r="S828" i="2"/>
  <c r="Q828" i="2"/>
  <c r="Z828" i="2"/>
  <c r="W828" i="2"/>
  <c r="AA828" i="2"/>
  <c r="U828" i="2"/>
  <c r="Y828" i="2"/>
  <c r="R828" i="2"/>
  <c r="S824" i="2"/>
  <c r="Z824" i="2"/>
  <c r="Q824" i="2"/>
  <c r="W824" i="2"/>
  <c r="AA824" i="2"/>
  <c r="U824" i="2"/>
  <c r="Y824" i="2"/>
  <c r="R824" i="2"/>
  <c r="S820" i="2"/>
  <c r="Z820" i="2"/>
  <c r="Q820" i="2"/>
  <c r="W820" i="2"/>
  <c r="AA820" i="2"/>
  <c r="U820" i="2"/>
  <c r="Y820" i="2"/>
  <c r="R820" i="2"/>
  <c r="S816" i="2"/>
  <c r="Z816" i="2"/>
  <c r="Q816" i="2"/>
  <c r="AC816" i="2" s="1"/>
  <c r="W816" i="2"/>
  <c r="AA816" i="2"/>
  <c r="U816" i="2"/>
  <c r="Y816" i="2"/>
  <c r="R816" i="2"/>
  <c r="S812" i="2"/>
  <c r="Z812" i="2"/>
  <c r="Q812" i="2"/>
  <c r="AC812" i="2" s="1"/>
  <c r="W812" i="2"/>
  <c r="AA812" i="2"/>
  <c r="U812" i="2"/>
  <c r="Y812" i="2"/>
  <c r="R812" i="2"/>
  <c r="Z808" i="2"/>
  <c r="S808" i="2"/>
  <c r="Q808" i="2"/>
  <c r="W808" i="2"/>
  <c r="AA808" i="2"/>
  <c r="U808" i="2"/>
  <c r="Y808" i="2"/>
  <c r="R808" i="2"/>
  <c r="S804" i="2"/>
  <c r="Z804" i="2"/>
  <c r="Q804" i="2"/>
  <c r="W804" i="2"/>
  <c r="AA804" i="2"/>
  <c r="U804" i="2"/>
  <c r="Y804" i="2"/>
  <c r="R804" i="2"/>
  <c r="S800" i="2"/>
  <c r="Z800" i="2"/>
  <c r="Q800" i="2"/>
  <c r="AC800" i="2" s="1"/>
  <c r="W800" i="2"/>
  <c r="AA800" i="2"/>
  <c r="U800" i="2"/>
  <c r="Y800" i="2"/>
  <c r="R800" i="2"/>
  <c r="S796" i="2"/>
  <c r="Z796" i="2"/>
  <c r="Q796" i="2"/>
  <c r="AC796" i="2" s="1"/>
  <c r="W796" i="2"/>
  <c r="AA796" i="2"/>
  <c r="U796" i="2"/>
  <c r="Y796" i="2"/>
  <c r="R796" i="2"/>
  <c r="S792" i="2"/>
  <c r="Z792" i="2"/>
  <c r="Q792" i="2"/>
  <c r="AC792" i="2" s="1"/>
  <c r="W792" i="2"/>
  <c r="AA792" i="2"/>
  <c r="U792" i="2"/>
  <c r="Y792" i="2"/>
  <c r="R792" i="2"/>
  <c r="S788" i="2"/>
  <c r="Z788" i="2"/>
  <c r="Q788" i="2"/>
  <c r="W788" i="2"/>
  <c r="AA788" i="2"/>
  <c r="U788" i="2"/>
  <c r="Y788" i="2"/>
  <c r="R788" i="2"/>
  <c r="S784" i="2"/>
  <c r="Z784" i="2"/>
  <c r="Q784" i="2"/>
  <c r="AC784" i="2" s="1"/>
  <c r="W784" i="2"/>
  <c r="AA784" i="2"/>
  <c r="U784" i="2"/>
  <c r="Y784" i="2"/>
  <c r="R784" i="2"/>
  <c r="S780" i="2"/>
  <c r="Z780" i="2"/>
  <c r="Q780" i="2"/>
  <c r="AC780" i="2" s="1"/>
  <c r="W780" i="2"/>
  <c r="AA780" i="2"/>
  <c r="U780" i="2"/>
  <c r="Y780" i="2"/>
  <c r="R780" i="2"/>
  <c r="Z776" i="2"/>
  <c r="S776" i="2"/>
  <c r="Q776" i="2"/>
  <c r="W776" i="2"/>
  <c r="AA776" i="2"/>
  <c r="U776" i="2"/>
  <c r="Y776" i="2"/>
  <c r="R776" i="2"/>
  <c r="S772" i="2"/>
  <c r="Z772" i="2"/>
  <c r="Q772" i="2"/>
  <c r="W772" i="2"/>
  <c r="AA772" i="2"/>
  <c r="U772" i="2"/>
  <c r="Y772" i="2"/>
  <c r="R772" i="2"/>
  <c r="S768" i="2"/>
  <c r="Z768" i="2"/>
  <c r="Q768" i="2"/>
  <c r="W768" i="2"/>
  <c r="AA768" i="2"/>
  <c r="U768" i="2"/>
  <c r="Y768" i="2"/>
  <c r="R768" i="2"/>
  <c r="S764" i="2"/>
  <c r="Z764" i="2"/>
  <c r="Q764" i="2"/>
  <c r="AC764" i="2" s="1"/>
  <c r="W764" i="2"/>
  <c r="AA764" i="2"/>
  <c r="U764" i="2"/>
  <c r="Y764" i="2"/>
  <c r="R764" i="2"/>
  <c r="S760" i="2"/>
  <c r="Z760" i="2"/>
  <c r="Q760" i="2"/>
  <c r="W760" i="2"/>
  <c r="AA760" i="2"/>
  <c r="U760" i="2"/>
  <c r="Y760" i="2"/>
  <c r="R760" i="2"/>
  <c r="S756" i="2"/>
  <c r="Z756" i="2"/>
  <c r="Q756" i="2"/>
  <c r="W756" i="2"/>
  <c r="AA756" i="2"/>
  <c r="U756" i="2"/>
  <c r="Y756" i="2"/>
  <c r="R756" i="2"/>
  <c r="S752" i="2"/>
  <c r="Z752" i="2"/>
  <c r="Q752" i="2"/>
  <c r="W752" i="2"/>
  <c r="AA752" i="2"/>
  <c r="U752" i="2"/>
  <c r="Y752" i="2"/>
  <c r="R752" i="2"/>
  <c r="S748" i="2"/>
  <c r="Z748" i="2"/>
  <c r="Q748" i="2"/>
  <c r="AC748" i="2" s="1"/>
  <c r="W748" i="2"/>
  <c r="AA748" i="2"/>
  <c r="U748" i="2"/>
  <c r="Y748" i="2"/>
  <c r="R748" i="2"/>
  <c r="Z744" i="2"/>
  <c r="S744" i="2"/>
  <c r="Q744" i="2"/>
  <c r="W744" i="2"/>
  <c r="AA744" i="2"/>
  <c r="U744" i="2"/>
  <c r="Y744" i="2"/>
  <c r="R744" i="2"/>
  <c r="S740" i="2"/>
  <c r="Z740" i="2"/>
  <c r="Q740" i="2"/>
  <c r="W740" i="2"/>
  <c r="AA740" i="2"/>
  <c r="U740" i="2"/>
  <c r="Y740" i="2"/>
  <c r="R740" i="2"/>
  <c r="S736" i="2"/>
  <c r="Z736" i="2"/>
  <c r="Q736" i="2"/>
  <c r="W736" i="2"/>
  <c r="AA736" i="2"/>
  <c r="U736" i="2"/>
  <c r="Y736" i="2"/>
  <c r="R736" i="2"/>
  <c r="S732" i="2"/>
  <c r="Z732" i="2"/>
  <c r="Q732" i="2"/>
  <c r="AC732" i="2" s="1"/>
  <c r="W732" i="2"/>
  <c r="AA732" i="2"/>
  <c r="U732" i="2"/>
  <c r="Y732" i="2"/>
  <c r="R732" i="2"/>
  <c r="Z728" i="2"/>
  <c r="S728" i="2"/>
  <c r="Q728" i="2"/>
  <c r="AC728" i="2" s="1"/>
  <c r="W728" i="2"/>
  <c r="AA728" i="2"/>
  <c r="U728" i="2"/>
  <c r="Y728" i="2"/>
  <c r="R728" i="2"/>
  <c r="S724" i="2"/>
  <c r="Z724" i="2"/>
  <c r="Q724" i="2"/>
  <c r="W724" i="2"/>
  <c r="AA724" i="2"/>
  <c r="U724" i="2"/>
  <c r="Y724" i="2"/>
  <c r="R724" i="2"/>
  <c r="S720" i="2"/>
  <c r="Z720" i="2"/>
  <c r="Q720" i="2"/>
  <c r="AC720" i="2" s="1"/>
  <c r="W720" i="2"/>
  <c r="AA720" i="2"/>
  <c r="U720" i="2"/>
  <c r="Y720" i="2"/>
  <c r="R720" i="2"/>
  <c r="S716" i="2"/>
  <c r="Z716" i="2"/>
  <c r="Q716" i="2"/>
  <c r="AC716" i="2" s="1"/>
  <c r="W716" i="2"/>
  <c r="AA716" i="2"/>
  <c r="U716" i="2"/>
  <c r="Y716" i="2"/>
  <c r="R716" i="2"/>
  <c r="Z712" i="2"/>
  <c r="S712" i="2"/>
  <c r="Q712" i="2"/>
  <c r="AC712" i="2" s="1"/>
  <c r="W712" i="2"/>
  <c r="AA712" i="2"/>
  <c r="U712" i="2"/>
  <c r="Y712" i="2"/>
  <c r="R712" i="2"/>
  <c r="S708" i="2"/>
  <c r="Z708" i="2"/>
  <c r="Q708" i="2"/>
  <c r="W708" i="2"/>
  <c r="AA708" i="2"/>
  <c r="U708" i="2"/>
  <c r="Y708" i="2"/>
  <c r="R708" i="2"/>
  <c r="S704" i="2"/>
  <c r="Z704" i="2"/>
  <c r="Q704" i="2"/>
  <c r="AC704" i="2" s="1"/>
  <c r="W704" i="2"/>
  <c r="AA704" i="2"/>
  <c r="U704" i="2"/>
  <c r="Y704" i="2"/>
  <c r="R704" i="2"/>
  <c r="S700" i="2"/>
  <c r="Z700" i="2"/>
  <c r="Q700" i="2"/>
  <c r="AC700" i="2" s="1"/>
  <c r="W700" i="2"/>
  <c r="AA700" i="2"/>
  <c r="U700" i="2"/>
  <c r="Y700" i="2"/>
  <c r="R700" i="2"/>
  <c r="Z696" i="2"/>
  <c r="S696" i="2"/>
  <c r="Q696" i="2"/>
  <c r="AC696" i="2" s="1"/>
  <c r="W696" i="2"/>
  <c r="AA696" i="2"/>
  <c r="U696" i="2"/>
  <c r="Y696" i="2"/>
  <c r="R696" i="2"/>
  <c r="S692" i="2"/>
  <c r="Z692" i="2"/>
  <c r="Q692" i="2"/>
  <c r="W692" i="2"/>
  <c r="AA692" i="2"/>
  <c r="U692" i="2"/>
  <c r="Y692" i="2"/>
  <c r="R692" i="2"/>
  <c r="S688" i="2"/>
  <c r="Z688" i="2"/>
  <c r="Q688" i="2"/>
  <c r="AC688" i="2" s="1"/>
  <c r="W688" i="2"/>
  <c r="AA688" i="2"/>
  <c r="U688" i="2"/>
  <c r="Y688" i="2"/>
  <c r="R688" i="2"/>
  <c r="S684" i="2"/>
  <c r="Z684" i="2"/>
  <c r="Q684" i="2"/>
  <c r="AC684" i="2" s="1"/>
  <c r="W684" i="2"/>
  <c r="AA684" i="2"/>
  <c r="U684" i="2"/>
  <c r="Y684" i="2"/>
  <c r="R684" i="2"/>
  <c r="Z680" i="2"/>
  <c r="S680" i="2"/>
  <c r="Q680" i="2"/>
  <c r="AC680" i="2" s="1"/>
  <c r="W680" i="2"/>
  <c r="AA680" i="2"/>
  <c r="U680" i="2"/>
  <c r="Y680" i="2"/>
  <c r="R680" i="2"/>
  <c r="S676" i="2"/>
  <c r="Z676" i="2"/>
  <c r="W676" i="2"/>
  <c r="Q676" i="2"/>
  <c r="AA676" i="2"/>
  <c r="U676" i="2"/>
  <c r="Y676" i="2"/>
  <c r="R676" i="2"/>
  <c r="S672" i="2"/>
  <c r="Z672" i="2"/>
  <c r="Q672" i="2"/>
  <c r="AC672" i="2" s="1"/>
  <c r="W672" i="2"/>
  <c r="AA672" i="2"/>
  <c r="U672" i="2"/>
  <c r="Y672" i="2"/>
  <c r="R672" i="2"/>
  <c r="S668" i="2"/>
  <c r="Z668" i="2"/>
  <c r="Q668" i="2"/>
  <c r="AC668" i="2" s="1"/>
  <c r="W668" i="2"/>
  <c r="AA668" i="2"/>
  <c r="U668" i="2"/>
  <c r="Y668" i="2"/>
  <c r="R668" i="2"/>
  <c r="Z664" i="2"/>
  <c r="S664" i="2"/>
  <c r="Q664" i="2"/>
  <c r="AC664" i="2" s="1"/>
  <c r="W664" i="2"/>
  <c r="AA664" i="2"/>
  <c r="U664" i="2"/>
  <c r="Y664" i="2"/>
  <c r="R664" i="2"/>
  <c r="S660" i="2"/>
  <c r="Z660" i="2"/>
  <c r="Q660" i="2"/>
  <c r="W660" i="2"/>
  <c r="AA660" i="2"/>
  <c r="U660" i="2"/>
  <c r="Y660" i="2"/>
  <c r="R660" i="2"/>
  <c r="S656" i="2"/>
  <c r="Z656" i="2"/>
  <c r="Q656" i="2"/>
  <c r="AC656" i="2" s="1"/>
  <c r="W656" i="2"/>
  <c r="AA656" i="2"/>
  <c r="U656" i="2"/>
  <c r="Y656" i="2"/>
  <c r="R656" i="2"/>
  <c r="S652" i="2"/>
  <c r="Z652" i="2"/>
  <c r="Q652" i="2"/>
  <c r="W652" i="2"/>
  <c r="AA652" i="2"/>
  <c r="U652" i="2"/>
  <c r="Y652" i="2"/>
  <c r="R652" i="2"/>
  <c r="Z648" i="2"/>
  <c r="S648" i="2"/>
  <c r="Q648" i="2"/>
  <c r="AC648" i="2" s="1"/>
  <c r="W648" i="2"/>
  <c r="AA648" i="2"/>
  <c r="U648" i="2"/>
  <c r="Y648" i="2"/>
  <c r="R648" i="2"/>
  <c r="S644" i="2"/>
  <c r="Z644" i="2"/>
  <c r="Q644" i="2"/>
  <c r="W644" i="2"/>
  <c r="AA644" i="2"/>
  <c r="U644" i="2"/>
  <c r="Y644" i="2"/>
  <c r="R644" i="2"/>
  <c r="S640" i="2"/>
  <c r="Z640" i="2"/>
  <c r="Q640" i="2"/>
  <c r="AC640" i="2" s="1"/>
  <c r="W640" i="2"/>
  <c r="AA640" i="2"/>
  <c r="U640" i="2"/>
  <c r="Y640" i="2"/>
  <c r="R640" i="2"/>
  <c r="S636" i="2"/>
  <c r="Z636" i="2"/>
  <c r="Q636" i="2"/>
  <c r="AA636" i="2"/>
  <c r="W636" i="2"/>
  <c r="U636" i="2"/>
  <c r="Y636" i="2"/>
  <c r="R636" i="2"/>
  <c r="Z632" i="2"/>
  <c r="S632" i="2"/>
  <c r="Q632" i="2"/>
  <c r="AC632" i="2" s="1"/>
  <c r="AA632" i="2"/>
  <c r="W632" i="2"/>
  <c r="U632" i="2"/>
  <c r="Y632" i="2"/>
  <c r="R632" i="2"/>
  <c r="S628" i="2"/>
  <c r="Z628" i="2"/>
  <c r="Q628" i="2"/>
  <c r="AA628" i="2"/>
  <c r="W628" i="2"/>
  <c r="U628" i="2"/>
  <c r="Y628" i="2"/>
  <c r="R628" i="2"/>
  <c r="S624" i="2"/>
  <c r="Z624" i="2"/>
  <c r="AA624" i="2"/>
  <c r="Q624" i="2"/>
  <c r="W624" i="2"/>
  <c r="U624" i="2"/>
  <c r="Y624" i="2"/>
  <c r="R624" i="2"/>
  <c r="S620" i="2"/>
  <c r="Z620" i="2"/>
  <c r="Q620" i="2"/>
  <c r="AC620" i="2" s="1"/>
  <c r="AA620" i="2"/>
  <c r="W620" i="2"/>
  <c r="U620" i="2"/>
  <c r="Y620" i="2"/>
  <c r="R620" i="2"/>
  <c r="Z616" i="2"/>
  <c r="S616" i="2"/>
  <c r="Q616" i="2"/>
  <c r="AC616" i="2" s="1"/>
  <c r="AA616" i="2"/>
  <c r="W616" i="2"/>
  <c r="U616" i="2"/>
  <c r="Y616" i="2"/>
  <c r="R616" i="2"/>
  <c r="S612" i="2"/>
  <c r="Z612" i="2"/>
  <c r="AA612" i="2"/>
  <c r="W612" i="2"/>
  <c r="Q612" i="2"/>
  <c r="U612" i="2"/>
  <c r="Y612" i="2"/>
  <c r="R612" i="2"/>
  <c r="S608" i="2"/>
  <c r="Z608" i="2"/>
  <c r="Q608" i="2"/>
  <c r="AC608" i="2" s="1"/>
  <c r="AA608" i="2"/>
  <c r="W608" i="2"/>
  <c r="U608" i="2"/>
  <c r="Y608" i="2"/>
  <c r="R608" i="2"/>
  <c r="S604" i="2"/>
  <c r="Z604" i="2"/>
  <c r="Q604" i="2"/>
  <c r="AC604" i="2" s="1"/>
  <c r="AA604" i="2"/>
  <c r="W604" i="2"/>
  <c r="U604" i="2"/>
  <c r="Y604" i="2"/>
  <c r="R604" i="2"/>
  <c r="Z600" i="2"/>
  <c r="S600" i="2"/>
  <c r="Q600" i="2"/>
  <c r="AC600" i="2" s="1"/>
  <c r="AA600" i="2"/>
  <c r="W600" i="2"/>
  <c r="U600" i="2"/>
  <c r="Y600" i="2"/>
  <c r="R600" i="2"/>
  <c r="S596" i="2"/>
  <c r="Z596" i="2"/>
  <c r="Q596" i="2"/>
  <c r="AA596" i="2"/>
  <c r="W596" i="2"/>
  <c r="U596" i="2"/>
  <c r="Y596" i="2"/>
  <c r="R596" i="2"/>
  <c r="S592" i="2"/>
  <c r="Z592" i="2"/>
  <c r="Q592" i="2"/>
  <c r="AC592" i="2" s="1"/>
  <c r="AA592" i="2"/>
  <c r="W592" i="2"/>
  <c r="U592" i="2"/>
  <c r="Y592" i="2"/>
  <c r="R592" i="2"/>
  <c r="S588" i="2"/>
  <c r="Z588" i="2"/>
  <c r="Q588" i="2"/>
  <c r="AA588" i="2"/>
  <c r="W588" i="2"/>
  <c r="U588" i="2"/>
  <c r="Y588" i="2"/>
  <c r="R588" i="2"/>
  <c r="Z584" i="2"/>
  <c r="S584" i="2"/>
  <c r="Q584" i="2"/>
  <c r="AC584" i="2" s="1"/>
  <c r="AA584" i="2"/>
  <c r="W584" i="2"/>
  <c r="U584" i="2"/>
  <c r="Y584" i="2"/>
  <c r="R584" i="2"/>
  <c r="S580" i="2"/>
  <c r="Z580" i="2"/>
  <c r="AA580" i="2"/>
  <c r="Q580" i="2"/>
  <c r="W580" i="2"/>
  <c r="U580" i="2"/>
  <c r="Y580" i="2"/>
  <c r="R580" i="2"/>
  <c r="S576" i="2"/>
  <c r="Z576" i="2"/>
  <c r="Q576" i="2"/>
  <c r="AC576" i="2" s="1"/>
  <c r="AA576" i="2"/>
  <c r="W576" i="2"/>
  <c r="U576" i="2"/>
  <c r="Y576" i="2"/>
  <c r="R576" i="2"/>
  <c r="S572" i="2"/>
  <c r="Z572" i="2"/>
  <c r="Q572" i="2"/>
  <c r="AC572" i="2" s="1"/>
  <c r="AA572" i="2"/>
  <c r="W572" i="2"/>
  <c r="U572" i="2"/>
  <c r="Y572" i="2"/>
  <c r="R572" i="2"/>
  <c r="S568" i="2"/>
  <c r="Z568" i="2"/>
  <c r="Q568" i="2"/>
  <c r="AC568" i="2" s="1"/>
  <c r="AA568" i="2"/>
  <c r="W568" i="2"/>
  <c r="U568" i="2"/>
  <c r="Y568" i="2"/>
  <c r="R568" i="2"/>
  <c r="S564" i="2"/>
  <c r="Z564" i="2"/>
  <c r="Q564" i="2"/>
  <c r="AA564" i="2"/>
  <c r="W564" i="2"/>
  <c r="U564" i="2"/>
  <c r="Y564" i="2"/>
  <c r="R564" i="2"/>
  <c r="S560" i="2"/>
  <c r="Z560" i="2"/>
  <c r="AA560" i="2"/>
  <c r="Q560" i="2"/>
  <c r="W560" i="2"/>
  <c r="U560" i="2"/>
  <c r="Y560" i="2"/>
  <c r="R560" i="2"/>
  <c r="S556" i="2"/>
  <c r="Z556" i="2"/>
  <c r="Q556" i="2"/>
  <c r="AC556" i="2" s="1"/>
  <c r="AA556" i="2"/>
  <c r="W556" i="2"/>
  <c r="U556" i="2"/>
  <c r="Y556" i="2"/>
  <c r="R556" i="2"/>
  <c r="Z552" i="2"/>
  <c r="S552" i="2"/>
  <c r="Q552" i="2"/>
  <c r="AA552" i="2"/>
  <c r="W552" i="2"/>
  <c r="U552" i="2"/>
  <c r="Y552" i="2"/>
  <c r="R552" i="2"/>
  <c r="S548" i="2"/>
  <c r="Z548" i="2"/>
  <c r="AA548" i="2"/>
  <c r="W548" i="2"/>
  <c r="Q548" i="2"/>
  <c r="U548" i="2"/>
  <c r="Y548" i="2"/>
  <c r="R548" i="2"/>
  <c r="S544" i="2"/>
  <c r="Z544" i="2"/>
  <c r="Q544" i="2"/>
  <c r="AC544" i="2" s="1"/>
  <c r="AA544" i="2"/>
  <c r="W544" i="2"/>
  <c r="U544" i="2"/>
  <c r="Y544" i="2"/>
  <c r="R544" i="2"/>
  <c r="S540" i="2"/>
  <c r="Z540" i="2"/>
  <c r="Q540" i="2"/>
  <c r="AC540" i="2" s="1"/>
  <c r="AA540" i="2"/>
  <c r="W540" i="2"/>
  <c r="U540" i="2"/>
  <c r="Y540" i="2"/>
  <c r="R540" i="2"/>
  <c r="T540" i="2"/>
  <c r="S536" i="2"/>
  <c r="Z536" i="2"/>
  <c r="Q536" i="2"/>
  <c r="AA536" i="2"/>
  <c r="W536" i="2"/>
  <c r="U536" i="2"/>
  <c r="Y536" i="2"/>
  <c r="R536" i="2"/>
  <c r="T536" i="2"/>
  <c r="S532" i="2"/>
  <c r="Z532" i="2"/>
  <c r="Q532" i="2"/>
  <c r="AA532" i="2"/>
  <c r="W532" i="2"/>
  <c r="U532" i="2"/>
  <c r="Y532" i="2"/>
  <c r="R532" i="2"/>
  <c r="T532" i="2"/>
  <c r="S528" i="2"/>
  <c r="Z528" i="2"/>
  <c r="Q528" i="2"/>
  <c r="AA528" i="2"/>
  <c r="W528" i="2"/>
  <c r="U528" i="2"/>
  <c r="Y528" i="2"/>
  <c r="R528" i="2"/>
  <c r="T528" i="2"/>
  <c r="S524" i="2"/>
  <c r="Z524" i="2"/>
  <c r="Q524" i="2"/>
  <c r="AC524" i="2" s="1"/>
  <c r="AA524" i="2"/>
  <c r="W524" i="2"/>
  <c r="U524" i="2"/>
  <c r="Y524" i="2"/>
  <c r="R524" i="2"/>
  <c r="T524" i="2"/>
  <c r="Z520" i="2"/>
  <c r="S520" i="2"/>
  <c r="Q520" i="2"/>
  <c r="AA520" i="2"/>
  <c r="W520" i="2"/>
  <c r="U520" i="2"/>
  <c r="Y520" i="2"/>
  <c r="R520" i="2"/>
  <c r="T520" i="2"/>
  <c r="S516" i="2"/>
  <c r="Z516" i="2"/>
  <c r="AA516" i="2"/>
  <c r="Q516" i="2"/>
  <c r="W516" i="2"/>
  <c r="U516" i="2"/>
  <c r="Y516" i="2"/>
  <c r="R516" i="2"/>
  <c r="T516" i="2"/>
  <c r="S512" i="2"/>
  <c r="Z512" i="2"/>
  <c r="Q512" i="2"/>
  <c r="AA512" i="2"/>
  <c r="W512" i="2"/>
  <c r="U512" i="2"/>
  <c r="Y512" i="2"/>
  <c r="R512" i="2"/>
  <c r="T512" i="2"/>
  <c r="Z508" i="2"/>
  <c r="S508" i="2"/>
  <c r="Q508" i="2"/>
  <c r="AC508" i="2" s="1"/>
  <c r="AA508" i="2"/>
  <c r="W508" i="2"/>
  <c r="U508" i="2"/>
  <c r="Y508" i="2"/>
  <c r="R508" i="2"/>
  <c r="T508" i="2"/>
  <c r="S504" i="2"/>
  <c r="Z504" i="2"/>
  <c r="Q504" i="2"/>
  <c r="AA504" i="2"/>
  <c r="W504" i="2"/>
  <c r="U504" i="2"/>
  <c r="Y504" i="2"/>
  <c r="R504" i="2"/>
  <c r="T504" i="2"/>
  <c r="S500" i="2"/>
  <c r="Z500" i="2"/>
  <c r="Q500" i="2"/>
  <c r="AA500" i="2"/>
  <c r="W500" i="2"/>
  <c r="U500" i="2"/>
  <c r="Y500" i="2"/>
  <c r="R500" i="2"/>
  <c r="T500" i="2"/>
  <c r="S496" i="2"/>
  <c r="Z496" i="2"/>
  <c r="AA496" i="2"/>
  <c r="Q496" i="2"/>
  <c r="AC496" i="2" s="1"/>
  <c r="W496" i="2"/>
  <c r="U496" i="2"/>
  <c r="Y496" i="2"/>
  <c r="R496" i="2"/>
  <c r="T496" i="2"/>
  <c r="Z492" i="2"/>
  <c r="S492" i="2"/>
  <c r="Q492" i="2"/>
  <c r="AA492" i="2"/>
  <c r="W492" i="2"/>
  <c r="U492" i="2"/>
  <c r="Y492" i="2"/>
  <c r="R492" i="2"/>
  <c r="T492" i="2"/>
  <c r="S488" i="2"/>
  <c r="Z488" i="2"/>
  <c r="Q488" i="2"/>
  <c r="AA488" i="2"/>
  <c r="W488" i="2"/>
  <c r="U488" i="2"/>
  <c r="Y488" i="2"/>
  <c r="R488" i="2"/>
  <c r="T488" i="2"/>
  <c r="S484" i="2"/>
  <c r="Z484" i="2"/>
  <c r="AA484" i="2"/>
  <c r="W484" i="2"/>
  <c r="Q484" i="2"/>
  <c r="U484" i="2"/>
  <c r="Y484" i="2"/>
  <c r="R484" i="2"/>
  <c r="T484" i="2"/>
  <c r="S480" i="2"/>
  <c r="Z480" i="2"/>
  <c r="Q480" i="2"/>
  <c r="AA480" i="2"/>
  <c r="W480" i="2"/>
  <c r="U480" i="2"/>
  <c r="Y480" i="2"/>
  <c r="R480" i="2"/>
  <c r="T480" i="2"/>
  <c r="Z476" i="2"/>
  <c r="S476" i="2"/>
  <c r="Q476" i="2"/>
  <c r="AC476" i="2" s="1"/>
  <c r="AA476" i="2"/>
  <c r="W476" i="2"/>
  <c r="U476" i="2"/>
  <c r="Y476" i="2"/>
  <c r="R476" i="2"/>
  <c r="T476" i="2"/>
  <c r="S472" i="2"/>
  <c r="Z472" i="2"/>
  <c r="Q472" i="2"/>
  <c r="AA472" i="2"/>
  <c r="W472" i="2"/>
  <c r="U472" i="2"/>
  <c r="Y472" i="2"/>
  <c r="R472" i="2"/>
  <c r="T472" i="2"/>
  <c r="S468" i="2"/>
  <c r="Z468" i="2"/>
  <c r="Q468" i="2"/>
  <c r="AA468" i="2"/>
  <c r="W468" i="2"/>
  <c r="U468" i="2"/>
  <c r="Y468" i="2"/>
  <c r="R468" i="2"/>
  <c r="T468" i="2"/>
  <c r="S464" i="2"/>
  <c r="Z464" i="2"/>
  <c r="Q464" i="2"/>
  <c r="AA464" i="2"/>
  <c r="W464" i="2"/>
  <c r="U464" i="2"/>
  <c r="Y464" i="2"/>
  <c r="R464" i="2"/>
  <c r="T464" i="2"/>
  <c r="Z460" i="2"/>
  <c r="S460" i="2"/>
  <c r="Q460" i="2"/>
  <c r="AA460" i="2"/>
  <c r="W460" i="2"/>
  <c r="U460" i="2"/>
  <c r="Y460" i="2"/>
  <c r="R460" i="2"/>
  <c r="T460" i="2"/>
  <c r="S456" i="2"/>
  <c r="Z456" i="2"/>
  <c r="Q456" i="2"/>
  <c r="AA456" i="2"/>
  <c r="W456" i="2"/>
  <c r="U456" i="2"/>
  <c r="Y456" i="2"/>
  <c r="R456" i="2"/>
  <c r="T456" i="2"/>
  <c r="S452" i="2"/>
  <c r="Z452" i="2"/>
  <c r="AA452" i="2"/>
  <c r="Q452" i="2"/>
  <c r="W452" i="2"/>
  <c r="U452" i="2"/>
  <c r="Y452" i="2"/>
  <c r="R452" i="2"/>
  <c r="T452" i="2"/>
  <c r="S448" i="2"/>
  <c r="Z448" i="2"/>
  <c r="Q448" i="2"/>
  <c r="AA448" i="2"/>
  <c r="W448" i="2"/>
  <c r="U448" i="2"/>
  <c r="Y448" i="2"/>
  <c r="R448" i="2"/>
  <c r="T448" i="2"/>
  <c r="Z444" i="2"/>
  <c r="S444" i="2"/>
  <c r="Q444" i="2"/>
  <c r="AC444" i="2" s="1"/>
  <c r="AA444" i="2"/>
  <c r="W444" i="2"/>
  <c r="U444" i="2"/>
  <c r="Y444" i="2"/>
  <c r="R444" i="2"/>
  <c r="T444" i="2"/>
  <c r="S440" i="2"/>
  <c r="Z440" i="2"/>
  <c r="Q440" i="2"/>
  <c r="AA440" i="2"/>
  <c r="W440" i="2"/>
  <c r="U440" i="2"/>
  <c r="Y440" i="2"/>
  <c r="R440" i="2"/>
  <c r="T440" i="2"/>
  <c r="S436" i="2"/>
  <c r="Z436" i="2"/>
  <c r="Q436" i="2"/>
  <c r="AA436" i="2"/>
  <c r="W436" i="2"/>
  <c r="U436" i="2"/>
  <c r="Y436" i="2"/>
  <c r="R436" i="2"/>
  <c r="T436" i="2"/>
  <c r="S432" i="2"/>
  <c r="Z432" i="2"/>
  <c r="AA432" i="2"/>
  <c r="Q432" i="2"/>
  <c r="AC432" i="2" s="1"/>
  <c r="W432" i="2"/>
  <c r="U432" i="2"/>
  <c r="Y432" i="2"/>
  <c r="R432" i="2"/>
  <c r="T432" i="2"/>
  <c r="Z428" i="2"/>
  <c r="S428" i="2"/>
  <c r="Q428" i="2"/>
  <c r="AA428" i="2"/>
  <c r="W428" i="2"/>
  <c r="U428" i="2"/>
  <c r="Y428" i="2"/>
  <c r="R428" i="2"/>
  <c r="T428" i="2"/>
  <c r="S424" i="2"/>
  <c r="Z424" i="2"/>
  <c r="Q424" i="2"/>
  <c r="AA424" i="2"/>
  <c r="W424" i="2"/>
  <c r="U424" i="2"/>
  <c r="Y424" i="2"/>
  <c r="R424" i="2"/>
  <c r="T424" i="2"/>
  <c r="S420" i="2"/>
  <c r="Z420" i="2"/>
  <c r="AA420" i="2"/>
  <c r="W420" i="2"/>
  <c r="Q420" i="2"/>
  <c r="U420" i="2"/>
  <c r="Y420" i="2"/>
  <c r="R420" i="2"/>
  <c r="T420" i="2"/>
  <c r="S416" i="2"/>
  <c r="Z416" i="2"/>
  <c r="Q416" i="2"/>
  <c r="AA416" i="2"/>
  <c r="W416" i="2"/>
  <c r="U416" i="2"/>
  <c r="Y416" i="2"/>
  <c r="R416" i="2"/>
  <c r="T416" i="2"/>
  <c r="Z412" i="2"/>
  <c r="S412" i="2"/>
  <c r="Q412" i="2"/>
  <c r="AC412" i="2" s="1"/>
  <c r="AA412" i="2"/>
  <c r="W412" i="2"/>
  <c r="U412" i="2"/>
  <c r="Y412" i="2"/>
  <c r="R412" i="2"/>
  <c r="T412" i="2"/>
  <c r="S408" i="2"/>
  <c r="Z408" i="2"/>
  <c r="Q408" i="2"/>
  <c r="AA408" i="2"/>
  <c r="W408" i="2"/>
  <c r="U408" i="2"/>
  <c r="Y408" i="2"/>
  <c r="R408" i="2"/>
  <c r="T408" i="2"/>
  <c r="S404" i="2"/>
  <c r="Z404" i="2"/>
  <c r="Q404" i="2"/>
  <c r="AA404" i="2"/>
  <c r="W404" i="2"/>
  <c r="U404" i="2"/>
  <c r="Y404" i="2"/>
  <c r="R404" i="2"/>
  <c r="T404" i="2"/>
  <c r="S400" i="2"/>
  <c r="Z400" i="2"/>
  <c r="Q400" i="2"/>
  <c r="AA400" i="2"/>
  <c r="W400" i="2"/>
  <c r="U400" i="2"/>
  <c r="Y400" i="2"/>
  <c r="R400" i="2"/>
  <c r="T400" i="2"/>
  <c r="Z396" i="2"/>
  <c r="S396" i="2"/>
  <c r="Q396" i="2"/>
  <c r="AC396" i="2" s="1"/>
  <c r="AA396" i="2"/>
  <c r="W396" i="2"/>
  <c r="U396" i="2"/>
  <c r="Y396" i="2"/>
  <c r="R396" i="2"/>
  <c r="T396" i="2"/>
  <c r="S392" i="2"/>
  <c r="Z392" i="2"/>
  <c r="Q392" i="2"/>
  <c r="AA392" i="2"/>
  <c r="W392" i="2"/>
  <c r="U392" i="2"/>
  <c r="Y392" i="2"/>
  <c r="R392" i="2"/>
  <c r="T392" i="2"/>
  <c r="S388" i="2"/>
  <c r="Z388" i="2"/>
  <c r="Q388" i="2"/>
  <c r="AA388" i="2"/>
  <c r="W388" i="2"/>
  <c r="Y388" i="2"/>
  <c r="U388" i="2"/>
  <c r="R388" i="2"/>
  <c r="T388" i="2"/>
  <c r="S384" i="2"/>
  <c r="Z384" i="2"/>
  <c r="Q384" i="2"/>
  <c r="AA384" i="2"/>
  <c r="W384" i="2"/>
  <c r="Y384" i="2"/>
  <c r="U384" i="2"/>
  <c r="R384" i="2"/>
  <c r="T384" i="2"/>
  <c r="Z380" i="2"/>
  <c r="S380" i="2"/>
  <c r="Q380" i="2"/>
  <c r="AC380" i="2" s="1"/>
  <c r="AA380" i="2"/>
  <c r="W380" i="2"/>
  <c r="Y380" i="2"/>
  <c r="U380" i="2"/>
  <c r="R380" i="2"/>
  <c r="T380" i="2"/>
  <c r="S376" i="2"/>
  <c r="Z376" i="2"/>
  <c r="Q376" i="2"/>
  <c r="AA376" i="2"/>
  <c r="W376" i="2"/>
  <c r="Y376" i="2"/>
  <c r="U376" i="2"/>
  <c r="R376" i="2"/>
  <c r="T376" i="2"/>
  <c r="S372" i="2"/>
  <c r="Z372" i="2"/>
  <c r="Q372" i="2"/>
  <c r="AA372" i="2"/>
  <c r="W372" i="2"/>
  <c r="Y372" i="2"/>
  <c r="U372" i="2"/>
  <c r="R372" i="2"/>
  <c r="T372" i="2"/>
  <c r="S368" i="2"/>
  <c r="Z368" i="2"/>
  <c r="Q368" i="2"/>
  <c r="AA368" i="2"/>
  <c r="W368" i="2"/>
  <c r="Y368" i="2"/>
  <c r="U368" i="2"/>
  <c r="R368" i="2"/>
  <c r="T368" i="2"/>
  <c r="Z364" i="2"/>
  <c r="S364" i="2"/>
  <c r="Q364" i="2"/>
  <c r="AA364" i="2"/>
  <c r="W364" i="2"/>
  <c r="Y364" i="2"/>
  <c r="U364" i="2"/>
  <c r="R364" i="2"/>
  <c r="T364" i="2"/>
  <c r="S360" i="2"/>
  <c r="Z360" i="2"/>
  <c r="Q360" i="2"/>
  <c r="AA360" i="2"/>
  <c r="W360" i="2"/>
  <c r="Y360" i="2"/>
  <c r="U360" i="2"/>
  <c r="R360" i="2"/>
  <c r="T360" i="2"/>
  <c r="S356" i="2"/>
  <c r="Z356" i="2"/>
  <c r="AA356" i="2"/>
  <c r="W356" i="2"/>
  <c r="Q356" i="2"/>
  <c r="Y356" i="2"/>
  <c r="U356" i="2"/>
  <c r="R356" i="2"/>
  <c r="T356" i="2"/>
  <c r="S352" i="2"/>
  <c r="Z352" i="2"/>
  <c r="Q352" i="2"/>
  <c r="AA352" i="2"/>
  <c r="W352" i="2"/>
  <c r="Y352" i="2"/>
  <c r="U352" i="2"/>
  <c r="R352" i="2"/>
  <c r="T352" i="2"/>
  <c r="Z348" i="2"/>
  <c r="S348" i="2"/>
  <c r="Q348" i="2"/>
  <c r="AC348" i="2" s="1"/>
  <c r="AA348" i="2"/>
  <c r="W348" i="2"/>
  <c r="Y348" i="2"/>
  <c r="U348" i="2"/>
  <c r="R348" i="2"/>
  <c r="T348" i="2"/>
  <c r="S344" i="2"/>
  <c r="Z344" i="2"/>
  <c r="Q344" i="2"/>
  <c r="AA344" i="2"/>
  <c r="W344" i="2"/>
  <c r="Y344" i="2"/>
  <c r="U344" i="2"/>
  <c r="R344" i="2"/>
  <c r="T344" i="2"/>
  <c r="S340" i="2"/>
  <c r="Z340" i="2"/>
  <c r="AA340" i="2"/>
  <c r="W340" i="2"/>
  <c r="Q340" i="2"/>
  <c r="Y340" i="2"/>
  <c r="U340" i="2"/>
  <c r="R340" i="2"/>
  <c r="T340" i="2"/>
  <c r="S336" i="2"/>
  <c r="Z336" i="2"/>
  <c r="Q336" i="2"/>
  <c r="AA336" i="2"/>
  <c r="W336" i="2"/>
  <c r="Y336" i="2"/>
  <c r="U336" i="2"/>
  <c r="R336" i="2"/>
  <c r="T336" i="2"/>
  <c r="S332" i="2"/>
  <c r="Z332" i="2"/>
  <c r="Q332" i="2"/>
  <c r="AA332" i="2"/>
  <c r="W332" i="2"/>
  <c r="Y332" i="2"/>
  <c r="U332" i="2"/>
  <c r="R332" i="2"/>
  <c r="T332" i="2"/>
  <c r="S328" i="2"/>
  <c r="Z328" i="2"/>
  <c r="Q328" i="2"/>
  <c r="AA328" i="2"/>
  <c r="W328" i="2"/>
  <c r="Y328" i="2"/>
  <c r="U328" i="2"/>
  <c r="R328" i="2"/>
  <c r="T328" i="2"/>
  <c r="S324" i="2"/>
  <c r="Z324" i="2"/>
  <c r="Q324" i="2"/>
  <c r="AA324" i="2"/>
  <c r="W324" i="2"/>
  <c r="Y324" i="2"/>
  <c r="U324" i="2"/>
  <c r="R324" i="2"/>
  <c r="T324" i="2"/>
  <c r="S320" i="2"/>
  <c r="Z320" i="2"/>
  <c r="Q320" i="2"/>
  <c r="AA320" i="2"/>
  <c r="W320" i="2"/>
  <c r="Y320" i="2"/>
  <c r="U320" i="2"/>
  <c r="R320" i="2"/>
  <c r="T320" i="2"/>
  <c r="S316" i="2"/>
  <c r="Z316" i="2"/>
  <c r="Q316" i="2"/>
  <c r="AC316" i="2" s="1"/>
  <c r="AA316" i="2"/>
  <c r="W316" i="2"/>
  <c r="Y316" i="2"/>
  <c r="U316" i="2"/>
  <c r="R316" i="2"/>
  <c r="T316" i="2"/>
  <c r="S312" i="2"/>
  <c r="Z312" i="2"/>
  <c r="Q312" i="2"/>
  <c r="AA312" i="2"/>
  <c r="W312" i="2"/>
  <c r="Y312" i="2"/>
  <c r="U312" i="2"/>
  <c r="R312" i="2"/>
  <c r="T312" i="2"/>
  <c r="S308" i="2"/>
  <c r="Z308" i="2"/>
  <c r="AA308" i="2"/>
  <c r="Q308" i="2"/>
  <c r="W308" i="2"/>
  <c r="Y308" i="2"/>
  <c r="U308" i="2"/>
  <c r="R308" i="2"/>
  <c r="T308" i="2"/>
  <c r="S304" i="2"/>
  <c r="Z304" i="2"/>
  <c r="Q304" i="2"/>
  <c r="AA304" i="2"/>
  <c r="W304" i="2"/>
  <c r="Y304" i="2"/>
  <c r="U304" i="2"/>
  <c r="R304" i="2"/>
  <c r="T304" i="2"/>
  <c r="S300" i="2"/>
  <c r="Z300" i="2"/>
  <c r="Q300" i="2"/>
  <c r="AC300" i="2" s="1"/>
  <c r="AA300" i="2"/>
  <c r="W300" i="2"/>
  <c r="Y300" i="2"/>
  <c r="U300" i="2"/>
  <c r="R300" i="2"/>
  <c r="T300" i="2"/>
  <c r="S296" i="2"/>
  <c r="Z296" i="2"/>
  <c r="Q296" i="2"/>
  <c r="AA296" i="2"/>
  <c r="W296" i="2"/>
  <c r="Y296" i="2"/>
  <c r="U296" i="2"/>
  <c r="R296" i="2"/>
  <c r="T296" i="2"/>
  <c r="S292" i="2"/>
  <c r="Z292" i="2"/>
  <c r="AA292" i="2"/>
  <c r="Q292" i="2"/>
  <c r="W292" i="2"/>
  <c r="Y292" i="2"/>
  <c r="U292" i="2"/>
  <c r="R292" i="2"/>
  <c r="T292" i="2"/>
  <c r="S288" i="2"/>
  <c r="Z288" i="2"/>
  <c r="Q288" i="2"/>
  <c r="AA288" i="2"/>
  <c r="W288" i="2"/>
  <c r="Y288" i="2"/>
  <c r="U288" i="2"/>
  <c r="R288" i="2"/>
  <c r="T288" i="2"/>
  <c r="S284" i="2"/>
  <c r="Z284" i="2"/>
  <c r="Q284" i="2"/>
  <c r="AC284" i="2" s="1"/>
  <c r="AA284" i="2"/>
  <c r="W284" i="2"/>
  <c r="Y284" i="2"/>
  <c r="U284" i="2"/>
  <c r="R284" i="2"/>
  <c r="T284" i="2"/>
  <c r="S280" i="2"/>
  <c r="Z280" i="2"/>
  <c r="Q280" i="2"/>
  <c r="AA280" i="2"/>
  <c r="W280" i="2"/>
  <c r="Y280" i="2"/>
  <c r="U280" i="2"/>
  <c r="R280" i="2"/>
  <c r="T280" i="2"/>
  <c r="S276" i="2"/>
  <c r="Z276" i="2"/>
  <c r="Q276" i="2"/>
  <c r="AA276" i="2"/>
  <c r="W276" i="2"/>
  <c r="Y276" i="2"/>
  <c r="U276" i="2"/>
  <c r="R276" i="2"/>
  <c r="T276" i="2"/>
  <c r="S272" i="2"/>
  <c r="Z272" i="2"/>
  <c r="Q272" i="2"/>
  <c r="AA272" i="2"/>
  <c r="W272" i="2"/>
  <c r="Y272" i="2"/>
  <c r="U272" i="2"/>
  <c r="R272" i="2"/>
  <c r="T272" i="2"/>
  <c r="S268" i="2"/>
  <c r="Z268" i="2"/>
  <c r="Q268" i="2"/>
  <c r="AA268" i="2"/>
  <c r="W268" i="2"/>
  <c r="Y268" i="2"/>
  <c r="U268" i="2"/>
  <c r="R268" i="2"/>
  <c r="T268" i="2"/>
  <c r="S264" i="2"/>
  <c r="Z264" i="2"/>
  <c r="Q264" i="2"/>
  <c r="AA264" i="2"/>
  <c r="W264" i="2"/>
  <c r="Y264" i="2"/>
  <c r="U264" i="2"/>
  <c r="R264" i="2"/>
  <c r="T264" i="2"/>
  <c r="S260" i="2"/>
  <c r="Z260" i="2"/>
  <c r="Q260" i="2"/>
  <c r="AA260" i="2"/>
  <c r="W260" i="2"/>
  <c r="Y260" i="2"/>
  <c r="U260" i="2"/>
  <c r="R260" i="2"/>
  <c r="T260" i="2"/>
  <c r="S256" i="2"/>
  <c r="Z256" i="2"/>
  <c r="Q256" i="2"/>
  <c r="AA256" i="2"/>
  <c r="W256" i="2"/>
  <c r="Y256" i="2"/>
  <c r="U256" i="2"/>
  <c r="R256" i="2"/>
  <c r="T256" i="2"/>
  <c r="S252" i="2"/>
  <c r="Z252" i="2"/>
  <c r="Q252" i="2"/>
  <c r="AC252" i="2" s="1"/>
  <c r="AA252" i="2"/>
  <c r="W252" i="2"/>
  <c r="Y252" i="2"/>
  <c r="U252" i="2"/>
  <c r="R252" i="2"/>
  <c r="T252" i="2"/>
  <c r="S248" i="2"/>
  <c r="Z248" i="2"/>
  <c r="Q248" i="2"/>
  <c r="AA248" i="2"/>
  <c r="W248" i="2"/>
  <c r="Y248" i="2"/>
  <c r="U248" i="2"/>
  <c r="R248" i="2"/>
  <c r="T248" i="2"/>
  <c r="S244" i="2"/>
  <c r="Z244" i="2"/>
  <c r="AA244" i="2"/>
  <c r="Q244" i="2"/>
  <c r="W244" i="2"/>
  <c r="Y244" i="2"/>
  <c r="U244" i="2"/>
  <c r="R244" i="2"/>
  <c r="T244" i="2"/>
  <c r="S240" i="2"/>
  <c r="Z240" i="2"/>
  <c r="Q240" i="2"/>
  <c r="AA240" i="2"/>
  <c r="W240" i="2"/>
  <c r="Y240" i="2"/>
  <c r="U240" i="2"/>
  <c r="R240" i="2"/>
  <c r="T240" i="2"/>
  <c r="S236" i="2"/>
  <c r="Z236" i="2"/>
  <c r="Q236" i="2"/>
  <c r="AC236" i="2" s="1"/>
  <c r="AA236" i="2"/>
  <c r="W236" i="2"/>
  <c r="Y236" i="2"/>
  <c r="U236" i="2"/>
  <c r="R236" i="2"/>
  <c r="T236" i="2"/>
  <c r="S232" i="2"/>
  <c r="Z232" i="2"/>
  <c r="Q232" i="2"/>
  <c r="AA232" i="2"/>
  <c r="W232" i="2"/>
  <c r="Y232" i="2"/>
  <c r="U232" i="2"/>
  <c r="R232" i="2"/>
  <c r="T232" i="2"/>
  <c r="S228" i="2"/>
  <c r="Z228" i="2"/>
  <c r="Q228" i="2"/>
  <c r="AA228" i="2"/>
  <c r="W228" i="2"/>
  <c r="Y228" i="2"/>
  <c r="U228" i="2"/>
  <c r="R228" i="2"/>
  <c r="T228" i="2"/>
  <c r="S224" i="2"/>
  <c r="Z224" i="2"/>
  <c r="Q224" i="2"/>
  <c r="AA224" i="2"/>
  <c r="W224" i="2"/>
  <c r="Y224" i="2"/>
  <c r="U224" i="2"/>
  <c r="R224" i="2"/>
  <c r="T224" i="2"/>
  <c r="S220" i="2"/>
  <c r="Z220" i="2"/>
  <c r="Q220" i="2"/>
  <c r="AC220" i="2" s="1"/>
  <c r="AA220" i="2"/>
  <c r="W220" i="2"/>
  <c r="Y220" i="2"/>
  <c r="U220" i="2"/>
  <c r="R220" i="2"/>
  <c r="T220" i="2"/>
  <c r="S216" i="2"/>
  <c r="Z216" i="2"/>
  <c r="Q216" i="2"/>
  <c r="AA216" i="2"/>
  <c r="W216" i="2"/>
  <c r="Y216" i="2"/>
  <c r="U216" i="2"/>
  <c r="R216" i="2"/>
  <c r="T216" i="2"/>
  <c r="S212" i="2"/>
  <c r="Z212" i="2"/>
  <c r="AA212" i="2"/>
  <c r="Q212" i="2"/>
  <c r="W212" i="2"/>
  <c r="Y212" i="2"/>
  <c r="U212" i="2"/>
  <c r="R212" i="2"/>
  <c r="T212" i="2"/>
  <c r="S208" i="2"/>
  <c r="Z208" i="2"/>
  <c r="Q208" i="2"/>
  <c r="AA208" i="2"/>
  <c r="W208" i="2"/>
  <c r="Y208" i="2"/>
  <c r="U208" i="2"/>
  <c r="R208" i="2"/>
  <c r="T208" i="2"/>
  <c r="S204" i="2"/>
  <c r="Z204" i="2"/>
  <c r="Q204" i="2"/>
  <c r="AC204" i="2" s="1"/>
  <c r="AA204" i="2"/>
  <c r="W204" i="2"/>
  <c r="Y204" i="2"/>
  <c r="U204" i="2"/>
  <c r="R204" i="2"/>
  <c r="T204" i="2"/>
  <c r="S200" i="2"/>
  <c r="Z200" i="2"/>
  <c r="Q200" i="2"/>
  <c r="AA200" i="2"/>
  <c r="W200" i="2"/>
  <c r="Y200" i="2"/>
  <c r="U200" i="2"/>
  <c r="R200" i="2"/>
  <c r="T200" i="2"/>
  <c r="S196" i="2"/>
  <c r="Z196" i="2"/>
  <c r="Q196" i="2"/>
  <c r="AA196" i="2"/>
  <c r="W196" i="2"/>
  <c r="Y196" i="2"/>
  <c r="U196" i="2"/>
  <c r="R196" i="2"/>
  <c r="T196" i="2"/>
  <c r="S192" i="2"/>
  <c r="Z192" i="2"/>
  <c r="Q192" i="2"/>
  <c r="AA192" i="2"/>
  <c r="W192" i="2"/>
  <c r="Y192" i="2"/>
  <c r="U192" i="2"/>
  <c r="R192" i="2"/>
  <c r="T192" i="2"/>
  <c r="S188" i="2"/>
  <c r="Z188" i="2"/>
  <c r="Q188" i="2"/>
  <c r="AC188" i="2" s="1"/>
  <c r="AA188" i="2"/>
  <c r="W188" i="2"/>
  <c r="Y188" i="2"/>
  <c r="U188" i="2"/>
  <c r="R188" i="2"/>
  <c r="T188" i="2"/>
  <c r="S184" i="2"/>
  <c r="Z184" i="2"/>
  <c r="Q184" i="2"/>
  <c r="AA184" i="2"/>
  <c r="W184" i="2"/>
  <c r="Y184" i="2"/>
  <c r="U184" i="2"/>
  <c r="R184" i="2"/>
  <c r="T184" i="2"/>
  <c r="S180" i="2"/>
  <c r="Z180" i="2"/>
  <c r="AA180" i="2"/>
  <c r="Q180" i="2"/>
  <c r="W180" i="2"/>
  <c r="Y180" i="2"/>
  <c r="U180" i="2"/>
  <c r="R180" i="2"/>
  <c r="T180" i="2"/>
  <c r="S176" i="2"/>
  <c r="Z176" i="2"/>
  <c r="Q176" i="2"/>
  <c r="AA176" i="2"/>
  <c r="W176" i="2"/>
  <c r="Y176" i="2"/>
  <c r="U176" i="2"/>
  <c r="R176" i="2"/>
  <c r="T176" i="2"/>
  <c r="S172" i="2"/>
  <c r="Z172" i="2"/>
  <c r="Q172" i="2"/>
  <c r="AC172" i="2" s="1"/>
  <c r="AA172" i="2"/>
  <c r="W172" i="2"/>
  <c r="Y172" i="2"/>
  <c r="U172" i="2"/>
  <c r="R172" i="2"/>
  <c r="T172" i="2"/>
  <c r="S168" i="2"/>
  <c r="Z168" i="2"/>
  <c r="Q168" i="2"/>
  <c r="AA168" i="2"/>
  <c r="W168" i="2"/>
  <c r="Y168" i="2"/>
  <c r="U168" i="2"/>
  <c r="R168" i="2"/>
  <c r="T168" i="2"/>
  <c r="S164" i="2"/>
  <c r="Z164" i="2"/>
  <c r="Q164" i="2"/>
  <c r="AA164" i="2"/>
  <c r="W164" i="2"/>
  <c r="Y164" i="2"/>
  <c r="U164" i="2"/>
  <c r="R164" i="2"/>
  <c r="T164" i="2"/>
  <c r="S160" i="2"/>
  <c r="Z160" i="2"/>
  <c r="Q160" i="2"/>
  <c r="AA160" i="2"/>
  <c r="W160" i="2"/>
  <c r="Y160" i="2"/>
  <c r="U160" i="2"/>
  <c r="R160" i="2"/>
  <c r="T160" i="2"/>
  <c r="S156" i="2"/>
  <c r="Z156" i="2"/>
  <c r="Q156" i="2"/>
  <c r="AC156" i="2" s="1"/>
  <c r="AA156" i="2"/>
  <c r="W156" i="2"/>
  <c r="Y156" i="2"/>
  <c r="U156" i="2"/>
  <c r="R156" i="2"/>
  <c r="T156" i="2"/>
  <c r="S152" i="2"/>
  <c r="Z152" i="2"/>
  <c r="Q152" i="2"/>
  <c r="AA152" i="2"/>
  <c r="W152" i="2"/>
  <c r="Y152" i="2"/>
  <c r="U152" i="2"/>
  <c r="R152" i="2"/>
  <c r="T152" i="2"/>
  <c r="S148" i="2"/>
  <c r="Z148" i="2"/>
  <c r="Q148" i="2"/>
  <c r="AA148" i="2"/>
  <c r="W148" i="2"/>
  <c r="Y148" i="2"/>
  <c r="U148" i="2"/>
  <c r="R148" i="2"/>
  <c r="T148" i="2"/>
  <c r="S144" i="2"/>
  <c r="Z144" i="2"/>
  <c r="Q144" i="2"/>
  <c r="AA144" i="2"/>
  <c r="W144" i="2"/>
  <c r="Y144" i="2"/>
  <c r="U144" i="2"/>
  <c r="R144" i="2"/>
  <c r="T144" i="2"/>
  <c r="S140" i="2"/>
  <c r="Z140" i="2"/>
  <c r="Q140" i="2"/>
  <c r="AC140" i="2" s="1"/>
  <c r="AA140" i="2"/>
  <c r="W140" i="2"/>
  <c r="Y140" i="2"/>
  <c r="U140" i="2"/>
  <c r="R140" i="2"/>
  <c r="T140" i="2"/>
  <c r="S136" i="2"/>
  <c r="Z136" i="2"/>
  <c r="Q136" i="2"/>
  <c r="AA136" i="2"/>
  <c r="W136" i="2"/>
  <c r="Y136" i="2"/>
  <c r="U136" i="2"/>
  <c r="R136" i="2"/>
  <c r="T136" i="2"/>
  <c r="S132" i="2"/>
  <c r="Z132" i="2"/>
  <c r="Q132" i="2"/>
  <c r="AA132" i="2"/>
  <c r="W132" i="2"/>
  <c r="Y132" i="2"/>
  <c r="U132" i="2"/>
  <c r="R132" i="2"/>
  <c r="T132" i="2"/>
  <c r="S128" i="2"/>
  <c r="Z128" i="2"/>
  <c r="Q128" i="2"/>
  <c r="AA128" i="2"/>
  <c r="W128" i="2"/>
  <c r="Y128" i="2"/>
  <c r="U128" i="2"/>
  <c r="R128" i="2"/>
  <c r="T128" i="2"/>
  <c r="S124" i="2"/>
  <c r="Z124" i="2"/>
  <c r="Q124" i="2"/>
  <c r="AC124" i="2" s="1"/>
  <c r="AA124" i="2"/>
  <c r="W124" i="2"/>
  <c r="Y124" i="2"/>
  <c r="U124" i="2"/>
  <c r="R124" i="2"/>
  <c r="T124" i="2"/>
  <c r="S120" i="2"/>
  <c r="Z120" i="2"/>
  <c r="Q120" i="2"/>
  <c r="AA120" i="2"/>
  <c r="W120" i="2"/>
  <c r="Y120" i="2"/>
  <c r="U120" i="2"/>
  <c r="R120" i="2"/>
  <c r="T120" i="2"/>
  <c r="S116" i="2"/>
  <c r="Z116" i="2"/>
  <c r="AA116" i="2"/>
  <c r="Q116" i="2"/>
  <c r="W116" i="2"/>
  <c r="Y116" i="2"/>
  <c r="U116" i="2"/>
  <c r="R116" i="2"/>
  <c r="T116" i="2"/>
  <c r="S112" i="2"/>
  <c r="Z112" i="2"/>
  <c r="Q112" i="2"/>
  <c r="AA112" i="2"/>
  <c r="W112" i="2"/>
  <c r="Y112" i="2"/>
  <c r="U112" i="2"/>
  <c r="R112" i="2"/>
  <c r="T112" i="2"/>
  <c r="S108" i="2"/>
  <c r="Z108" i="2"/>
  <c r="Q108" i="2"/>
  <c r="AC108" i="2" s="1"/>
  <c r="AA108" i="2"/>
  <c r="W108" i="2"/>
  <c r="Y108" i="2"/>
  <c r="U108" i="2"/>
  <c r="R108" i="2"/>
  <c r="T108" i="2"/>
  <c r="S104" i="2"/>
  <c r="Z104" i="2"/>
  <c r="Q104" i="2"/>
  <c r="AA104" i="2"/>
  <c r="W104" i="2"/>
  <c r="Y104" i="2"/>
  <c r="U104" i="2"/>
  <c r="R104" i="2"/>
  <c r="T104" i="2"/>
  <c r="S100" i="2"/>
  <c r="Z100" i="2"/>
  <c r="Q100" i="2"/>
  <c r="AA100" i="2"/>
  <c r="W100" i="2"/>
  <c r="Y100" i="2"/>
  <c r="U100" i="2"/>
  <c r="R100" i="2"/>
  <c r="T100" i="2"/>
  <c r="S96" i="2"/>
  <c r="Z96" i="2"/>
  <c r="Q96" i="2"/>
  <c r="AA96" i="2"/>
  <c r="W96" i="2"/>
  <c r="Y96" i="2"/>
  <c r="U96" i="2"/>
  <c r="R96" i="2"/>
  <c r="T96" i="2"/>
  <c r="S92" i="2"/>
  <c r="Z92" i="2"/>
  <c r="Q92" i="2"/>
  <c r="AC92" i="2" s="1"/>
  <c r="AA92" i="2"/>
  <c r="W92" i="2"/>
  <c r="Y92" i="2"/>
  <c r="U92" i="2"/>
  <c r="R92" i="2"/>
  <c r="T92" i="2"/>
  <c r="S88" i="2"/>
  <c r="Z88" i="2"/>
  <c r="Q88" i="2"/>
  <c r="AA88" i="2"/>
  <c r="W88" i="2"/>
  <c r="Y88" i="2"/>
  <c r="U88" i="2"/>
  <c r="R88" i="2"/>
  <c r="T88" i="2"/>
  <c r="S84" i="2"/>
  <c r="Z84" i="2"/>
  <c r="AA84" i="2"/>
  <c r="W84" i="2"/>
  <c r="Q84" i="2"/>
  <c r="Y84" i="2"/>
  <c r="U84" i="2"/>
  <c r="R84" i="2"/>
  <c r="T84" i="2"/>
  <c r="S80" i="2"/>
  <c r="Z80" i="2"/>
  <c r="Q80" i="2"/>
  <c r="AA80" i="2"/>
  <c r="W80" i="2"/>
  <c r="Y80" i="2"/>
  <c r="U80" i="2"/>
  <c r="R80" i="2"/>
  <c r="T80" i="2"/>
  <c r="S76" i="2"/>
  <c r="Z76" i="2"/>
  <c r="Q76" i="2"/>
  <c r="AC76" i="2" s="1"/>
  <c r="AA76" i="2"/>
  <c r="W76" i="2"/>
  <c r="Y76" i="2"/>
  <c r="U76" i="2"/>
  <c r="R76" i="2"/>
  <c r="T76" i="2"/>
  <c r="S72" i="2"/>
  <c r="Z72" i="2"/>
  <c r="Q72" i="2"/>
  <c r="AA72" i="2"/>
  <c r="W72" i="2"/>
  <c r="Y72" i="2"/>
  <c r="U72" i="2"/>
  <c r="R72" i="2"/>
  <c r="T72" i="2"/>
  <c r="S68" i="2"/>
  <c r="Z68" i="2"/>
  <c r="Q68" i="2"/>
  <c r="AA68" i="2"/>
  <c r="W68" i="2"/>
  <c r="Y68" i="2"/>
  <c r="U68" i="2"/>
  <c r="R68" i="2"/>
  <c r="T68" i="2"/>
  <c r="S64" i="2"/>
  <c r="Z64" i="2"/>
  <c r="Q64" i="2"/>
  <c r="AA64" i="2"/>
  <c r="W64" i="2"/>
  <c r="Y64" i="2"/>
  <c r="U64" i="2"/>
  <c r="R64" i="2"/>
  <c r="T64" i="2"/>
  <c r="S60" i="2"/>
  <c r="Z60" i="2"/>
  <c r="Q60" i="2"/>
  <c r="AC60" i="2" s="1"/>
  <c r="AA60" i="2"/>
  <c r="W60" i="2"/>
  <c r="Y60" i="2"/>
  <c r="U60" i="2"/>
  <c r="R60" i="2"/>
  <c r="T60" i="2"/>
  <c r="S56" i="2"/>
  <c r="Z56" i="2"/>
  <c r="Q56" i="2"/>
  <c r="AA56" i="2"/>
  <c r="W56" i="2"/>
  <c r="Y56" i="2"/>
  <c r="U56" i="2"/>
  <c r="R56" i="2"/>
  <c r="T56" i="2"/>
  <c r="S52" i="2"/>
  <c r="Z52" i="2"/>
  <c r="AA52" i="2"/>
  <c r="W52" i="2"/>
  <c r="Q52" i="2"/>
  <c r="Y52" i="2"/>
  <c r="U52" i="2"/>
  <c r="R52" i="2"/>
  <c r="T52" i="2"/>
  <c r="S48" i="2"/>
  <c r="Z48" i="2"/>
  <c r="Q48" i="2"/>
  <c r="AA48" i="2"/>
  <c r="W48" i="2"/>
  <c r="Y48" i="2"/>
  <c r="U48" i="2"/>
  <c r="R48" i="2"/>
  <c r="T48" i="2"/>
  <c r="S44" i="2"/>
  <c r="Z44" i="2"/>
  <c r="Q44" i="2"/>
  <c r="AC44" i="2" s="1"/>
  <c r="AA44" i="2"/>
  <c r="W44" i="2"/>
  <c r="Y44" i="2"/>
  <c r="U44" i="2"/>
  <c r="R44" i="2"/>
  <c r="T44" i="2"/>
  <c r="S40" i="2"/>
  <c r="Z40" i="2"/>
  <c r="Q40" i="2"/>
  <c r="AA40" i="2"/>
  <c r="W40" i="2"/>
  <c r="Y40" i="2"/>
  <c r="U40" i="2"/>
  <c r="R40" i="2"/>
  <c r="T40" i="2"/>
  <c r="S36" i="2"/>
  <c r="Z36" i="2"/>
  <c r="Q36" i="2"/>
  <c r="AA36" i="2"/>
  <c r="W36" i="2"/>
  <c r="Y36" i="2"/>
  <c r="U36" i="2"/>
  <c r="R36" i="2"/>
  <c r="T36" i="2"/>
  <c r="S32" i="2"/>
  <c r="Z32" i="2"/>
  <c r="Q32" i="2"/>
  <c r="AA32" i="2"/>
  <c r="W32" i="2"/>
  <c r="Y32" i="2"/>
  <c r="U32" i="2"/>
  <c r="R32" i="2"/>
  <c r="T32" i="2"/>
  <c r="S28" i="2"/>
  <c r="Z28" i="2"/>
  <c r="Q28" i="2"/>
  <c r="AC28" i="2" s="1"/>
  <c r="AA28" i="2"/>
  <c r="W28" i="2"/>
  <c r="Y28" i="2"/>
  <c r="U28" i="2"/>
  <c r="R28" i="2"/>
  <c r="T28" i="2"/>
  <c r="S24" i="2"/>
  <c r="Z24" i="2"/>
  <c r="Q24" i="2"/>
  <c r="AA24" i="2"/>
  <c r="W24" i="2"/>
  <c r="Y24" i="2"/>
  <c r="U24" i="2"/>
  <c r="R24" i="2"/>
  <c r="T24" i="2"/>
  <c r="S20" i="2"/>
  <c r="Z20" i="2"/>
  <c r="Q20" i="2"/>
  <c r="AA20" i="2"/>
  <c r="W20" i="2"/>
  <c r="Y20" i="2"/>
  <c r="U20" i="2"/>
  <c r="R20" i="2"/>
  <c r="T20" i="2"/>
  <c r="S16" i="2"/>
  <c r="Z16" i="2"/>
  <c r="Q16" i="2"/>
  <c r="AA16" i="2"/>
  <c r="W16" i="2"/>
  <c r="Y16" i="2"/>
  <c r="U16" i="2"/>
  <c r="R16" i="2"/>
  <c r="T16" i="2"/>
  <c r="S12" i="2"/>
  <c r="Z12" i="2"/>
  <c r="Q12" i="2"/>
  <c r="AA12" i="2"/>
  <c r="W12" i="2"/>
  <c r="Y12" i="2"/>
  <c r="U12" i="2"/>
  <c r="R12" i="2"/>
  <c r="T12" i="2"/>
  <c r="S8" i="2"/>
  <c r="Z8" i="2"/>
  <c r="Q8" i="2"/>
  <c r="AA8" i="2"/>
  <c r="W8" i="2"/>
  <c r="Y8" i="2"/>
  <c r="U8" i="2"/>
  <c r="R8" i="2"/>
  <c r="T8" i="2"/>
  <c r="S4" i="2"/>
  <c r="Z4" i="2"/>
  <c r="Q4" i="2"/>
  <c r="AA4" i="2"/>
  <c r="W4" i="2"/>
  <c r="Y4" i="2"/>
  <c r="U4" i="2"/>
  <c r="R4" i="2"/>
  <c r="T4" i="2"/>
  <c r="X847" i="2"/>
  <c r="X843" i="2"/>
  <c r="X839" i="2"/>
  <c r="X835" i="2"/>
  <c r="X831" i="2"/>
  <c r="X827" i="2"/>
  <c r="X823" i="2"/>
  <c r="X819" i="2"/>
  <c r="X815" i="2"/>
  <c r="X811" i="2"/>
  <c r="X807" i="2"/>
  <c r="X803" i="2"/>
  <c r="X799" i="2"/>
  <c r="X795" i="2"/>
  <c r="X791" i="2"/>
  <c r="X787" i="2"/>
  <c r="X783" i="2"/>
  <c r="X779" i="2"/>
  <c r="X775" i="2"/>
  <c r="X771" i="2"/>
  <c r="X767" i="2"/>
  <c r="X763" i="2"/>
  <c r="X759" i="2"/>
  <c r="X755" i="2"/>
  <c r="X751" i="2"/>
  <c r="X747" i="2"/>
  <c r="X743" i="2"/>
  <c r="X739" i="2"/>
  <c r="X735" i="2"/>
  <c r="X731" i="2"/>
  <c r="X727" i="2"/>
  <c r="X723" i="2"/>
  <c r="X719" i="2"/>
  <c r="X715" i="2"/>
  <c r="X711" i="2"/>
  <c r="X707" i="2"/>
  <c r="X703" i="2"/>
  <c r="X699" i="2"/>
  <c r="X695" i="2"/>
  <c r="X691" i="2"/>
  <c r="X687" i="2"/>
  <c r="X683" i="2"/>
  <c r="X679" i="2"/>
  <c r="X675" i="2"/>
  <c r="X671" i="2"/>
  <c r="X667" i="2"/>
  <c r="X663" i="2"/>
  <c r="X659" i="2"/>
  <c r="X655" i="2"/>
  <c r="X651" i="2"/>
  <c r="X647" i="2"/>
  <c r="X643" i="2"/>
  <c r="X639" i="2"/>
  <c r="X635" i="2"/>
  <c r="X631" i="2"/>
  <c r="X627" i="2"/>
  <c r="X623" i="2"/>
  <c r="X619" i="2"/>
  <c r="X615" i="2"/>
  <c r="X611" i="2"/>
  <c r="X607" i="2"/>
  <c r="X603" i="2"/>
  <c r="X599" i="2"/>
  <c r="X595" i="2"/>
  <c r="X591" i="2"/>
  <c r="X587" i="2"/>
  <c r="X583" i="2"/>
  <c r="X579" i="2"/>
  <c r="X575" i="2"/>
  <c r="X571" i="2"/>
  <c r="X567" i="2"/>
  <c r="X563" i="2"/>
  <c r="X559" i="2"/>
  <c r="X543" i="2"/>
  <c r="X527" i="2"/>
  <c r="X511" i="2"/>
  <c r="X495" i="2"/>
  <c r="X479" i="2"/>
  <c r="X463" i="2"/>
  <c r="X447" i="2"/>
  <c r="X431" i="2"/>
  <c r="X415" i="2"/>
  <c r="X399" i="2"/>
  <c r="X383" i="2"/>
  <c r="X367" i="2"/>
  <c r="X351" i="2"/>
  <c r="X335" i="2"/>
  <c r="X319" i="2"/>
  <c r="X303" i="2"/>
  <c r="X287" i="2"/>
  <c r="X271" i="2"/>
  <c r="X255" i="2"/>
  <c r="X239" i="2"/>
  <c r="X223" i="2"/>
  <c r="X207" i="2"/>
  <c r="X191" i="2"/>
  <c r="X175" i="2"/>
  <c r="X159" i="2"/>
  <c r="X143" i="2"/>
  <c r="X127" i="2"/>
  <c r="X111" i="2"/>
  <c r="X95" i="2"/>
  <c r="X79" i="2"/>
  <c r="X63" i="2"/>
  <c r="X47" i="2"/>
  <c r="X31" i="2"/>
  <c r="V845" i="2"/>
  <c r="V841" i="2"/>
  <c r="V837" i="2"/>
  <c r="V833" i="2"/>
  <c r="V829" i="2"/>
  <c r="V825" i="2"/>
  <c r="V821" i="2"/>
  <c r="V817" i="2"/>
  <c r="V813" i="2"/>
  <c r="V809" i="2"/>
  <c r="V805" i="2"/>
  <c r="V801" i="2"/>
  <c r="V797" i="2"/>
  <c r="V793" i="2"/>
  <c r="V789" i="2"/>
  <c r="V785" i="2"/>
  <c r="V781" i="2"/>
  <c r="V777" i="2"/>
  <c r="V773" i="2"/>
  <c r="V769" i="2"/>
  <c r="V765" i="2"/>
  <c r="V761" i="2"/>
  <c r="V757" i="2"/>
  <c r="V753" i="2"/>
  <c r="V749" i="2"/>
  <c r="V745" i="2"/>
  <c r="V741" i="2"/>
  <c r="V737" i="2"/>
  <c r="V733" i="2"/>
  <c r="V729" i="2"/>
  <c r="V725" i="2"/>
  <c r="V721" i="2"/>
  <c r="V717" i="2"/>
  <c r="V713" i="2"/>
  <c r="V709" i="2"/>
  <c r="V705" i="2"/>
  <c r="V701" i="2"/>
  <c r="V697" i="2"/>
  <c r="V693" i="2"/>
  <c r="V689" i="2"/>
  <c r="V685" i="2"/>
  <c r="V681" i="2"/>
  <c r="V677" i="2"/>
  <c r="V673" i="2"/>
  <c r="V669" i="2"/>
  <c r="V665" i="2"/>
  <c r="V661" i="2"/>
  <c r="V657" i="2"/>
  <c r="V653" i="2"/>
  <c r="V649" i="2"/>
  <c r="V645" i="2"/>
  <c r="V641" i="2"/>
  <c r="V637" i="2"/>
  <c r="V633" i="2"/>
  <c r="V629" i="2"/>
  <c r="V625" i="2"/>
  <c r="V621" i="2"/>
  <c r="V617" i="2"/>
  <c r="V613" i="2"/>
  <c r="V609" i="2"/>
  <c r="V605" i="2"/>
  <c r="V601" i="2"/>
  <c r="V597" i="2"/>
  <c r="V593" i="2"/>
  <c r="V589" i="2"/>
  <c r="V585" i="2"/>
  <c r="V581" i="2"/>
  <c r="V577" i="2"/>
  <c r="V573" i="2"/>
  <c r="V569" i="2"/>
  <c r="V565" i="2"/>
  <c r="V561" i="2"/>
  <c r="V557" i="2"/>
  <c r="V553" i="2"/>
  <c r="V549" i="2"/>
  <c r="V545" i="2"/>
  <c r="V541" i="2"/>
  <c r="V537" i="2"/>
  <c r="V533" i="2"/>
  <c r="V529" i="2"/>
  <c r="V525" i="2"/>
  <c r="V521" i="2"/>
  <c r="V517" i="2"/>
  <c r="V513" i="2"/>
  <c r="V509" i="2"/>
  <c r="V505" i="2"/>
  <c r="V501" i="2"/>
  <c r="V497" i="2"/>
  <c r="V493" i="2"/>
  <c r="V489" i="2"/>
  <c r="V485" i="2"/>
  <c r="V481" i="2"/>
  <c r="V477" i="2"/>
  <c r="V473" i="2"/>
  <c r="V469" i="2"/>
  <c r="V465" i="2"/>
  <c r="V461" i="2"/>
  <c r="V457" i="2"/>
  <c r="V453" i="2"/>
  <c r="V449" i="2"/>
  <c r="V445" i="2"/>
  <c r="V441" i="2"/>
  <c r="V437" i="2"/>
  <c r="V433" i="2"/>
  <c r="V429" i="2"/>
  <c r="V425" i="2"/>
  <c r="V421" i="2"/>
  <c r="V417" i="2"/>
  <c r="V413" i="2"/>
  <c r="V409" i="2"/>
  <c r="V405" i="2"/>
  <c r="V401" i="2"/>
  <c r="V397" i="2"/>
  <c r="V393" i="2"/>
  <c r="V389" i="2"/>
  <c r="V385" i="2"/>
  <c r="V381" i="2"/>
  <c r="V377" i="2"/>
  <c r="V373" i="2"/>
  <c r="V369" i="2"/>
  <c r="V365" i="2"/>
  <c r="V361" i="2"/>
  <c r="V357" i="2"/>
  <c r="V353" i="2"/>
  <c r="V349" i="2"/>
  <c r="V345" i="2"/>
  <c r="V341" i="2"/>
  <c r="V337" i="2"/>
  <c r="V333" i="2"/>
  <c r="V329" i="2"/>
  <c r="V325" i="2"/>
  <c r="V321" i="2"/>
  <c r="V317" i="2"/>
  <c r="V313" i="2"/>
  <c r="V309" i="2"/>
  <c r="V305" i="2"/>
  <c r="V301" i="2"/>
  <c r="V297" i="2"/>
  <c r="V293" i="2"/>
  <c r="V289" i="2"/>
  <c r="V285" i="2"/>
  <c r="V281" i="2"/>
  <c r="V277" i="2"/>
  <c r="V273" i="2"/>
  <c r="V269" i="2"/>
  <c r="V265" i="2"/>
  <c r="V261" i="2"/>
  <c r="V257" i="2"/>
  <c r="V253" i="2"/>
  <c r="V249" i="2"/>
  <c r="V245" i="2"/>
  <c r="V241" i="2"/>
  <c r="V237" i="2"/>
  <c r="V233" i="2"/>
  <c r="V229" i="2"/>
  <c r="V225" i="2"/>
  <c r="V221" i="2"/>
  <c r="V217" i="2"/>
  <c r="V213" i="2"/>
  <c r="V209" i="2"/>
  <c r="V205" i="2"/>
  <c r="V201" i="2"/>
  <c r="V197" i="2"/>
  <c r="V193" i="2"/>
  <c r="V189" i="2"/>
  <c r="V185" i="2"/>
  <c r="V181" i="2"/>
  <c r="V177" i="2"/>
  <c r="V173" i="2"/>
  <c r="V169" i="2"/>
  <c r="V165" i="2"/>
  <c r="V161" i="2"/>
  <c r="V157" i="2"/>
  <c r="V153" i="2"/>
  <c r="V149" i="2"/>
  <c r="V145" i="2"/>
  <c r="V141" i="2"/>
  <c r="V137" i="2"/>
  <c r="V133" i="2"/>
  <c r="V129" i="2"/>
  <c r="V125" i="2"/>
  <c r="V121" i="2"/>
  <c r="V117" i="2"/>
  <c r="V113" i="2"/>
  <c r="V109" i="2"/>
  <c r="V105" i="2"/>
  <c r="V101" i="2"/>
  <c r="V97" i="2"/>
  <c r="V93" i="2"/>
  <c r="V89" i="2"/>
  <c r="V85" i="2"/>
  <c r="V81" i="2"/>
  <c r="V77" i="2"/>
  <c r="V73" i="2"/>
  <c r="V69" i="2"/>
  <c r="V65" i="2"/>
  <c r="V61" i="2"/>
  <c r="V57" i="2"/>
  <c r="V53" i="2"/>
  <c r="V49" i="2"/>
  <c r="V45" i="2"/>
  <c r="V41" i="2"/>
  <c r="V37" i="2"/>
  <c r="V33" i="2"/>
  <c r="V29" i="2"/>
  <c r="V25" i="2"/>
  <c r="V21" i="2"/>
  <c r="V17" i="2"/>
  <c r="V13" i="2"/>
  <c r="V9" i="2"/>
  <c r="V5" i="2"/>
  <c r="T847" i="2"/>
  <c r="T831" i="2"/>
  <c r="T815" i="2"/>
  <c r="T799" i="2"/>
  <c r="T783" i="2"/>
  <c r="T767" i="2"/>
  <c r="T751" i="2"/>
  <c r="T735" i="2"/>
  <c r="T719" i="2"/>
  <c r="T703" i="2"/>
  <c r="T687" i="2"/>
  <c r="T671" i="2"/>
  <c r="T655" i="2"/>
  <c r="T639" i="2"/>
  <c r="T623" i="2"/>
  <c r="T607" i="2"/>
  <c r="T591" i="2"/>
  <c r="T575" i="2"/>
  <c r="T559" i="2"/>
  <c r="T549" i="2"/>
  <c r="T544" i="2"/>
  <c r="T529" i="2"/>
  <c r="T513" i="2"/>
  <c r="T497" i="2"/>
  <c r="T481" i="2"/>
  <c r="T465" i="2"/>
  <c r="T449" i="2"/>
  <c r="T433" i="2"/>
  <c r="T417" i="2"/>
  <c r="T401" i="2"/>
  <c r="T385" i="2"/>
  <c r="T369" i="2"/>
  <c r="T353" i="2"/>
  <c r="T337" i="2"/>
  <c r="T321" i="2"/>
  <c r="T305" i="2"/>
  <c r="T289" i="2"/>
  <c r="T273" i="2"/>
  <c r="T257" i="2"/>
  <c r="T241" i="2"/>
  <c r="T225" i="2"/>
  <c r="T209" i="2"/>
  <c r="T193" i="2"/>
  <c r="T177" i="2"/>
  <c r="T161" i="2"/>
  <c r="T145" i="2"/>
  <c r="T129" i="2"/>
  <c r="T113" i="2"/>
  <c r="T97" i="2"/>
  <c r="T81" i="2"/>
  <c r="T65" i="2"/>
  <c r="T49" i="2"/>
  <c r="T33" i="2"/>
  <c r="T17" i="2"/>
  <c r="S847" i="2"/>
  <c r="Z847" i="2"/>
  <c r="Q847" i="2"/>
  <c r="W847" i="2"/>
  <c r="AA847" i="2"/>
  <c r="U847" i="2"/>
  <c r="Y847" i="2"/>
  <c r="S843" i="2"/>
  <c r="Q843" i="2"/>
  <c r="AC843" i="2" s="1"/>
  <c r="Z843" i="2"/>
  <c r="W843" i="2"/>
  <c r="AA843" i="2"/>
  <c r="U843" i="2"/>
  <c r="Y843" i="2"/>
  <c r="S839" i="2"/>
  <c r="Z839" i="2"/>
  <c r="Q839" i="2"/>
  <c r="AC839" i="2" s="1"/>
  <c r="W839" i="2"/>
  <c r="AA839" i="2"/>
  <c r="U839" i="2"/>
  <c r="Y839" i="2"/>
  <c r="S835" i="2"/>
  <c r="Z835" i="2"/>
  <c r="Q835" i="2"/>
  <c r="W835" i="2"/>
  <c r="AA835" i="2"/>
  <c r="U835" i="2"/>
  <c r="Y835" i="2"/>
  <c r="S831" i="2"/>
  <c r="Z831" i="2"/>
  <c r="Q831" i="2"/>
  <c r="W831" i="2"/>
  <c r="AA831" i="2"/>
  <c r="U831" i="2"/>
  <c r="Y831" i="2"/>
  <c r="S827" i="2"/>
  <c r="Z827" i="2"/>
  <c r="Q827" i="2"/>
  <c r="W827" i="2"/>
  <c r="AA827" i="2"/>
  <c r="U827" i="2"/>
  <c r="Y827" i="2"/>
  <c r="S823" i="2"/>
  <c r="Q823" i="2"/>
  <c r="Z823" i="2"/>
  <c r="W823" i="2"/>
  <c r="AA823" i="2"/>
  <c r="U823" i="2"/>
  <c r="Y823" i="2"/>
  <c r="S819" i="2"/>
  <c r="Z819" i="2"/>
  <c r="Q819" i="2"/>
  <c r="W819" i="2"/>
  <c r="AA819" i="2"/>
  <c r="U819" i="2"/>
  <c r="Y819" i="2"/>
  <c r="S815" i="2"/>
  <c r="Z815" i="2"/>
  <c r="Q815" i="2"/>
  <c r="W815" i="2"/>
  <c r="AA815" i="2"/>
  <c r="U815" i="2"/>
  <c r="Y815" i="2"/>
  <c r="S811" i="2"/>
  <c r="Z811" i="2"/>
  <c r="Q811" i="2"/>
  <c r="W811" i="2"/>
  <c r="AA811" i="2"/>
  <c r="U811" i="2"/>
  <c r="Y811" i="2"/>
  <c r="S807" i="2"/>
  <c r="Q807" i="2"/>
  <c r="Z807" i="2"/>
  <c r="W807" i="2"/>
  <c r="AA807" i="2"/>
  <c r="U807" i="2"/>
  <c r="Y807" i="2"/>
  <c r="S803" i="2"/>
  <c r="Z803" i="2"/>
  <c r="Q803" i="2"/>
  <c r="W803" i="2"/>
  <c r="AA803" i="2"/>
  <c r="U803" i="2"/>
  <c r="Y803" i="2"/>
  <c r="S799" i="2"/>
  <c r="Z799" i="2"/>
  <c r="Q799" i="2"/>
  <c r="W799" i="2"/>
  <c r="AA799" i="2"/>
  <c r="U799" i="2"/>
  <c r="Y799" i="2"/>
  <c r="S795" i="2"/>
  <c r="Z795" i="2"/>
  <c r="Q795" i="2"/>
  <c r="W795" i="2"/>
  <c r="AA795" i="2"/>
  <c r="U795" i="2"/>
  <c r="Y795" i="2"/>
  <c r="S791" i="2"/>
  <c r="Z791" i="2"/>
  <c r="Q791" i="2"/>
  <c r="AC791" i="2" s="1"/>
  <c r="W791" i="2"/>
  <c r="AA791" i="2"/>
  <c r="U791" i="2"/>
  <c r="Y791" i="2"/>
  <c r="S787" i="2"/>
  <c r="Z787" i="2"/>
  <c r="Q787" i="2"/>
  <c r="W787" i="2"/>
  <c r="AA787" i="2"/>
  <c r="U787" i="2"/>
  <c r="Y787" i="2"/>
  <c r="S783" i="2"/>
  <c r="Z783" i="2"/>
  <c r="Q783" i="2"/>
  <c r="W783" i="2"/>
  <c r="AA783" i="2"/>
  <c r="U783" i="2"/>
  <c r="Y783" i="2"/>
  <c r="S779" i="2"/>
  <c r="Z779" i="2"/>
  <c r="Q779" i="2"/>
  <c r="W779" i="2"/>
  <c r="AA779" i="2"/>
  <c r="U779" i="2"/>
  <c r="Y779" i="2"/>
  <c r="S775" i="2"/>
  <c r="Z775" i="2"/>
  <c r="Q775" i="2"/>
  <c r="AC775" i="2" s="1"/>
  <c r="W775" i="2"/>
  <c r="AA775" i="2"/>
  <c r="U775" i="2"/>
  <c r="Y775" i="2"/>
  <c r="S771" i="2"/>
  <c r="Z771" i="2"/>
  <c r="Q771" i="2"/>
  <c r="W771" i="2"/>
  <c r="AA771" i="2"/>
  <c r="U771" i="2"/>
  <c r="Y771" i="2"/>
  <c r="S767" i="2"/>
  <c r="Z767" i="2"/>
  <c r="Q767" i="2"/>
  <c r="W767" i="2"/>
  <c r="AA767" i="2"/>
  <c r="U767" i="2"/>
  <c r="Y767" i="2"/>
  <c r="S763" i="2"/>
  <c r="Z763" i="2"/>
  <c r="Q763" i="2"/>
  <c r="W763" i="2"/>
  <c r="AA763" i="2"/>
  <c r="U763" i="2"/>
  <c r="Y763" i="2"/>
  <c r="S759" i="2"/>
  <c r="Z759" i="2"/>
  <c r="Q759" i="2"/>
  <c r="AC759" i="2" s="1"/>
  <c r="W759" i="2"/>
  <c r="AA759" i="2"/>
  <c r="U759" i="2"/>
  <c r="Y759" i="2"/>
  <c r="S755" i="2"/>
  <c r="Z755" i="2"/>
  <c r="Q755" i="2"/>
  <c r="W755" i="2"/>
  <c r="AA755" i="2"/>
  <c r="U755" i="2"/>
  <c r="Y755" i="2"/>
  <c r="S751" i="2"/>
  <c r="Z751" i="2"/>
  <c r="Q751" i="2"/>
  <c r="W751" i="2"/>
  <c r="AA751" i="2"/>
  <c r="U751" i="2"/>
  <c r="Y751" i="2"/>
  <c r="S747" i="2"/>
  <c r="Z747" i="2"/>
  <c r="Q747" i="2"/>
  <c r="W747" i="2"/>
  <c r="AA747" i="2"/>
  <c r="U747" i="2"/>
  <c r="Y747" i="2"/>
  <c r="S743" i="2"/>
  <c r="Z743" i="2"/>
  <c r="Q743" i="2"/>
  <c r="AC743" i="2" s="1"/>
  <c r="W743" i="2"/>
  <c r="AA743" i="2"/>
  <c r="U743" i="2"/>
  <c r="Y743" i="2"/>
  <c r="S739" i="2"/>
  <c r="Z739" i="2"/>
  <c r="Q739" i="2"/>
  <c r="W739" i="2"/>
  <c r="AA739" i="2"/>
  <c r="U739" i="2"/>
  <c r="Y739" i="2"/>
  <c r="S735" i="2"/>
  <c r="Z735" i="2"/>
  <c r="Q735" i="2"/>
  <c r="W735" i="2"/>
  <c r="AA735" i="2"/>
  <c r="U735" i="2"/>
  <c r="Y735" i="2"/>
  <c r="S731" i="2"/>
  <c r="Z731" i="2"/>
  <c r="Q731" i="2"/>
  <c r="W731" i="2"/>
  <c r="AA731" i="2"/>
  <c r="U731" i="2"/>
  <c r="Y731" i="2"/>
  <c r="S727" i="2"/>
  <c r="Q727" i="2"/>
  <c r="Z727" i="2"/>
  <c r="W727" i="2"/>
  <c r="AA727" i="2"/>
  <c r="U727" i="2"/>
  <c r="Y727" i="2"/>
  <c r="S723" i="2"/>
  <c r="Q723" i="2"/>
  <c r="Z723" i="2"/>
  <c r="W723" i="2"/>
  <c r="AA723" i="2"/>
  <c r="U723" i="2"/>
  <c r="Y723" i="2"/>
  <c r="S719" i="2"/>
  <c r="Q719" i="2"/>
  <c r="Z719" i="2"/>
  <c r="W719" i="2"/>
  <c r="AA719" i="2"/>
  <c r="U719" i="2"/>
  <c r="Y719" i="2"/>
  <c r="S715" i="2"/>
  <c r="Q715" i="2"/>
  <c r="AC715" i="2" s="1"/>
  <c r="Z715" i="2"/>
  <c r="W715" i="2"/>
  <c r="AA715" i="2"/>
  <c r="U715" i="2"/>
  <c r="Y715" i="2"/>
  <c r="S711" i="2"/>
  <c r="Q711" i="2"/>
  <c r="Z711" i="2"/>
  <c r="W711" i="2"/>
  <c r="AA711" i="2"/>
  <c r="U711" i="2"/>
  <c r="Y711" i="2"/>
  <c r="S707" i="2"/>
  <c r="Q707" i="2"/>
  <c r="Z707" i="2"/>
  <c r="W707" i="2"/>
  <c r="AA707" i="2"/>
  <c r="U707" i="2"/>
  <c r="Y707" i="2"/>
  <c r="S703" i="2"/>
  <c r="Q703" i="2"/>
  <c r="Z703" i="2"/>
  <c r="W703" i="2"/>
  <c r="AA703" i="2"/>
  <c r="U703" i="2"/>
  <c r="Y703" i="2"/>
  <c r="S699" i="2"/>
  <c r="Q699" i="2"/>
  <c r="AC699" i="2" s="1"/>
  <c r="Z699" i="2"/>
  <c r="W699" i="2"/>
  <c r="AA699" i="2"/>
  <c r="U699" i="2"/>
  <c r="Y699" i="2"/>
  <c r="S695" i="2"/>
  <c r="Q695" i="2"/>
  <c r="Z695" i="2"/>
  <c r="W695" i="2"/>
  <c r="AA695" i="2"/>
  <c r="U695" i="2"/>
  <c r="Y695" i="2"/>
  <c r="S691" i="2"/>
  <c r="Q691" i="2"/>
  <c r="Z691" i="2"/>
  <c r="W691" i="2"/>
  <c r="AA691" i="2"/>
  <c r="U691" i="2"/>
  <c r="Y691" i="2"/>
  <c r="S687" i="2"/>
  <c r="Q687" i="2"/>
  <c r="Z687" i="2"/>
  <c r="W687" i="2"/>
  <c r="AA687" i="2"/>
  <c r="U687" i="2"/>
  <c r="Y687" i="2"/>
  <c r="S683" i="2"/>
  <c r="Q683" i="2"/>
  <c r="Z683" i="2"/>
  <c r="W683" i="2"/>
  <c r="AA683" i="2"/>
  <c r="U683" i="2"/>
  <c r="Y683" i="2"/>
  <c r="S679" i="2"/>
  <c r="Q679" i="2"/>
  <c r="Z679" i="2"/>
  <c r="W679" i="2"/>
  <c r="AA679" i="2"/>
  <c r="U679" i="2"/>
  <c r="Y679" i="2"/>
  <c r="S675" i="2"/>
  <c r="Q675" i="2"/>
  <c r="Z675" i="2"/>
  <c r="W675" i="2"/>
  <c r="AA675" i="2"/>
  <c r="U675" i="2"/>
  <c r="Y675" i="2"/>
  <c r="S671" i="2"/>
  <c r="Q671" i="2"/>
  <c r="Z671" i="2"/>
  <c r="W671" i="2"/>
  <c r="AA671" i="2"/>
  <c r="U671" i="2"/>
  <c r="Y671" i="2"/>
  <c r="S667" i="2"/>
  <c r="Q667" i="2"/>
  <c r="Z667" i="2"/>
  <c r="W667" i="2"/>
  <c r="AA667" i="2"/>
  <c r="U667" i="2"/>
  <c r="Y667" i="2"/>
  <c r="S663" i="2"/>
  <c r="Q663" i="2"/>
  <c r="Z663" i="2"/>
  <c r="W663" i="2"/>
  <c r="AA663" i="2"/>
  <c r="U663" i="2"/>
  <c r="Y663" i="2"/>
  <c r="S659" i="2"/>
  <c r="Q659" i="2"/>
  <c r="Z659" i="2"/>
  <c r="W659" i="2"/>
  <c r="AA659" i="2"/>
  <c r="U659" i="2"/>
  <c r="Y659" i="2"/>
  <c r="S655" i="2"/>
  <c r="Q655" i="2"/>
  <c r="Z655" i="2"/>
  <c r="W655" i="2"/>
  <c r="AA655" i="2"/>
  <c r="U655" i="2"/>
  <c r="Y655" i="2"/>
  <c r="S651" i="2"/>
  <c r="Q651" i="2"/>
  <c r="AC651" i="2" s="1"/>
  <c r="Z651" i="2"/>
  <c r="W651" i="2"/>
  <c r="AA651" i="2"/>
  <c r="U651" i="2"/>
  <c r="Y651" i="2"/>
  <c r="S647" i="2"/>
  <c r="Q647" i="2"/>
  <c r="Z647" i="2"/>
  <c r="W647" i="2"/>
  <c r="AA647" i="2"/>
  <c r="U647" i="2"/>
  <c r="Y647" i="2"/>
  <c r="S643" i="2"/>
  <c r="Q643" i="2"/>
  <c r="Z643" i="2"/>
  <c r="W643" i="2"/>
  <c r="AA643" i="2"/>
  <c r="U643" i="2"/>
  <c r="Y643" i="2"/>
  <c r="S639" i="2"/>
  <c r="Q639" i="2"/>
  <c r="Z639" i="2"/>
  <c r="W639" i="2"/>
  <c r="AA639" i="2"/>
  <c r="U639" i="2"/>
  <c r="Y639" i="2"/>
  <c r="S635" i="2"/>
  <c r="Q635" i="2"/>
  <c r="AC635" i="2" s="1"/>
  <c r="Z635" i="2"/>
  <c r="W635" i="2"/>
  <c r="AA635" i="2"/>
  <c r="U635" i="2"/>
  <c r="Y635" i="2"/>
  <c r="S631" i="2"/>
  <c r="Q631" i="2"/>
  <c r="Z631" i="2"/>
  <c r="W631" i="2"/>
  <c r="AA631" i="2"/>
  <c r="U631" i="2"/>
  <c r="Y631" i="2"/>
  <c r="S627" i="2"/>
  <c r="Q627" i="2"/>
  <c r="Z627" i="2"/>
  <c r="W627" i="2"/>
  <c r="AA627" i="2"/>
  <c r="U627" i="2"/>
  <c r="Y627" i="2"/>
  <c r="S623" i="2"/>
  <c r="Q623" i="2"/>
  <c r="Z623" i="2"/>
  <c r="W623" i="2"/>
  <c r="AA623" i="2"/>
  <c r="U623" i="2"/>
  <c r="Y623" i="2"/>
  <c r="S619" i="2"/>
  <c r="Q619" i="2"/>
  <c r="AC619" i="2" s="1"/>
  <c r="Z619" i="2"/>
  <c r="W619" i="2"/>
  <c r="AA619" i="2"/>
  <c r="U619" i="2"/>
  <c r="Y619" i="2"/>
  <c r="S615" i="2"/>
  <c r="Q615" i="2"/>
  <c r="Z615" i="2"/>
  <c r="W615" i="2"/>
  <c r="AA615" i="2"/>
  <c r="U615" i="2"/>
  <c r="Y615" i="2"/>
  <c r="S611" i="2"/>
  <c r="Q611" i="2"/>
  <c r="Z611" i="2"/>
  <c r="W611" i="2"/>
  <c r="AA611" i="2"/>
  <c r="U611" i="2"/>
  <c r="Y611" i="2"/>
  <c r="S607" i="2"/>
  <c r="Q607" i="2"/>
  <c r="Z607" i="2"/>
  <c r="W607" i="2"/>
  <c r="AA607" i="2"/>
  <c r="U607" i="2"/>
  <c r="Y607" i="2"/>
  <c r="S603" i="2"/>
  <c r="Q603" i="2"/>
  <c r="Z603" i="2"/>
  <c r="W603" i="2"/>
  <c r="AA603" i="2"/>
  <c r="U603" i="2"/>
  <c r="Y603" i="2"/>
  <c r="S599" i="2"/>
  <c r="Z599" i="2"/>
  <c r="Q599" i="2"/>
  <c r="W599" i="2"/>
  <c r="AA599" i="2"/>
  <c r="U599" i="2"/>
  <c r="Y599" i="2"/>
  <c r="S595" i="2"/>
  <c r="Z595" i="2"/>
  <c r="Q595" i="2"/>
  <c r="W595" i="2"/>
  <c r="AA595" i="2"/>
  <c r="U595" i="2"/>
  <c r="Y595" i="2"/>
  <c r="S591" i="2"/>
  <c r="Z591" i="2"/>
  <c r="Q591" i="2"/>
  <c r="W591" i="2"/>
  <c r="AA591" i="2"/>
  <c r="U591" i="2"/>
  <c r="Y591" i="2"/>
  <c r="S587" i="2"/>
  <c r="Z587" i="2"/>
  <c r="Q587" i="2"/>
  <c r="W587" i="2"/>
  <c r="AA587" i="2"/>
  <c r="U587" i="2"/>
  <c r="Y587" i="2"/>
  <c r="Z583" i="2"/>
  <c r="Q583" i="2"/>
  <c r="S583" i="2"/>
  <c r="W583" i="2"/>
  <c r="AA583" i="2"/>
  <c r="U583" i="2"/>
  <c r="Y583" i="2"/>
  <c r="Z579" i="2"/>
  <c r="S579" i="2"/>
  <c r="Q579" i="2"/>
  <c r="W579" i="2"/>
  <c r="AA579" i="2"/>
  <c r="U579" i="2"/>
  <c r="Y579" i="2"/>
  <c r="S575" i="2"/>
  <c r="Z575" i="2"/>
  <c r="Q575" i="2"/>
  <c r="W575" i="2"/>
  <c r="AA575" i="2"/>
  <c r="U575" i="2"/>
  <c r="Y575" i="2"/>
  <c r="S571" i="2"/>
  <c r="Z571" i="2"/>
  <c r="Q571" i="2"/>
  <c r="W571" i="2"/>
  <c r="AA571" i="2"/>
  <c r="U571" i="2"/>
  <c r="Y571" i="2"/>
  <c r="S567" i="2"/>
  <c r="Z567" i="2"/>
  <c r="Q567" i="2"/>
  <c r="W567" i="2"/>
  <c r="AA567" i="2"/>
  <c r="U567" i="2"/>
  <c r="Y567" i="2"/>
  <c r="Z563" i="2"/>
  <c r="Q563" i="2"/>
  <c r="S563" i="2"/>
  <c r="W563" i="2"/>
  <c r="AA563" i="2"/>
  <c r="U563" i="2"/>
  <c r="Y563" i="2"/>
  <c r="S559" i="2"/>
  <c r="Z559" i="2"/>
  <c r="Q559" i="2"/>
  <c r="W559" i="2"/>
  <c r="AA559" i="2"/>
  <c r="U559" i="2"/>
  <c r="Y559" i="2"/>
  <c r="S555" i="2"/>
  <c r="Z555" i="2"/>
  <c r="Q555" i="2"/>
  <c r="W555" i="2"/>
  <c r="AA555" i="2"/>
  <c r="U555" i="2"/>
  <c r="Y555" i="2"/>
  <c r="T555" i="2"/>
  <c r="Z551" i="2"/>
  <c r="S551" i="2"/>
  <c r="Q551" i="2"/>
  <c r="W551" i="2"/>
  <c r="AA551" i="2"/>
  <c r="U551" i="2"/>
  <c r="Y551" i="2"/>
  <c r="T551" i="2"/>
  <c r="Z547" i="2"/>
  <c r="S547" i="2"/>
  <c r="Q547" i="2"/>
  <c r="W547" i="2"/>
  <c r="AA547" i="2"/>
  <c r="U547" i="2"/>
  <c r="Y547" i="2"/>
  <c r="T547" i="2"/>
  <c r="S543" i="2"/>
  <c r="Z543" i="2"/>
  <c r="Q543" i="2"/>
  <c r="W543" i="2"/>
  <c r="AA543" i="2"/>
  <c r="U543" i="2"/>
  <c r="Y543" i="2"/>
  <c r="T543" i="2"/>
  <c r="S539" i="2"/>
  <c r="Z539" i="2"/>
  <c r="Q539" i="2"/>
  <c r="W539" i="2"/>
  <c r="AA539" i="2"/>
  <c r="U539" i="2"/>
  <c r="Y539" i="2"/>
  <c r="T539" i="2"/>
  <c r="S535" i="2"/>
  <c r="Z535" i="2"/>
  <c r="Q535" i="2"/>
  <c r="W535" i="2"/>
  <c r="AA535" i="2"/>
  <c r="U535" i="2"/>
  <c r="Y535" i="2"/>
  <c r="T535" i="2"/>
  <c r="Z531" i="2"/>
  <c r="S531" i="2"/>
  <c r="Q531" i="2"/>
  <c r="W531" i="2"/>
  <c r="AA531" i="2"/>
  <c r="U531" i="2"/>
  <c r="Y531" i="2"/>
  <c r="T531" i="2"/>
  <c r="S527" i="2"/>
  <c r="Z527" i="2"/>
  <c r="Q527" i="2"/>
  <c r="W527" i="2"/>
  <c r="AA527" i="2"/>
  <c r="U527" i="2"/>
  <c r="Y527" i="2"/>
  <c r="T527" i="2"/>
  <c r="S523" i="2"/>
  <c r="Z523" i="2"/>
  <c r="Q523" i="2"/>
  <c r="W523" i="2"/>
  <c r="AA523" i="2"/>
  <c r="U523" i="2"/>
  <c r="Y523" i="2"/>
  <c r="T523" i="2"/>
  <c r="Z519" i="2"/>
  <c r="Q519" i="2"/>
  <c r="AC519" i="2" s="1"/>
  <c r="S519" i="2"/>
  <c r="W519" i="2"/>
  <c r="AA519" i="2"/>
  <c r="U519" i="2"/>
  <c r="Y519" i="2"/>
  <c r="T519" i="2"/>
  <c r="Z515" i="2"/>
  <c r="S515" i="2"/>
  <c r="Q515" i="2"/>
  <c r="W515" i="2"/>
  <c r="AA515" i="2"/>
  <c r="U515" i="2"/>
  <c r="Y515" i="2"/>
  <c r="T515" i="2"/>
  <c r="S511" i="2"/>
  <c r="Z511" i="2"/>
  <c r="Q511" i="2"/>
  <c r="W511" i="2"/>
  <c r="AA511" i="2"/>
  <c r="U511" i="2"/>
  <c r="Y511" i="2"/>
  <c r="T511" i="2"/>
  <c r="Z507" i="2"/>
  <c r="S507" i="2"/>
  <c r="Q507" i="2"/>
  <c r="W507" i="2"/>
  <c r="AA507" i="2"/>
  <c r="U507" i="2"/>
  <c r="Y507" i="2"/>
  <c r="T507" i="2"/>
  <c r="S503" i="2"/>
  <c r="Z503" i="2"/>
  <c r="Q503" i="2"/>
  <c r="W503" i="2"/>
  <c r="AA503" i="2"/>
  <c r="U503" i="2"/>
  <c r="Y503" i="2"/>
  <c r="T503" i="2"/>
  <c r="S499" i="2"/>
  <c r="Z499" i="2"/>
  <c r="Q499" i="2"/>
  <c r="W499" i="2"/>
  <c r="AA499" i="2"/>
  <c r="U499" i="2"/>
  <c r="Y499" i="2"/>
  <c r="T499" i="2"/>
  <c r="S495" i="2"/>
  <c r="Z495" i="2"/>
  <c r="Q495" i="2"/>
  <c r="W495" i="2"/>
  <c r="AA495" i="2"/>
  <c r="U495" i="2"/>
  <c r="Y495" i="2"/>
  <c r="T495" i="2"/>
  <c r="Z491" i="2"/>
  <c r="Q491" i="2"/>
  <c r="AC491" i="2" s="1"/>
  <c r="S491" i="2"/>
  <c r="W491" i="2"/>
  <c r="AA491" i="2"/>
  <c r="U491" i="2"/>
  <c r="Y491" i="2"/>
  <c r="T491" i="2"/>
  <c r="S487" i="2"/>
  <c r="Z487" i="2"/>
  <c r="Q487" i="2"/>
  <c r="W487" i="2"/>
  <c r="AA487" i="2"/>
  <c r="U487" i="2"/>
  <c r="Y487" i="2"/>
  <c r="T487" i="2"/>
  <c r="S483" i="2"/>
  <c r="Z483" i="2"/>
  <c r="Q483" i="2"/>
  <c r="W483" i="2"/>
  <c r="AA483" i="2"/>
  <c r="U483" i="2"/>
  <c r="Y483" i="2"/>
  <c r="T483" i="2"/>
  <c r="S479" i="2"/>
  <c r="Z479" i="2"/>
  <c r="Q479" i="2"/>
  <c r="W479" i="2"/>
  <c r="AA479" i="2"/>
  <c r="U479" i="2"/>
  <c r="Y479" i="2"/>
  <c r="T479" i="2"/>
  <c r="Z475" i="2"/>
  <c r="S475" i="2"/>
  <c r="Q475" i="2"/>
  <c r="W475" i="2"/>
  <c r="AA475" i="2"/>
  <c r="U475" i="2"/>
  <c r="Y475" i="2"/>
  <c r="T475" i="2"/>
  <c r="S471" i="2"/>
  <c r="Z471" i="2"/>
  <c r="Q471" i="2"/>
  <c r="W471" i="2"/>
  <c r="AA471" i="2"/>
  <c r="U471" i="2"/>
  <c r="Y471" i="2"/>
  <c r="T471" i="2"/>
  <c r="S467" i="2"/>
  <c r="Z467" i="2"/>
  <c r="Q467" i="2"/>
  <c r="W467" i="2"/>
  <c r="AA467" i="2"/>
  <c r="U467" i="2"/>
  <c r="Y467" i="2"/>
  <c r="T467" i="2"/>
  <c r="S463" i="2"/>
  <c r="Z463" i="2"/>
  <c r="Q463" i="2"/>
  <c r="W463" i="2"/>
  <c r="AA463" i="2"/>
  <c r="U463" i="2"/>
  <c r="Y463" i="2"/>
  <c r="T463" i="2"/>
  <c r="Z459" i="2"/>
  <c r="Q459" i="2"/>
  <c r="AC459" i="2" s="1"/>
  <c r="S459" i="2"/>
  <c r="W459" i="2"/>
  <c r="AA459" i="2"/>
  <c r="U459" i="2"/>
  <c r="Y459" i="2"/>
  <c r="T459" i="2"/>
  <c r="S455" i="2"/>
  <c r="Z455" i="2"/>
  <c r="Q455" i="2"/>
  <c r="W455" i="2"/>
  <c r="AA455" i="2"/>
  <c r="U455" i="2"/>
  <c r="Y455" i="2"/>
  <c r="T455" i="2"/>
  <c r="S451" i="2"/>
  <c r="Z451" i="2"/>
  <c r="Q451" i="2"/>
  <c r="W451" i="2"/>
  <c r="AA451" i="2"/>
  <c r="U451" i="2"/>
  <c r="Y451" i="2"/>
  <c r="T451" i="2"/>
  <c r="S447" i="2"/>
  <c r="Z447" i="2"/>
  <c r="Q447" i="2"/>
  <c r="W447" i="2"/>
  <c r="AA447" i="2"/>
  <c r="U447" i="2"/>
  <c r="Y447" i="2"/>
  <c r="T447" i="2"/>
  <c r="Z443" i="2"/>
  <c r="S443" i="2"/>
  <c r="Q443" i="2"/>
  <c r="W443" i="2"/>
  <c r="AA443" i="2"/>
  <c r="U443" i="2"/>
  <c r="Y443" i="2"/>
  <c r="T443" i="2"/>
  <c r="S439" i="2"/>
  <c r="Z439" i="2"/>
  <c r="Q439" i="2"/>
  <c r="W439" i="2"/>
  <c r="AA439" i="2"/>
  <c r="U439" i="2"/>
  <c r="Y439" i="2"/>
  <c r="T439" i="2"/>
  <c r="S435" i="2"/>
  <c r="Z435" i="2"/>
  <c r="Q435" i="2"/>
  <c r="W435" i="2"/>
  <c r="AA435" i="2"/>
  <c r="U435" i="2"/>
  <c r="Y435" i="2"/>
  <c r="T435" i="2"/>
  <c r="S431" i="2"/>
  <c r="Z431" i="2"/>
  <c r="Q431" i="2"/>
  <c r="W431" i="2"/>
  <c r="AA431" i="2"/>
  <c r="U431" i="2"/>
  <c r="Y431" i="2"/>
  <c r="T431" i="2"/>
  <c r="Z427" i="2"/>
  <c r="Q427" i="2"/>
  <c r="S427" i="2"/>
  <c r="W427" i="2"/>
  <c r="AA427" i="2"/>
  <c r="U427" i="2"/>
  <c r="Y427" i="2"/>
  <c r="T427" i="2"/>
  <c r="S423" i="2"/>
  <c r="Z423" i="2"/>
  <c r="Q423" i="2"/>
  <c r="W423" i="2"/>
  <c r="AA423" i="2"/>
  <c r="U423" i="2"/>
  <c r="Y423" i="2"/>
  <c r="T423" i="2"/>
  <c r="S419" i="2"/>
  <c r="Z419" i="2"/>
  <c r="Q419" i="2"/>
  <c r="W419" i="2"/>
  <c r="AA419" i="2"/>
  <c r="U419" i="2"/>
  <c r="Y419" i="2"/>
  <c r="T419" i="2"/>
  <c r="S415" i="2"/>
  <c r="Z415" i="2"/>
  <c r="Q415" i="2"/>
  <c r="W415" i="2"/>
  <c r="AA415" i="2"/>
  <c r="U415" i="2"/>
  <c r="Y415" i="2"/>
  <c r="T415" i="2"/>
  <c r="Z411" i="2"/>
  <c r="S411" i="2"/>
  <c r="Q411" i="2"/>
  <c r="W411" i="2"/>
  <c r="AA411" i="2"/>
  <c r="U411" i="2"/>
  <c r="Y411" i="2"/>
  <c r="T411" i="2"/>
  <c r="S407" i="2"/>
  <c r="Z407" i="2"/>
  <c r="Q407" i="2"/>
  <c r="W407" i="2"/>
  <c r="AA407" i="2"/>
  <c r="U407" i="2"/>
  <c r="Y407" i="2"/>
  <c r="T407" i="2"/>
  <c r="S403" i="2"/>
  <c r="Z403" i="2"/>
  <c r="Q403" i="2"/>
  <c r="W403" i="2"/>
  <c r="AA403" i="2"/>
  <c r="U403" i="2"/>
  <c r="Y403" i="2"/>
  <c r="T403" i="2"/>
  <c r="S399" i="2"/>
  <c r="Z399" i="2"/>
  <c r="Q399" i="2"/>
  <c r="W399" i="2"/>
  <c r="AA399" i="2"/>
  <c r="U399" i="2"/>
  <c r="Y399" i="2"/>
  <c r="T399" i="2"/>
  <c r="Z395" i="2"/>
  <c r="Q395" i="2"/>
  <c r="AC395" i="2" s="1"/>
  <c r="S395" i="2"/>
  <c r="W395" i="2"/>
  <c r="AA395" i="2"/>
  <c r="U395" i="2"/>
  <c r="Y395" i="2"/>
  <c r="T395" i="2"/>
  <c r="S391" i="2"/>
  <c r="Z391" i="2"/>
  <c r="Q391" i="2"/>
  <c r="W391" i="2"/>
  <c r="AA391" i="2"/>
  <c r="U391" i="2"/>
  <c r="Y391" i="2"/>
  <c r="T391" i="2"/>
  <c r="S387" i="2"/>
  <c r="Z387" i="2"/>
  <c r="Q387" i="2"/>
  <c r="W387" i="2"/>
  <c r="AA387" i="2"/>
  <c r="Y387" i="2"/>
  <c r="U387" i="2"/>
  <c r="T387" i="2"/>
  <c r="S383" i="2"/>
  <c r="Z383" i="2"/>
  <c r="Q383" i="2"/>
  <c r="W383" i="2"/>
  <c r="Y383" i="2"/>
  <c r="AA383" i="2"/>
  <c r="U383" i="2"/>
  <c r="T383" i="2"/>
  <c r="Z379" i="2"/>
  <c r="S379" i="2"/>
  <c r="Q379" i="2"/>
  <c r="W379" i="2"/>
  <c r="Y379" i="2"/>
  <c r="AA379" i="2"/>
  <c r="U379" i="2"/>
  <c r="T379" i="2"/>
  <c r="S375" i="2"/>
  <c r="Z375" i="2"/>
  <c r="Q375" i="2"/>
  <c r="W375" i="2"/>
  <c r="Y375" i="2"/>
  <c r="AA375" i="2"/>
  <c r="U375" i="2"/>
  <c r="T375" i="2"/>
  <c r="S371" i="2"/>
  <c r="Z371" i="2"/>
  <c r="Q371" i="2"/>
  <c r="W371" i="2"/>
  <c r="Y371" i="2"/>
  <c r="AA371" i="2"/>
  <c r="U371" i="2"/>
  <c r="T371" i="2"/>
  <c r="S367" i="2"/>
  <c r="Z367" i="2"/>
  <c r="Q367" i="2"/>
  <c r="W367" i="2"/>
  <c r="Y367" i="2"/>
  <c r="AA367" i="2"/>
  <c r="U367" i="2"/>
  <c r="T367" i="2"/>
  <c r="Z363" i="2"/>
  <c r="Q363" i="2"/>
  <c r="S363" i="2"/>
  <c r="W363" i="2"/>
  <c r="Y363" i="2"/>
  <c r="AA363" i="2"/>
  <c r="U363" i="2"/>
  <c r="T363" i="2"/>
  <c r="S359" i="2"/>
  <c r="Z359" i="2"/>
  <c r="Q359" i="2"/>
  <c r="W359" i="2"/>
  <c r="Y359" i="2"/>
  <c r="AA359" i="2"/>
  <c r="U359" i="2"/>
  <c r="T359" i="2"/>
  <c r="S355" i="2"/>
  <c r="Z355" i="2"/>
  <c r="Q355" i="2"/>
  <c r="W355" i="2"/>
  <c r="Y355" i="2"/>
  <c r="AA355" i="2"/>
  <c r="U355" i="2"/>
  <c r="T355" i="2"/>
  <c r="S351" i="2"/>
  <c r="Z351" i="2"/>
  <c r="Q351" i="2"/>
  <c r="W351" i="2"/>
  <c r="Y351" i="2"/>
  <c r="AA351" i="2"/>
  <c r="U351" i="2"/>
  <c r="T351" i="2"/>
  <c r="Z347" i="2"/>
  <c r="S347" i="2"/>
  <c r="Q347" i="2"/>
  <c r="W347" i="2"/>
  <c r="Y347" i="2"/>
  <c r="AA347" i="2"/>
  <c r="U347" i="2"/>
  <c r="T347" i="2"/>
  <c r="S343" i="2"/>
  <c r="Z343" i="2"/>
  <c r="Q343" i="2"/>
  <c r="W343" i="2"/>
  <c r="Y343" i="2"/>
  <c r="AA343" i="2"/>
  <c r="U343" i="2"/>
  <c r="T343" i="2"/>
  <c r="S339" i="2"/>
  <c r="Z339" i="2"/>
  <c r="Q339" i="2"/>
  <c r="W339" i="2"/>
  <c r="Y339" i="2"/>
  <c r="AA339" i="2"/>
  <c r="U339" i="2"/>
  <c r="T339" i="2"/>
  <c r="S335" i="2"/>
  <c r="Z335" i="2"/>
  <c r="Q335" i="2"/>
  <c r="W335" i="2"/>
  <c r="AA335" i="2"/>
  <c r="Y335" i="2"/>
  <c r="U335" i="2"/>
  <c r="T335" i="2"/>
  <c r="S331" i="2"/>
  <c r="Z331" i="2"/>
  <c r="Q331" i="2"/>
  <c r="W331" i="2"/>
  <c r="AA331" i="2"/>
  <c r="Y331" i="2"/>
  <c r="U331" i="2"/>
  <c r="T331" i="2"/>
  <c r="S327" i="2"/>
  <c r="Z327" i="2"/>
  <c r="Q327" i="2"/>
  <c r="W327" i="2"/>
  <c r="Y327" i="2"/>
  <c r="AA327" i="2"/>
  <c r="U327" i="2"/>
  <c r="T327" i="2"/>
  <c r="S323" i="2"/>
  <c r="Z323" i="2"/>
  <c r="Q323" i="2"/>
  <c r="W323" i="2"/>
  <c r="Y323" i="2"/>
  <c r="AA323" i="2"/>
  <c r="U323" i="2"/>
  <c r="T323" i="2"/>
  <c r="S319" i="2"/>
  <c r="Z319" i="2"/>
  <c r="Q319" i="2"/>
  <c r="W319" i="2"/>
  <c r="AA319" i="2"/>
  <c r="Y319" i="2"/>
  <c r="U319" i="2"/>
  <c r="T319" i="2"/>
  <c r="S315" i="2"/>
  <c r="Z315" i="2"/>
  <c r="Q315" i="2"/>
  <c r="W315" i="2"/>
  <c r="AA315" i="2"/>
  <c r="Y315" i="2"/>
  <c r="U315" i="2"/>
  <c r="T315" i="2"/>
  <c r="S311" i="2"/>
  <c r="Z311" i="2"/>
  <c r="Q311" i="2"/>
  <c r="W311" i="2"/>
  <c r="AA311" i="2"/>
  <c r="Y311" i="2"/>
  <c r="U311" i="2"/>
  <c r="T311" i="2"/>
  <c r="S307" i="2"/>
  <c r="Z307" i="2"/>
  <c r="Q307" i="2"/>
  <c r="W307" i="2"/>
  <c r="Y307" i="2"/>
  <c r="AA307" i="2"/>
  <c r="U307" i="2"/>
  <c r="T307" i="2"/>
  <c r="S303" i="2"/>
  <c r="Z303" i="2"/>
  <c r="Q303" i="2"/>
  <c r="W303" i="2"/>
  <c r="AA303" i="2"/>
  <c r="Y303" i="2"/>
  <c r="U303" i="2"/>
  <c r="T303" i="2"/>
  <c r="S299" i="2"/>
  <c r="Z299" i="2"/>
  <c r="Q299" i="2"/>
  <c r="W299" i="2"/>
  <c r="AA299" i="2"/>
  <c r="Y299" i="2"/>
  <c r="U299" i="2"/>
  <c r="T299" i="2"/>
  <c r="S295" i="2"/>
  <c r="Z295" i="2"/>
  <c r="Q295" i="2"/>
  <c r="W295" i="2"/>
  <c r="AA295" i="2"/>
  <c r="Y295" i="2"/>
  <c r="U295" i="2"/>
  <c r="T295" i="2"/>
  <c r="S291" i="2"/>
  <c r="Z291" i="2"/>
  <c r="Q291" i="2"/>
  <c r="W291" i="2"/>
  <c r="Y291" i="2"/>
  <c r="AA291" i="2"/>
  <c r="U291" i="2"/>
  <c r="T291" i="2"/>
  <c r="S287" i="2"/>
  <c r="Z287" i="2"/>
  <c r="Q287" i="2"/>
  <c r="W287" i="2"/>
  <c r="AA287" i="2"/>
  <c r="Y287" i="2"/>
  <c r="U287" i="2"/>
  <c r="T287" i="2"/>
  <c r="S283" i="2"/>
  <c r="Z283" i="2"/>
  <c r="Q283" i="2"/>
  <c r="W283" i="2"/>
  <c r="AA283" i="2"/>
  <c r="Y283" i="2"/>
  <c r="U283" i="2"/>
  <c r="T283" i="2"/>
  <c r="S279" i="2"/>
  <c r="Z279" i="2"/>
  <c r="Q279" i="2"/>
  <c r="W279" i="2"/>
  <c r="AA279" i="2"/>
  <c r="Y279" i="2"/>
  <c r="U279" i="2"/>
  <c r="T279" i="2"/>
  <c r="S275" i="2"/>
  <c r="Z275" i="2"/>
  <c r="Q275" i="2"/>
  <c r="W275" i="2"/>
  <c r="AA275" i="2"/>
  <c r="Y275" i="2"/>
  <c r="U275" i="2"/>
  <c r="T275" i="2"/>
  <c r="S271" i="2"/>
  <c r="Z271" i="2"/>
  <c r="Q271" i="2"/>
  <c r="W271" i="2"/>
  <c r="AA271" i="2"/>
  <c r="Y271" i="2"/>
  <c r="U271" i="2"/>
  <c r="T271" i="2"/>
  <c r="S267" i="2"/>
  <c r="Z267" i="2"/>
  <c r="Q267" i="2"/>
  <c r="W267" i="2"/>
  <c r="AA267" i="2"/>
  <c r="Y267" i="2"/>
  <c r="U267" i="2"/>
  <c r="T267" i="2"/>
  <c r="S263" i="2"/>
  <c r="Z263" i="2"/>
  <c r="Q263" i="2"/>
  <c r="W263" i="2"/>
  <c r="AA263" i="2"/>
  <c r="Y263" i="2"/>
  <c r="U263" i="2"/>
  <c r="T263" i="2"/>
  <c r="S259" i="2"/>
  <c r="Z259" i="2"/>
  <c r="Q259" i="2"/>
  <c r="W259" i="2"/>
  <c r="AA259" i="2"/>
  <c r="Y259" i="2"/>
  <c r="U259" i="2"/>
  <c r="T259" i="2"/>
  <c r="S255" i="2"/>
  <c r="Z255" i="2"/>
  <c r="Q255" i="2"/>
  <c r="W255" i="2"/>
  <c r="AA255" i="2"/>
  <c r="Y255" i="2"/>
  <c r="U255" i="2"/>
  <c r="T255" i="2"/>
  <c r="S251" i="2"/>
  <c r="Z251" i="2"/>
  <c r="Q251" i="2"/>
  <c r="W251" i="2"/>
  <c r="AA251" i="2"/>
  <c r="Y251" i="2"/>
  <c r="U251" i="2"/>
  <c r="T251" i="2"/>
  <c r="S247" i="2"/>
  <c r="Z247" i="2"/>
  <c r="Q247" i="2"/>
  <c r="W247" i="2"/>
  <c r="AA247" i="2"/>
  <c r="Y247" i="2"/>
  <c r="U247" i="2"/>
  <c r="T247" i="2"/>
  <c r="S243" i="2"/>
  <c r="Z243" i="2"/>
  <c r="Q243" i="2"/>
  <c r="W243" i="2"/>
  <c r="AA243" i="2"/>
  <c r="Y243" i="2"/>
  <c r="U243" i="2"/>
  <c r="T243" i="2"/>
  <c r="S239" i="2"/>
  <c r="Z239" i="2"/>
  <c r="Q239" i="2"/>
  <c r="W239" i="2"/>
  <c r="AA239" i="2"/>
  <c r="Y239" i="2"/>
  <c r="U239" i="2"/>
  <c r="T239" i="2"/>
  <c r="S235" i="2"/>
  <c r="Z235" i="2"/>
  <c r="Q235" i="2"/>
  <c r="W235" i="2"/>
  <c r="AA235" i="2"/>
  <c r="Y235" i="2"/>
  <c r="U235" i="2"/>
  <c r="T235" i="2"/>
  <c r="S231" i="2"/>
  <c r="Z231" i="2"/>
  <c r="Q231" i="2"/>
  <c r="W231" i="2"/>
  <c r="AA231" i="2"/>
  <c r="Y231" i="2"/>
  <c r="U231" i="2"/>
  <c r="T231" i="2"/>
  <c r="S227" i="2"/>
  <c r="Z227" i="2"/>
  <c r="Q227" i="2"/>
  <c r="W227" i="2"/>
  <c r="AA227" i="2"/>
  <c r="Y227" i="2"/>
  <c r="U227" i="2"/>
  <c r="T227" i="2"/>
  <c r="S223" i="2"/>
  <c r="Z223" i="2"/>
  <c r="Q223" i="2"/>
  <c r="W223" i="2"/>
  <c r="AA223" i="2"/>
  <c r="Y223" i="2"/>
  <c r="U223" i="2"/>
  <c r="T223" i="2"/>
  <c r="S219" i="2"/>
  <c r="Z219" i="2"/>
  <c r="Q219" i="2"/>
  <c r="W219" i="2"/>
  <c r="AA219" i="2"/>
  <c r="Y219" i="2"/>
  <c r="U219" i="2"/>
  <c r="T219" i="2"/>
  <c r="S215" i="2"/>
  <c r="Z215" i="2"/>
  <c r="Q215" i="2"/>
  <c r="W215" i="2"/>
  <c r="AA215" i="2"/>
  <c r="Y215" i="2"/>
  <c r="U215" i="2"/>
  <c r="T215" i="2"/>
  <c r="S211" i="2"/>
  <c r="Z211" i="2"/>
  <c r="Q211" i="2"/>
  <c r="W211" i="2"/>
  <c r="AA211" i="2"/>
  <c r="Y211" i="2"/>
  <c r="U211" i="2"/>
  <c r="T211" i="2"/>
  <c r="S207" i="2"/>
  <c r="Z207" i="2"/>
  <c r="Q207" i="2"/>
  <c r="W207" i="2"/>
  <c r="AA207" i="2"/>
  <c r="Y207" i="2"/>
  <c r="U207" i="2"/>
  <c r="T207" i="2"/>
  <c r="S203" i="2"/>
  <c r="Z203" i="2"/>
  <c r="Q203" i="2"/>
  <c r="W203" i="2"/>
  <c r="AA203" i="2"/>
  <c r="Y203" i="2"/>
  <c r="U203" i="2"/>
  <c r="T203" i="2"/>
  <c r="S199" i="2"/>
  <c r="Z199" i="2"/>
  <c r="Q199" i="2"/>
  <c r="W199" i="2"/>
  <c r="AA199" i="2"/>
  <c r="Y199" i="2"/>
  <c r="U199" i="2"/>
  <c r="T199" i="2"/>
  <c r="S195" i="2"/>
  <c r="Z195" i="2"/>
  <c r="Q195" i="2"/>
  <c r="W195" i="2"/>
  <c r="AA195" i="2"/>
  <c r="Y195" i="2"/>
  <c r="U195" i="2"/>
  <c r="T195" i="2"/>
  <c r="S191" i="2"/>
  <c r="Z191" i="2"/>
  <c r="Q191" i="2"/>
  <c r="W191" i="2"/>
  <c r="AA191" i="2"/>
  <c r="Y191" i="2"/>
  <c r="U191" i="2"/>
  <c r="T191" i="2"/>
  <c r="S187" i="2"/>
  <c r="Q187" i="2"/>
  <c r="AC187" i="2" s="1"/>
  <c r="Z187" i="2"/>
  <c r="W187" i="2"/>
  <c r="AA187" i="2"/>
  <c r="Y187" i="2"/>
  <c r="U187" i="2"/>
  <c r="T187" i="2"/>
  <c r="S183" i="2"/>
  <c r="Z183" i="2"/>
  <c r="Q183" i="2"/>
  <c r="W183" i="2"/>
  <c r="AA183" i="2"/>
  <c r="Y183" i="2"/>
  <c r="U183" i="2"/>
  <c r="T183" i="2"/>
  <c r="S179" i="2"/>
  <c r="Z179" i="2"/>
  <c r="Q179" i="2"/>
  <c r="W179" i="2"/>
  <c r="AA179" i="2"/>
  <c r="Y179" i="2"/>
  <c r="U179" i="2"/>
  <c r="T179" i="2"/>
  <c r="S175" i="2"/>
  <c r="Z175" i="2"/>
  <c r="Q175" i="2"/>
  <c r="W175" i="2"/>
  <c r="AA175" i="2"/>
  <c r="Y175" i="2"/>
  <c r="U175" i="2"/>
  <c r="T175" i="2"/>
  <c r="S171" i="2"/>
  <c r="Q171" i="2"/>
  <c r="AC171" i="2" s="1"/>
  <c r="Z171" i="2"/>
  <c r="W171" i="2"/>
  <c r="AA171" i="2"/>
  <c r="Y171" i="2"/>
  <c r="U171" i="2"/>
  <c r="T171" i="2"/>
  <c r="S167" i="2"/>
  <c r="Z167" i="2"/>
  <c r="Q167" i="2"/>
  <c r="W167" i="2"/>
  <c r="AA167" i="2"/>
  <c r="Y167" i="2"/>
  <c r="U167" i="2"/>
  <c r="T167" i="2"/>
  <c r="S163" i="2"/>
  <c r="Z163" i="2"/>
  <c r="Q163" i="2"/>
  <c r="W163" i="2"/>
  <c r="AA163" i="2"/>
  <c r="Y163" i="2"/>
  <c r="U163" i="2"/>
  <c r="T163" i="2"/>
  <c r="S159" i="2"/>
  <c r="Z159" i="2"/>
  <c r="Q159" i="2"/>
  <c r="W159" i="2"/>
  <c r="AA159" i="2"/>
  <c r="Y159" i="2"/>
  <c r="U159" i="2"/>
  <c r="T159" i="2"/>
  <c r="S155" i="2"/>
  <c r="Q155" i="2"/>
  <c r="Z155" i="2"/>
  <c r="W155" i="2"/>
  <c r="AA155" i="2"/>
  <c r="Y155" i="2"/>
  <c r="U155" i="2"/>
  <c r="T155" i="2"/>
  <c r="S151" i="2"/>
  <c r="Z151" i="2"/>
  <c r="Q151" i="2"/>
  <c r="W151" i="2"/>
  <c r="AA151" i="2"/>
  <c r="Y151" i="2"/>
  <c r="U151" i="2"/>
  <c r="T151" i="2"/>
  <c r="S147" i="2"/>
  <c r="Z147" i="2"/>
  <c r="Q147" i="2"/>
  <c r="W147" i="2"/>
  <c r="AA147" i="2"/>
  <c r="Y147" i="2"/>
  <c r="U147" i="2"/>
  <c r="T147" i="2"/>
  <c r="S143" i="2"/>
  <c r="Z143" i="2"/>
  <c r="Q143" i="2"/>
  <c r="W143" i="2"/>
  <c r="AA143" i="2"/>
  <c r="Y143" i="2"/>
  <c r="U143" i="2"/>
  <c r="T143" i="2"/>
  <c r="S139" i="2"/>
  <c r="Q139" i="2"/>
  <c r="AC139" i="2" s="1"/>
  <c r="Z139" i="2"/>
  <c r="W139" i="2"/>
  <c r="AA139" i="2"/>
  <c r="Y139" i="2"/>
  <c r="U139" i="2"/>
  <c r="T139" i="2"/>
  <c r="S135" i="2"/>
  <c r="Z135" i="2"/>
  <c r="Q135" i="2"/>
  <c r="W135" i="2"/>
  <c r="AA135" i="2"/>
  <c r="Y135" i="2"/>
  <c r="U135" i="2"/>
  <c r="T135" i="2"/>
  <c r="S131" i="2"/>
  <c r="Z131" i="2"/>
  <c r="Q131" i="2"/>
  <c r="W131" i="2"/>
  <c r="AA131" i="2"/>
  <c r="Y131" i="2"/>
  <c r="U131" i="2"/>
  <c r="T131" i="2"/>
  <c r="S127" i="2"/>
  <c r="Z127" i="2"/>
  <c r="Q127" i="2"/>
  <c r="W127" i="2"/>
  <c r="AA127" i="2"/>
  <c r="Y127" i="2"/>
  <c r="U127" i="2"/>
  <c r="T127" i="2"/>
  <c r="S123" i="2"/>
  <c r="Q123" i="2"/>
  <c r="AC123" i="2" s="1"/>
  <c r="Z123" i="2"/>
  <c r="W123" i="2"/>
  <c r="AA123" i="2"/>
  <c r="Y123" i="2"/>
  <c r="U123" i="2"/>
  <c r="T123" i="2"/>
  <c r="S119" i="2"/>
  <c r="Z119" i="2"/>
  <c r="Q119" i="2"/>
  <c r="W119" i="2"/>
  <c r="AA119" i="2"/>
  <c r="Y119" i="2"/>
  <c r="U119" i="2"/>
  <c r="T119" i="2"/>
  <c r="S115" i="2"/>
  <c r="Z115" i="2"/>
  <c r="Q115" i="2"/>
  <c r="W115" i="2"/>
  <c r="AA115" i="2"/>
  <c r="Y115" i="2"/>
  <c r="U115" i="2"/>
  <c r="T115" i="2"/>
  <c r="S111" i="2"/>
  <c r="Z111" i="2"/>
  <c r="Q111" i="2"/>
  <c r="W111" i="2"/>
  <c r="AA111" i="2"/>
  <c r="Y111" i="2"/>
  <c r="U111" i="2"/>
  <c r="T111" i="2"/>
  <c r="S107" i="2"/>
  <c r="Q107" i="2"/>
  <c r="AC107" i="2" s="1"/>
  <c r="Z107" i="2"/>
  <c r="AA107" i="2"/>
  <c r="W107" i="2"/>
  <c r="Y107" i="2"/>
  <c r="U107" i="2"/>
  <c r="T107" i="2"/>
  <c r="S103" i="2"/>
  <c r="Z103" i="2"/>
  <c r="Q103" i="2"/>
  <c r="W103" i="2"/>
  <c r="AA103" i="2"/>
  <c r="Y103" i="2"/>
  <c r="U103" i="2"/>
  <c r="T103" i="2"/>
  <c r="S99" i="2"/>
  <c r="Z99" i="2"/>
  <c r="Q99" i="2"/>
  <c r="AA99" i="2"/>
  <c r="W99" i="2"/>
  <c r="Y99" i="2"/>
  <c r="U99" i="2"/>
  <c r="T99" i="2"/>
  <c r="S95" i="2"/>
  <c r="Z95" i="2"/>
  <c r="Q95" i="2"/>
  <c r="W95" i="2"/>
  <c r="AA95" i="2"/>
  <c r="Y95" i="2"/>
  <c r="U95" i="2"/>
  <c r="T95" i="2"/>
  <c r="S91" i="2"/>
  <c r="Q91" i="2"/>
  <c r="Z91" i="2"/>
  <c r="AA91" i="2"/>
  <c r="W91" i="2"/>
  <c r="Y91" i="2"/>
  <c r="U91" i="2"/>
  <c r="T91" i="2"/>
  <c r="S87" i="2"/>
  <c r="Z87" i="2"/>
  <c r="Q87" i="2"/>
  <c r="W87" i="2"/>
  <c r="AA87" i="2"/>
  <c r="Y87" i="2"/>
  <c r="U87" i="2"/>
  <c r="T87" i="2"/>
  <c r="S83" i="2"/>
  <c r="Z83" i="2"/>
  <c r="Q83" i="2"/>
  <c r="AA83" i="2"/>
  <c r="W83" i="2"/>
  <c r="Y83" i="2"/>
  <c r="U83" i="2"/>
  <c r="T83" i="2"/>
  <c r="S79" i="2"/>
  <c r="Z79" i="2"/>
  <c r="Q79" i="2"/>
  <c r="W79" i="2"/>
  <c r="AA79" i="2"/>
  <c r="Y79" i="2"/>
  <c r="U79" i="2"/>
  <c r="T79" i="2"/>
  <c r="S75" i="2"/>
  <c r="Q75" i="2"/>
  <c r="AC75" i="2" s="1"/>
  <c r="Z75" i="2"/>
  <c r="AA75" i="2"/>
  <c r="W75" i="2"/>
  <c r="Y75" i="2"/>
  <c r="U75" i="2"/>
  <c r="T75" i="2"/>
  <c r="S71" i="2"/>
  <c r="Z71" i="2"/>
  <c r="Q71" i="2"/>
  <c r="W71" i="2"/>
  <c r="AA71" i="2"/>
  <c r="Y71" i="2"/>
  <c r="U71" i="2"/>
  <c r="T71" i="2"/>
  <c r="S67" i="2"/>
  <c r="Z67" i="2"/>
  <c r="Q67" i="2"/>
  <c r="AA67" i="2"/>
  <c r="W67" i="2"/>
  <c r="Y67" i="2"/>
  <c r="U67" i="2"/>
  <c r="T67" i="2"/>
  <c r="S63" i="2"/>
  <c r="Z63" i="2"/>
  <c r="Q63" i="2"/>
  <c r="W63" i="2"/>
  <c r="AA63" i="2"/>
  <c r="Y63" i="2"/>
  <c r="U63" i="2"/>
  <c r="T63" i="2"/>
  <c r="S59" i="2"/>
  <c r="Q59" i="2"/>
  <c r="AC59" i="2" s="1"/>
  <c r="Z59" i="2"/>
  <c r="AA59" i="2"/>
  <c r="W59" i="2"/>
  <c r="Y59" i="2"/>
  <c r="U59" i="2"/>
  <c r="T59" i="2"/>
  <c r="S55" i="2"/>
  <c r="Z55" i="2"/>
  <c r="Q55" i="2"/>
  <c r="W55" i="2"/>
  <c r="AA55" i="2"/>
  <c r="Y55" i="2"/>
  <c r="U55" i="2"/>
  <c r="T55" i="2"/>
  <c r="S51" i="2"/>
  <c r="Z51" i="2"/>
  <c r="Q51" i="2"/>
  <c r="AA51" i="2"/>
  <c r="W51" i="2"/>
  <c r="Y51" i="2"/>
  <c r="U51" i="2"/>
  <c r="T51" i="2"/>
  <c r="S47" i="2"/>
  <c r="Z47" i="2"/>
  <c r="Q47" i="2"/>
  <c r="W47" i="2"/>
  <c r="AA47" i="2"/>
  <c r="Y47" i="2"/>
  <c r="U47" i="2"/>
  <c r="T47" i="2"/>
  <c r="S43" i="2"/>
  <c r="Q43" i="2"/>
  <c r="AC43" i="2" s="1"/>
  <c r="Z43" i="2"/>
  <c r="AA43" i="2"/>
  <c r="W43" i="2"/>
  <c r="Y43" i="2"/>
  <c r="U43" i="2"/>
  <c r="T43" i="2"/>
  <c r="S39" i="2"/>
  <c r="Z39" i="2"/>
  <c r="Q39" i="2"/>
  <c r="W39" i="2"/>
  <c r="AA39" i="2"/>
  <c r="Y39" i="2"/>
  <c r="U39" i="2"/>
  <c r="T39" i="2"/>
  <c r="S35" i="2"/>
  <c r="Z35" i="2"/>
  <c r="Q35" i="2"/>
  <c r="AA35" i="2"/>
  <c r="W35" i="2"/>
  <c r="Y35" i="2"/>
  <c r="U35" i="2"/>
  <c r="T35" i="2"/>
  <c r="S31" i="2"/>
  <c r="Z31" i="2"/>
  <c r="Q31" i="2"/>
  <c r="W31" i="2"/>
  <c r="AA31" i="2"/>
  <c r="Y31" i="2"/>
  <c r="U31" i="2"/>
  <c r="T31" i="2"/>
  <c r="S27" i="2"/>
  <c r="Q27" i="2"/>
  <c r="Z27" i="2"/>
  <c r="AA27" i="2"/>
  <c r="W27" i="2"/>
  <c r="Y27" i="2"/>
  <c r="U27" i="2"/>
  <c r="T27" i="2"/>
  <c r="S23" i="2"/>
  <c r="Z23" i="2"/>
  <c r="Q23" i="2"/>
  <c r="W23" i="2"/>
  <c r="AA23" i="2"/>
  <c r="Y23" i="2"/>
  <c r="U23" i="2"/>
  <c r="R23" i="2"/>
  <c r="T23" i="2"/>
  <c r="S19" i="2"/>
  <c r="Z19" i="2"/>
  <c r="Q19" i="2"/>
  <c r="AA19" i="2"/>
  <c r="W19" i="2"/>
  <c r="Y19" i="2"/>
  <c r="U19" i="2"/>
  <c r="R19" i="2"/>
  <c r="T19" i="2"/>
  <c r="S15" i="2"/>
  <c r="Z15" i="2"/>
  <c r="Q15" i="2"/>
  <c r="W15" i="2"/>
  <c r="AA15" i="2"/>
  <c r="Y15" i="2"/>
  <c r="U15" i="2"/>
  <c r="R15" i="2"/>
  <c r="T15" i="2"/>
  <c r="S11" i="2"/>
  <c r="Q11" i="2"/>
  <c r="Z11" i="2"/>
  <c r="AA11" i="2"/>
  <c r="W11" i="2"/>
  <c r="Y11" i="2"/>
  <c r="U11" i="2"/>
  <c r="R11" i="2"/>
  <c r="T11" i="2"/>
  <c r="S7" i="2"/>
  <c r="Z7" i="2"/>
  <c r="Q7" i="2"/>
  <c r="W7" i="2"/>
  <c r="AA7" i="2"/>
  <c r="Y7" i="2"/>
  <c r="U7" i="2"/>
  <c r="R7" i="2"/>
  <c r="T7" i="2"/>
  <c r="S3" i="2"/>
  <c r="Z3" i="2"/>
  <c r="Q3" i="2"/>
  <c r="AA3" i="2"/>
  <c r="W3" i="2"/>
  <c r="Y3" i="2"/>
  <c r="U3" i="2"/>
  <c r="R3" i="2"/>
  <c r="T3" i="2"/>
  <c r="V848" i="2"/>
  <c r="V844" i="2"/>
  <c r="V840" i="2"/>
  <c r="V836" i="2"/>
  <c r="V832" i="2"/>
  <c r="V828" i="2"/>
  <c r="V824" i="2"/>
  <c r="V820" i="2"/>
  <c r="V816" i="2"/>
  <c r="V812" i="2"/>
  <c r="V808" i="2"/>
  <c r="V804" i="2"/>
  <c r="V800" i="2"/>
  <c r="V796" i="2"/>
  <c r="V792" i="2"/>
  <c r="V788" i="2"/>
  <c r="V784" i="2"/>
  <c r="V780" i="2"/>
  <c r="V776" i="2"/>
  <c r="V772" i="2"/>
  <c r="V768" i="2"/>
  <c r="V764" i="2"/>
  <c r="V760" i="2"/>
  <c r="V756" i="2"/>
  <c r="V752" i="2"/>
  <c r="V748" i="2"/>
  <c r="V744" i="2"/>
  <c r="V740" i="2"/>
  <c r="V736" i="2"/>
  <c r="V732" i="2"/>
  <c r="V728" i="2"/>
  <c r="V724" i="2"/>
  <c r="V720" i="2"/>
  <c r="V716" i="2"/>
  <c r="V712" i="2"/>
  <c r="V708" i="2"/>
  <c r="V704" i="2"/>
  <c r="V700" i="2"/>
  <c r="V696" i="2"/>
  <c r="V692" i="2"/>
  <c r="V688" i="2"/>
  <c r="V684" i="2"/>
  <c r="V680" i="2"/>
  <c r="V676" i="2"/>
  <c r="V672" i="2"/>
  <c r="V668" i="2"/>
  <c r="V664" i="2"/>
  <c r="V660" i="2"/>
  <c r="V656" i="2"/>
  <c r="V652" i="2"/>
  <c r="V648" i="2"/>
  <c r="V644" i="2"/>
  <c r="V640" i="2"/>
  <c r="V636" i="2"/>
  <c r="V632" i="2"/>
  <c r="V628" i="2"/>
  <c r="V624" i="2"/>
  <c r="V620" i="2"/>
  <c r="V616" i="2"/>
  <c r="V612" i="2"/>
  <c r="V608" i="2"/>
  <c r="V604" i="2"/>
  <c r="V600" i="2"/>
  <c r="V596" i="2"/>
  <c r="V592" i="2"/>
  <c r="V588" i="2"/>
  <c r="V584" i="2"/>
  <c r="V580" i="2"/>
  <c r="V576" i="2"/>
  <c r="V572" i="2"/>
  <c r="V568" i="2"/>
  <c r="V564" i="2"/>
  <c r="V560" i="2"/>
  <c r="V556" i="2"/>
  <c r="V552" i="2"/>
  <c r="V548" i="2"/>
  <c r="V544" i="2"/>
  <c r="V540" i="2"/>
  <c r="V536" i="2"/>
  <c r="V532" i="2"/>
  <c r="V528" i="2"/>
  <c r="V524" i="2"/>
  <c r="V520" i="2"/>
  <c r="V516" i="2"/>
  <c r="V512" i="2"/>
  <c r="V508" i="2"/>
  <c r="V504" i="2"/>
  <c r="V500" i="2"/>
  <c r="V496" i="2"/>
  <c r="V492" i="2"/>
  <c r="V488" i="2"/>
  <c r="V484" i="2"/>
  <c r="V480" i="2"/>
  <c r="V476" i="2"/>
  <c r="V472" i="2"/>
  <c r="V468" i="2"/>
  <c r="V464" i="2"/>
  <c r="V460" i="2"/>
  <c r="V456" i="2"/>
  <c r="V452" i="2"/>
  <c r="V448" i="2"/>
  <c r="V444" i="2"/>
  <c r="V440" i="2"/>
  <c r="V436" i="2"/>
  <c r="V432" i="2"/>
  <c r="V428" i="2"/>
  <c r="V424" i="2"/>
  <c r="V420" i="2"/>
  <c r="V416" i="2"/>
  <c r="V412" i="2"/>
  <c r="V408" i="2"/>
  <c r="V404" i="2"/>
  <c r="V400" i="2"/>
  <c r="V396" i="2"/>
  <c r="V392" i="2"/>
  <c r="V388" i="2"/>
  <c r="V384" i="2"/>
  <c r="V380" i="2"/>
  <c r="V376" i="2"/>
  <c r="V372" i="2"/>
  <c r="V368" i="2"/>
  <c r="V364" i="2"/>
  <c r="V360" i="2"/>
  <c r="V356" i="2"/>
  <c r="V352" i="2"/>
  <c r="V348" i="2"/>
  <c r="V344" i="2"/>
  <c r="V340" i="2"/>
  <c r="V336" i="2"/>
  <c r="V332" i="2"/>
  <c r="V328" i="2"/>
  <c r="V324" i="2"/>
  <c r="V320" i="2"/>
  <c r="V316" i="2"/>
  <c r="V312" i="2"/>
  <c r="V308" i="2"/>
  <c r="V304" i="2"/>
  <c r="V300" i="2"/>
  <c r="V296" i="2"/>
  <c r="V292" i="2"/>
  <c r="V288" i="2"/>
  <c r="V284" i="2"/>
  <c r="V280" i="2"/>
  <c r="V276" i="2"/>
  <c r="V272" i="2"/>
  <c r="V268" i="2"/>
  <c r="V264" i="2"/>
  <c r="V260" i="2"/>
  <c r="V256" i="2"/>
  <c r="V252" i="2"/>
  <c r="V248" i="2"/>
  <c r="V244" i="2"/>
  <c r="V240" i="2"/>
  <c r="V236" i="2"/>
  <c r="V232" i="2"/>
  <c r="V228" i="2"/>
  <c r="V224" i="2"/>
  <c r="V220" i="2"/>
  <c r="V216" i="2"/>
  <c r="V212" i="2"/>
  <c r="V208" i="2"/>
  <c r="V204" i="2"/>
  <c r="V200" i="2"/>
  <c r="V196" i="2"/>
  <c r="V192" i="2"/>
  <c r="V188" i="2"/>
  <c r="V184" i="2"/>
  <c r="V180" i="2"/>
  <c r="V176" i="2"/>
  <c r="V172" i="2"/>
  <c r="V168" i="2"/>
  <c r="V164" i="2"/>
  <c r="V160" i="2"/>
  <c r="V156" i="2"/>
  <c r="V152" i="2"/>
  <c r="V148" i="2"/>
  <c r="V144" i="2"/>
  <c r="V140" i="2"/>
  <c r="V136" i="2"/>
  <c r="V132" i="2"/>
  <c r="V128" i="2"/>
  <c r="V124" i="2"/>
  <c r="V120" i="2"/>
  <c r="V116" i="2"/>
  <c r="V112" i="2"/>
  <c r="V108" i="2"/>
  <c r="V104" i="2"/>
  <c r="V100" i="2"/>
  <c r="V96" i="2"/>
  <c r="V92" i="2"/>
  <c r="V88" i="2"/>
  <c r="V84" i="2"/>
  <c r="V80" i="2"/>
  <c r="V76" i="2"/>
  <c r="V72" i="2"/>
  <c r="V68" i="2"/>
  <c r="V64" i="2"/>
  <c r="V60" i="2"/>
  <c r="V56" i="2"/>
  <c r="V52" i="2"/>
  <c r="V48" i="2"/>
  <c r="V44" i="2"/>
  <c r="V40" i="2"/>
  <c r="V36" i="2"/>
  <c r="V32" i="2"/>
  <c r="V28" i="2"/>
  <c r="V24" i="2"/>
  <c r="V20" i="2"/>
  <c r="V16" i="2"/>
  <c r="V12" i="2"/>
  <c r="V8" i="2"/>
  <c r="V4" i="2"/>
  <c r="T553" i="2"/>
  <c r="T548" i="2"/>
  <c r="T541" i="2"/>
  <c r="T525" i="2"/>
  <c r="T509" i="2"/>
  <c r="T493" i="2"/>
  <c r="T477" i="2"/>
  <c r="T461" i="2"/>
  <c r="T445" i="2"/>
  <c r="T429" i="2"/>
  <c r="T413" i="2"/>
  <c r="T397" i="2"/>
  <c r="T381" i="2"/>
  <c r="T365" i="2"/>
  <c r="T349" i="2"/>
  <c r="T333" i="2"/>
  <c r="T317" i="2"/>
  <c r="T301" i="2"/>
  <c r="T285" i="2"/>
  <c r="T269" i="2"/>
  <c r="T253" i="2"/>
  <c r="T237" i="2"/>
  <c r="T221" i="2"/>
  <c r="T205" i="2"/>
  <c r="T189" i="2"/>
  <c r="T173" i="2"/>
  <c r="T157" i="2"/>
  <c r="T141" i="2"/>
  <c r="T125" i="2"/>
  <c r="T109" i="2"/>
  <c r="T93" i="2"/>
  <c r="T77" i="2"/>
  <c r="T61" i="2"/>
  <c r="T45" i="2"/>
  <c r="T29" i="2"/>
  <c r="T13" i="2"/>
  <c r="R843" i="2"/>
  <c r="R827" i="2"/>
  <c r="R811" i="2"/>
  <c r="R795" i="2"/>
  <c r="R779" i="2"/>
  <c r="R763" i="2"/>
  <c r="R747" i="2"/>
  <c r="R731" i="2"/>
  <c r="R715" i="2"/>
  <c r="R699" i="2"/>
  <c r="R683" i="2"/>
  <c r="R667" i="2"/>
  <c r="R651" i="2"/>
  <c r="R635" i="2"/>
  <c r="R619" i="2"/>
  <c r="R603" i="2"/>
  <c r="R587" i="2"/>
  <c r="R571" i="2"/>
  <c r="R555" i="2"/>
  <c r="R539" i="2"/>
  <c r="R523" i="2"/>
  <c r="R507" i="2"/>
  <c r="R491" i="2"/>
  <c r="R475" i="2"/>
  <c r="R459" i="2"/>
  <c r="R443" i="2"/>
  <c r="R427" i="2"/>
  <c r="R411" i="2"/>
  <c r="R395" i="2"/>
  <c r="R379" i="2"/>
  <c r="R363" i="2"/>
  <c r="R347" i="2"/>
  <c r="R331" i="2"/>
  <c r="R315" i="2"/>
  <c r="R299" i="2"/>
  <c r="R283" i="2"/>
  <c r="R267" i="2"/>
  <c r="R251" i="2"/>
  <c r="R235" i="2"/>
  <c r="R219" i="2"/>
  <c r="R203" i="2"/>
  <c r="R187" i="2"/>
  <c r="R171" i="2"/>
  <c r="R155" i="2"/>
  <c r="R139" i="2"/>
  <c r="R123" i="2"/>
  <c r="R107" i="2"/>
  <c r="R91" i="2"/>
  <c r="R75" i="2"/>
  <c r="R59" i="2"/>
  <c r="R43" i="2"/>
  <c r="R27" i="2"/>
  <c r="X2" i="2"/>
  <c r="V2" i="2"/>
  <c r="U2" i="2"/>
  <c r="W2" i="2"/>
  <c r="T2" i="2"/>
  <c r="Y2" i="2"/>
  <c r="Z2" i="2"/>
  <c r="R2" i="2"/>
  <c r="AB2" i="2"/>
  <c r="AA2" i="2"/>
  <c r="K522" i="3" l="1"/>
  <c r="K526" i="3"/>
  <c r="K538" i="3"/>
  <c r="K542" i="3"/>
  <c r="K554" i="3"/>
  <c r="K558" i="3"/>
  <c r="K570" i="3"/>
  <c r="K574" i="3"/>
  <c r="K586" i="3"/>
  <c r="K590" i="3"/>
  <c r="K602" i="3"/>
  <c r="K606" i="3"/>
  <c r="K618" i="3"/>
  <c r="K622" i="3"/>
  <c r="K634" i="3"/>
  <c r="K638" i="3"/>
  <c r="K650" i="3"/>
  <c r="K654" i="3"/>
  <c r="K666" i="3"/>
  <c r="K670" i="3"/>
  <c r="K682" i="3"/>
  <c r="K686" i="3"/>
  <c r="K698" i="3"/>
  <c r="K702" i="3"/>
  <c r="K714" i="3"/>
  <c r="K718" i="3"/>
  <c r="K730" i="3"/>
  <c r="K734" i="3"/>
  <c r="K746" i="3"/>
  <c r="K750" i="3"/>
  <c r="K762" i="3"/>
  <c r="K774" i="3"/>
  <c r="K778" i="3"/>
  <c r="K790" i="3"/>
  <c r="K794" i="3"/>
  <c r="K806" i="3"/>
  <c r="K810" i="3"/>
  <c r="K822" i="3"/>
  <c r="K826" i="3"/>
  <c r="K838" i="3"/>
  <c r="K842" i="3"/>
  <c r="K285" i="3"/>
  <c r="K349" i="3"/>
  <c r="K461" i="3"/>
  <c r="K669" i="3"/>
  <c r="K721" i="3"/>
  <c r="K813" i="3"/>
  <c r="K635" i="3"/>
  <c r="K699" i="3"/>
  <c r="K763" i="3"/>
  <c r="K827" i="3"/>
  <c r="K545" i="3"/>
  <c r="K289" i="3"/>
  <c r="K593" i="3"/>
  <c r="K357" i="3"/>
  <c r="K741" i="3"/>
  <c r="K513" i="3"/>
  <c r="K257" i="3"/>
  <c r="E850" i="3"/>
  <c r="K821" i="3"/>
  <c r="K281" i="3"/>
  <c r="K425" i="3"/>
  <c r="K617" i="3"/>
  <c r="K401" i="3"/>
  <c r="K589" i="3"/>
  <c r="K81" i="3"/>
  <c r="K14" i="3"/>
  <c r="K30" i="3"/>
  <c r="K46" i="3"/>
  <c r="K62" i="3"/>
  <c r="K78" i="3"/>
  <c r="K209" i="3"/>
  <c r="K603" i="3"/>
  <c r="K667" i="3"/>
  <c r="K731" i="3"/>
  <c r="K795" i="3"/>
  <c r="K445" i="3"/>
  <c r="K641" i="3"/>
  <c r="K689" i="3"/>
  <c r="K717" i="3"/>
  <c r="K797" i="3"/>
  <c r="K845" i="3"/>
  <c r="K65" i="3"/>
  <c r="K313" i="3"/>
  <c r="K329" i="3"/>
  <c r="K393" i="3"/>
  <c r="K489" i="3"/>
  <c r="K509" i="3"/>
  <c r="K553" i="3"/>
  <c r="K573" i="3"/>
  <c r="K621" i="3"/>
  <c r="K649" i="3"/>
  <c r="K697" i="3"/>
  <c r="K745" i="3"/>
  <c r="K765" i="3"/>
  <c r="K113" i="3"/>
  <c r="K293" i="3"/>
  <c r="K421" i="3"/>
  <c r="K485" i="3"/>
  <c r="K549" i="3"/>
  <c r="K613" i="3"/>
  <c r="K677" i="3"/>
  <c r="K321" i="3"/>
  <c r="K705" i="3"/>
  <c r="K9" i="3"/>
  <c r="K45" i="3"/>
  <c r="K77" i="3"/>
  <c r="K121" i="3"/>
  <c r="K153" i="3"/>
  <c r="K601" i="3"/>
  <c r="K809" i="3"/>
  <c r="K11" i="3"/>
  <c r="K27" i="3"/>
  <c r="K43" i="3"/>
  <c r="K59" i="3"/>
  <c r="K75" i="3"/>
  <c r="K91" i="3"/>
  <c r="K107" i="3"/>
  <c r="K123" i="3"/>
  <c r="K139" i="3"/>
  <c r="K155" i="3"/>
  <c r="K171" i="3"/>
  <c r="K187" i="3"/>
  <c r="K203" i="3"/>
  <c r="K219" i="3"/>
  <c r="K235" i="3"/>
  <c r="K251" i="3"/>
  <c r="K267" i="3"/>
  <c r="K283" i="3"/>
  <c r="K299" i="3"/>
  <c r="K315" i="3"/>
  <c r="K331" i="3"/>
  <c r="K347" i="3"/>
  <c r="K363" i="3"/>
  <c r="K379" i="3"/>
  <c r="K395" i="3"/>
  <c r="K411" i="3"/>
  <c r="K427" i="3"/>
  <c r="K443" i="3"/>
  <c r="K459" i="3"/>
  <c r="K475" i="3"/>
  <c r="K491" i="3"/>
  <c r="K507" i="3"/>
  <c r="K523" i="3"/>
  <c r="K539" i="3"/>
  <c r="K555" i="3"/>
  <c r="K571" i="3"/>
  <c r="K587" i="3"/>
  <c r="K615" i="3"/>
  <c r="K619" i="3"/>
  <c r="K627" i="3"/>
  <c r="K655" i="3"/>
  <c r="K679" i="3"/>
  <c r="K683" i="3"/>
  <c r="K691" i="3"/>
  <c r="K719" i="3"/>
  <c r="K743" i="3"/>
  <c r="K747" i="3"/>
  <c r="K755" i="3"/>
  <c r="K783" i="3"/>
  <c r="K807" i="3"/>
  <c r="K811" i="3"/>
  <c r="K819" i="3"/>
  <c r="K847" i="3"/>
  <c r="K353" i="3"/>
  <c r="K13" i="3"/>
  <c r="K85" i="3"/>
  <c r="K149" i="3"/>
  <c r="K185" i="3"/>
  <c r="K221" i="3"/>
  <c r="K685" i="3"/>
  <c r="K4" i="3"/>
  <c r="K20" i="3"/>
  <c r="K36" i="3"/>
  <c r="K52" i="3"/>
  <c r="K68" i="3"/>
  <c r="K84" i="3"/>
  <c r="K100" i="3"/>
  <c r="K116" i="3"/>
  <c r="K132" i="3"/>
  <c r="K148" i="3"/>
  <c r="K164" i="3"/>
  <c r="K180" i="3"/>
  <c r="K196" i="3"/>
  <c r="K212" i="3"/>
  <c r="K228" i="3"/>
  <c r="K244" i="3"/>
  <c r="K260" i="3"/>
  <c r="K276" i="3"/>
  <c r="K292" i="3"/>
  <c r="K308" i="3"/>
  <c r="K324" i="3"/>
  <c r="K340" i="3"/>
  <c r="K356" i="3"/>
  <c r="K372" i="3"/>
  <c r="K388" i="3"/>
  <c r="K404" i="3"/>
  <c r="K420" i="3"/>
  <c r="K436" i="3"/>
  <c r="K452" i="3"/>
  <c r="K468" i="3"/>
  <c r="K484" i="3"/>
  <c r="K500" i="3"/>
  <c r="K516" i="3"/>
  <c r="K532" i="3"/>
  <c r="K548" i="3"/>
  <c r="K564" i="3"/>
  <c r="K580" i="3"/>
  <c r="K596" i="3"/>
  <c r="K612" i="3"/>
  <c r="K628" i="3"/>
  <c r="K644" i="3"/>
  <c r="K660" i="3"/>
  <c r="K676" i="3"/>
  <c r="K692" i="3"/>
  <c r="K708" i="3"/>
  <c r="K724" i="3"/>
  <c r="K740" i="3"/>
  <c r="K756" i="3"/>
  <c r="K772" i="3"/>
  <c r="K788" i="3"/>
  <c r="K804" i="3"/>
  <c r="K820" i="3"/>
  <c r="K836" i="3"/>
  <c r="K21" i="3"/>
  <c r="K53" i="3"/>
  <c r="K125" i="3"/>
  <c r="K157" i="3"/>
  <c r="K201" i="3"/>
  <c r="K237" i="3"/>
  <c r="H849" i="3"/>
  <c r="K2" i="3"/>
  <c r="K309" i="3"/>
  <c r="K373" i="3"/>
  <c r="K437" i="3"/>
  <c r="K629" i="3"/>
  <c r="K757" i="3"/>
  <c r="J849" i="3"/>
  <c r="K577" i="3"/>
  <c r="K29" i="3"/>
  <c r="K109" i="3"/>
  <c r="K141" i="3"/>
  <c r="K261" i="3"/>
  <c r="K505" i="3"/>
  <c r="K729" i="3"/>
  <c r="K841" i="3"/>
  <c r="K7" i="3"/>
  <c r="K23" i="3"/>
  <c r="K39" i="3"/>
  <c r="K55" i="3"/>
  <c r="K71" i="3"/>
  <c r="K87" i="3"/>
  <c r="K103" i="3"/>
  <c r="K119" i="3"/>
  <c r="K135" i="3"/>
  <c r="K151" i="3"/>
  <c r="K167" i="3"/>
  <c r="K183" i="3"/>
  <c r="K199" i="3"/>
  <c r="K215" i="3"/>
  <c r="K231" i="3"/>
  <c r="K247" i="3"/>
  <c r="K263" i="3"/>
  <c r="K279" i="3"/>
  <c r="K295" i="3"/>
  <c r="K311" i="3"/>
  <c r="K327" i="3"/>
  <c r="K343" i="3"/>
  <c r="K359" i="3"/>
  <c r="K375" i="3"/>
  <c r="K391" i="3"/>
  <c r="K407" i="3"/>
  <c r="K423" i="3"/>
  <c r="K439" i="3"/>
  <c r="K455" i="3"/>
  <c r="K471" i="3"/>
  <c r="K487" i="3"/>
  <c r="K503" i="3"/>
  <c r="K519" i="3"/>
  <c r="K535" i="3"/>
  <c r="K551" i="3"/>
  <c r="K567" i="3"/>
  <c r="K583" i="3"/>
  <c r="K599" i="3"/>
  <c r="K611" i="3"/>
  <c r="K639" i="3"/>
  <c r="K663" i="3"/>
  <c r="K675" i="3"/>
  <c r="K703" i="3"/>
  <c r="K727" i="3"/>
  <c r="K739" i="3"/>
  <c r="K767" i="3"/>
  <c r="K791" i="3"/>
  <c r="K803" i="3"/>
  <c r="K831" i="3"/>
  <c r="K73" i="3"/>
  <c r="K133" i="3"/>
  <c r="K173" i="3"/>
  <c r="K205" i="3"/>
  <c r="K333" i="3"/>
  <c r="K749" i="3"/>
  <c r="K16" i="3"/>
  <c r="K32" i="3"/>
  <c r="K48" i="3"/>
  <c r="K64" i="3"/>
  <c r="K80" i="3"/>
  <c r="K96" i="3"/>
  <c r="K112" i="3"/>
  <c r="K128" i="3"/>
  <c r="K144" i="3"/>
  <c r="K160" i="3"/>
  <c r="K176" i="3"/>
  <c r="K192" i="3"/>
  <c r="K208" i="3"/>
  <c r="K224" i="3"/>
  <c r="K240" i="3"/>
  <c r="K256" i="3"/>
  <c r="K272" i="3"/>
  <c r="K288" i="3"/>
  <c r="K304" i="3"/>
  <c r="K320" i="3"/>
  <c r="K336" i="3"/>
  <c r="K352" i="3"/>
  <c r="K368" i="3"/>
  <c r="K384" i="3"/>
  <c r="K400" i="3"/>
  <c r="K416" i="3"/>
  <c r="K432" i="3"/>
  <c r="K448" i="3"/>
  <c r="K464" i="3"/>
  <c r="K480" i="3"/>
  <c r="K496" i="3"/>
  <c r="K512" i="3"/>
  <c r="K528" i="3"/>
  <c r="K544" i="3"/>
  <c r="K560" i="3"/>
  <c r="K576" i="3"/>
  <c r="K592" i="3"/>
  <c r="K608" i="3"/>
  <c r="K624" i="3"/>
  <c r="K640" i="3"/>
  <c r="K656" i="3"/>
  <c r="K672" i="3"/>
  <c r="K688" i="3"/>
  <c r="K704" i="3"/>
  <c r="K720" i="3"/>
  <c r="K736" i="3"/>
  <c r="K752" i="3"/>
  <c r="K768" i="3"/>
  <c r="K784" i="3"/>
  <c r="K800" i="3"/>
  <c r="K816" i="3"/>
  <c r="K832" i="3"/>
  <c r="K848" i="3"/>
  <c r="K33" i="3"/>
  <c r="K433" i="3"/>
  <c r="K5" i="3"/>
  <c r="K41" i="3"/>
  <c r="K117" i="3"/>
  <c r="K189" i="3"/>
  <c r="K265" i="3"/>
  <c r="K241" i="3"/>
  <c r="K389" i="3"/>
  <c r="K837" i="3"/>
  <c r="K97" i="3"/>
  <c r="K417" i="3"/>
  <c r="K609" i="3"/>
  <c r="K785" i="3"/>
  <c r="K101" i="3"/>
  <c r="K197" i="3"/>
  <c r="K229" i="3"/>
  <c r="K441" i="3"/>
  <c r="K633" i="3"/>
  <c r="K3" i="3"/>
  <c r="K19" i="3"/>
  <c r="K35" i="3"/>
  <c r="K51" i="3"/>
  <c r="K67" i="3"/>
  <c r="K83" i="3"/>
  <c r="K99" i="3"/>
  <c r="K115" i="3"/>
  <c r="K131" i="3"/>
  <c r="K147" i="3"/>
  <c r="K163" i="3"/>
  <c r="K179" i="3"/>
  <c r="K195" i="3"/>
  <c r="K211" i="3"/>
  <c r="K227" i="3"/>
  <c r="K243" i="3"/>
  <c r="K259" i="3"/>
  <c r="K275" i="3"/>
  <c r="K291" i="3"/>
  <c r="K307" i="3"/>
  <c r="K323" i="3"/>
  <c r="K339" i="3"/>
  <c r="K355" i="3"/>
  <c r="K371" i="3"/>
  <c r="K387" i="3"/>
  <c r="K403" i="3"/>
  <c r="K419" i="3"/>
  <c r="K435" i="3"/>
  <c r="K451" i="3"/>
  <c r="K467" i="3"/>
  <c r="K483" i="3"/>
  <c r="K499" i="3"/>
  <c r="K515" i="3"/>
  <c r="K531" i="3"/>
  <c r="K547" i="3"/>
  <c r="K563" i="3"/>
  <c r="K579" i="3"/>
  <c r="K595" i="3"/>
  <c r="K623" i="3"/>
  <c r="K647" i="3"/>
  <c r="K651" i="3"/>
  <c r="K659" i="3"/>
  <c r="K687" i="3"/>
  <c r="K711" i="3"/>
  <c r="K715" i="3"/>
  <c r="K723" i="3"/>
  <c r="K751" i="3"/>
  <c r="K775" i="3"/>
  <c r="K779" i="3"/>
  <c r="K787" i="3"/>
  <c r="K815" i="3"/>
  <c r="K839" i="3"/>
  <c r="K843" i="3"/>
  <c r="K161" i="3"/>
  <c r="K497" i="3"/>
  <c r="K769" i="3"/>
  <c r="K37" i="3"/>
  <c r="K245" i="3"/>
  <c r="K145" i="3"/>
  <c r="K525" i="3"/>
  <c r="K12" i="3"/>
  <c r="K28" i="3"/>
  <c r="K44" i="3"/>
  <c r="K60" i="3"/>
  <c r="K76" i="3"/>
  <c r="K92" i="3"/>
  <c r="K108" i="3"/>
  <c r="K124" i="3"/>
  <c r="K140" i="3"/>
  <c r="K156" i="3"/>
  <c r="K172" i="3"/>
  <c r="K188" i="3"/>
  <c r="K204" i="3"/>
  <c r="K220" i="3"/>
  <c r="K236" i="3"/>
  <c r="K252" i="3"/>
  <c r="K268" i="3"/>
  <c r="K284" i="3"/>
  <c r="K300" i="3"/>
  <c r="K316" i="3"/>
  <c r="K332" i="3"/>
  <c r="K348" i="3"/>
  <c r="K364" i="3"/>
  <c r="K380" i="3"/>
  <c r="K396" i="3"/>
  <c r="K412" i="3"/>
  <c r="K428" i="3"/>
  <c r="K444" i="3"/>
  <c r="K460" i="3"/>
  <c r="K476" i="3"/>
  <c r="K492" i="3"/>
  <c r="K508" i="3"/>
  <c r="K524" i="3"/>
  <c r="K540" i="3"/>
  <c r="K556" i="3"/>
  <c r="K572" i="3"/>
  <c r="K588" i="3"/>
  <c r="K604" i="3"/>
  <c r="K620" i="3"/>
  <c r="K636" i="3"/>
  <c r="K652" i="3"/>
  <c r="K668" i="3"/>
  <c r="K684" i="3"/>
  <c r="K700" i="3"/>
  <c r="K716" i="3"/>
  <c r="K732" i="3"/>
  <c r="K748" i="3"/>
  <c r="K764" i="3"/>
  <c r="K780" i="3"/>
  <c r="K796" i="3"/>
  <c r="K812" i="3"/>
  <c r="K828" i="3"/>
  <c r="K844" i="3"/>
  <c r="K225" i="3"/>
  <c r="K561" i="3"/>
  <c r="K69" i="3"/>
  <c r="K105" i="3"/>
  <c r="K181" i="3"/>
  <c r="K253" i="3"/>
  <c r="C850" i="2"/>
  <c r="G850" i="2"/>
  <c r="K850" i="2"/>
  <c r="J850" i="2"/>
  <c r="D850" i="2"/>
  <c r="H850" i="2"/>
  <c r="L850" i="2"/>
  <c r="E850" i="2"/>
  <c r="I850" i="2"/>
  <c r="M850" i="2"/>
  <c r="F850" i="2"/>
  <c r="B850" i="2"/>
  <c r="AC91" i="2"/>
  <c r="AC155" i="2"/>
  <c r="AC363" i="2"/>
  <c r="AC12" i="2"/>
  <c r="AC84" i="2"/>
  <c r="AC268" i="2"/>
  <c r="AC460" i="2"/>
  <c r="AC492" i="2"/>
  <c r="AC552" i="2"/>
  <c r="AC564" i="2"/>
  <c r="AC596" i="2"/>
  <c r="AC628" i="2"/>
  <c r="AC644" i="2"/>
  <c r="AC652" i="2"/>
  <c r="AC660" i="2"/>
  <c r="AC736" i="2"/>
  <c r="AC756" i="2"/>
  <c r="AC772" i="2"/>
  <c r="AC776" i="2"/>
  <c r="AC808" i="2"/>
  <c r="AC836" i="2"/>
  <c r="AC848" i="2"/>
  <c r="AC9" i="2"/>
  <c r="AC193" i="2"/>
  <c r="AC225" i="2"/>
  <c r="AC289" i="2"/>
  <c r="AC11" i="2"/>
  <c r="AC15" i="2"/>
  <c r="AC579" i="2"/>
  <c r="AC583" i="2"/>
  <c r="AC595" i="2"/>
  <c r="AC615" i="2"/>
  <c r="AC631" i="2"/>
  <c r="AC647" i="2"/>
  <c r="AC663" i="2"/>
  <c r="AC679" i="2"/>
  <c r="AC695" i="2"/>
  <c r="AC711" i="2"/>
  <c r="AC727" i="2"/>
  <c r="AC739" i="2"/>
  <c r="AC755" i="2"/>
  <c r="AC771" i="2"/>
  <c r="AC787" i="2"/>
  <c r="AC803" i="2"/>
  <c r="AC807" i="2"/>
  <c r="AC819" i="2"/>
  <c r="AC823" i="2"/>
  <c r="AC835" i="2"/>
  <c r="AC16" i="2"/>
  <c r="AC32" i="2"/>
  <c r="AC48" i="2"/>
  <c r="AC64" i="2"/>
  <c r="AC80" i="2"/>
  <c r="AC96" i="2"/>
  <c r="AC112" i="2"/>
  <c r="AC116" i="2"/>
  <c r="AC128" i="2"/>
  <c r="AC144" i="2"/>
  <c r="AC160" i="2"/>
  <c r="AC176" i="2"/>
  <c r="AC180" i="2"/>
  <c r="AC192" i="2"/>
  <c r="AC208" i="2"/>
  <c r="AC212" i="2"/>
  <c r="AC224" i="2"/>
  <c r="AC240" i="2"/>
  <c r="AC244" i="2"/>
  <c r="AC256" i="2"/>
  <c r="AC272" i="2"/>
  <c r="AC288" i="2"/>
  <c r="AC292" i="2"/>
  <c r="AC304" i="2"/>
  <c r="AC308" i="2"/>
  <c r="AC320" i="2"/>
  <c r="AC336" i="2"/>
  <c r="AC352" i="2"/>
  <c r="AC368" i="2"/>
  <c r="AC384" i="2"/>
  <c r="AC400" i="2"/>
  <c r="AC416" i="2"/>
  <c r="AC448" i="2"/>
  <c r="AC452" i="2"/>
  <c r="AC464" i="2"/>
  <c r="AC480" i="2"/>
  <c r="AC512" i="2"/>
  <c r="AC516" i="2"/>
  <c r="AC528" i="2"/>
  <c r="AC2" i="2"/>
  <c r="AC27" i="2"/>
  <c r="AC427" i="2"/>
  <c r="AC567" i="2"/>
  <c r="AC599" i="2"/>
  <c r="AC667" i="2"/>
  <c r="AC683" i="2"/>
  <c r="AC52" i="2"/>
  <c r="AC332" i="2"/>
  <c r="AC340" i="2"/>
  <c r="AC356" i="2"/>
  <c r="AC364" i="2"/>
  <c r="AC420" i="2"/>
  <c r="AC428" i="2"/>
  <c r="AC484" i="2"/>
  <c r="AC588" i="2"/>
  <c r="AC636" i="2"/>
  <c r="AC692" i="2"/>
  <c r="AC708" i="2"/>
  <c r="AC724" i="2"/>
  <c r="AC740" i="2"/>
  <c r="AC744" i="2"/>
  <c r="AC752" i="2"/>
  <c r="AC760" i="2"/>
  <c r="AC768" i="2"/>
  <c r="AC788" i="2"/>
  <c r="AC804" i="2"/>
  <c r="AC820" i="2"/>
  <c r="AC824" i="2"/>
  <c r="AC41" i="2"/>
  <c r="AC49" i="2"/>
  <c r="AC65" i="2"/>
  <c r="AC137" i="2"/>
  <c r="AC169" i="2"/>
  <c r="AC273" i="2"/>
  <c r="AC321" i="2"/>
  <c r="AC603" i="2"/>
  <c r="AC7" i="2"/>
  <c r="AC828" i="2"/>
  <c r="AC844" i="2"/>
  <c r="AC5" i="2"/>
  <c r="AC21" i="2"/>
  <c r="AC37" i="2"/>
  <c r="AC53" i="2"/>
  <c r="AC69" i="2"/>
  <c r="AC73" i="2"/>
  <c r="AC85" i="2"/>
  <c r="AC101" i="2"/>
  <c r="AC105" i="2"/>
  <c r="AC117" i="2"/>
  <c r="AC129" i="2"/>
  <c r="AC133" i="2"/>
  <c r="AC149" i="2"/>
  <c r="AC165" i="2"/>
  <c r="AC181" i="2"/>
  <c r="AC197" i="2"/>
  <c r="AC213" i="2"/>
  <c r="AC229" i="2"/>
  <c r="AC245" i="2"/>
  <c r="AC257" i="2"/>
  <c r="AC261" i="2"/>
  <c r="AC265" i="2"/>
  <c r="AC277" i="2"/>
  <c r="AC293" i="2"/>
  <c r="AC297" i="2"/>
  <c r="AC309" i="2"/>
  <c r="AC313" i="2"/>
  <c r="AC325" i="2"/>
  <c r="AC341" i="2"/>
  <c r="AC357" i="2"/>
  <c r="AC373" i="2"/>
  <c r="AC377" i="2"/>
  <c r="AC389" i="2"/>
  <c r="AC405" i="2"/>
  <c r="AC409" i="2"/>
  <c r="AC421" i="2"/>
  <c r="AC437" i="2"/>
  <c r="AC469" i="2"/>
  <c r="AC473" i="2"/>
  <c r="AC485" i="2"/>
  <c r="AC501" i="2"/>
  <c r="AC533" i="2"/>
  <c r="AC537" i="2"/>
  <c r="AC549" i="2"/>
  <c r="AC565" i="2"/>
  <c r="AC597" i="2"/>
  <c r="AC601" i="2"/>
  <c r="AC613" i="2"/>
  <c r="AC629" i="2"/>
  <c r="AC633" i="2"/>
  <c r="AC645" i="2"/>
  <c r="AC661" i="2"/>
  <c r="AC665" i="2"/>
  <c r="AC677" i="2"/>
  <c r="AC693" i="2"/>
  <c r="AC697" i="2"/>
  <c r="AC709" i="2"/>
  <c r="AC725" i="2"/>
  <c r="AC729" i="2"/>
  <c r="AC741" i="2"/>
  <c r="AC745" i="2"/>
  <c r="AC757" i="2"/>
  <c r="AC761" i="2"/>
  <c r="AC773" i="2"/>
  <c r="AC777" i="2"/>
  <c r="AC789" i="2"/>
  <c r="AC793" i="2"/>
  <c r="AC805" i="2"/>
  <c r="AC809" i="2"/>
  <c r="AC821" i="2"/>
  <c r="AC825" i="2"/>
  <c r="AC837" i="2"/>
  <c r="AC841" i="2"/>
  <c r="AC234" i="2"/>
  <c r="AC246" i="2"/>
  <c r="AC270" i="2"/>
  <c r="AC278" i="2"/>
  <c r="AC290" i="2"/>
  <c r="AC302" i="2"/>
  <c r="AC398" i="2"/>
  <c r="AC422" i="2"/>
  <c r="AC466" i="2"/>
  <c r="AC514" i="2"/>
  <c r="AC546" i="2"/>
  <c r="AC594" i="2"/>
  <c r="AC642" i="2"/>
  <c r="AC682" i="2"/>
  <c r="AC690" i="2"/>
  <c r="AC774" i="2"/>
  <c r="AC818" i="2"/>
  <c r="AC90" i="2"/>
  <c r="AC250" i="2"/>
  <c r="AC262" i="2"/>
  <c r="AC274" i="2"/>
  <c r="AC286" i="2"/>
  <c r="AC418" i="2"/>
  <c r="AC482" i="2"/>
  <c r="AC522" i="2"/>
  <c r="AC534" i="2"/>
  <c r="AC638" i="2"/>
  <c r="AC730" i="2"/>
  <c r="AC778" i="2"/>
  <c r="AC826" i="2"/>
  <c r="AC34" i="2"/>
  <c r="AC38" i="2"/>
  <c r="AC94" i="2"/>
  <c r="AC126" i="2"/>
  <c r="AC138" i="2"/>
  <c r="AC150" i="2"/>
  <c r="AC162" i="2"/>
  <c r="AC174" i="2"/>
  <c r="AC186" i="2"/>
  <c r="AC282" i="2"/>
  <c r="AC294" i="2"/>
  <c r="AC306" i="2"/>
  <c r="AC426" i="2"/>
  <c r="AC438" i="2"/>
  <c r="AC474" i="2"/>
  <c r="AC486" i="2"/>
  <c r="AC530" i="2"/>
  <c r="AC574" i="2"/>
  <c r="AC654" i="2"/>
  <c r="AC746" i="2"/>
  <c r="AC794" i="2"/>
  <c r="AC846" i="2"/>
  <c r="AC3" i="2"/>
  <c r="AC19" i="2"/>
  <c r="AC559" i="2"/>
  <c r="AC563" i="2"/>
  <c r="AC575" i="2"/>
  <c r="AC591" i="2"/>
  <c r="AC611" i="2"/>
  <c r="AC627" i="2"/>
  <c r="AC643" i="2"/>
  <c r="AC659" i="2"/>
  <c r="AC675" i="2"/>
  <c r="AC691" i="2"/>
  <c r="AC707" i="2"/>
  <c r="AC723" i="2"/>
  <c r="AC735" i="2"/>
  <c r="AC751" i="2"/>
  <c r="AC767" i="2"/>
  <c r="AC783" i="2"/>
  <c r="AC799" i="2"/>
  <c r="AC815" i="2"/>
  <c r="AC831" i="2"/>
  <c r="AC847" i="2"/>
  <c r="AC4" i="2"/>
  <c r="AC20" i="2"/>
  <c r="AC36" i="2"/>
  <c r="AC68" i="2"/>
  <c r="AC100" i="2"/>
  <c r="AC132" i="2"/>
  <c r="AC148" i="2"/>
  <c r="AC164" i="2"/>
  <c r="AC196" i="2"/>
  <c r="AC228" i="2"/>
  <c r="AC260" i="2"/>
  <c r="AC276" i="2"/>
  <c r="AC324" i="2"/>
  <c r="AC372" i="2"/>
  <c r="AC388" i="2"/>
  <c r="AC404" i="2"/>
  <c r="AC436" i="2"/>
  <c r="AC468" i="2"/>
  <c r="AC500" i="2"/>
  <c r="AC532" i="2"/>
  <c r="AC548" i="2"/>
  <c r="AC23" i="2"/>
  <c r="AC31" i="2"/>
  <c r="AC35" i="2"/>
  <c r="AC39" i="2"/>
  <c r="AC47" i="2"/>
  <c r="AC51" i="2"/>
  <c r="AC55" i="2"/>
  <c r="AC63" i="2"/>
  <c r="AC67" i="2"/>
  <c r="AC71" i="2"/>
  <c r="AC79" i="2"/>
  <c r="AC83" i="2"/>
  <c r="AC87" i="2"/>
  <c r="AC95" i="2"/>
  <c r="AC99" i="2"/>
  <c r="AC103" i="2"/>
  <c r="AC111" i="2"/>
  <c r="AC115" i="2"/>
  <c r="AC119" i="2"/>
  <c r="AC127" i="2"/>
  <c r="AC131" i="2"/>
  <c r="AC135" i="2"/>
  <c r="AC143" i="2"/>
  <c r="AC147" i="2"/>
  <c r="AC151" i="2"/>
  <c r="AC159" i="2"/>
  <c r="AC163" i="2"/>
  <c r="AC167" i="2"/>
  <c r="AC175" i="2"/>
  <c r="AC179" i="2"/>
  <c r="AC183" i="2"/>
  <c r="AC191" i="2"/>
  <c r="AC195" i="2"/>
  <c r="AC199" i="2"/>
  <c r="AC203" i="2"/>
  <c r="AC207" i="2"/>
  <c r="AC211" i="2"/>
  <c r="AC215" i="2"/>
  <c r="AC219" i="2"/>
  <c r="AC223" i="2"/>
  <c r="AC227" i="2"/>
  <c r="AC231" i="2"/>
  <c r="AC235" i="2"/>
  <c r="AC239" i="2"/>
  <c r="AC243" i="2"/>
  <c r="AC247" i="2"/>
  <c r="AC251" i="2"/>
  <c r="AC255" i="2"/>
  <c r="AC259" i="2"/>
  <c r="AC263" i="2"/>
  <c r="AC267" i="2"/>
  <c r="AC271" i="2"/>
  <c r="AC275" i="2"/>
  <c r="AC279" i="2"/>
  <c r="AC283" i="2"/>
  <c r="AC287" i="2"/>
  <c r="AC291" i="2"/>
  <c r="AC295" i="2"/>
  <c r="AC299" i="2"/>
  <c r="AC303" i="2"/>
  <c r="AC307" i="2"/>
  <c r="AC311" i="2"/>
  <c r="AC315" i="2"/>
  <c r="AC319" i="2"/>
  <c r="AC323" i="2"/>
  <c r="AC327" i="2"/>
  <c r="AC331" i="2"/>
  <c r="AC335" i="2"/>
  <c r="AC339" i="2"/>
  <c r="AC343" i="2"/>
  <c r="AC347" i="2"/>
  <c r="AC351" i="2"/>
  <c r="AC355" i="2"/>
  <c r="AC359" i="2"/>
  <c r="AC367" i="2"/>
  <c r="AC371" i="2"/>
  <c r="AC375" i="2"/>
  <c r="AC379" i="2"/>
  <c r="AC383" i="2"/>
  <c r="AC387" i="2"/>
  <c r="AC391" i="2"/>
  <c r="AC399" i="2"/>
  <c r="AC403" i="2"/>
  <c r="AC407" i="2"/>
  <c r="AC411" i="2"/>
  <c r="AC415" i="2"/>
  <c r="AC419" i="2"/>
  <c r="AC423" i="2"/>
  <c r="AC431" i="2"/>
  <c r="AC435" i="2"/>
  <c r="AC439" i="2"/>
  <c r="AC443" i="2"/>
  <c r="AC447" i="2"/>
  <c r="AC451" i="2"/>
  <c r="AC455" i="2"/>
  <c r="AC463" i="2"/>
  <c r="AC467" i="2"/>
  <c r="AC471" i="2"/>
  <c r="AC475" i="2"/>
  <c r="AC479" i="2"/>
  <c r="AC483" i="2"/>
  <c r="AC487" i="2"/>
  <c r="AC495" i="2"/>
  <c r="AC499" i="2"/>
  <c r="AC503" i="2"/>
  <c r="AC507" i="2"/>
  <c r="AC511" i="2"/>
  <c r="AC515" i="2"/>
  <c r="AC523" i="2"/>
  <c r="AC527" i="2"/>
  <c r="AC531" i="2"/>
  <c r="AC535" i="2"/>
  <c r="AC539" i="2"/>
  <c r="AC543" i="2"/>
  <c r="AC547" i="2"/>
  <c r="AC551" i="2"/>
  <c r="AC555" i="2"/>
  <c r="AC571" i="2"/>
  <c r="AC587" i="2"/>
  <c r="AC607" i="2"/>
  <c r="AC623" i="2"/>
  <c r="AC639" i="2"/>
  <c r="AC655" i="2"/>
  <c r="AC671" i="2"/>
  <c r="AC687" i="2"/>
  <c r="AC703" i="2"/>
  <c r="AC719" i="2"/>
  <c r="AC731" i="2"/>
  <c r="AC747" i="2"/>
  <c r="AC763" i="2"/>
  <c r="AC779" i="2"/>
  <c r="AC795" i="2"/>
  <c r="AC811" i="2"/>
  <c r="AC827" i="2"/>
  <c r="AC8" i="2"/>
  <c r="AC24" i="2"/>
  <c r="AC40" i="2"/>
  <c r="AC56" i="2"/>
  <c r="AC72" i="2"/>
  <c r="AC88" i="2"/>
  <c r="AC104" i="2"/>
  <c r="AC120" i="2"/>
  <c r="AC136" i="2"/>
  <c r="AC152" i="2"/>
  <c r="AC168" i="2"/>
  <c r="AC184" i="2"/>
  <c r="AC200" i="2"/>
  <c r="AC216" i="2"/>
  <c r="AC232" i="2"/>
  <c r="AC248" i="2"/>
  <c r="AC264" i="2"/>
  <c r="AC280" i="2"/>
  <c r="AC296" i="2"/>
  <c r="AC312" i="2"/>
  <c r="AC328" i="2"/>
  <c r="AC344" i="2"/>
  <c r="AC360" i="2"/>
  <c r="AC376" i="2"/>
  <c r="AC392" i="2"/>
  <c r="AC408" i="2"/>
  <c r="AC424" i="2"/>
  <c r="AC440" i="2"/>
  <c r="AC456" i="2"/>
  <c r="AC472" i="2"/>
  <c r="AC488" i="2"/>
  <c r="AC504" i="2"/>
  <c r="AC520" i="2"/>
  <c r="AC536" i="2"/>
  <c r="AC560" i="2"/>
  <c r="AC580" i="2"/>
  <c r="AC612" i="2"/>
  <c r="AC25" i="2"/>
  <c r="AC29" i="2"/>
  <c r="AC57" i="2"/>
  <c r="AC61" i="2"/>
  <c r="AC89" i="2"/>
  <c r="AC93" i="2"/>
  <c r="AC121" i="2"/>
  <c r="AC153" i="2"/>
  <c r="AC185" i="2"/>
  <c r="AC201" i="2"/>
  <c r="AC217" i="2"/>
  <c r="AC233" i="2"/>
  <c r="AC249" i="2"/>
  <c r="AC281" i="2"/>
  <c r="AC329" i="2"/>
  <c r="AC345" i="2"/>
  <c r="AC361" i="2"/>
  <c r="AC393" i="2"/>
  <c r="AC425" i="2"/>
  <c r="AC457" i="2"/>
  <c r="AC489" i="2"/>
  <c r="AC521" i="2"/>
  <c r="AC553" i="2"/>
  <c r="AC585" i="2"/>
  <c r="AC617" i="2"/>
  <c r="AC649" i="2"/>
  <c r="AC681" i="2"/>
  <c r="AC713" i="2"/>
  <c r="AC158" i="2"/>
  <c r="AC170" i="2"/>
  <c r="AC182" i="2"/>
  <c r="AC194" i="2"/>
  <c r="AC210" i="2"/>
  <c r="AC378" i="2"/>
  <c r="AC390" i="2"/>
  <c r="AC454" i="2"/>
  <c r="AC490" i="2"/>
  <c r="AC502" i="2"/>
  <c r="AC538" i="2"/>
  <c r="AC570" i="2"/>
  <c r="AC582" i="2"/>
  <c r="AC618" i="2"/>
  <c r="AC630" i="2"/>
  <c r="AC722" i="2"/>
  <c r="AC758" i="2"/>
  <c r="AC806" i="2"/>
  <c r="AC202" i="2"/>
  <c r="AC214" i="2"/>
  <c r="AC226" i="2"/>
  <c r="AC238" i="2"/>
  <c r="AC382" i="2"/>
  <c r="AC394" i="2"/>
  <c r="AC406" i="2"/>
  <c r="AC458" i="2"/>
  <c r="AC470" i="2"/>
  <c r="AC578" i="2"/>
  <c r="AC626" i="2"/>
  <c r="AC674" i="2"/>
  <c r="AC718" i="2"/>
  <c r="AC766" i="2"/>
  <c r="AC814" i="2"/>
  <c r="AC10" i="2"/>
  <c r="AC14" i="2"/>
  <c r="AC18" i="2"/>
  <c r="AC22" i="2"/>
  <c r="AC26" i="2"/>
  <c r="AC62" i="2"/>
  <c r="AC74" i="2"/>
  <c r="AC78" i="2"/>
  <c r="AC82" i="2"/>
  <c r="AC86" i="2"/>
  <c r="AC98" i="2"/>
  <c r="AC102" i="2"/>
  <c r="AC110" i="2"/>
  <c r="AC118" i="2"/>
  <c r="AC266" i="2"/>
  <c r="AC462" i="2"/>
  <c r="AC506" i="2"/>
  <c r="AC518" i="2"/>
  <c r="AC554" i="2"/>
  <c r="AC562" i="2"/>
  <c r="AC610" i="2"/>
  <c r="AC706" i="2"/>
  <c r="AC734" i="2"/>
  <c r="AC782" i="2"/>
  <c r="AC834" i="2"/>
  <c r="AC624" i="2"/>
  <c r="AC676" i="2"/>
  <c r="AC13" i="2"/>
  <c r="AC45" i="2"/>
  <c r="AC77" i="2"/>
  <c r="AC109" i="2"/>
  <c r="AC125" i="2"/>
  <c r="AC141" i="2"/>
  <c r="AC157" i="2"/>
  <c r="AC173" i="2"/>
  <c r="AC189" i="2"/>
  <c r="AC205" i="2"/>
  <c r="AC221" i="2"/>
  <c r="AC237" i="2"/>
  <c r="AC253" i="2"/>
  <c r="AC269" i="2"/>
  <c r="AC285" i="2"/>
  <c r="AC301" i="2"/>
  <c r="AC317" i="2"/>
  <c r="AC333" i="2"/>
  <c r="AC349" i="2"/>
  <c r="AC365" i="2"/>
  <c r="AC381" i="2"/>
  <c r="AC397" i="2"/>
  <c r="AC413" i="2"/>
  <c r="AC429" i="2"/>
  <c r="AC445" i="2"/>
  <c r="AC461" i="2"/>
  <c r="AC477" i="2"/>
  <c r="AC493" i="2"/>
  <c r="AC509" i="2"/>
  <c r="AC525" i="2"/>
  <c r="AC541" i="2"/>
  <c r="AC557" i="2"/>
  <c r="AC573" i="2"/>
  <c r="AC589" i="2"/>
  <c r="AC605" i="2"/>
  <c r="AC621" i="2"/>
  <c r="AC637" i="2"/>
  <c r="AC653" i="2"/>
  <c r="AC669" i="2"/>
  <c r="AC685" i="2"/>
  <c r="AC701" i="2"/>
  <c r="AC717" i="2"/>
  <c r="AC733" i="2"/>
  <c r="AC737" i="2"/>
  <c r="AC749" i="2"/>
  <c r="AC753" i="2"/>
  <c r="AC765" i="2"/>
  <c r="AC769" i="2"/>
  <c r="AC781" i="2"/>
  <c r="AC785" i="2"/>
  <c r="AC797" i="2"/>
  <c r="AC801" i="2"/>
  <c r="AC813" i="2"/>
  <c r="AC817" i="2"/>
  <c r="AC829" i="2"/>
  <c r="AC833" i="2"/>
  <c r="AC845" i="2"/>
  <c r="AC134" i="2"/>
  <c r="AC146" i="2"/>
  <c r="AC254" i="2"/>
  <c r="AC350" i="2"/>
  <c r="AC362" i="2"/>
  <c r="AC446" i="2"/>
  <c r="AC526" i="2"/>
  <c r="AC558" i="2"/>
  <c r="AC670" i="2"/>
  <c r="AC710" i="2"/>
  <c r="AC750" i="2"/>
  <c r="AC798" i="2"/>
  <c r="AC842" i="2"/>
  <c r="AC166" i="2"/>
  <c r="AC178" i="2"/>
  <c r="AC190" i="2"/>
  <c r="AC334" i="2"/>
  <c r="AC346" i="2"/>
  <c r="AC358" i="2"/>
  <c r="AC370" i="2"/>
  <c r="AC442" i="2"/>
  <c r="AC510" i="2"/>
  <c r="AC566" i="2"/>
  <c r="AC602" i="2"/>
  <c r="AC614" i="2"/>
  <c r="AC650" i="2"/>
  <c r="AC662" i="2"/>
  <c r="AC698" i="2"/>
  <c r="AC754" i="2"/>
  <c r="AC802" i="2"/>
  <c r="AC6" i="2"/>
  <c r="AC66" i="2"/>
  <c r="AC70" i="2"/>
  <c r="AC218" i="2"/>
  <c r="AC230" i="2"/>
  <c r="AC242" i="2"/>
  <c r="AC258" i="2"/>
  <c r="AC402" i="2"/>
  <c r="AC414" i="2"/>
  <c r="AC494" i="2"/>
  <c r="AC586" i="2"/>
  <c r="AC598" i="2"/>
  <c r="AC634" i="2"/>
  <c r="AC646" i="2"/>
  <c r="AC694" i="2"/>
  <c r="AC770" i="2"/>
  <c r="AC822" i="2"/>
  <c r="AC353" i="2"/>
  <c r="AC369" i="2"/>
  <c r="AC385" i="2"/>
  <c r="AC401" i="2"/>
  <c r="AC417" i="2"/>
  <c r="AC433" i="2"/>
  <c r="AC441" i="2"/>
  <c r="AC449" i="2"/>
  <c r="AC453" i="2"/>
  <c r="AC465" i="2"/>
  <c r="AC481" i="2"/>
  <c r="AC497" i="2"/>
  <c r="AC505" i="2"/>
  <c r="AC513" i="2"/>
  <c r="AC517" i="2"/>
  <c r="AC529" i="2"/>
  <c r="AC545" i="2"/>
  <c r="AC561" i="2"/>
  <c r="AC569" i="2"/>
  <c r="AC577" i="2"/>
  <c r="AC581" i="2"/>
  <c r="AC593" i="2"/>
  <c r="AC609" i="2"/>
  <c r="AC625" i="2"/>
  <c r="AC641" i="2"/>
  <c r="AC657" i="2"/>
  <c r="AC673" i="2"/>
  <c r="AC689" i="2"/>
  <c r="AC705" i="2"/>
  <c r="AC721" i="2"/>
  <c r="AC106" i="2"/>
  <c r="AC122" i="2"/>
  <c r="AC222" i="2"/>
  <c r="AC318" i="2"/>
  <c r="AC330" i="2"/>
  <c r="AC342" i="2"/>
  <c r="AC410" i="2"/>
  <c r="AC434" i="2"/>
  <c r="AC478" i="2"/>
  <c r="AC606" i="2"/>
  <c r="AC658" i="2"/>
  <c r="AC702" i="2"/>
  <c r="AC738" i="2"/>
  <c r="AC786" i="2"/>
  <c r="AC830" i="2"/>
  <c r="AC114" i="2"/>
  <c r="AC130" i="2"/>
  <c r="AC142" i="2"/>
  <c r="AC154" i="2"/>
  <c r="AC298" i="2"/>
  <c r="AC310" i="2"/>
  <c r="AC322" i="2"/>
  <c r="AC430" i="2"/>
  <c r="AC498" i="2"/>
  <c r="AC550" i="2"/>
  <c r="AC590" i="2"/>
  <c r="AC686" i="2"/>
  <c r="AC742" i="2"/>
  <c r="AC790" i="2"/>
  <c r="AC838" i="2"/>
  <c r="AC30" i="2"/>
  <c r="AC42" i="2"/>
  <c r="AC46" i="2"/>
  <c r="AC50" i="2"/>
  <c r="AC54" i="2"/>
  <c r="AC58" i="2"/>
  <c r="AC198" i="2"/>
  <c r="AC206" i="2"/>
  <c r="AC314" i="2"/>
  <c r="AC326" i="2"/>
  <c r="AC338" i="2"/>
  <c r="AC354" i="2"/>
  <c r="AC366" i="2"/>
  <c r="AC374" i="2"/>
  <c r="AC386" i="2"/>
  <c r="AC450" i="2"/>
  <c r="AC542" i="2"/>
  <c r="AC622" i="2"/>
  <c r="AC666" i="2"/>
  <c r="AC678" i="2"/>
  <c r="AC714" i="2"/>
  <c r="AC726" i="2"/>
  <c r="AC762" i="2"/>
  <c r="AC810" i="2"/>
  <c r="K849" i="3" l="1"/>
  <c r="I850" i="3" s="1"/>
  <c r="AC849" i="2"/>
  <c r="J850" i="3" l="1"/>
  <c r="H850" i="3"/>
  <c r="K850" i="3" s="1"/>
</calcChain>
</file>

<file path=xl/sharedStrings.xml><?xml version="1.0" encoding="utf-8"?>
<sst xmlns="http://schemas.openxmlformats.org/spreadsheetml/2006/main" count="26147" uniqueCount="9078">
  <si>
    <t>PMCID</t>
  </si>
  <si>
    <t>AccessionNb</t>
  </si>
  <si>
    <t>Section</t>
  </si>
  <si>
    <t>SubType</t>
  </si>
  <si>
    <t>Figure</t>
  </si>
  <si>
    <t>Categories</t>
  </si>
  <si>
    <t>PreCitation</t>
  </si>
  <si>
    <t>Citation</t>
  </si>
  <si>
    <t>PostCitation</t>
  </si>
  <si>
    <t>Background</t>
  </si>
  <si>
    <t>Creation</t>
  </si>
  <si>
    <t>Use</t>
  </si>
  <si>
    <t>PMC5245825</t>
  </si>
  <si>
    <t>E-MTAB-5029</t>
  </si>
  <si>
    <t>Methods</t>
  </si>
  <si>
    <t>ArrayExpress</t>
  </si>
  <si>
    <t>False</t>
  </si>
  <si>
    <t xml:space="preserve">All the statistical analyses were conducted using Bioconductor suite of packages [20] in the R statistical software environment version 3.2.3 [21]. </t>
  </si>
  <si>
    <t xml:space="preserve">The data discussed in this publication are available in the ArrayExpress database (http://www.ebi.ac.uk/arrayexpress) under accession number E-MTAB-5029 [22]. </t>
  </si>
  <si>
    <t>nan</t>
  </si>
  <si>
    <t>PMC5045879</t>
  </si>
  <si>
    <t>E-MEXP-569</t>
  </si>
  <si>
    <t xml:space="preserve">To examine how mechanical stress contributes to the response of VSMC and its underlying signal transduction pathways, we made use of the microarray experiment, E-MEXP-569, downloaded from the ArrayExpress database (Brazma et al., 2003). </t>
  </si>
  <si>
    <t xml:space="preserve">The experiment compared the gene expression profiles of the VSMC in response to a cyclical mechanical strain over a time-course of 0, 2, 4 and 24 h. Each sample consisted of two replicates prepared from human aortic VSMC purchased from Cambrex Bioscience. </t>
  </si>
  <si>
    <t>PMC6113886</t>
  </si>
  <si>
    <t>E-MEXP-51</t>
  </si>
  <si>
    <t>Article</t>
  </si>
  <si>
    <t xml:space="preserve">This yields three microarray experiments, with accessions GSE1749, E-MEXP-51 and GSE18290. </t>
  </si>
  <si>
    <t xml:space="preserve">Among these, the accession E-MEXP-51, submitted to ArrayExpress by Wang and colleagues 48, includes samples from more developmental stages than the other two, so we will choose this one for the next steps. </t>
  </si>
  <si>
    <t xml:space="preserve">For this experiment, raw data were available from ArrayExpress, so samples were fully normalized with gcRMA 49 trough the Bgee pipeline.  # List all samples from E-MEXP-51 in Bgee sample.annotation[sample.annotation$Experiment.ID == "E-MEXP-51",]  </t>
  </si>
  <si>
    <t xml:space="preserve">For this experiment, raw data were available from ArrayExpress, so samples were fully normalized with gcRMA 49 trough the Bgee pipeline. </t>
  </si>
  <si>
    <t xml:space="preserve"> # List all samples from E-MEXP-51 in Bgee sample.annotation[sample.annotation$Experiment.ID == "E-MEXP-51",]  </t>
  </si>
  <si>
    <t xml:space="preserve">The experiment includes 35 samples that passed Bgee quality controls. They originate from 12 developmental stages: primary and secondary oocyte, zygote, early, mid and late 2-cells embryo, 4-cells embryo, 8-cells embryo, 16-cells embryo, early, mid and late blastocyst. </t>
  </si>
  <si>
    <t>PMC4390339</t>
  </si>
  <si>
    <t>E-MEXP-3908</t>
  </si>
  <si>
    <t xml:space="preserve">RNA extraction and retro-transcription of total RNA were performed using a commercial kit as suggested by manufacturer (SuperArray). </t>
  </si>
  <si>
    <t xml:space="preserve">Microarray data were deposited on European Bioinformatic Institute (EBI) website (www.ebi.ac.uk/microarray-as/ae/; experiments archive code: E-MEXP-3908). </t>
  </si>
  <si>
    <t xml:space="preserve">Experimental model of kidney ischemia-reperfusion injury in C57BL-6 mice C57BL-6 mice were anesthetized by using an induction chamber with isoflurane and by intraperitoneal administration of ketamine (100 mg/kg). </t>
  </si>
  <si>
    <t>PMC3457998</t>
  </si>
  <si>
    <t>E-MEXP-3489</t>
  </si>
  <si>
    <t xml:space="preserve">Probe sets were annotated following Affymetrix annotation files. </t>
  </si>
  <si>
    <t xml:space="preserve">Primary data are available in the public domain through ArrayExpress at http://www.ebi.ac.uk/arrayexpress under the accession number E-MEXP-3489. </t>
  </si>
  <si>
    <t xml:space="preserve">For data analysis Database for Annotation, Visualisation and Integrated Discovery (DAVID) was used. In vivo effect of carvacrol treated BMDC on antigen specific T cells </t>
  </si>
  <si>
    <t>PMC2906512</t>
  </si>
  <si>
    <t>E-MEXP-2248</t>
  </si>
  <si>
    <t xml:space="preserve">For the adult liver data sets, genes were defined to be differentially expressed if they were up or down-regulated with a fold change above 1.5, a difference of means (absolute change) above 75 (unlogged expression values) and Benjamini Hochberg corrected p-values below 0.05 (Students t-test using log2 expression values) for samples undergoing PH or 0.001 for the comparison between control and mutant prior to PH. </t>
  </si>
  <si>
    <t xml:space="preserve">All microarray data are in compliance with MIAME and were deposited in ArrayExpress (E-MEXP-2248 and E-MEXP-2249). </t>
  </si>
  <si>
    <t xml:space="preserve">Hierarchical cluster heatmaps were generated from relevant subset of genes in R (v.2.10.0) using complete linkage and Pearson correlation distance measure. Gene sets enrichment analyses were performed using the GSEA software v2.04 and gene sets from the MSigDB available at www.broad.mit.edu/gsea (permutation type gene sets, 1000 permutations). </t>
  </si>
  <si>
    <t>PMC5903418</t>
  </si>
  <si>
    <t>E-MTAB-4840</t>
  </si>
  <si>
    <t xml:space="preserve">Full details of the origins, collection, preparation, sequencing, and analysis of the human fetal RNA samples has been previously described (Lindsay et al. 2016; Harkin et al. 2017). </t>
  </si>
  <si>
    <t xml:space="preserve">The entire RNAseq data set from which data was extracted for this study has been deposited at www.ebi.ac.uk/arrayexpress/experiments/E-MTAB-4840. </t>
  </si>
  <si>
    <t xml:space="preserve">High quality reads were then mapped to the human reference genome hg38 with Tophat2 (Kim et al. 2013). Reads aligned to genes and exons were counted with htseq-count (Anders et al. 2014) and normalized RPKMs calculated. </t>
  </si>
  <si>
    <t>PMC4041004</t>
  </si>
  <si>
    <t>E-MTAB-1664</t>
  </si>
  <si>
    <t xml:space="preserve">Associate editor: Brandon Gaut </t>
  </si>
  <si>
    <t xml:space="preserve">Data deposition: This project has been deposited at the Array express database under accessions E-MTAB-1664 and E-MTAB-2482. </t>
  </si>
  <si>
    <t xml:space="preserve">Detailed description of data collection, read filtering and assembly are described in Szövényi et al. (2013). </t>
  </si>
  <si>
    <t xml:space="preserve">Sequence data are available in the ArrayExpress database (www.ebi.ac.uk/arrayexpress, last accessed May 16, 2014) under accession number E-MTAB-1664. </t>
  </si>
  <si>
    <t xml:space="preserve">For S. subsecundum and S. cribrosum, we used the Spectrum Plant Total RNA kit (Sigma) to extract total RNA from 100 mg of gametophytic tissue (capitulum) obtained from 6-month-old cultivated plants originally collected in Swanville, Waldo County, Maine, USA. We note that at the time of collection no sporophytic tissues were available and thus we extracted RNA from purely gametophytic material. </t>
  </si>
  <si>
    <t>E-MTAB-2482</t>
  </si>
  <si>
    <t xml:space="preserve">After these steps, 117,836,947 and 81,917,656 cleaned paired end reads were left for S. subsecundum and S. cribrosum, respectively. </t>
  </si>
  <si>
    <t xml:space="preserve">Raw sequence data obtained are available in the ArrayExpress database (www.ebi.ac.uk/arrayexpress, last accessed May 16, 2014) under accession number E-MTAB-2482. </t>
  </si>
  <si>
    <t xml:space="preserve">For the fourth species, P. patens, we retrieved high quality genomic data (Rensing et al. 2008) for transcript sequences and their corresponding protein translations from a public database (http://www.phytozome.net/version8.0, last accessed October 8, 2013). </t>
  </si>
  <si>
    <t>PMC4267534</t>
  </si>
  <si>
    <t>E-MEXP-3855</t>
  </si>
  <si>
    <t xml:space="preserve">Microarray data reported have been deposited in the ArrayExpress Database (accession number E-MEXP-3855) (European Bioinformatics Institute 2013). </t>
  </si>
  <si>
    <t>PMC5356570</t>
  </si>
  <si>
    <t>E-MTAB-4403</t>
  </si>
  <si>
    <t xml:space="preserve">Total RNA was extracted, labelled and hybridized to GeneChip® Human Transcriptome Array 2.0 (Affymetrix, USA). </t>
  </si>
  <si>
    <t xml:space="preserve">Microarray data are available in the ArrayExpress database (www.ebi.ac.uk/arrayexpress) under accession number E-MTAB-4403. </t>
  </si>
  <si>
    <t xml:space="preserve">Raw data was processed using Affymetrix's Expression Console software using default RMA parameters. Statistical analysis of expression data and heatmap generation was performed using d-CHIP software (http://www.dchip.org). </t>
  </si>
  <si>
    <t>PMC5983642</t>
  </si>
  <si>
    <t>E-GEOD-52009</t>
  </si>
  <si>
    <t>Results</t>
  </si>
  <si>
    <t xml:space="preserve">Search in GEO (query “glioblastoma”, filters “homo sapiens” and “DataSets”) yielded four appropriate datasets: GSE4290/GDS1962, GSE23806/GDS3885, GSE4412/GDS1975, and GSE4412/GDS1976. </t>
  </si>
  <si>
    <t xml:space="preserve">In ArrayExpress, the query »glioblastoma, grade« (with filters »homo sapiens«, »RNA assay«, and »array assay«) yielded three appropriate datasets (E-GEOD-52009, E-GEOD-68848, and E-GEOD-16011), the query »glioblastoma, stem cells« (same filters) yielded two datasets (E-GEOD-4536 and E-GEOD-74571), while the last query »glioblastoma, neurospheres« (same filter) produced no appropriate results. </t>
  </si>
  <si>
    <t xml:space="preserve">The best of the appropriate datasets—i.e., the datasets that contained curated data and/or permitted multiple comparisons relevant for selection of new GB/GSC marker candidates (see Table 1)—were chosen to be used for selection of new marker candidates. These datasets were the GEO datasets GSE4290/GDS1962 and GSE23806/GDS3885, as well as the single GLIOMASdb dataset (see Table 2). </t>
  </si>
  <si>
    <t>E-GEOD-4536</t>
  </si>
  <si>
    <t xml:space="preserve">The aim of these selection tests was to identify new GB/GSC marker candidates. </t>
  </si>
  <si>
    <t xml:space="preserve">Similarly, 13 pairwise comparisons were conducted for bioinformatic validation of new GB/GSC marker candidates between groups of samples from the seven independent validation datasets (i.e., GSE4412/GDS1975, GSE4412/GDS1976, E-GEOD-52009, E-GEOD-68848, E-GEOD-16011, E-GEOD-4536, and E-GEOD-74571). </t>
  </si>
  <si>
    <t xml:space="preserve">Additional data about the tests—e.g., the size and composition of the compared groups—are presented in Table 3. Detailed test results for each test are available in the Tables S1−S22 (see Supplementary Materials), while the Figures S1−S20 contain sample codes and boxplot distributions of sample values. </t>
  </si>
  <si>
    <t>PMC5660459</t>
  </si>
  <si>
    <t>E-MTAB-5836</t>
  </si>
  <si>
    <t xml:space="preserve">All gene lists were generated using FDR &lt; 0.05 as a significance threshold for inclusion. </t>
  </si>
  <si>
    <t xml:space="preserve">Sequencing data of stress experiments have been deposited at ArrayExpress (E-MTAB-5836) [62]. </t>
  </si>
  <si>
    <t xml:space="preserve">Data from unstressed experiments are deposited in ArrayExpress (E-MTAB-2464) [63]. </t>
  </si>
  <si>
    <t>E-MTAB-2464</t>
  </si>
  <si>
    <t>Acknowledgments</t>
  </si>
  <si>
    <t xml:space="preserve">All data generated or analysed during this study are included in this published article and its supplementary information files. </t>
  </si>
  <si>
    <t xml:space="preserve">Sequencing data of stress experiments are available at ArrayExpress (E-MTAB-5836) [62]. </t>
  </si>
  <si>
    <t xml:space="preserve">Data from unstressed experiments are at ArrayExpress (E-MTAB-2464) [63]. PFGS, MPA, CMG, SJH and GDP designed and led the study; JLC, CJK, LMC performed RIP-seq, polysome and western blot experiments; WR mapped seq reads and performed initial data analyses; DT and GDP performed main data analyses; GDP wrote the manuscript; all authors were involved in intellectual aspects of the study, and they edited and approved the final manuscript. </t>
  </si>
  <si>
    <t xml:space="preserve">Data from unstressed experiments are at ArrayExpress (E-MTAB-2464) [63]. </t>
  </si>
  <si>
    <t xml:space="preserve">PFGS, MPA, CMG, SJH and GDP designed and led the study; JLC, CJK, LMC performed RIP-seq, polysome and western blot experiments; WR mapped seq reads and performed initial data analyses; DT and GDP performed main data analyses; GDP wrote the manuscript; all authors were involved in intellectual aspects of the study, and they edited and approved the final manuscript. All authors read and approved the final manuscript. </t>
  </si>
  <si>
    <t>PMC6437638</t>
  </si>
  <si>
    <t>PRJEB26534</t>
  </si>
  <si>
    <t>BioProject</t>
  </si>
  <si>
    <t xml:space="preserve">The sequencing data generated in the present study are available at the European Nucleotide Archive (ENA) database under accession number PRJEB26534 (ERP108526). </t>
  </si>
  <si>
    <t xml:space="preserve">The mass spectrometry metaproteomics data were deposited to the ProteomeXchange Consortium via the PRIDE [34] partner repository and are available under the dataset identifier PXD009564. </t>
  </si>
  <si>
    <t>PMC4961713</t>
  </si>
  <si>
    <t>PRJNA314013</t>
  </si>
  <si>
    <t xml:space="preserve">Deposited data and information to the user </t>
  </si>
  <si>
    <t xml:space="preserve">The complete data from the current study was submitted at NCBI under the BioProject ID PRJNA314013 and BioSample ID SAMN04527043. </t>
  </si>
  <si>
    <t xml:space="preserve">The assembled complete chloroplast genome sequence was submitted to NCBI Genbank with an accession number KX257487 (http://www.ncbi.nlm.nih.gov/nuccore/KX257487). The raw reads in compressed FASTQ were submitted to SRA database at NCBI under the accession number SRP076091 (http://www.ncbi.nlm.nih.gov/sra/SRP076091). </t>
  </si>
  <si>
    <t>PMC5630949</t>
  </si>
  <si>
    <t>PRJNA279783</t>
  </si>
  <si>
    <t xml:space="preserve">Data deposition: This Transcriptome Shotgun Assembly (TSA) project was deposited at DDBJ/EMBL/GenBank under the accession GCVI00000000, associated with the BioProject PRJNA279783 and biosample SAMN03450566. </t>
  </si>
  <si>
    <t xml:space="preserve">The version described in this paper is the first version, GCVI01000000. Associate editor: Rebecca Zufall </t>
  </si>
  <si>
    <t xml:space="preserve">The unknown bases were filled with Ns, and non-redundant transcripts were then acquired using TGICL (Pertea et al. 2003). </t>
  </si>
  <si>
    <t xml:space="preserve">This Transcriptome Shotgun Assembly (TSA) project was deposited at DDBJ/EMBL/GenBank under the accession GCVI00000000, associated with the BioProject PRJNA279783 and biosample SAMN03450566. </t>
  </si>
  <si>
    <t xml:space="preserve">The version described in this paper is the first version, GCVI01000000. In order to assess transcriptome assembly quality, all reads were initially aligned to the assembled transcripts using Burrows–Wheeler Aligner (BWA) (Version: 0.7.7-r441) (Li and Durbin 2010). </t>
  </si>
  <si>
    <t>PMC4987111</t>
  </si>
  <si>
    <t>PRJNA290522</t>
  </si>
  <si>
    <t xml:space="preserve">Data deposition: Sequence data have been deposited under NCBI BioProject PRJNA290522. </t>
  </si>
  <si>
    <t xml:space="preserve">This Whole Genome Shotgun project has been deposited at DDBJ/ENA/GenBank under the accession LHSH00000000. The version described in this paper is version LHSH01000000. </t>
  </si>
  <si>
    <t xml:space="preserve">Agencourt Ampure XP beads were used for clean-up at each step. </t>
  </si>
  <si>
    <t xml:space="preserve">Three libraries of the RHL lineage were sequenced using Illumina HiSeq2000 sequencing technology with 2 × 101 bp paired-end reads at the Stanford Center for Genomics and Personalized Medicine (Raw reads have been deposited under NCBI BioProject PRJNA290522). </t>
  </si>
  <si>
    <t xml:space="preserve">Reads were filtered and trimmed using Trim Galore! v.0.2.2 (Krueger 2014), retaining reads with average Phred quality greater than 20 and at least 50 bp in length. An additional long mate-pair library was generated in collaboration with Life Technologies (now Thermo Fisher Scientific) for the IonTorrent PGM following manufacturer’s protocols for mate-pair library construction with a target insert size of over 15 kb. </t>
  </si>
  <si>
    <t xml:space="preserve">DNA was extracted from liver tissue from a lab-reared specimen of K. hermaphroditus (strain GITMO), also from the Earley laboratory. </t>
  </si>
  <si>
    <t xml:space="preserve">A small-insert Illumina sequencing library was generated as described above for RHL and sequenced on an Illumina HiSeq2000 with 2 × 101 bp paired-end reads at the Stanford Center for Genomics and Personalized Medicine (Raw reads have been deposited under NCBI BioProject PRJNA290522). </t>
  </si>
  <si>
    <t xml:space="preserve">The final draft assembly contains scaffolds at least 500 bp. </t>
  </si>
  <si>
    <t xml:space="preserve">The final assembly is deposited under NCBI BioProject PRJNA290522. </t>
  </si>
  <si>
    <t xml:space="preserve">Genome assembly statistics were computed using a Perl script, provided by Assemblathon 2 (Bradnam et al. 2013), and CEGMA v.2.5 (Parra et al. 2007). CEGMA required dependencies included geneid v.1.4.4 (Blanco et al. 2002), genewise v.2.4.1 (Birney et al. 2004), and HMMER 3.1b2 (Mistry et al. 2013). </t>
  </si>
  <si>
    <t>PMC5103334</t>
  </si>
  <si>
    <t>PRJNA267654</t>
  </si>
  <si>
    <t xml:space="preserve">Six small RNA libraries from two 2-years-old adult female individuals were prepared and constructed from the total RNA using the TruSeq Small RNA Preparation Kit (Illumina) following the manufacturer’s protocols, and were sequenced to generate 50 bp single-end reads on HiSeq 2000 (Illumina, USA) platform by two different companies (Table 2). </t>
  </si>
  <si>
    <t xml:space="preserve">The raw small RNA reads have been deposited in National Center for Biotechnology Information (NCBI) under the Bioproject: PRJNA267654.Table 2Summary of bat miRNA sequencing and identification </t>
  </si>
  <si>
    <t xml:space="preserve">Profiling of M. myotis miRNA The workflow for miRNA identification and analyses is portrayed in Fig. 1a. </t>
  </si>
  <si>
    <t>PMC6078963</t>
  </si>
  <si>
    <t>PRJNA390228</t>
  </si>
  <si>
    <t xml:space="preserve">All raw sequencing data have been deposited in the Short Read Archive SRA under the BioProject accession codes PRJNA390228, PRJNA390119, and PRJNA433488. </t>
  </si>
  <si>
    <t xml:space="preserve">All the data are available without restrictions. </t>
  </si>
  <si>
    <t>PMC4391122</t>
  </si>
  <si>
    <t>PRJEB8503</t>
  </si>
  <si>
    <t xml:space="preserve">A table summarising which samples were analysed using which method can be found in the Additional file 8. </t>
  </si>
  <si>
    <t xml:space="preserve">NGS data has been deposited in The European Nucleotide Archive (www.ebi.ac.uk/ena): submission reference number PRJEB8503. </t>
  </si>
  <si>
    <t>PMC4692454</t>
  </si>
  <si>
    <t>PRJNA278276</t>
  </si>
  <si>
    <t xml:space="preserve">These OTUs were then classified against a curated GreenGenes database by BLASTn [14]. </t>
  </si>
  <si>
    <t xml:space="preserve">All sequences were submitted as uncultured bacteria to GenBank’s BioSample database (Bioproject PRJNA278276). </t>
  </si>
  <si>
    <t xml:space="preserve">Additionally, 16S rRNA gene community TRFLP fingerprints were generated for the bacterial community from both pooled DNA (laboratory tests), as well as from the ribosomes of each individual replicate (laboratory and field tests) from each treatment as previously described [5,10,11]. For the seawater and riverine field samples, RNA bands for each extract were excised from an agarose gel and purified with an RNaid kit (MP Biomedicals, Solon, OH, USA). </t>
  </si>
  <si>
    <t>PMC6172769</t>
  </si>
  <si>
    <t>PRJNA306836</t>
  </si>
  <si>
    <t xml:space="preserve">Bisulfite conversion rates and mapping rates are provided in Additional file 2. </t>
  </si>
  <si>
    <t xml:space="preserve">Raw data for P. hawaiensis and D. pulex were downloaded from NCBI using accessions PRJNA306836 and GSE60475, respectively. </t>
  </si>
  <si>
    <t xml:space="preserve">Custom R scripts were used to determine methylation levels in the genome and genomic features. Violin plots were generated for individual methylomes by R’s ggplot2.violinplot function. </t>
  </si>
  <si>
    <t>PMC5812507</t>
  </si>
  <si>
    <t>PRJNA393501</t>
  </si>
  <si>
    <t xml:space="preserve">Genomic DNA of CEN.PK113–7D Frankfurt was sequenced on a HiSeq2500 sequencer (Illumina, San Diego, CA) with 150 bp paired-end reads using PCR-free library preparation by Novogene Bioinformatics Technology Co., Ltd (Yuen Long, Hong Kong). </t>
  </si>
  <si>
    <t xml:space="preserve">All Illumina sequencing data are available at NCBI (https://www.ncbi.nlm.nih.gov/) under the bioproject accession number PRJNA393501. </t>
  </si>
  <si>
    <t xml:space="preserve">The error rate of nanopore reads in the CEN.PK113–7D Frankfurt and Delft was determined by aligning them to the final CEN.PK113–7D assembly (see section below) using Graphmap (Sović et al.2016) and calculating mismatches based on the CIGAR strings of reads with a mapping quality of at least 1 and no more than 500 nt of soft/hard clipping on each end of the alignment to avoid erroneous read alignments due to repetitive regions (i.e. paralogous genes, genes with copy number variation). </t>
  </si>
  <si>
    <t xml:space="preserve">All nanopore sequencing data are available at NCBI under the bioproject accession number PRJNA393501. </t>
  </si>
  <si>
    <t xml:space="preserve">Furthermore, we found a total of 46 retrotransposons Ty-elements: 44 were from the Pseudoviridae group (30 Ty1, 12 Ty2, 1 Ty4 and 1 Ty5) and 2 from Metaviridae group (Ty3). </t>
  </si>
  <si>
    <t xml:space="preserve">The annotated nanopore assembly of CEN.PK113–7D Frankfurt is available at NCBI under the bioproject accession number PRJNA393501. </t>
  </si>
  <si>
    <t xml:space="preserve">Comparison of the nanopore and short-read assemblies of CEN.PK113-7D We compared the nanopore assembly of CEN.PK113–7D to a previously published version to quantify the improvements over the current state of the art (Nijkamp et al.2012). </t>
  </si>
  <si>
    <t>PMC4092064</t>
  </si>
  <si>
    <t>PRJNA248306</t>
  </si>
  <si>
    <t xml:space="preserve">The ovine LD muscle DNA was used for RRBS to generate data suitable for analysing DNA methylation from a genome-wide perspective as well as at the level of single nucleotide resolution in sheep. </t>
  </si>
  <si>
    <t xml:space="preserve">Illumina HiSeq 2000 sequencing generated 60–110 million high quality sequence reads for each of the biological and technical replicates (accession number PRJNA248306). </t>
  </si>
  <si>
    <t xml:space="preserve">Quality control analysis using FastQC indicated that the 100 bp sequences displayed the expected nucleotide composition based on MspI digestion and bisulfite conversion. On average, 97% of read_1 sequences began with CGG or TCC with the remaining read_1 sequence being very C-poor and T-rich together with 97% of read_2 sequences starting with CAA and T-rich and being G-poor and A-rich as previously described [9]. </t>
  </si>
  <si>
    <t>PMC5748958</t>
  </si>
  <si>
    <t>PRJEB12283</t>
  </si>
  <si>
    <t xml:space="preserve">This work was supported by Natural Environment Research Council grant NE/G017956 to J.C.M., the University of East Anglia—Earth and Life Systems Alliance (to D.K. and J.C.M.), Queen’s University Belfast (to D.K.) and the NERC CASE studentship to J.S. </t>
  </si>
  <si>
    <t xml:space="preserve">The shotgun metagenome sequences have been deposited at the European Nucleotide Archive under the project accession PRJEB12283. </t>
  </si>
  <si>
    <t>PMC6278149</t>
  </si>
  <si>
    <t>PRJNA362980</t>
  </si>
  <si>
    <t xml:space="preserve">Mate-pair reads were used for gap filling of scaffolds in order to get sequences with minimal N’s and the longest length. </t>
  </si>
  <si>
    <t xml:space="preserve">The whole genome project has been deposited at https://submit.ncbi.nlm.nih.gov/subs/wgs/under Bioproject PRJNA362980. </t>
  </si>
  <si>
    <t xml:space="preserve">Structural and functional annotation of A. flavus TERIBR1 genome was done using MAKER [41] pipeline, InterProScan [42] and nrBlast [39] as described previously. Identification of single nucleotide polymorphisms (SNPs) </t>
  </si>
  <si>
    <t>PMC6008428</t>
  </si>
  <si>
    <t>PRJNA471212</t>
  </si>
  <si>
    <t xml:space="preserve">The assembled data Shark Bay virome and microbial fraction have been deposited in MetaVir and are available under project names “Shark Bay Virome” and “Shark Bay Microbes,” and additionally in MG-RAST as “Shark Bay Virome,” and “Shark Bay Microbes.” All codes and scripts can be found on github.com/raw937. </t>
  </si>
  <si>
    <t xml:space="preserve">Both pre-assembled and assembled reads have been deposited in the Sequence Read Archive (SRA) under accession numbers SRR7160500 and SRZ187061, and BioProject identifier “Viral communities of Shark Bay modern stromatolites” (PRJNA471212). </t>
  </si>
  <si>
    <t>PMC4256185</t>
  </si>
  <si>
    <t>PRJEB6335</t>
  </si>
  <si>
    <t xml:space="preserve">Nucleotide sequence accession numbers. </t>
  </si>
  <si>
    <t xml:space="preserve">The draft whole-genome sequences have been deposited at DDBJ/EMBL/GenBank under BioProject number PRJEB6335 and the whole-genome accession numbers CCJP01000001 through CCJP01000007. </t>
  </si>
  <si>
    <t xml:space="preserve">The version described in this paper is the first version. Citation Smith HJ, Foreman CM, Ramaraj T. 2014. </t>
  </si>
  <si>
    <t>PMC4395055</t>
  </si>
  <si>
    <t>PRJNA264738</t>
  </si>
  <si>
    <t xml:space="preserve">This whole-genome shotgun project has been deposited at GenBank under the BioProject ID PRJNA264738, BioSample accession number SAMN03140311, and accession number JSEF00000000. </t>
  </si>
  <si>
    <t xml:space="preserve">The version described in this paper is version JSEF01000000. Citation Penton PK, Tyagi E, Humrighouse BW, McQuiston JR. </t>
  </si>
  <si>
    <t>PMC6026636</t>
  </si>
  <si>
    <t>PRJNA417283</t>
  </si>
  <si>
    <t xml:space="preserve">Metagenomic sequencing of DNA extracted for skin, stool and environment swabs generated 22–67 million reads per sample with an average of 46 million reads per sample. </t>
  </si>
  <si>
    <t xml:space="preserve">Sequence data were deposited in to NCBI Bioproject under accession number PRJNA417283. </t>
  </si>
  <si>
    <t>PMC6452661</t>
  </si>
  <si>
    <t>PRJNA521295</t>
  </si>
  <si>
    <t xml:space="preserve">The authors declare no conflict of interest. </t>
  </si>
  <si>
    <t xml:space="preserve">Data deposition: The raw genomic reads generated in this study have been deposited in the NCBI Sequence Read Archive (BioProject PRJNA521295). </t>
  </si>
  <si>
    <t>PMC5644175</t>
  </si>
  <si>
    <t>PRJNA398486</t>
  </si>
  <si>
    <t xml:space="preserve">This work was supported by the Singapore International Graduate Award (SINGA) fellowship from A*STAR to NÖ and the Singapore Ministry of Education Awards MOE2014-T2-1-146, and MOE R-154-000-602-112 to AM and NUS award R154-000-587-133 to AM. </t>
  </si>
  <si>
    <t xml:space="preserve">Raw reads and the transcriptome were submitted to the National Center for Biotechnology Information (NCBI) database under BioProject PRJNA398486 (http://www.ncbi.nlm.nih.gov/bioproject/398486). </t>
  </si>
  <si>
    <t xml:space="preserve">Raw reads were deposited in the Sequence Read Archive under the accession number SRP116259. The transcriptome was deposited in the Transcriptome Shotgun Assembly (TSA) database under the accession number GFVN00000000 and the version described in this paper is the first version, GFVN01000000. </t>
  </si>
  <si>
    <t>PMC6140833</t>
  </si>
  <si>
    <t>PRJEB23307</t>
  </si>
  <si>
    <t xml:space="preserve">Total RNA isolated from urine was sent to the Uppsala Genome Centre for high-throughput sequencing on the IonTorrent platform (ThermoFisher Scientific). </t>
  </si>
  <si>
    <t xml:space="preserve">The raw sequencing data is deposited in the European Nucleotide Archive under accession number PRJEB23307. </t>
  </si>
  <si>
    <t>PMC5785724</t>
  </si>
  <si>
    <t>PRJNA338729</t>
  </si>
  <si>
    <t xml:space="preserve">OTUs with a total abundance of ≤ 3 were excluded from downstream analyses. </t>
  </si>
  <si>
    <t xml:space="preserve">All raw sequence files, including sequencing controls, are available from the NCBI Short Read Archive (SRA) database (BioProject PRJNA338729; BioSamples SAMN05567827-SAMN05567879, SAMN06883266, SAMN06883268). </t>
  </si>
  <si>
    <t xml:space="preserve">Alpha and beta diversity and statistical analysis Chao1 (species richness; Chao, 1984), Shannon H (diversity; Shannon, 1948) and Pielou (evenness; Pielou, 1969) indices were calculated based on a subset of 500 reads per samples (100 iterations). </t>
  </si>
  <si>
    <t>PMC4136736</t>
  </si>
  <si>
    <t>PRJNA232548</t>
  </si>
  <si>
    <t xml:space="preserve">All raw sequence data had been deposited in NCBI Sequence Read Achieve (SRA) under the Bioproject number PRJNA232548. </t>
  </si>
  <si>
    <t xml:space="preserve">The experiment numbers for the 12 chickens are SRX408161-SRX408172. The whole variant information was provided in the supplementary files. </t>
  </si>
  <si>
    <t>PMC4628106</t>
  </si>
  <si>
    <t>PRJNA39533</t>
  </si>
  <si>
    <t xml:space="preserve">The assembled FW106 and FW301 metagenome sequences are available at the US-DOE Joint Genome Institute Integrated Microbial Genomes (IMG/m) resource under taxon ids 3300000178 and 300000184 and as NCBI BioProjects PRJNA39533 and PRJNA258175. </t>
  </si>
  <si>
    <t>PMC6521586</t>
  </si>
  <si>
    <t>PRJNA508760</t>
  </si>
  <si>
    <t>Conclusion</t>
  </si>
  <si>
    <t xml:space="preserve">Raw Illumina short-read and PacBio long-read sequences have been deposited on NCBI with BioProject ID PRJNA508760. </t>
  </si>
  <si>
    <t xml:space="preserve">Full accompanying metadata and phenotypic resistance characterization are available in Tables S1 and S2 (available in the online version of this article). All programs used in bioinformatics analyses are publicly available. </t>
  </si>
  <si>
    <t xml:space="preserve">Raw Illumina short-read and PacBio long-read sequences have been deposited on NCBI with BioProject IDPRJNA508760. </t>
  </si>
  <si>
    <t xml:space="preserve">Full accompanying metadata and phenotypic resistance characterization are available in Tables S1 and S2. </t>
  </si>
  <si>
    <t>PMC5756452</t>
  </si>
  <si>
    <t>PRJNA396276</t>
  </si>
  <si>
    <t xml:space="preserve">Finally, 11’802 OTUs constitute the dataset. </t>
  </si>
  <si>
    <t xml:space="preserve">The generated datasets were submitted to NCBI under the Bioproject accession number PRJNA396276. </t>
  </si>
  <si>
    <t xml:space="preserve">Statistical and multivariate analyses Community and statistical analyses were performed using R version 3.4.0 (R Core Team, 2014) and the phyloseq and vegan packages (McMurdie &amp; Holmes, 2013; Oksanen et al., 2017). </t>
  </si>
  <si>
    <t>PMC5698432</t>
  </si>
  <si>
    <t>PRJEB21497</t>
  </si>
  <si>
    <t xml:space="preserve">Raw data (fastq files) have been submitted to the European Nucleotide Archive (Accession number: PRJEB21497). </t>
  </si>
  <si>
    <t xml:space="preserve">Patient metadata and relative abundance are provided in Supplementary File S1. </t>
  </si>
  <si>
    <t>PMC5513736</t>
  </si>
  <si>
    <t>PRJNA376384</t>
  </si>
  <si>
    <t xml:space="preserve">Illumina sequencing data have been deposited in the NCBI Sequence Read Archive (SRA) as BioProject PRJNA376384. </t>
  </si>
  <si>
    <t>PMC6377397</t>
  </si>
  <si>
    <t>PRJEB30433</t>
  </si>
  <si>
    <t xml:space="preserve">3.6 Size: 1.5 GB, archived: 309 MB </t>
  </si>
  <si>
    <t xml:space="preserve">Supporting data and snapshots of the GitHub are also archived in the GigaScience GigaDB repository [40]; the sequences used in the test cases can be accessed at the European Nucleotide Archive under the study ID PRJEB30433. </t>
  </si>
  <si>
    <t>PMC3684763</t>
  </si>
  <si>
    <t>PRJNA67533</t>
  </si>
  <si>
    <t xml:space="preserve">Nucleotide and amino acid homology searches were conducted using the blast programs (BLASTN and BLASTP, respectively) on the National Center for Biotechnology Information (NCBI) website (http://www.ncbi.nlm.nih.gov/BLAST). </t>
  </si>
  <si>
    <t xml:space="preserve">The P. chlororaphis subspecies aureofaciens 30-84 genome sequence was recently deposited in GenBank (GenBank Accession #: PRJNA67533). </t>
  </si>
  <si>
    <t xml:space="preserve">The P. chlororaphis 30-84 phenazine biosynthetic operon contains seven conserved biosynthetic genes phzXYFABCD (Pierson et al. 1995; Mavrodi et al. 1998), which correspond to phzABCDEFG (according to the P. fluorescens nomenclature, Mavrodi et al. 1998). Here, we use the P. chlororaphis nomenclature to conform to the original literature. </t>
  </si>
  <si>
    <t>PMC6520597</t>
  </si>
  <si>
    <t>PRJNA510306</t>
  </si>
  <si>
    <t xml:space="preserve">The quality control (QC) was further analyzed using FastQC. </t>
  </si>
  <si>
    <t xml:space="preserve">All RNA-seq data are available in SRA database with the accession #: PRJNA510306. </t>
  </si>
  <si>
    <t>PMC4778365</t>
  </si>
  <si>
    <t>PRJNA286797</t>
  </si>
  <si>
    <t xml:space="preserve">Availability of supporting data </t>
  </si>
  <si>
    <t xml:space="preserve">Whole genome sequence data in support of the results of this article have been deposited in the NCBI Sequence Read Archive (BioProject ID PRJNA286797, study accession number SRP059640). </t>
  </si>
  <si>
    <t xml:space="preserve">Draft genome assemblies have been deposited in the NCBI WGS database; accession numbers for draft genome assemblies are included in Table 1 and Additional file 1: Table S1. Phylogenetic data is deposited in the TreeBase database (Study 18872) and https://github.com/chawillia/phylogenetic_data_2016. </t>
  </si>
  <si>
    <t>PMC6063892</t>
  </si>
  <si>
    <t>PRJNA417579</t>
  </si>
  <si>
    <t xml:space="preserve">Raw DNA reads were deposited at the SRA-NCBI under BioProject PRJNA417579. </t>
  </si>
  <si>
    <t xml:space="preserve">The R code to reproduce statistical analyses is available at https://github.com/jsescobar/westernization. </t>
  </si>
  <si>
    <t>PMC6019070</t>
  </si>
  <si>
    <t>PRJNA412448</t>
  </si>
  <si>
    <t xml:space="preserve">Gene model was predicted by AUGUSTUS 3.0.1 using model parameters for NC64A (Stanke et al., 2006). </t>
  </si>
  <si>
    <t xml:space="preserve">This Whole Genome Shotgun project has been deposited at DDBJ/ENA/GenBank under the accession PCFQ00000000 (BioProject ID: PRJNA412448). </t>
  </si>
  <si>
    <t xml:space="preserve">Genome sequences and gene models are also accessible at the website of OIST Marine Genomics Unit Genome Project (http://marinegenomics.oist.jp/chlorellaA99/viewer/info?project_id=65). Analysis of genes in Hydra viridissima and Chlorella </t>
  </si>
  <si>
    <t>PMC4197294</t>
  </si>
  <si>
    <t>PRJNA239784</t>
  </si>
  <si>
    <t xml:space="preserve">Microbial associates of M. spermotrophus </t>
  </si>
  <si>
    <t xml:space="preserve">16S rRNA bacterial amplicon pyrosequencing of M. spermotrophus (adult females, larvae and pupae), adult Eurytoma sp. and P. menziesii ovules generated 81,207 raw reads with an average length of 422 bp (see Additional file 1) [BioProject: PRJNA239784]. </t>
  </si>
  <si>
    <t xml:space="preserve">Quality and chimera filtering removed approximately 27% of the reads. The assignment of operational taxonomic units (OTUs) resulted in 352 unique bacterial clusters after the removal of singletons. </t>
  </si>
  <si>
    <t>PMC5397612</t>
  </si>
  <si>
    <t>PRJNA326965</t>
  </si>
  <si>
    <t xml:space="preserve">Raw nucleotide sequence data are available in the NCBI sequence read archive database (BioProject PRJNA326965) under the accession number SRP077633. </t>
  </si>
  <si>
    <t xml:space="preserve">The draft assembly is deposited in the NCBI whole-genome shotgun database (BioProject PRJNA326965) under the submission number SUB1661288 (released upon article acceptance). </t>
  </si>
  <si>
    <t>PMC5295817</t>
  </si>
  <si>
    <t>PRJNA255355</t>
  </si>
  <si>
    <t xml:space="preserve">Genomic extraction, Whole-Genome Sequencing and analysis was done as published previously (Goldberg et al., 2014). </t>
  </si>
  <si>
    <t xml:space="preserve">The WGS raw data are available as NCBI BioProject PRJNA255355 (Accessions: SRX757584 and SRX757585 for SMALL and BIG respectively) </t>
  </si>
  <si>
    <t xml:space="preserve">The relative copy number was obtained by coverage analysis of the whole genome sequencing data for BIG and SMALL bacteria (Goldberg et al., 2014). </t>
  </si>
  <si>
    <t xml:space="preserve">The WGS analysis reveals differences in EAF plasmid copy number only and the raw data is available as NCBI BioProject PRJNA255355 (Accessions: SRX757584 and SRX757585 for SMALL and BIG respectively). </t>
  </si>
  <si>
    <t xml:space="preserve">DOI: http://dx.doi.org/10.7554/eLife.19599.027 DOI: http://dx.doi.org/10.7554/eLife.19599.028 </t>
  </si>
  <si>
    <t>PMC6159548</t>
  </si>
  <si>
    <t>PRJNA420921</t>
  </si>
  <si>
    <t xml:space="preserve">All genome sequences generated in this study have been deposited in Genbank under Bioproject PRJNA420921, study accession number SRP126085. </t>
  </si>
  <si>
    <t xml:space="preserve">Accession numbers for individual isolates (Biosample, SRA and Assembly) are provided in Table S1 (available in the online version of this article). </t>
  </si>
  <si>
    <t>PMC4619333</t>
  </si>
  <si>
    <t>PRJEB9976</t>
  </si>
  <si>
    <t xml:space="preserve">The data sets supporting the results of this article are available in the European Nucleotide Archive with the following accession number: PRJEB9976 and are available at: http://www.ebi.ac.uk/ena/data/view/PRJEB9976. </t>
  </si>
  <si>
    <t xml:space="preserve">The data sets supporting the results for this article are included within the article (and its additional files). Additional file 2(.xls) (Primers used for PCR amplification and Sanger sequencing) is a table listing all primers used in the study to validate variants. </t>
  </si>
  <si>
    <t>PMC5779644</t>
  </si>
  <si>
    <t>PRJNA387700</t>
  </si>
  <si>
    <t xml:space="preserve">BioProject number (PRJNA387700): the BioSample numbers are provided bellow. </t>
  </si>
  <si>
    <t xml:space="preserve">Pacbio DH5alpha Escherichia coli strain: SAMN07197446. Pacbio pCOV24 plasmid: pCOV24 (SAMN07197432). </t>
  </si>
  <si>
    <t>PMC6207663</t>
  </si>
  <si>
    <t>PRJDB5582</t>
  </si>
  <si>
    <t xml:space="preserve">The assembled contigs were polished using the Arrow algorithm in the GenomicConsensus software package (https://github.com/PacificBiosciences/GenomicConsensus). </t>
  </si>
  <si>
    <t xml:space="preserve">The genome sequence data are available in the DDBJ BioProject Database of the DNA Database of Japan (DDBJ: http://www.ddbj.nig.ac.jp/) under Accession No. BFAD01000001-BFAD01000032 (PRJDB5582). </t>
  </si>
  <si>
    <t xml:space="preserve">rRNA and tRNA identification rRNAs were identified by Barrnap (https://github.com/tseemann/barrnap), a ribosomal RNA predictor. </t>
  </si>
  <si>
    <t>PMC6386563</t>
  </si>
  <si>
    <t>PRJNA504734</t>
  </si>
  <si>
    <t xml:space="preserve">The version described in this paper is version RJWE01000000. </t>
  </si>
  <si>
    <t xml:space="preserve">The SRA accession number is PRJNA504734. </t>
  </si>
  <si>
    <t>PMC5133387</t>
  </si>
  <si>
    <t>PRJEB8339</t>
  </si>
  <si>
    <t xml:space="preserve">Each sample was sequenced on a single lane of an Illumina HiSeq 2000. </t>
  </si>
  <si>
    <t xml:space="preserve">All transcript reads were submitted to the European Nucleotide Archive (ENA) under project PRJEB8339. </t>
  </si>
  <si>
    <t xml:space="preserve">For the adult and larval RNA sequencing data, raw reads were quality checked with fastqc56, trimmed for adaptors quality with cutadapt47 and filtered to contain only read pairs using the interleave command in ngm-utils49. Reads were assembled separately for larvae and adults with Trinity57 (path_reinforcement_distance: 25; maximum paired-end insert size: 1500 bp; otherwise default parameters). </t>
  </si>
  <si>
    <t xml:space="preserve">DNA was extracted with a salting out method46 from sub-pools of 50 males, the DNA pools were mixed at equal DNA amounts, sheared and prepared as described above and sequenced on four lanes of an Illumina HiSeq2000 with paired-end 100 bp reads (Ber and Vigo combined in one lane, distinguished by index reads). </t>
  </si>
  <si>
    <t xml:space="preserve">All reads were submitted to the European Nucleotide Archive (ENA) under project PRJEB8339. </t>
  </si>
  <si>
    <t xml:space="preserve">Sequencing reads were filtered for read quality and adapter sequences with cutadapt47 (–b –n 2 –e 0.1 –O 8 –q 13 –m 15), interleaved with ngm-utils49 and deduplicated with fastq-mcf from ea-utils48 (–D 70). Reads were aligned to the mapped super-scaffolds of assembly CLUMA_1.0 with BWA50 (aln and sampe; maximal insert size (bp): –a 1500). </t>
  </si>
  <si>
    <t xml:space="preserve">All sequence data are deposited in the European Nucleotide Archive (ENA) under PRJEB8339. </t>
  </si>
  <si>
    <t xml:space="preserve">The reference genome is also on ClunioBase (http://cluniobase.cibiv.univie.ac.at). Reprints and permissions information is available at www.nature.com/reprints. </t>
  </si>
  <si>
    <t>PMC5845672</t>
  </si>
  <si>
    <t>PRJEB23235</t>
  </si>
  <si>
    <t xml:space="preserve">Finally, pooled ITS2 libraries were sequenced on the MiSeq platform (Illumina, San Diego, CA, United States) with ITS2 specific sequencing read 1, read 2 and index primers (Supplementary Table S4) and using the MiSeq® reagent kit V3 to generate 2 x 300 base pair reads. </t>
  </si>
  <si>
    <t xml:space="preserve">Raw sequence data were submitted to the European Bioinformatics Institute (European Nucleotide Archive) under the accession No. PRJEB232351. </t>
  </si>
  <si>
    <t xml:space="preserve">Sequence Data Quality Control and Processing To ensure that only high quality sequences were kept, both R1 and R2 reads were truncated to 225 base pairs and paired end reads were merged. </t>
  </si>
  <si>
    <t>PMC4784281</t>
  </si>
  <si>
    <t>PRJNA285951</t>
  </si>
  <si>
    <t xml:space="preserve">The data sets supporting the results of this article are available in the NCBI Sequence Read Archive (SRA) repository, [http://www.ncbi.nlm.nih.gov/sra] under accession number: PRJNA285951. </t>
  </si>
  <si>
    <t>PMC5630975</t>
  </si>
  <si>
    <t>SAMN03742160</t>
  </si>
  <si>
    <t>BioSamples</t>
  </si>
  <si>
    <t xml:space="preserve">Whole genome sequencing of the ancestral strain, E. coli K12 substr. </t>
  </si>
  <si>
    <t xml:space="preserve">MG1655 ΔmutS, has been reported elsewhere (Sabater-Muñoz et al. 2015) (BioSample SAMN03742160 from the BioProject PRJNA285176). </t>
  </si>
  <si>
    <t xml:space="preserve">The other seven genomes were sequenced, assembled and annotated as follows. Glycerol stocks from passages 100, 200, 250, and 260 (line A) and passages 150, 200, and 250 (line B) were recovered in 10 ml liquid LB for 24 h at 37 °C, and cells pelleted by centrifugation at 12,000 rpm to perform genomic DNA extraction. </t>
  </si>
  <si>
    <t>PMC4360730</t>
  </si>
  <si>
    <t>CHEBI:23965</t>
  </si>
  <si>
    <t>ChEBI</t>
  </si>
  <si>
    <t xml:space="preserve">This example, showing a subset of the full breadth of metadata annotated for an ENCODE experiment, emphasizes the annotation of three experimental metadata categories (treatment, biosample and assay) in two experiments. </t>
  </si>
  <si>
    <t xml:space="preserve">Treatments have been annotated to ChEBI (e.g. 20-hydroxyecdysone—CHEBI:16587 and estradiol—CHEBI:23965). </t>
  </si>
  <si>
    <t xml:space="preserve">Biosamples have been annotated to one of three ontologies: Uberon, CL and EFO (e.g. hepatic stellate cell—CL:0000632 and Hep-G2—EFO:0001187). Assays have been annotated to OBI (e.g. RRBS—OBI:0001862 and MeDIP-seq—OBI:000693). </t>
  </si>
  <si>
    <t>CHEBI:16469</t>
  </si>
  <si>
    <t xml:space="preserve">Treatments that can be applied to a given biosample may be chemical or biological. </t>
  </si>
  <si>
    <t xml:space="preserve">The Chemical Entities of Biological Interest Ontology (ChEBI, http://www.ebi.ac.uk/chebi) details the relationships of chemical compounds used in biological assays (e.g. 17beta-estradiol—CHEBI:16469 and dimethyl sulfoxide—CHEBI:28262), so both chemical derivatives and biological roles can be connected (16). </t>
  </si>
  <si>
    <t>PMC6429233</t>
  </si>
  <si>
    <t>CHEMBL2322934</t>
  </si>
  <si>
    <t>ChEMBL</t>
  </si>
  <si>
    <t>True</t>
  </si>
  <si>
    <t xml:space="preserve">Pharmacophore models obtained from each cluster with the matrix of distances (Å) between features. </t>
  </si>
  <si>
    <t xml:space="preserve">The best mapped compound for cluster 1–6, CHEMBL2322934, CHEMBL113348, CGP54626, baclofen, 27 and CHEMBL112203, respectively, are displayed. </t>
  </si>
  <si>
    <t xml:space="preserve">Feature abbreviations; hydrophobic feature: H, hydrogen bond acceptor feature: A, hydrogen bond donor feature: D, aromatic feature: R, positively charged feature; P, and negatively charged feature: N. The X-ray crystal structure of the GABAB-R VFT superimposed in the active (blue) and inactive (red) conformation with the binding pocket cavity showed in grey mesh. </t>
  </si>
  <si>
    <t>PMC5981322</t>
  </si>
  <si>
    <t>phs000774</t>
  </si>
  <si>
    <t>dbGaP</t>
  </si>
  <si>
    <t xml:space="preserve">SNPs used in the current study are available in the dbGAP repository (https://www.ncbi.nlm.nih.gov/gap; accession number phs000774.v1.p1). </t>
  </si>
  <si>
    <t xml:space="preserve">Compliance with Ethical Standards Written informed consent was obtained from all individual participants in the study. </t>
  </si>
  <si>
    <t>PMC5841449</t>
  </si>
  <si>
    <t>phs000090</t>
  </si>
  <si>
    <t xml:space="preserve">Statistical analyses of PGC data were carried out on the Genetic Cluster Computer (http://www.geneticcluster.org) hosted by SURFsara and financially supported by the Netherlands Scientific Organization (NWO 480-05-003) along with a supplement from the Dutch Brain Foundation and the VU University Amsterdam. </t>
  </si>
  <si>
    <t xml:space="preserve">Numerous (&gt;100) grants from government agencies along with substantial private and foundation support worldwide enabled the collection of phenotype and genotype data, without which this research would not be possible; grant numbers are listed in primary PGC publications. This study makes use of data from dbGaP (Accession Numbers: phs000090.v3.p1, phs000674.v2.p2, phs000021.v2.p1, phs000167.v1.p1 and phs000017.v3.p1). </t>
  </si>
  <si>
    <t xml:space="preserve">A full list of acknowledgements to these data sets can be found in Supplementary Note 1. </t>
  </si>
  <si>
    <t>PMC4858870</t>
  </si>
  <si>
    <t>phs000244</t>
  </si>
  <si>
    <t xml:space="preserve">They have also been deposited to Zenodo (https://zenodo.org/) with assigned DOIs: 10.5281/zenodo.48146 (MyGene.info web frontend) [37], 10.5281/zenodo.48145 (MyGene.info data backend) [38], and 10.5281/zenodo.48086 (MyVariant.info) [39]. </t>
  </si>
  <si>
    <t xml:space="preserve">Exome sequence data from two siblings with Miller syndrome and two unrelated affected individuals were provided by Ng et al. [17] through the database of Genotypes and Phenotypes (dbGaP) under accession number [dbGaP:phs000244.v1.p1]. </t>
  </si>
  <si>
    <t>PMC5675839</t>
  </si>
  <si>
    <t>phs000471</t>
  </si>
  <si>
    <t xml:space="preserve">The TARGET initiative provides sequencing data and de-identified clinical information of cancer patients (available through the TARGET Data Matrix1). </t>
  </si>
  <si>
    <t xml:space="preserve">The current studies utilized database of genotypes and phenotypes via accession phs000471. </t>
  </si>
  <si>
    <t xml:space="preserve">A total of 148 NB patients were included based on availability detailed RNA-seq FPKM data, survival time after diagnosis, risk assignment, and MYCN-amplification status. The demography, risk stratification of NB with or without MYCN amplification were summarized in Table 1. </t>
  </si>
  <si>
    <t>EFO:0001187</t>
  </si>
  <si>
    <t>EFO</t>
  </si>
  <si>
    <t xml:space="preserve">Biosamples have been annotated to one of three ontologies: Uberon, CL and EFO (e.g. hepatic stellate cell—CL:0000632 and Hep-G2—EFO:0001187). </t>
  </si>
  <si>
    <t xml:space="preserve">Assays have been annotated to OBI (e.g. RRBS—OBI:0001862 and MeDIP-seq—OBI:000693). The terms in the middle are parent terms found in the ontology that provide a more general context and can be used to find these experiments (i.e. biological role for treatments, organ for biosamples, assay category for experimental assays). </t>
  </si>
  <si>
    <t xml:space="preserve">The integration of the three ontologies uses three relationships: is_a, part_of and derives_from. </t>
  </si>
  <si>
    <t xml:space="preserve">The is_a relationship indicates that one entity is a subtype of another entity (e.g. Hep-G2—EFO:0001187 is a type of hepatoma cell line—EFO:0005216). </t>
  </si>
  <si>
    <t xml:space="preserve">The part_of relationship indicates a part-whole relationship, such that an child term is fully and always contained within the parent term (e.g. all hepatocytes—CL:0000182 are found in the liver—UBERON:0002107). The derives_from relationship indicates that the child term succeeds parent term over some temporal divide, such that at least a significant biological portion is inherited (e.g. hepatoma cell lines—EFO:0005216 are cancerous hepatocyte cells—CL:0000182). </t>
  </si>
  <si>
    <t>EFO:0005216</t>
  </si>
  <si>
    <t xml:space="preserve">The part_of relationship indicates a part-whole relationship, such that an child term is fully and always contained within the parent term (e.g. all hepatocytes—CL:0000182 are found in the liver—UBERON:0002107). </t>
  </si>
  <si>
    <t xml:space="preserve">The derives_from relationship indicates that the child term succeeds parent term over some temporal divide, such that at least a significant biological portion is inherited (e.g. hepatoma cell lines—EFO:0005216 are cancerous hepatocyte cells—CL:0000182). </t>
  </si>
  <si>
    <t xml:space="preserve">Inferred relationships are connections between two terms that are transitively reasoned via the explicit relationships. Transitive relationships remain true across multiple links of the relationships. </t>
  </si>
  <si>
    <t>EFO:0002067</t>
  </si>
  <si>
    <t xml:space="preserve">In addition, terms in EFO can be related to a specific disease. </t>
  </si>
  <si>
    <t xml:space="preserve">Immortalized cell lines are annotated using EFO, as well as induced pluripotent stem cells and established stem cell lines (e.g. K562—EFO:0002067, induced pluripotent stem cell—EFO:0004905 and H1-hESC—EFO:0003042). </t>
  </si>
  <si>
    <t xml:space="preserve">In addition, we have decided to annotate the intended product of in vitro differentiations rather than capturing individual combinations of treatment and biosample in the ontologies. As a result, this category of biosamples can be annotated to either CL or EFO following the rules described above. </t>
  </si>
  <si>
    <t>PMC5955110</t>
  </si>
  <si>
    <t>EGAS00000000122</t>
  </si>
  <si>
    <t>EGA</t>
  </si>
  <si>
    <t xml:space="preserve">miRNA expression and outcome in ductal carcinoma </t>
  </si>
  <si>
    <t xml:space="preserve">The data from the METABRIC study of Dvinge et al. [15], accession number EGAS00000000122, were obtained from the European Genome-phenome Archive (EGA), and the normalized miRNA profiles (accession number EGAD00010000438) were studied in relation with overall survival (OS, n = 796). </t>
  </si>
  <si>
    <t xml:space="preserve">The TCGA miRNA profiles for primary BCs were obtained from TCGA data portal (OS, n = 918). The data from the Buffa's study [31] (UK cohort, n = 210) were obtained from the GEO repository (GSE22216). </t>
  </si>
  <si>
    <t>PMC3538340</t>
  </si>
  <si>
    <t>EGAS00000000131</t>
  </si>
  <si>
    <t xml:space="preserve">Genotyped SNPs were evaluated using PLINK version 1.07 (pngu.mgh.harvard.edu/∼purcell/plink/), and markers with call rates less than 95%, minor allele frequency (MAF) less than 1%, and Hardy-Weinberg Equilibrium P-values less than 10−6 as were excluded from further analysis (Purcell et al. 2007). </t>
  </si>
  <si>
    <t xml:space="preserve">Genotyping data in PLINK format has been deposited at the European Genome Phenome Archive (EGA, Genome-Phenome http://www.ebi.ac.uk/ega/) which is hosted at the European Bionformatics Institute, under accession number EGAS00000000131. </t>
  </si>
  <si>
    <t>PMC4816033</t>
  </si>
  <si>
    <t>EGAS00000000052</t>
  </si>
  <si>
    <t xml:space="preserve">We used the COLO-829, malignant melanoma cell line, and COLO-829BL, a lymphoblastoid line, to evaluate the sensitivity of our method. </t>
  </si>
  <si>
    <t xml:space="preserve">The data were downloaded from the European Genome-Phenome Archive (accession number EGAS00000000052), and we used the list of validated somatic SNVs (n = 497) and validated somatic indels (n = 66) (Pleasance et al., 2010). </t>
  </si>
  <si>
    <t xml:space="preserve">These variants were converted to hg19 from their positions on the hg18 reference using the University of California Santa Cruz (UCSC) Genome Browser liftover utility. We called 494 SNVs, with a sensitivity of 99.4%, and 32 indels, with a sensitivity of 48.5%. </t>
  </si>
  <si>
    <t>PMC5557999</t>
  </si>
  <si>
    <t>EMD-3747</t>
  </si>
  <si>
    <t>EMDB</t>
  </si>
  <si>
    <t xml:space="preserve">The atomic coordinates of the PV3 SC8 VLP and the PV3 SC8 + GPP3 complex have been submitted to the Protein Data Bank under accession code 5O5B and 5O5P respectively. </t>
  </si>
  <si>
    <t xml:space="preserve">The cryo-EM density maps of the PV3 SC8 VLP and the PV3 SC8 + GPP3 complex have been deposited at the Electron Microscopy Data Bank under code EMD-3747 and EMD-3749, respectively. </t>
  </si>
  <si>
    <t xml:space="preserve">The data that support the findings of this study are available from the corresponding author upon request. </t>
  </si>
  <si>
    <t>PMC5747523</t>
  </si>
  <si>
    <t>EMD-4176</t>
  </si>
  <si>
    <t xml:space="preserve">The cryo-EM map has been deposited to the Electron Microscopy Data Bank (accession number EMD-4176). </t>
  </si>
  <si>
    <t xml:space="preserve">Atomic models have been deposited to the Protein Data Bank (accession number 6F36). </t>
  </si>
  <si>
    <t>PMC4023639</t>
  </si>
  <si>
    <t>EMD-5776</t>
  </si>
  <si>
    <t xml:space="preserve">3D cryo-EM density maps of TRPV1 complexes without low pass filter and amplitude modification have been deposited in the Electron Microscopy Data Bank under the accession number: EMD-5776 (TRPV1-RTX/DkTx) and EMD-5777 (TRPV1-capsaicin). </t>
  </si>
  <si>
    <t xml:space="preserve">The coordinates of atomic models of TRPV1 in these two states have been deposited in the Protein Data Bank under the accession number: 3J5Q and 3J5R. The authors declare no competing financial interests. </t>
  </si>
  <si>
    <t>PMC5986765</t>
  </si>
  <si>
    <t>EMD-6900</t>
  </si>
  <si>
    <t xml:space="preserve">The three-dimensional cryo-EM density map has been deposited in the Electron Microscopy Data Bank under the accession number EMD-6900 for the 5.4 Å map, and EMD-7296 for the 5.7 Å map. </t>
  </si>
  <si>
    <t>PMC6208733</t>
  </si>
  <si>
    <t>EMD-0259</t>
  </si>
  <si>
    <t xml:space="preserve">Local resolution estimates were obtained using the same-phase randomization procedure, but with a soft spherical mask that was moved over the entire map. </t>
  </si>
  <si>
    <t xml:space="preserve">For further details, see Online Resource 2. Cryo-EM maps for case 2 have been deposited in the Electron Microscopy Data Bank (EMDB) under accession numbers EMD-0259 for PHF and EMD-0260 for SF. </t>
  </si>
  <si>
    <t xml:space="preserve">Model building and refinement Compared to [14], the PHF and SF reconstructions from the frontal cortex of AD patient 2 showed clear densities corresponding to two additional residues at the N-terminus (G273 and K274 from 3R tau; or G304 and S305 from 4R tau) and two residues at the C-terminus (R379 and E380) of the protofilament core. </t>
  </si>
  <si>
    <t>PMC2817374</t>
  </si>
  <si>
    <t>AAX79999</t>
  </si>
  <si>
    <t>ENA</t>
  </si>
  <si>
    <t xml:space="preserve">Catalytic amino acid residues occurring in E. coli FabG are marked (▾). </t>
  </si>
  <si>
    <t xml:space="preserve">The accession number for TbKAR1 was AAX79999. </t>
  </si>
  <si>
    <t xml:space="preserve">Phenotype rescue of a yeast oar1Δ strain expressing LmjF27.2440. S. cerevisiae BY4741oar1Δ mutants producing native mitochondrial Oar1p, Cta1p, or mitochondrially targeted LmjF27.2440 were propagated on SD-Ura medium that applied selective pressure for plasmid maintenance, and following sequential tenfold dilution (triangle), the cells were spotted onto the indicated solid media. Respiration competence was examined by applying 2,3,5-triphenyltetrazolium chloride (TTC) as an overlay to the SD-Ura medium. </t>
  </si>
  <si>
    <t>PMC3244613</t>
  </si>
  <si>
    <t>AM234052</t>
  </si>
  <si>
    <t xml:space="preserve">Melting curve analyses were run after each assay to check PCR specificity. </t>
  </si>
  <si>
    <t xml:space="preserve">For amplification of standards, DNA was extracted, amplified, and purified from minipreps of cloned aprA gene sequences from sulfate-reducing endosymbiotic bacteria with the accession numbers AM234052 and AM234053. </t>
  </si>
  <si>
    <t>HE575209</t>
  </si>
  <si>
    <t xml:space="preserve">Nucleotide accession numbers </t>
  </si>
  <si>
    <t xml:space="preserve">The dsrA and aprA gene sequences obtained in this study were submitted to the DDBJ/EMBL/GenBank nucleotide databases under the accession numbers HE575209–HE575212 and HE575674–HE575681 for aprA sequences and HE575682–HE575732 for dsrA sequences. </t>
  </si>
  <si>
    <t>HE575680</t>
  </si>
  <si>
    <t xml:space="preserve">Almost all isolated aprA sequences showed a close relationship to aprA sequences of cultivated, well characterized SRB of the Deltaproteobacteria indicating that they also originate from bacteria with a same metabolism. </t>
  </si>
  <si>
    <t xml:space="preserve">For two sequences (accession numbers HE575680 and HE575212), their relationship to known organisms is difficult to predict because they form a separate branch and are only distantly related to aprA sequences of characterized SRB of the Deltaproteobacteria and Gram-positive SRB of the genus Desulfotomaculum (Figure 2; Table 1). </t>
  </si>
  <si>
    <t xml:space="preserve">The dsrA sequences could be amplified from sediment samples of all analyzed depths from the Peru margin and the Black Sea (Table 2). Up to 51 clone sequences per depth were included in the phylogenetic analysis. </t>
  </si>
  <si>
    <t>PMC3487726</t>
  </si>
  <si>
    <t>L19088</t>
  </si>
  <si>
    <t xml:space="preserve">Ecotropic-package Phoenix cells (of HEK293 cell origin) were transiently transfected with 50 µl Lipofectamine (Invitrogen) and 12 µg plasmid DNA per 10 cm cell culture dish. </t>
  </si>
  <si>
    <t xml:space="preserve">The plasmid DNA was retroviral pCru based [26] and encoded: mouse wild-type AID protein with or without N-terminal Flag-tag; ORF1 protein of the human L1.3 element [L1.3 sequence, Genbank:L19088]; and, as a control, cells were transfected with the pCru plasmid encoding GFP with or without N-terminal Flag-tag. </t>
  </si>
  <si>
    <t xml:space="preserve">The cells were harvested 72 h after transfection and subjected to subsequent immunoprecipitation and Western blot experiments. The viral supernatant was harvested 48 and 72 h after transfection and used for retroviral infection of primary B cells. </t>
  </si>
  <si>
    <t>M13002</t>
  </si>
  <si>
    <t xml:space="preserve">Sequences (nt 151–200) of the 300-bp L1 ORF2 fragments that were amplified from RNA-IP shown in panel A. M13002, L1 reference sequence of BALB/c strain origin; L1.1 and L1.2, sequences obtained from RNA-IP of lane 2 in panel A; L1.3 to L1.5, sequences obtained from lane 4 in panel A. Right: schematic of a full-length L1 element. </t>
  </si>
  <si>
    <t xml:space="preserve">Arrows indicate the position of the primers used to amplify the 300-bp L1 ORF2 fragment from RNA-IP shown in panel A and B. The numbers represent the nucleotide positions according to the L1Md-A2 sequence [L1 sequence, Genbank:M13002] [68]. </t>
  </si>
  <si>
    <t>PMC4709905</t>
  </si>
  <si>
    <t>KT946599</t>
  </si>
  <si>
    <t xml:space="preserve">N16-5 has been completely sequenced in our laboratory. </t>
  </si>
  <si>
    <t xml:space="preserve">One gene was annotated as a typical L-lactate dehydrogenase gene (L-ldh) (GenBank accession number: KT946599). </t>
  </si>
  <si>
    <t xml:space="preserve">To disrupt the L-ldh gene, gene-specific primers KLN16F (5′–TATATAGAAAGGACGATGTAAATGAGTG–3′) and KLN16R (5′–TCTTATCTTATTTGCCTGATCAAATGCC–3′) were designed to polymerase chain reaction (PCR) amplify the L-ldh gene and its 5′- and 3′-flanking regions. The fragment was cloned into pMD18T for maintenance. </t>
  </si>
  <si>
    <t>KT946600</t>
  </si>
  <si>
    <t xml:space="preserve">Subsequently, the epsD gene that is responsible for exopolysaccharide (EPS) biosynthesis (GenBank accession number: KT946600) was knocked out using the same method, except that the knockout fragment was obtained by fusion PCR. </t>
  </si>
  <si>
    <t xml:space="preserve">Briefly, an upstream fragment was PCR amplified using primers QCepsDupF (5′–CGGGGTACCTGTTGCAACTGCTGCCCATAAC–3′) and QCepsDupR (5′–CACGACTGCATGCAAAATTCAAGGAGCCTCCTTCTATGATG–3′), and a downstream fragment was amplified using primers QCepsDdownF (5′–CATCATAGAAGGAGGCTCCTTGAATTTTGCATGCAGTCGTG–3′) and QCepsDdownR (5′–CGCGGATCCATGGAAAGACGAAGGCATCACACC–3′). Then, the two elements were fused by the overlapping PCR method. </t>
  </si>
  <si>
    <t>PMC5066502</t>
  </si>
  <si>
    <t>X51542</t>
  </si>
  <si>
    <t xml:space="preserve">Modified DNA was amplified by PCR using Taq DNA polymerase (Promega). </t>
  </si>
  <si>
    <t xml:space="preserve">The following primers were used to amplify by PCR specific regions of rDNA and TE, respectively: 45s-Fw ATCATAGATTTTTYGAGGGT (position –80 to –61), 45s-Rv ATGACGACRTAAACATCCCAA (position +101 to +121) (according sequence X51542.1); and TE-Fw TAGTTTTTTGAYAGGGGAAATA (position 545 to 566), TE-Rv CATTCATAAACTTRCTTTCTCA (position 760 to 781) (according TE cucumber predicted sequence: cuc_reannotTE.Scaffold000159.7) (Li et al., 2011). </t>
  </si>
  <si>
    <t xml:space="preserve">The amplicons obtained were cloned using the InsTAclone PCR cloning Kit (Thermo Scientific). We selected for sequencing sixteen to fifty clones (obtained from two independent replicates) from rDNA and TE, respectively, for each analysis in both the HSVd-infected and control pollen. </t>
  </si>
  <si>
    <t>PMC3783465</t>
  </si>
  <si>
    <t>CP002039</t>
  </si>
  <si>
    <t xml:space="preserve">H. seropedicae Mutants Construction </t>
  </si>
  <si>
    <t xml:space="preserve">The H. seropedicae phbC1 mutant was constructed by deleting the phbC1 gene (Hsero_2999; genome GenBank accession number CP002039.1). </t>
  </si>
  <si>
    <t xml:space="preserve">DNA fragments containing about 370 bp of the regions upstream and downstream of phbC were amplified using primers which introduced a KpnI restriction site on the 3′ end of the upstream fragment (phbCFwUp 5′-TCAGTCGACCAGCAGTTTTGTTAGTC-3′ and phbCRvUp 5′-TCGGTACCTGTTCATGCTCGGATCTG-3′) and on the 5′ end of the downstream fragment (phbCFwDw 5′-TAGGTACCATAAAAAAGAGGGCGGTG-3′ and phbCRvDw 5′-AAGGATCCGATGCATGGATATCGAAG-3′). These DNA fragments were initially cloned separately into pTZ57R/T (ThermoScientific, USA), and then both fragments were ligated to each other using the KpnI site. </t>
  </si>
  <si>
    <t xml:space="preserve">Libraries of each biological replicates were sequenced twice independently. </t>
  </si>
  <si>
    <t xml:space="preserve">Reads were mapped against H. seropedicae genome reference sequence (Genbank accession number CP002039.1). </t>
  </si>
  <si>
    <t xml:space="preserve">Data processing and statistical analyses were performed using the CLC Genomics Workbench 5.1 and the results were expressed in RPKM (Reads Per Kilobase of exon model per Million mapped reads) [24]. </t>
  </si>
  <si>
    <t>ADJ63152</t>
  </si>
  <si>
    <t xml:space="preserve">The most abundant protein associated with the H. seropedicae PHB granule is the phasin which has been described as responsible for preventing granule coalescence [27]. </t>
  </si>
  <si>
    <t xml:space="preserve">Genome analysis indicated two genes coding for phasins in H. seropedicae (Hsero_1639 and Hsero_4759) (GenBank accession number ADJ63152.1 and ADJ66220.1, respectively [12]). </t>
  </si>
  <si>
    <t xml:space="preserve">These genes code for 19.8 kDa proteins with pI of 6.7, sharing 58% identity and 74% similarity. Our analysis indicates that PhaP1 (encoded by Hsero_1639) is the main phasin coating PHB in H. seropedicae, since under our experimental conditions, PhaP2 (Hsero_4759) was not observed. </t>
  </si>
  <si>
    <t>ADJ63901</t>
  </si>
  <si>
    <t xml:space="preserve">Moreover, another protein associated with the PHB granule was also identified in the ΔphaP1 mutant strain. </t>
  </si>
  <si>
    <t xml:space="preserve">Hsero_2402 (GenBank accession number ADJ63901.1) encodes a hypothetical protein with a calculated 21.6 kDa and pI of 6.2 and no conserved domain. </t>
  </si>
  <si>
    <t xml:space="preserve">It has 14.3% identity and 36% similarity with PhaP1 and 13.3% identity and 34.5% similarity with PhaP2. Although Hsero_2402 encoded protein shows low similarity with PhaP1 and PhaP2, prediction of secondary structure indicates a protein with high content of α-helix (supplementary material, Fig. </t>
  </si>
  <si>
    <t>PMC5684421</t>
  </si>
  <si>
    <t>SRP059342</t>
  </si>
  <si>
    <t xml:space="preserve">In silico analysis of Ger receptor genes in 152 gIICb strains </t>
  </si>
  <si>
    <t xml:space="preserve">The raw Illumina reads of a previously published37 diverse set of 152 gIICb strains were retrieved from the NCBI Sequence Read Archive database (Accession number: SRP059342, no corresponding assembly available). </t>
  </si>
  <si>
    <t xml:space="preserve">The fastq files were processed with BBduk for removal of adapter contamination, trimming (Phred score &gt;28), and size exclusion (read length &gt;50 bp). Each fastq file was subsequently inspected with FastQC for quality control38. </t>
  </si>
  <si>
    <t>PMC4968819</t>
  </si>
  <si>
    <t>X07441</t>
  </si>
  <si>
    <t xml:space="preserve">In the original analysis several reads were classified as Turnip Yellow Mosaic Virus (TYMV), a virus belonging to the Tymovirus, but this virus could not be identified using Kraken. </t>
  </si>
  <si>
    <t xml:space="preserve">However, Granberg et al. state in the publication that for TYMV, one contig of 225 bp was generated and it shared 91% nucleotide sequence similarity with its most similar reference genome (GenBank X07441), but only over a stretch of 56 bp in the middle. Since the ends did not show any resemblance with the reference, this could either indicate a new type of TYMV-like virus or an incorrectly assembled contig. </t>
  </si>
  <si>
    <t xml:space="preserve">206 reads similar to two vFams containing sequences only from Tymoviridae were found by MetLab. This additional information brought by the analysis at the protein-level indicates that a virus distantly related to the TYMV could be present in the dataset. </t>
  </si>
  <si>
    <t>PMC2810235</t>
  </si>
  <si>
    <t>GQ160908</t>
  </si>
  <si>
    <t xml:space="preserve">Comparing the sequences with other available 16S rDNA and vioA/B sequences were done by BLAST searches to determine strain homology and identity. </t>
  </si>
  <si>
    <t xml:space="preserve">DNA sequences reported in this study have been deposited to GenBank under accession numbers GQ160908, GQ160909, GU062792 and GU062793. </t>
  </si>
  <si>
    <t>PMC5086636</t>
  </si>
  <si>
    <t>M81186</t>
  </si>
  <si>
    <t xml:space="preserve">Clostridium botulinum strain B was obtained from the IIBR collection (B592). </t>
  </si>
  <si>
    <t xml:space="preserve">The neurotoxin gene of this strain complies with that of the Danish strain (accession number M81186) [38]. </t>
  </si>
  <si>
    <t xml:space="preserve">BoNT/B was prepared from concentrated supernatant of a culture grown for six days in anaerobic culture tubes. Rabbit anti-HC/B polyclonal antibodies were purified from the sera of hyperimmune rabbits that were immunized with HC/B, as previously described [39]. </t>
  </si>
  <si>
    <t>PMC3108997</t>
  </si>
  <si>
    <t>AF093683</t>
  </si>
  <si>
    <t xml:space="preserve">Luciferase-reporter constructs </t>
  </si>
  <si>
    <t xml:space="preserve">The 3.7 kb RET full-length promoter (1545 to 5270, AF032124, Genbank), the 372 bp minimal promoter and the mutated RET full-length promoter containing -5G&gt;A and -1A&gt;C or -1A&gt;C alleles, were generated by PCR and cloned upstream of the luciferase reporter in the pXP1 vector (AF093683, GenBank) [13]. </t>
  </si>
  <si>
    <t xml:space="preserve">All of these constructs contain a 195 bp 5′UTR of RET gene. A 1.4 kb 5′ deletion construct (Del.D), was generated by cloning of the PCR fragment (-1205 to 195) of RET gene upstream of the luciferase reporter in the pXP1 vector. </t>
  </si>
  <si>
    <t>PMC3539317</t>
  </si>
  <si>
    <t>JF966731</t>
  </si>
  <si>
    <t xml:space="preserve">The ITS/LSU epigenetype sequences are deposited in GenBank with the accession numbers JF966731/JF966730, respectively. </t>
  </si>
  <si>
    <t xml:space="preserve">Hosts: On different Schoenus species (Cyperaceae): S. apogon, S. calyptratus, S. carsei, S. cruentus, S. latelaminatus, S. maschalinus, S. nanus, S. nitens var. concinnus, S. pauciflorus, S. tesquorum, and Schoenus sp. (Table 1, Vánky &amp; McKenzie 2002, Vánky &amp; Shivas 2008). </t>
  </si>
  <si>
    <t>PMC5031890</t>
  </si>
  <si>
    <t>ERP005557</t>
  </si>
  <si>
    <t xml:space="preserve">The viewpoints of the 4C-seq are indicated by arrows on the plots: Tfap2c promoter (blue), transition zone (TZ; gray), next to TZ in the Bmp7 domain (yellow), and Bmp7 promoter (green). </t>
  </si>
  <si>
    <t xml:space="preserve">The European Nucleotide Archive accession number of the 4C-seq data is ERP005557[42]. </t>
  </si>
  <si>
    <t xml:space="preserve">The TZ between the two domains is indicated by the purple rectangle that spans the entire diagram. </t>
  </si>
  <si>
    <t>PMC5492247</t>
  </si>
  <si>
    <t>KM229744</t>
  </si>
  <si>
    <t xml:space="preserve">All sequences were aligned applying Clustal Omega (http://www.seqtool.sdsc.edu/CGI/Omega.cgi) and the phylogenetic tree was constructed in MEGA4 (30). </t>
  </si>
  <si>
    <t xml:space="preserve">The obtained 16S rRNA sequence was deposited in GenBank for isolate P. aeruginosa RZ44, with KM229744 accession number. </t>
  </si>
  <si>
    <t xml:space="preserve">Strain RZ44 was 100% identical in the sequence with Pseudomonas aeruginosa by examining phylogenetic tree (Figure 2) according to the 16S rRNA sequence. </t>
  </si>
  <si>
    <t xml:space="preserve">The sequence was deposited in the GenBank database with accession no. KM229744. </t>
  </si>
  <si>
    <t>PMC5254078</t>
  </si>
  <si>
    <t>SRP066985</t>
  </si>
  <si>
    <t>Abstract</t>
  </si>
  <si>
    <t xml:space="preserve">Source code is freely available at github.com/mnori/foldatlas under the MIT license. </t>
  </si>
  <si>
    <t xml:space="preserve">Raw reads data are available under the NCBI SRA accession SRP066985. </t>
  </si>
  <si>
    <t>PMC2755741</t>
  </si>
  <si>
    <t>X05490</t>
  </si>
  <si>
    <t xml:space="preserve">Homology search was performed as a stepwise procedure. </t>
  </si>
  <si>
    <t xml:space="preserve">In the first stage, we started with the sequence of the functional human 7SK sequence (X05490, X04236 (Krüger and Benecke 1987; Murphy et al. 1984; Wassarman and Steitz 1991; Zieve and Penman 1976)) and performed a search against the genome assemblies available in (version 42). </t>
  </si>
  <si>
    <t xml:space="preserve">In this way, we identified candidates in other vertebrate genomes, including the following, previously published sequences: Mus musculus (M63671, Moon and Krause 1991), Rattus norvegicus (K02909, Reddy et al. 1984), Takifugu rubripes (AJ890104, Egloff et al. 2006; Myslinksi et al. 2004), Tetraodon nigroviridis (AJ890103, Egloff et al. 2006), Danio rerio (AJ890102, Egloff et al. 2006), and Gallus gallus (AJ890104, Egloff et al. 2006). In addition, we searched the shotgun traces of a selection of unfinished mammalian genomes as well as all unfinished nonmammalian animals. </t>
  </si>
  <si>
    <t>M63671</t>
  </si>
  <si>
    <t xml:space="preserve">In this way, we identified candidates in other vertebrate genomes, including the following, previously published sequences: Mus musculus (M63671, Moon and Krause 1991), Rattus norvegicus (K02909, Reddy et al. 1984), Takifugu rubripes (AJ890104, Egloff et al. 2006; Myslinksi et al. 2004), Tetraodon nigroviridis (AJ890103, Egloff et al. 2006), Danio rerio (AJ890102, Egloff et al. 2006), and Gallus gallus (AJ890104, Egloff et al. 2006). </t>
  </si>
  <si>
    <t xml:space="preserve">In addition, we searched the shotgun traces of a selection of unfinished mammalian genomes as well as all unfinished nonmammalian animals. Beyond jawed vertebrates, this initial search recovered a single candidate in the genome of the lamprey Petromyzon marinus, which turned out the be very closely related to the published sequence of Lampetra fluviatilis 7SK RNA (Gürsoy et al. 2000). </t>
  </si>
  <si>
    <t>AM773429</t>
  </si>
  <si>
    <t xml:space="preserve">In addition, we report here sequences for Gadus morrhua and Mustelus asterias. </t>
  </si>
  <si>
    <t xml:space="preserve">All sequences have been deposited in GenBank, accession numbers AM773429–AM773436. </t>
  </si>
  <si>
    <t xml:space="preserve">Multiple sequence alignments can be found in the electronic supplement. </t>
  </si>
  <si>
    <t>PMC4014860</t>
  </si>
  <si>
    <t>CP000919</t>
  </si>
  <si>
    <t xml:space="preserve">Phages of group 2 were found in the 2 isolates of SWE6B-2 (BHN237 and BHN427) and were also similar but not identical in the 2 genomes (82% nucleotide sequence identity over alignable areas). </t>
  </si>
  <si>
    <t xml:space="preserve">BHN191 belonging to SWE6B-3 contained a second prophage that did not correlate with any of the 3 phage groups described by Romero et al [16], but similar sequences can be found in the 2 sequenced isolates SP19-BS75 and JJA (GenBank accession numbers ABAF00000000 and CP000919). </t>
  </si>
  <si>
    <t xml:space="preserve">In both BHN191 and JJA, the phage is located between TIGR4 genes SP_1908 and SP_1909. To further investigate the possible role of the prophages in intraclonal variation and invasive-disease potential, we next studied the presence of phages in all serotype 6B isolates by PCR and performed functional assays of lysogeny by phage induction using mitomycin C [16] (Table 2). </t>
  </si>
  <si>
    <t>PMC6486976</t>
  </si>
  <si>
    <t>KR611522</t>
  </si>
  <si>
    <t xml:space="preserve">To investigate the association and diversity of CPV-2 strains circulating in Vietnam, we sequenced and analyzed 16 complete VP2 genes of CPV-2 strains collected from the three regions of Vietnam. </t>
  </si>
  <si>
    <t xml:space="preserve">Phylogenetic analysis based on the nucleotide sequences of the complete VP2 gene revealed two clusters that were prototype CPV-2c strains and Asian CPV-2c clusters (15 isolates from this study together with the Chinese strain [KR611522, KT156832, KT162005, KY937650, and MF467229], and Taiwanese strain [KU244254]) (Fig. 4). </t>
  </si>
  <si>
    <t xml:space="preserve">The VP2 genes of CPV-2c in Vietnam are more genetically similar to CPV-2c strains in China and Taiwan than to prototype CPV-2c strains (FJ222821) or first Vietnamese CPV-2c (AB120727) (Fig. 4). In addition, one Vietnamese strain (DN33) in this study was clustered with a CPV-2a vaccine strain (FJ197847) (Fig. 4).Fig. 4Phylogenetic relationships based on the complete VP2 gene of CPV-2 between. Vietnamese isolates and reference strains. </t>
  </si>
  <si>
    <t>PMC3543454</t>
  </si>
  <si>
    <t>JQ952588</t>
  </si>
  <si>
    <t xml:space="preserve">The GenBank sequence accession numbers for the two segments HA and NA of the four isolates included in this study are JQ952588 through JQ952592. </t>
  </si>
  <si>
    <t>PMC5385322</t>
  </si>
  <si>
    <t>KX839157</t>
  </si>
  <si>
    <t xml:space="preserve">Sequencher™ version 4.5 (GeneCodes Corp.) was used to assemble and edit contiguous sequences and the start and the end of the ITS2 region were determined by annotation through the ITS2 Database (Keller et al., 2009; Ankenbrand et al., 2015) using the ‘Metazoa’ model. </t>
  </si>
  <si>
    <t xml:space="preserve">Sequences were deposited in the GenBank database under the accession numbers KX839157 (O. ovacutus) and KX839158 (O. pampi). </t>
  </si>
  <si>
    <t xml:space="preserve">Family Monorchiidae Odhner, 1911 Genus Opisthomonorcheides Parukhin, 1966 1 </t>
  </si>
  <si>
    <t>KX839158</t>
  </si>
  <si>
    <t xml:space="preserve">Voucher specimens: NBC MZBTRr 238-239, ZMB E.7612-7614, BMNH 2016.10.7.2. </t>
  </si>
  <si>
    <t xml:space="preserve">Representative DNA sequences: ITS2 rDNA, two identical replicates (one submitted to GenBank KX839158). </t>
  </si>
  <si>
    <t xml:space="preserve">Type-host and locality: Pampus argenteus (Euphrasen) (Stromateidae) (first host listed), off Fujian Province, China. </t>
  </si>
  <si>
    <t xml:space="preserve">Voucher specimens: Off Indonesia: NBC MZBTr 232-237, ZMB E.7605-7610, BMNH 2016.10.7.1; off Malaysia: BMNH 1979.9.12.40-42. </t>
  </si>
  <si>
    <t xml:space="preserve">Representative DNA sequences: ITS2 rDNA, two identical replicates (one submitted to GenBank KX839157). </t>
  </si>
  <si>
    <t xml:space="preserve">Type-host and locality: Parastromateus niger (Bloch) (= Formio niger) (Carangidae), Gulf of Tonkin. </t>
  </si>
  <si>
    <t>PMC4918217</t>
  </si>
  <si>
    <t>AF132833</t>
  </si>
  <si>
    <t xml:space="preserve">Their molecular identity was confirmed via BLASTN searches against the NCBI’s non-redundant nucleotide sequence database. </t>
  </si>
  <si>
    <t xml:space="preserve">The BLASTN searches returned high values of sequence similarity (97–100 %) with those of archived R. appendiculatus (GenBank AF132833; KC503257 and DQ859261). </t>
  </si>
  <si>
    <t>KU725890</t>
  </si>
  <si>
    <t xml:space="preserve">The 558 bp fragment of COI revealed 30 polymorphic sites which defined 28 haplotypes (Additional file 3: Table S3). </t>
  </si>
  <si>
    <t xml:space="preserve">All of the 28 haplotypes were deposited in the GenBank database under accession numbers KU725890-KU725917 while the protein identifiers for the corresponding translated protein sequences for these haplotypes were ANF89378-ANF89405. </t>
  </si>
  <si>
    <t xml:space="preserve">Two haplotypes (Hap_4 and Hap_1) were defined by 107 (32.2 %) and 94 (28.3 %) sequences, respectively, accounting for 60.5 % of all sequences analysed (Additional file 3: Table S3). Hap_4 was exclusive to Muguga low-line (ML), Lab OlPejeta (LP) and Zambia Eastern Province (ZE) populations and was observed in eight out of the 12 sequences from Kiambu High-line (KH). </t>
  </si>
  <si>
    <t>KX276862</t>
  </si>
  <si>
    <t xml:space="preserve">The highest number of haplotypes (ten) was observed in Kitale (KT) and Field OlPejeta (FP) while the lowest (one) was observed in nine laboratory stocks. </t>
  </si>
  <si>
    <t xml:space="preserve">Haplotype sequences of each of the 22 studied populations were deposited in GenBank under the Accession numbers KX276862-KX276944 (Table 1).Table 2Distribution of tick samples from different populations in the four major haplotypes aTotal number sequences from each of the populations that were analysed(−) indicates that no samples from that particular population were includedOnly haplotypes represented by more than 20 sequences are shown </t>
  </si>
  <si>
    <t xml:space="preserve">The haplotype diversity ranged from 0.900 ± 0.161 (mean ± standard deviation) in Ruma (RUM2) to 0 in nine laboratory stocks with an average value of 0.802 ± 0.014 (Table 1). Amongst tick populations sampled from the areas grazed by different host species, those from areas grazed exclusively by wildlife had the highest haplotype diversity (mean 0.767 ± 0.0064) and the laboratory stocks had the lowest (mean 0.143 ± 0.029). </t>
  </si>
  <si>
    <t xml:space="preserve">These can also be observed within the MJ network but are separated by a single mutation step. </t>
  </si>
  <si>
    <t xml:space="preserve">This suggests the possibility of genetic divergence within haplogroup A, requiring further analysis using a larger set of samples.Fig. 1Phylogenetic tree showing the relationships between the 28 Rhipicephalus appendiculatus COI haplotypes and a reference sequence from GenBank (AF132833 [RA]). </t>
  </si>
  <si>
    <t xml:space="preserve">The 28 haplotypes are represented by Hap 1–28. Percent bootstrap values above 75 % (1000 replications) are shown. </t>
  </si>
  <si>
    <t>JQ737086</t>
  </si>
  <si>
    <t xml:space="preserve">Percent bootstrap values above 75 % (1000 replications) are shown. </t>
  </si>
  <si>
    <t xml:space="preserve">COI sequence of R. turanicus (JQ737086) from the GenBank database and another from a Kenya tick confirmed to be Rhipicephalus evertsi were included as the outgroupFig. 2Median-Joining network of 28 COI haplotypes observed in 332 Rhipicephalus appendiculatus ticks. </t>
  </si>
  <si>
    <t xml:space="preserve">The network was based on the polymorphic sites in the 558 bp COI gene segment. Each circle represents a haplotype and the area of the circle is proportional to the haplotype frequency. </t>
  </si>
  <si>
    <t>DQ859261</t>
  </si>
  <si>
    <t xml:space="preserve">Eleven sequences from GenBank were included in the analysis. </t>
  </si>
  <si>
    <t xml:space="preserve">Five were from eastern Zambia [accession number DQ859261 (E-ZAM1); DQ859263 (E-ZAM2); DQ859264 (E-ZAM3); DQ859265 (E-ZAM4) and DQ859266 (E-ZAM5)], one from southern Zambia [DQ859262 (S-ZAM1)], three from Rwanda [DQ901360 (RWDA1), DQ901362 (RWDA2), DQ901363 (RWDA3)], one from Comoros Island [DQ901357 (COMS)] and one from Kenya [DQ901358 (KE-Mug)]. </t>
  </si>
  <si>
    <t xml:space="preserve">Another R. appendiculatus sequence [AF132833 (RA)] was included in the analysis as a reference while a sequence from R. turanicus [JQ737086 (R. turan)] was used as the outgroup. Percent bootstrap values above 75 % are shown </t>
  </si>
  <si>
    <t xml:space="preserve">Another R. appendiculatus sequence [AF132833 (RA)] was included in the analysis as a reference while a sequence from R. turanicus [JQ737086 (R. turan)] was used as the outgroup. </t>
  </si>
  <si>
    <t xml:space="preserve">Percent bootstrap values above 75 % are shown Population structure and demographic dynamics deduced from COI sequences </t>
  </si>
  <si>
    <t>KX276945</t>
  </si>
  <si>
    <t xml:space="preserve">These ITS sequences did not cluster into groups corresponding to the COI or 12S rDNA haplogroups. </t>
  </si>
  <si>
    <t xml:space="preserve">The five 12S rDNA haplotype sequences were deposited in the GenBank database under accession numbers KX276945-49 and those of the three ITS2 haplotypes unde accession numbers KX276950-52. </t>
  </si>
  <si>
    <t>PMC4940992</t>
  </si>
  <si>
    <t>KF589923</t>
  </si>
  <si>
    <t xml:space="preserve">Characteristics of goat TRα and CRABPII mRNAs </t>
  </si>
  <si>
    <t xml:space="preserve">A 1,309-bp fragment of TRα was assembled by the two overlapped sequences of TRα-1 F/1R and TRα-2 F/2R with an open reading frame (ORF) extending from nucleotide positions 21 to 1,253 (with reference to the translational start codon of ATG), which encoded a protein with 410 amino acids (Accession No. KF589923). </t>
  </si>
  <si>
    <t xml:space="preserve">The obtained sequence of CRABPII mRNA was 563 bp in length with an ORF of 417 bp encoding 138 amino acids (Accession No. KF589924). The blast results revealed that both of TRα and CRABPII were quite conserved among species (Fig. 1, Additional file 1: Figure S1 and Additional file 2: Figure S2). </t>
  </si>
  <si>
    <t>KF589924</t>
  </si>
  <si>
    <t xml:space="preserve">The obtained sequence of CRABPII mRNA was 563 bp in length with an ORF of 417 bp encoding 138 amino acids (Accession No. KF589924). </t>
  </si>
  <si>
    <t xml:space="preserve">The blast results revealed that both of TRα and CRABPII were quite conserved among species (Fig. 1, Additional file 1: Figure S1 and Additional file 2: Figure S2). The sequence similarity ranged from 88 % to 100 % (Additional file 3: Table S1). </t>
  </si>
  <si>
    <t>PMC5452138</t>
  </si>
  <si>
    <t>KP769869</t>
  </si>
  <si>
    <t xml:space="preserve">GenBank sampling included 870 accessions of ITS1 and ITS2 from 163 species representatives of all four subgenera: Astrophea (9 spp.), Decaloba (112 spp.), Deidamioides (6 spp.), and Passiflora (36 spp.). </t>
  </si>
  <si>
    <t xml:space="preserve">We also included 74 new sequences (GenBank accessions numbers: KP769869- KP769905; KP769917- KP769953) from 26 species (Astrophea 5 spp., Decaloba 1 spp., and Passiflora 20 spp.), totaling 944 sequences from 189 Passiflora species. </t>
  </si>
  <si>
    <t xml:space="preserve">All these sequences were used to assess diversity in Passiflora. Subgenera were represented by different number of sequences according the number of species included on each one. </t>
  </si>
  <si>
    <t>PMC4618851</t>
  </si>
  <si>
    <t>M13215</t>
  </si>
  <si>
    <t xml:space="preserve">Total RNA extraction and cDNA synthesis procedures were the same as described previously [7]. </t>
  </si>
  <si>
    <t xml:space="preserve">The complete sequence of the N gene was amplified with two pairs of primers:N55F (5'ATGTAACACCTCTACAATGG 3', nt55~74) and N899R (5'GCCCTGGTTCGAACATTCT 3', nt881 ~ 899) primers were used for the first half segment with the locations of the primer sequences with respect to the full genome sequence of Pasteur virus(PV) strain (M13215);N644F and N1537R primers for the latter half were as described previously [6]. </t>
  </si>
  <si>
    <t xml:space="preserve">The N gene segments were amplified, the PCR products were purified and sequenced, sequencing results were assembled and gene coding regions for the nucleotide sequence were selected also as described previously [6,7]. The 4N gene sequences (1353bp) from Tibet, Qinghai, Gansu and Ningxia were submitted to GenBank, with accession numbers KC465379, KC465372, KM034905, KM034906. </t>
  </si>
  <si>
    <t>KC465379</t>
  </si>
  <si>
    <t xml:space="preserve">The N gene segments were amplified, the PCR products were purified and sequenced, sequencing results were assembled and gene coding regions for the nucleotide sequence were selected also as described previously [6,7]. </t>
  </si>
  <si>
    <t xml:space="preserve">The 4N gene sequences (1353bp) from Tibet, Qinghai, Gansu and Ningxia were submitted to GenBank, with accession numbers KC465379, KC465372, KM034905, KM034906. </t>
  </si>
  <si>
    <t>KC465376</t>
  </si>
  <si>
    <t xml:space="preserve">The sequences were aligned using Clustal X v2.1 software [8]; Since the goal of the phylogenetic analysis was only to classify the strains in terms of the primary lineages circulating in China, phylogenetic reconstruction was performed using the MEGA5 software package with the Neighbour-Joining (NJ) method and 1000 bootstrap (BP) replicates [9]. </t>
  </si>
  <si>
    <t xml:space="preserve">Reference sequences that were representative of the major lineages both globally and within China were selected from GenBank based on earlier studies(Figs 2 and 3), with the exception of two Inner Mongolia strains CNM1101C(accession no. KC465376) and CNM1104D(accession no. KC465378), which are reported in this study. </t>
  </si>
  <si>
    <t xml:space="preserve">The new sequenced N gene sequences in this study are with accession numbers KC465379, KC465372, KM034905, KM034906, KC465376 and KC465378. </t>
  </si>
  <si>
    <t>PMC4299518</t>
  </si>
  <si>
    <t>AY673970</t>
  </si>
  <si>
    <t xml:space="preserve">Construction of plasmid and plant transformation </t>
  </si>
  <si>
    <t xml:space="preserve">The F-box protein Required for Pathogenicity 1 (FRP1) (Genbank AY673970.1), F. oxysporum Wilt 2 (FOW2) (GenBank AB266616.1) and a previously uncharacterized gene with homology to plant 12-oxophytodienoate-10,11-reductase gene (OPR) (Genbank AFQF01002613) fragments used for the construction of the RNAi constructs were amplified from F. oxysporum cDNA by PCR using the primers shown in Table 1. </t>
  </si>
  <si>
    <t xml:space="preserve">The FRP1 and FOW2 fragments were 817 and 846 bp, respectively and were cloned into the pHannibal intermediate RNAi vector in the sense (XhoI/EcoRI) and antisense (BamHI/XbaI) orientations under the control of the cauliflower mosaic virus 35S and the OCS-terminator. The RNAi cassettes were then excised with NotI and cloned into the pUQC247 binary vector. </t>
  </si>
  <si>
    <t>AB266616</t>
  </si>
  <si>
    <t xml:space="preserve">For this study we selected three Fusarium genes with different characteristics. </t>
  </si>
  <si>
    <t xml:space="preserve">The first targeted gene, FOW2 (Genbank AB266616.1) encodes a putative transcription regulator belonging to the Zn(II)2Cys6 family and has been shown to be essential for pathogenicity of F. oxysporum f. sp. melonis (Imazaki et al., 2007). FOW2-targeted mutants completely lost pathogenicity, being unable to colonize the roots of the host but were not impaired in vegetative growth or conidiation when grown in culture. </t>
  </si>
  <si>
    <t xml:space="preserve">In addition, mutations in the same gene of a different forma specialis (f. sp. lycopersici) also resulted in loss of pathogenicity, implying the universal importance of the gene for pathogenicity. The second gene selected was FRP1 (Genbank AY673970.1) which encodes an F-box protein that interacts with SKP1 to facilitate targeting of proteins to the SCF-ubiquitination complex. </t>
  </si>
  <si>
    <t xml:space="preserve">In addition, mutations in the same gene of a different forma specialis (f. sp. lycopersici) also resulted in loss of pathogenicity, implying the universal importance of the gene for pathogenicity. </t>
  </si>
  <si>
    <t xml:space="preserve">The second gene selected was FRP1 (Genbank AY673970.1) which encodes an F-box protein that interacts with SKP1 to facilitate targeting of proteins to the SCF-ubiquitination complex. </t>
  </si>
  <si>
    <t xml:space="preserve">FRP1 is necessary for F. oxysporum f. sp. lycopercisi pathogenicity and, as with FOW2, FRP1-deficient mutants were still able to grow in artificial media but did not colonize host plants (Duyvesteijn et al., 2005). The final target of our study is a gene encoding for a protein with homology to 12-oxo-phytodienoate reductase (OPR) (Genbank AFQF01002613), an enzyme involved in the biosynthesis of jasmonic acid (JA) in plants (Wasternack, 2007). </t>
  </si>
  <si>
    <t>JQ965663</t>
  </si>
  <si>
    <t xml:space="preserve">Fungal gene expression levels were determined by quantitative real time PCR (qRT-PCR) with gene-specific primers designed to bind outside the DNA fragments used for the RNAi constructs to avoid possible artifacts. </t>
  </si>
  <si>
    <t xml:space="preserve">Levels of F. oxysporum actin (GenBank JQ965663.1) were assumed to remain constant in all fungal cells and were therefore used for normalization of results. </t>
  </si>
  <si>
    <t xml:space="preserve">Optimization experiments showed that all primer pairs were able to amplify their intended specific targets, confirmed by sequencing, with reproducible Ct values (results not shown). Figure 1 shows that for each of the three targeted genes, the mRNA levels in fungi infecting their respective Arabidopsis HD-RNAi lines are lower than those observed in fungi infecting Col-0 controls. FOW2 mRNA levels were reduced by 75 and 78% in the two independent transgenic lines assayed (Figure 1A). </t>
  </si>
  <si>
    <t xml:space="preserve">Wild type and T3 homozygous transgenic lines expressing the HD-RNAi constructs for (A) FOW2, (B) FRP1, and (C) OPR were infected with F. oxysporum f. sp. conglutinans. </t>
  </si>
  <si>
    <t xml:space="preserve">Total RNA extracted from above-ground tissues of 3-week-old transgenic lines at 7 days post inoculation was used (n = 20) for cDNA synthesis as a template for quantitative real time PCR with pathogen gene-specific primers. F. oxysporum actin levels (GenBank JQ965663.1) were used for normalization purposes. </t>
  </si>
  <si>
    <t xml:space="preserve">For each gene, the relative mRNA level measured in F. oxysporum infecting wild type plants was given the arbitrary value of one and the remaining mRNA levels referred to it. Values shown are means ± SE of three biological replicates. *p ≤ 0.05; **p ≤ 0.005. </t>
  </si>
  <si>
    <t>AAT85970</t>
  </si>
  <si>
    <t>Discussion</t>
  </si>
  <si>
    <t xml:space="preserve">Disruption in FRP1 led to a complete loss of pathogenicity in tomato with mutant fungi unable to colonize the roots (Duyvesteijn et al., 2005). </t>
  </si>
  <si>
    <t xml:space="preserve">The fact that FRP1 is an F-box protein and that it physically interacts with F. oxysporum SKP1 (Genebank AAT85970.1) suggests that FRP1 is part of a SCF ubiquitin kinase complex. </t>
  </si>
  <si>
    <t xml:space="preserve">The F. oxysporum f. sp. lycopersici FRP1 protein has highly homologous counterparts (86–100% identity) in other Fusarium species (F. oxysporum f. sp. conglutinans; f. sp. cubense races 1 and 4, F. fujikuroi, F. graminearum and F. pseudograminearum) and it is also present in other plant pathogenic fungi such as Colletotrichum graminicola (63% identity) and even non plant pathogenic fungi such as Beauveria bassiana (66% identity) and Neurospora crassa (55% identity). The relatively high level of homology is probably due to the conservation of the F-box motif and points to the suggestion that an FRP1-associated SCF ubiquitin ligase complex plays an important role in degradation of pathogenicity-related proteins through ubiquitination (Duyvesteijn et al., 2005). </t>
  </si>
  <si>
    <t>PMC4962024</t>
  </si>
  <si>
    <t>KM095492</t>
  </si>
  <si>
    <t xml:space="preserve">This identification was supported by sequence analysis of the β-tubulin, calmodulin and actin genes as described in the previous report [22]. Neosartorya quadricincta was also confirmed by the analysis sequence of the internal transcribed spacer (ITS) gene according the procedure previously described by us [7]. </t>
  </si>
  <si>
    <t xml:space="preserve">Its gene sequences were deposited in GenBank with Accession Numbers KM095492 and KT201525, respectively. </t>
  </si>
  <si>
    <t xml:space="preserve">The pure cultures were deposited as KUFA0081 at Kasetsart University Fungal Collection, Department of Plant Pathology, Faculty of Agriculture, Kasetsart University, Bangkok, Thailand. The fungus was cultured for one week at 28 °C in 10 Petri dishes (i.d. </t>
  </si>
  <si>
    <t>PMC3768913</t>
  </si>
  <si>
    <t>AAO80993</t>
  </si>
  <si>
    <t xml:space="preserve">The boxed HPKs indicate the functions of these sequences have been defined based on experiments (3, 10, 12, 22, 24–26). </t>
  </si>
  <si>
    <t xml:space="preserve">AbpK_Lsal (Protein code YP_536800), EF3290 (NP_816886), LSA0278 (YP_394892), VicK_Efae (AAO80993), KinE_Llac (YP_001032805), LSEI_1678 (ABJ70451), SAK_1358 (YP_329968), LSA1214 (YP_395826) are from Lactobacillus salivarius subsp. salivarius, Enterococcus faecalis, Lactobacillus sakei subsp. sakei, E. faecalis, Lactococcus lactics subsp cremoris, Lactobacillus casei, Streptococcus agalactiae, L.sakei subsp. sakei, respectively. </t>
  </si>
  <si>
    <t xml:space="preserve">The functions of HPKs are assigned based on sequences comparison with the functionally defined HPKs. The phylogenetic tree of the L. acidophilus group RRs. </t>
  </si>
  <si>
    <t>AAO80992</t>
  </si>
  <si>
    <t xml:space="preserve">The boxed RRs indicate the functions of these sequences have been defined based on experiments (3, 10, 12, 22, 24–26). </t>
  </si>
  <si>
    <t xml:space="preserve">AbpR_Lsal (Protein code YP_536799), EF3289 (NP_816885), LSA0277(YP_394891), VicR_Efae (AAO80992), RrE_Llac (YP_001032807), LSEI_1679 (ABJ70452), SAK_1359 (YP_329969), LSA1215 (YP_395827) are from Lactobacillus salivarius subsp. salivarius, Enterococcus faecalis, Lactobacillus sakei subsp. sakei, E. faecalis, Lactococcus lactics subsp cremoris, Lactobacillus casei, Streptococcus agalactiae, L.sakei subsp. sakei, respectively. </t>
  </si>
  <si>
    <t xml:space="preserve">The functions of RRs are assigned based on sequences comparison with the functionally defined RRs. </t>
  </si>
  <si>
    <t>PMC3650022</t>
  </si>
  <si>
    <t>KC347596</t>
  </si>
  <si>
    <t xml:space="preserve">This gene was recently shown to encode Eogt [11], and to be conserved in mouse [21]. </t>
  </si>
  <si>
    <t xml:space="preserve">We now show that one of the splice forms of the human gene C3orf64 cloned from HEK 293T cells (GenBank accesssion number KC347596.1), is an active human EOGT homologue. </t>
  </si>
  <si>
    <t xml:space="preserve">To establish that it has EOGT activity, Drosophila S2 cells or S2 cells incubated with a dsRNA designed to target endogenous eogt, were co-transfected with a soluble Drosophila Notch fragment tagged at the C-terminus with alkaline phosphatase (N(EGF1-20)-AP). There are 17 perfect matches to the consensus site for Eogt modification on Drosophila Notch (EGF repeats 3, 5, 9, 11–17, 19, 20, 22, 25–28). </t>
  </si>
  <si>
    <t xml:space="preserve">In this paper we identify a transcript of the human EGF-specific O-GlcNAc transferase EOGT that encodes O-GlcNAc transferase activity (Genbank KC347596.1). </t>
  </si>
  <si>
    <t xml:space="preserve">It is identical in sequence (527 aa) to the conceptual protein deduced from the proposed C3orf64 transcript b in AceView [53]. We show that transfection of this EOGT cDNA causes O-GlcNAcylation of Drosphila N, Dl and Ser EGF repeats; it also requires a conserved DXD motif for optimal activity, and it is primarily responsible for the transfer of O-GlcNAc to high molecular weight proteins, including Dp, in Drosophila larvae. </t>
  </si>
  <si>
    <t xml:space="preserve">For this study, we used an isoform that was active in GlcNAc transfer and had an amino acid sequence identical to chimp Eogt (NP_001009171). </t>
  </si>
  <si>
    <t xml:space="preserve">The Genbank accession number is KC347596.1. </t>
  </si>
  <si>
    <t xml:space="preserve">Chinese hamster Eogt cDNA was amplified by RT-PCR of total RNA from Chinese hamster ovary cells (CHO; clone Pro-5 and two independent clones) using primers PS1271 and PS1166r (Table 4). The Genbank accession number is KC347595.1. </t>
  </si>
  <si>
    <t>KC347595</t>
  </si>
  <si>
    <t xml:space="preserve">Chinese hamster Eogt cDNA was amplified by RT-PCR of total RNA from Chinese hamster ovary cells (CHO; clone Pro-5 and two independent clones) using primers PS1271 and PS1166r (Table 4). </t>
  </si>
  <si>
    <t xml:space="preserve">The Genbank accession number is KC347595.1. </t>
  </si>
  <si>
    <t xml:space="preserve">PCR products of full-length mouse Ago61 obtained with PS1444 and PS1448, human EOGT (PS1446 and PS1449) and Drosophila eogt (PS1450 and PS1452) coding sequences were cloned into pSC-A vectors (Agilent) introducing a 5′ NotI site and a ‘CCACC’ Kozak sequence [64] and a 3′ XhoI site (Table 4). They were further subcloned into pMT-V5/His-A (Invitrogen) and pCaspTubPA. </t>
  </si>
  <si>
    <t xml:space="preserve">To identify a DXD motif conserved across species, Eogt sequences were compared using CLUSTAL W [66]. </t>
  </si>
  <si>
    <t xml:space="preserve">Accession numbers for Eogt from the respective species were: Chinese hamster ovary cells (CHO Pro-5): KC347595.1; Trichoplax adhaerens: XP_002117650.1; Drosophila melanogaster: NP_608678.1; Ciona intestinalis: NP_001027841.1; Caenorhabditis elegans: NP_506677.3; Family 61 protein from Arabidopsis thaliana: NP_565952.1; DUF563 protein from Cyanothece sp. </t>
  </si>
  <si>
    <t xml:space="preserve">PCC 7425: YP_002485842.1. Site-directed mutagenesis of human EOGT to change DYD to AYA was performed by overlap extension PCR [67] using primers PS1550 and PS1454, for the N-terminus and primers PS1453 and PS1551 for the C-terminus (Table 4). </t>
  </si>
  <si>
    <t>PMC4523815</t>
  </si>
  <si>
    <t>SRP060004</t>
  </si>
  <si>
    <t xml:space="preserve">Nucleotide sequence accession numbers </t>
  </si>
  <si>
    <t xml:space="preserve">Raw sequence reads of the 16S rRNA gene amplicon data were submitted to the Sequence Read Archive (SRA) under accession no. SRP060004. </t>
  </si>
  <si>
    <t xml:space="preserve">Raw sequence reads for metagenomes are available under accession numbers SRX482087 (WL01), SRP010751 (WL02), SRP010730 (WL07), and SRX480816 (WL11). </t>
  </si>
  <si>
    <t>SRX482087</t>
  </si>
  <si>
    <t>PMC4732343</t>
  </si>
  <si>
    <t>CP013321</t>
  </si>
  <si>
    <t xml:space="preserve">The complete genome sequence of CAV1193 has been deposited in GenBank under the accession numbers CP013321 to CP013326. </t>
  </si>
  <si>
    <t xml:space="preserve">Citation Sheppard AE, Stoesser N, Sebra R, Kasarskis A, Deikus G, Anson L, Walker AS, Peto TE, Crook DW, Mathers AJ. </t>
  </si>
  <si>
    <t>PMC4349320</t>
  </si>
  <si>
    <t>KP142216</t>
  </si>
  <si>
    <t>Introduction</t>
  </si>
  <si>
    <t xml:space="preserve">The sequences were produced with an ABI 3730 capillary sequencer (PE Applied Biosystems, Foster City, CA, USA) and assembled into complete contigs with Phred and Phrap [18,19], Polyphred (version 6.10), and Consed software [20], and visually genotyped. </t>
  </si>
  <si>
    <t xml:space="preserve">By DNA and cDNA sequence, both ewes were homozygous for TMEM154 A4Δ53 and had TMEM154 “4,4” diplotypes [GenBank: KP142216 - KP142219]. Thus, the TMEM154 DNA and corresponding mRNA sequences were identical, with no evidence of alternate splicing of TMEM154 at the transcript sequence level. </t>
  </si>
  <si>
    <t xml:space="preserve">To verify the infection status of the two seropositive ewes with TMEM154 “4,4” diplotypes, and to characterize the SRLVs they were infected by, nested PCR for SRLV proviral gag was conducted on blood DNAs isolated from the two animals (Table 2). Additionally, the PCR was conducted on blood DNAs from 15 seropositive ewes of the same flock with other TMEM154 diplotypes, to determine if similar SRLVs had infected sheep with or without TMEM154 “4,4” diplotypes (Table 2). </t>
  </si>
  <si>
    <t>KP120539</t>
  </si>
  <si>
    <t xml:space="preserve">Capital letters and numbers following the country of origin represent genotypes and subtypes, respectively. </t>
  </si>
  <si>
    <t xml:space="preserve">The asterisk represents the one sequence [GenBank:KP120539] that originated from a ewe of the North Dakota State University flock that did not cluster within USA subgroup 4. </t>
  </si>
  <si>
    <t xml:space="preserve">The scale bar represents substitutions per site.Figure 2 Bootstrapped Neighbor-Joining tree of SRLV partial gag sequences. The tree was produced from the same alignment used to produce the network in Figure 1. Like Figure 1, capital letters and numbers following the country of origin represent genotypes and subtypes, respectively. </t>
  </si>
  <si>
    <t>PMC4295850</t>
  </si>
  <si>
    <t>EF684915</t>
  </si>
  <si>
    <t xml:space="preserve">For capsid gene sequences, a 1412 nucleotide (nt) region, corresponding to nt position 110 to 1521 of the reference sequence, was shared by all sequences and was used for further analysis. </t>
  </si>
  <si>
    <t xml:space="preserve">The norovirus sequence Hu/GII.4/Shellharbour/NSW696T/2006/AUS (GenBank no. EF684915.2) [32] was used as a reference. </t>
  </si>
  <si>
    <t xml:space="preserve">The P2 region was defined as described by Vega et al. [33], ranging from nt position 820 to 1254 of the reference capsid sequence. For genotype assignment, the online norovirus typing tool was used (http://www.rivm.nl/mpf/norovirus/typingtool) [34]. </t>
  </si>
  <si>
    <t>KJ144938</t>
  </si>
  <si>
    <t xml:space="preserve">All sequences were submitted to GenBank. </t>
  </si>
  <si>
    <t xml:space="preserve">Capsid sequences have accession numbers KJ144938 to KJ145003, and partial polymerase sequences have accession numbers KJ956701 to KJ956727. </t>
  </si>
  <si>
    <t xml:space="preserve">A detailed assignment is available as supplemental material (S1 Table). Statistical analysis and Graphics </t>
  </si>
  <si>
    <t>PMC4740458</t>
  </si>
  <si>
    <t>AJ973391</t>
  </si>
  <si>
    <t xml:space="preserve">In addition, we downloaded 41 sequences from the samples collected in Mongolia, Kazakhstan and Russia. </t>
  </si>
  <si>
    <t xml:space="preserve">These sequences included one Cytochrome b gene (Cytb) from [22] (GenBank#AJ973391), one from [23] (EF025539), 26 from Meshchersky [20] (GU797444-GU797469), 13 from [21] (JQ771080-JQ771092), and 26 D-Loop sequences from [20] (GU812865-GU812890), which were also used in the analyses (Fig 1, see S1 Table). </t>
  </si>
  <si>
    <t xml:space="preserve">Two mitochondrial DNA (mtDNA) genes were amplified for this study: Cytb and D-Loop. Information on the primers and the major references is the following: Cytb, L14728 and H15985 [24]; D-Loop, L16007 and H00651 [25]. </t>
  </si>
  <si>
    <t>PMC5853822</t>
  </si>
  <si>
    <t>SRP082601</t>
  </si>
  <si>
    <t xml:space="preserve">The library construction and sequencing were performed by BGI (Shenzhen, China) using the HiSeq™ 2000 (Illumina, San Diego, CA, USA) platform with a 100 bp pair-end strategy. </t>
  </si>
  <si>
    <t xml:space="preserve">The sequencing data have been deposited in the NCBI Sequence Read Archive (http://www.ncbi.nlm.nih.gov/sra/, accessed on 13 August) with the accession ID SRP082601. </t>
  </si>
  <si>
    <t xml:space="preserve">Sequence data processing and mapping of reads to the pear genome To obtain high-quality clean read data for sequence analysis, certain undesirable sequences, such as adaptor sequences, empty reads, low-quality sequences with greater than 5% N (the percentage of nucleotides in the reads that could not be sequenced) and sequences containing more than 10% ambiguous bases, were removed. </t>
  </si>
  <si>
    <t>PMC6268651</t>
  </si>
  <si>
    <t>JN867130</t>
  </si>
  <si>
    <t xml:space="preserve">An organism strain, showing marked antifungal activities, was isolated from soil of the South China University of Technology Campus (Guangzhou, China). </t>
  </si>
  <si>
    <t xml:space="preserve">Based on the 16S rRNA sequence, this strain was characterized as B. licheniformis BS-3 (accession No. JN867130). </t>
  </si>
  <si>
    <t xml:space="preserve">This strain was preserved in agar slant medium (containing potato 200 g/L, beef extract 5 g/L, glucose 20 g/L, pH 7.0, agar 20 g/L) at 4 °C. The seed culture was grown in liquid medium (containing beef extract 8 g/L, yeast extract 5 g/L, glucose 10 g/L, pH 7.0, agar 20 g/L) at 30 °C for 20 h. </t>
  </si>
  <si>
    <t>PMC4449543</t>
  </si>
  <si>
    <t>KJ812152</t>
  </si>
  <si>
    <t xml:space="preserve">Analysis in ORF Finder (http://www.ncbi.nlm.nih.gov/gorf/gorf.html) indicated that it contained a complete ORF of 1680bp, along with a 160bp 5’-untranslated region and a 29bp 3’-untranslated region. </t>
  </si>
  <si>
    <t xml:space="preserve">For convenience of description, the full-length cDNA was designated PtrICE1 and has been deposited in GenBank under accession number KJ812152. </t>
  </si>
  <si>
    <t xml:space="preserve">PtrICE1 was predicted to encode a protein of 559 aa, with an estimated molecular mass of 61.2kDa and a pI of 5.27. Multiple alignments indicated that PtrICE1 shared a high degree of sequence identity with ICE1 proteins of eight other plants at the C terminus, whereas they varied extensively among each other at the N terminus (Fig. 1). </t>
  </si>
  <si>
    <t>ABN58427</t>
  </si>
  <si>
    <t xml:space="preserve">In addition, at the amino acid level, PtrICE1 displayed 46.4% sequence identity to PtrbHLH, an ICE1-like bHLH protein in P. trifoliata (Huang et al., 2013; Supplementary Fig. S2 at JXB online). </t>
  </si>
  <si>
    <t xml:space="preserve">Amino acid sequence alignment of PtrICE1 and ICE1 or ICE2 of other plants, comprising Populus trichocarpa (NCBI Protein no. ABN58427), PsICE1 of Populus suaveolens (ABF48720), RcICE1 of Ricinus communis (EEF51703), MdICE1 of apple (ABS50251), GmICE1 of soybean (ACJ39211), AtICE1 and AtICE2 of Arabidopsis thaliana (AAP14668 and BAC42644, respectively), and CbICE1 of Capsella bursa-pastoris (AAS79350). </t>
  </si>
  <si>
    <t xml:space="preserve">Identical and similar residues are shown in black and grey background, respectively. The single bold line below the sequence indicates the basic region, while double lines represent the helix regions, which are connected by a loop, indicated by the dotted line. </t>
  </si>
  <si>
    <t>SRR2001227</t>
  </si>
  <si>
    <t xml:space="preserve">Comparison to Other Data Sets </t>
  </si>
  <si>
    <t xml:space="preserve">Transcriptome reads from Mesak et al (2015) were downloaded from the Short Read Archive (SRR2001227) and mapped to the reference genome using BWA (Li and Durbin 2009). </t>
  </si>
  <si>
    <t xml:space="preserve">Raw reads generated in this study, from RHL and K. hermaphroditus, were separately mapped to the reference genome using BWA (Li and Durbin 2009). File manipulation and summary statistics were generated using SAMtools (Li et al. 2009) and BamTools (Barnett et al. 2011). </t>
  </si>
  <si>
    <t>PMC3914980</t>
  </si>
  <si>
    <t>HQ456546</t>
  </si>
  <si>
    <t xml:space="preserve">Nucleotide Sequence Accession Numbers </t>
  </si>
  <si>
    <t xml:space="preserve">The GenBank accession numbers of the nucleotide sequences obtained in the present study are HQ456546 to HQ456640. </t>
  </si>
  <si>
    <t>PMC3156760</t>
  </si>
  <si>
    <t>AY029364</t>
  </si>
  <si>
    <t xml:space="preserve">Although these isoforms differ by N-terminal or internal residues, they all retain the bZIP domain, suggesting that their transcriptional activity is conserved, even if their regulation is intrinsically different [48], [49]. </t>
  </si>
  <si>
    <t xml:space="preserve">Another ATF2 splicing variant is expressed in myometrial tissues during pregnancy/labor (GenBank: AY029364.1) [50]. </t>
  </si>
  <si>
    <t xml:space="preserve">ATF2-small (ATF2-sm) only comprises the first two and last two exons, lacking therefore the most part of the functional domains, i.e. the sequence encompassing the two threonine residues 69 and 71 of the activation domain and the bZIP domain. Nevertheless, it was intriguingly described to exhibit a CRE-binding activity and to be transcriptionally active to an equivalent degree to that of full length ATF2 [50]. </t>
  </si>
  <si>
    <t>BC042363</t>
  </si>
  <si>
    <t xml:space="preserve">The recombinant human ATF7 isoforms used in this study are ATF7-4 and ATF7-1, the latter referred to as ATF7-FL, keeping the amino acid coordinates of the largest protein (ATF7-3, 494 residues) [8]. </t>
  </si>
  <si>
    <t xml:space="preserve">The full sequences of the ATF7-4 transcript (787 nucleotides) and protein (117 amino acids) have been given the GenBank and Swissprot accession numbers BC042363 and Q8IVR8 respectively. </t>
  </si>
  <si>
    <t xml:space="preserve">The pG4-ATF7(2–82) and pG4-ATF2(19–96) plasmids encode the DNA-binding domain of the yeast Gal4 protein fused to the human activation domain of either ATF7-FL (amino acids 2–82) or ATF2 (amino acids 19–96), as previously described [39], [52]. The (17m5)-TK-Luc reporter [61] contains the luciferase gene driven by the thymidine kinase promoter and five Gal4 binding sites. </t>
  </si>
  <si>
    <t>PMC5766055</t>
  </si>
  <si>
    <t>G36948</t>
  </si>
  <si>
    <t xml:space="preserve">The effects of lncRNA NR_027457, AF085938, G36948, and AK002210 knockdown on cell invasion and migration </t>
  </si>
  <si>
    <t xml:space="preserve">To explore the effects of NR_027457, AF085938, G36948, and AK002210 on the invasion and migration abilities of the cells, a Transwell assay was performed using SVneo cells transfected with si-NR_027457, si-AF085938, si-G36948, and si-AK002210 or with the negative control siRNA. </t>
  </si>
  <si>
    <t xml:space="preserve">The results showed that the knockdown of NR_027457 and AF085938 significantly suppressed the cell migration and invasion abilities in vitro (Figure 4A, 4B), while the silencing of G36948 and AK002210 in SVneo cells significantly promoted the cell migration and invasion abilities (Figure 4C, 4D). These results suggest that NR_027457, AF085938, G36948, and AK002210 act as important regulators in the SVneo cell line. </t>
  </si>
  <si>
    <t>PMC5646247</t>
  </si>
  <si>
    <t>CP018363</t>
  </si>
  <si>
    <t xml:space="preserve">Curiously, one IS family consisting of six copies (MLM_1414, MLM_1873, MLM_2691, MLM_2913, MLM_3078, and MLM_3876) shows 84% nucleotide identity with the ISMsm2 mobile element from Mycobacterium smegmatis (NCBI accession number WP_003887303). </t>
  </si>
  <si>
    <t xml:space="preserve">A BLAST search showed that this IS family resides in only a few other unrelated mycobacteria and not in the MAC, with the exception of a more diverged copy (with 78% identity) present in the plasmid of M. avium subsp. hominissuis strain 88Br (GenBank accession number KR997898.1) and a truncated copy (with 81% identity) in the genome of M. avium subsp. hominissuis strain H87 (GenBank accession number CP018363.1). </t>
  </si>
  <si>
    <t xml:space="preserve">Strikingly, when we analyzed the genomic synteny between M. lepraemurium, M. intracellulare, and M. avium subsp. hominissuis, all the synteny breaks in M. lepraemurium occurred at the locations of this particular IS (Fig. S3A and B). The synteny plot between M. lepraemurium and M. avium subsp. paratuberculosis looked different from the aforementioned genomes, which is probably due to genomic rearrangements in M. avium subsp. paratuberculosis (Fig. S3C). </t>
  </si>
  <si>
    <t>CP021238</t>
  </si>
  <si>
    <t xml:space="preserve">The annotated genome was submitted to GenBank under GenBank accession number CP021238. </t>
  </si>
  <si>
    <t xml:space="preserve">Citation Benjak A, Honap TP, Avanzi C, Becerril-Villanueva E, Estrada-García I, Rojas-Espinosa O, Stone AC, Cole ST. </t>
  </si>
  <si>
    <t>PMC3604173</t>
  </si>
  <si>
    <t>U59309</t>
  </si>
  <si>
    <t xml:space="preserve">Supportive of this hypothesis are the demonstration that dysregulation of hypoxia pathways in fumarate hydratase-deficient cells is independent of defective mitochondrial metabolism [34], and the suggested DNA repair function for cytosolic FH in yeast [35]. </t>
  </si>
  <si>
    <t xml:space="preserve">Interestingly, one of the most prominent signals observed in our study is precisely located in the intergenic interval separating RGS7 and FH genes, a location at which the precursor FH variant has been mapped (GenBank: U59309.1; UniGene: Hs. </t>
  </si>
  <si>
    <t>PMC4515610</t>
  </si>
  <si>
    <t>KP720581</t>
  </si>
  <si>
    <t xml:space="preserve">(RA07-1) was isolated from a piece of fresh tissue from the inner part of the gorgonian Anthogorgia ochracea (GXWZ-07), collected from Weizhou coral reef in the South China Sea in April 2011. </t>
  </si>
  <si>
    <t xml:space="preserve">The strain was deposited in the Key Laboratory of Marine Drugs, the Ministry of Education of China, School of Medicine and Pharmacy, Ocean University of China, Qingdao, China, with the GenBank (NCBI) accession number KP720581. </t>
  </si>
  <si>
    <t>PMC2174850</t>
  </si>
  <si>
    <t>AAC33823</t>
  </si>
  <si>
    <t xml:space="preserve">The schematic diagram above the alignment indicates the location of loop and helix regions. </t>
  </si>
  <si>
    <t xml:space="preserve">Accession number and species as follows: epsin 1, AAC33823, Rattus norvegicus; epsin 2b, AAC78609, Homo sapiens; BAA11488, Homo sapiens; MP90, AAC60123, Xenopus laevis; liquid facets, AAF05113, Drosophila melanogaster; Ent1, 6320039, S. cerevisiae; Ent2, 6323235, S. cerevisiae; 6322585, S. cerevisiae; AAC64305, Arabidopsis thaliana; CAA19587, Schizosaccharomyces pombe; AF-10, AAB68030, Avena fatua. </t>
  </si>
  <si>
    <t xml:space="preserve">Alignment generated using CLUSTAL W (Thompson et al. 1994) and AMAS (Livingston and Barton 1993). Alignment of structurally similar protein folds. </t>
  </si>
  <si>
    <t>PMC5201598</t>
  </si>
  <si>
    <t>HM641815</t>
  </si>
  <si>
    <t xml:space="preserve">DNA quality was determined by electrophoresis in a 1% agarose gel. </t>
  </si>
  <si>
    <t xml:space="preserve">Cytochrome C Oxidase subunit I (COI) sequences were obtained by the described primer pairs in Table 1 which were designed from the COI sequences of T. fulvidraco (GenBank accession no. HM641815) and L. longirostris (GenBank accession no. NC014586). </t>
  </si>
  <si>
    <t xml:space="preserve">For identifying the hybrid, the nuclear ITS sequences of T. fulvidraco (10 individuals) and L. longirostris (10 individuals) were firstly obtained by the published primer pairs ITSF/ITSR in Table 1 (Yang et al. 2010). Then the differentiation of two catfish species was analyzed and the primer pairs ITSPF/ITSPR were designed to amplify the specific regions (ITSP) of different sequences length based on the obtained ITS sequences.Table 1Information of primers pairs and sizes of the PCR products </t>
  </si>
  <si>
    <t>PMC3128603</t>
  </si>
  <si>
    <t>HM152540</t>
  </si>
  <si>
    <t xml:space="preserve">(Savage, MD, USA) and tested in highly purified form. </t>
  </si>
  <si>
    <t xml:space="preserve">These included the β-glu beta-glucosidase [17] (Genbank Accession No. HM152540), the Cell-1 endoglucanase [18] (Genbank Accession No. AY572862), and the LacA laccase [19] (Genbank Accession No. GQ421909). </t>
  </si>
  <si>
    <t xml:space="preserve">Each enzyme was expressed, purified, and extensively characterized in preceding studies as cited above. Cell-1 and β-glu were tested at 8 µg per assay. </t>
  </si>
  <si>
    <t>PMC5947634</t>
  </si>
  <si>
    <t>JQ082337</t>
  </si>
  <si>
    <t xml:space="preserve">To specify the one that we examined, we sequenced approximately 1‐kb‐long fragments of the mitochondrial genomes of five individuals. </t>
  </si>
  <si>
    <t xml:space="preserve">The sequences were identical between them but showed 0.03 nucleotide differences per site from the one deposited in GenBank (JQ082337), suggesting intraspecific variation. </t>
  </si>
  <si>
    <t xml:space="preserve">The brownbanded bamboo shark. A–C: An adult (A), an egg (B), and a juvenile (C) from Osaka Aquarium Kaiyukan. D: A juvenile with different pigmentation. The photo is provided by Ibaraki Prefectural Oarai Aquarium. E: The number of eggs per month over two years; total, the number of eggs including eaten ones; collected, the number of eggs except eaten ones. </t>
  </si>
  <si>
    <t>MF801629</t>
  </si>
  <si>
    <t xml:space="preserve">Partial sequences of the mitochondrial genome were amplified with polymerase chain reaction (PCR) using the following primers: 5′‐ATCTGAGGTGGATTCTCAGTAGAC‐3′ and 5′‐TATTCTCGAGCAGTAACCAGATGC‐3′. </t>
  </si>
  <si>
    <t xml:space="preserve">The sequence information was deposited in GenBank under the accession number MF801629. </t>
  </si>
  <si>
    <t xml:space="preserve">F.M. kept and fixed embryos, and provided a photo of an adult bamboo shark. </t>
  </si>
  <si>
    <t xml:space="preserve">Sequence information is deposited in GenBank under accession number MF801629. </t>
  </si>
  <si>
    <t>PMC3783433</t>
  </si>
  <si>
    <t>GQ428214</t>
  </si>
  <si>
    <t xml:space="preserve">Cultures were incubated at 37°C in a humidified atmosphere containing 5% CO2. </t>
  </si>
  <si>
    <t xml:space="preserve">Characterization of the RGCB355/KL08 CHIKV strain (GenBank Accession No. GQ428214) by whole genome sequencing has been previously described [22]. </t>
  </si>
  <si>
    <t xml:space="preserve">The virus was isolated by three serial passages in Vero cells prior to use for infecting U-87 MG cells. For virus quantification by plaque assay, confluent monolayer cultures of Vero cells were incubated with serial dilutions of viral stock for 2h, and then overlaid with 1.5% carboxymethyl cellulose in DMEM with 2% FBS and incubated at 37°C for 48h. </t>
  </si>
  <si>
    <t>PMC5904277</t>
  </si>
  <si>
    <t>MG995012</t>
  </si>
  <si>
    <t xml:space="preserve">The purified PCR products were then sequenced by Sangers sequencing. </t>
  </si>
  <si>
    <t xml:space="preserve">The sequences were submitted to NCBI GeneBank for 16s rRNA and the accession numbers for the same were obtained as MG995012, MG995013, MG995014, MG995015. </t>
  </si>
  <si>
    <t xml:space="preserve">The in-silico analyses of these sequences showed that they had very high (up to 99%) similarity to the published sequences of Bt 16s rRNA genes in the NCBI database. This confirms that the isolates that were identified and characterized in this collection definitely belong to the Bt family. </t>
  </si>
  <si>
    <t>PMC5451513</t>
  </si>
  <si>
    <t>KP881349</t>
  </si>
  <si>
    <t xml:space="preserve">The phylogenies employed the Akaike information criterion for automatic model selection and tree topologies were estimated using nearest neighbor interchange improvements over 1,000 bootstrap replicates. </t>
  </si>
  <si>
    <t xml:space="preserve">Phylogenetic trees were depicted using FIGTREE (57). Bacillus subtilis rpmE/tRNAfMet (GenBank accession CP010434) and Hemolivia stellata 18S rRNA (GenBank accession KP881349) sequences were used as outgroups for the Rickettsia and apicomplexan hemoparasite phylogenies, respectively. </t>
  </si>
  <si>
    <t xml:space="preserve">The Ehrlichia/Anaplasma 16S rRNA phylogeny was midpoint rooted with the Paracoccus 16S rRNA sequences as no suitable outgroup sequences were available in public databases. Midpoint rooting is appropriate for this phylogeny since the Paracoccus clade is distant to the Ehrlichia/Anaplasma clade, ensuring consistency with outgroup rooting procedures (58). </t>
  </si>
  <si>
    <t>KT266585</t>
  </si>
  <si>
    <t xml:space="preserve">Hyalomma and Rhipicephalus ticks (Table 5) sampled from livestock of Logumgum and Ruko study areas (Tables 2 and 6). </t>
  </si>
  <si>
    <t xml:space="preserve">The R. aeschlimannii pathogen sequences (submitted GenBank accession KT266585) (Table 4) were detected in Hy. truncatum (6 pools), Hyalomma rufipes (5 pools), and Rh. pulchellus (2 pools) ticks (Table 5) sampled from livestock in Logumgum, Kampi ya Samaki, and Kokwa Island (Tables 2 and 6). </t>
  </si>
  <si>
    <t>KT266587</t>
  </si>
  <si>
    <t xml:space="preserve">BR62 (submitted GenBank accession KT266587) and BR33 (submitted GenBank accession KT266589) sequences (Table 4) were detected in Rh. pulchellus (12 pools) and Rh. evertsi evertsi (9 pools) ticks (Table 5) sampled from goats in Ruko Conservancy (Tables 2 and 6). Rickettsia sp. </t>
  </si>
  <si>
    <t xml:space="preserve">TICPA84 sequences (submitted GenBank accession KT266588) were detected in Am. gemma (six pools) from Logumgum and Rh. evertsi evertsi (three pools) from livestock and dogs (Tables 5 and 6) in Kokwa Island (Table 2). </t>
  </si>
  <si>
    <t>KT266588</t>
  </si>
  <si>
    <t>PMC4714077</t>
  </si>
  <si>
    <t>KT591129</t>
  </si>
  <si>
    <t xml:space="preserve">Sequences listed on Table 1, as well as COI sequences for all specimens included on all figure plates, were deposited into GenBank KT591129 to KT591164 and KT594783 to KT595006. </t>
  </si>
  <si>
    <t>PMC4510602</t>
  </si>
  <si>
    <t>AJ311799</t>
  </si>
  <si>
    <t xml:space="preserve">Cloning and nucleotide sequence analysis of MLK4α and MLK4β </t>
  </si>
  <si>
    <t xml:space="preserve">The NotI linking clone NR5-DM9 (partial sequence 480 bp, GenBank accession No. AJ311799) showed 87% identity over 63 nucleotides with human MLK3 cDNA (GenBank accession No. </t>
  </si>
  <si>
    <t xml:space="preserve">NM_002419) and 83% identity over 87 nucleotides with human MLK1 cDNA (GenBank accession No. AF251442). BLASTN analysis revealed that this NotI linking clone was identical to part of the PAC clone RP5-862P8 (GenBank accession No. AL133380). </t>
  </si>
  <si>
    <t>AF251442</t>
  </si>
  <si>
    <t xml:space="preserve">NM_002419) and 83% identity over 87 nucleotides with human MLK1 cDNA (GenBank accession No. AF251442). </t>
  </si>
  <si>
    <t xml:space="preserve">BLASTN analysis revealed that this NotI linking clone was identical to part of the PAC clone RP5-862P8 (GenBank accession No. AL133380). Based on the similarity between the PAC clone RP5-862P8 and the human MLK3 gene, we designed the primers KINB and KINC and amplified a part of the human MLK4 gene (630–1734 bp) from Heart Marathon-Ready™ cDNA using polymerase chain reaction (PCR) (Fig. 1). </t>
  </si>
  <si>
    <t>AL133380</t>
  </si>
  <si>
    <t xml:space="preserve">BLASTN analysis revealed that this NotI linking clone was identical to part of the PAC clone RP5-862P8 (GenBank accession No. AL133380). </t>
  </si>
  <si>
    <t xml:space="preserve">Based on the similarity between the PAC clone RP5-862P8 and the human MLK3 gene, we designed the primers KINB and KINC and amplified a part of the human MLK4 gene (630–1734 bp) from Heart Marathon-Ready™ cDNA using polymerase chain reaction (PCR) (Fig. 1). The 3′-RACE product of human MLK4α gene was obtained as described in the Materials and Methods section. </t>
  </si>
  <si>
    <t>AW408639</t>
  </si>
  <si>
    <t xml:space="preserve">The cloned sequence revealed that the first ATG (Met) codon is situated at 262 nucleotides and this codon is situated within the sequence CCCATGG, which is consistent with the Kozak model.16 </t>
  </si>
  <si>
    <t xml:space="preserve">A BLASTN search of the EMBL and EST databases for MLK4α nucleotide sequences revealed a human EST (GenBank accession No. AW408639) representing a different spliced form of MLK4 at the 3′-end. </t>
  </si>
  <si>
    <t xml:space="preserve">Using the PAC clone RP5-862P8, the human MLK3 and sequences of several ESTs (Gen-Bank accession Nos. AL135711 and BE867187) that are situated downstream from the 3′UTR of MLK4α cDNA on the PAC clone, we designed the primers KIND (derived from the common part of MLK4α and AW408639) and KINF (derived from the AL135711 and BE867187 sequences). With these primers, a 3′ segment of human MLK4β was cloned from the Heart Marathon-Ready cDNA. MLK4β cDNA has four additional exons at the 3′-end and an open reading frame that is 466 aa longer than MLK4α. </t>
  </si>
  <si>
    <t>AL135711</t>
  </si>
  <si>
    <t xml:space="preserve">Using the PAC clone RP5-862P8, the human MLK3 and sequences of several ESTs (Gen-Bank accession Nos. AL135711 and BE867187) that are situated downstream from the 3′UTR of MLK4α cDNA on the PAC clone, we designed the primers KIND (derived from the common part of MLK4α and AW408639) and KINF (derived from the AL135711 and BE867187 sequences). </t>
  </si>
  <si>
    <t xml:space="preserve">With these primers, a 3′ segment of human MLK4β was cloned from the Heart Marathon-Ready cDNA. MLK4β cDNA has four additional exons at the 3′-end and an open reading frame that is 466 aa longer than MLK4α. The primers KIN5/KIN3a and KIN5/KIN3b were used to amplify complete coding sequences of spliced variants of MLK4α (84–2171 bp, 570 amino acids) and MLK4β (84–3476 bp, 1036 amino acids). </t>
  </si>
  <si>
    <t>AJ311797</t>
  </si>
  <si>
    <t xml:space="preserve">Sequence analysis revealed that MLK4α and MLK4β genes consist of 6 and 10 exons and span more than 46.3 kb and 56.2 kb of genomic DNA, respectively. </t>
  </si>
  <si>
    <t xml:space="preserve">The complete sequence of the inserts in the plasmids containing MLK4α (3910 bp; GenBank accession No. AJ311797) and MLK4β (4667 bp; GenBank accession No. AJ311798) is shown in Figure 1(A, B) and its different predicted domains are shown in Figure 2. </t>
  </si>
  <si>
    <t xml:space="preserve">In this work, we present cloning and sequencing of MLK4α (3910 bp, GenBank accession No. AJ311797) and MLK4β (4667 bp, GenBank accession No. AJ311798) for the first time.20 Using FISH, we assigned the MLK4 to chromosomal band 1q42. </t>
  </si>
  <si>
    <t xml:space="preserve">Two MLK4 isoforms have different 3′-sequences and an identical 5′-region (1–1936 bp). The 5′ UTR of 261 bp contains an in-frame stop codon at position 118. </t>
  </si>
  <si>
    <t>AAG44591</t>
  </si>
  <si>
    <t xml:space="preserve">The MLK4 catalytic domain is a hybrid between those in the serine/threonine and tyrosine protein kinases with 69%–72% homology to MLK3 (GenBank accession No. </t>
  </si>
  <si>
    <t xml:space="preserve">NP_002410), MLK1 (GenBank accession No. AAG44591) and MLK2 (GenBank accession No. Q02779); see Figure 2. </t>
  </si>
  <si>
    <t xml:space="preserve">The SRC homology 3 (SH3) domain of MLK4 is similar to that of MLK3 (68% identity), MLK1 (66% identity) and MLK2 (64% identity) (Fig. 2). It is generally assumed that the SH3 domain is involved in specific protein–protein interactions and recognizes proline-rich sequences containing the core PxxP.22 </t>
  </si>
  <si>
    <t>AJ311798</t>
  </si>
  <si>
    <t xml:space="preserve">The controversial results of the possible involvement of MLK4 and other MLKs in cell proliferation suggest that a more detailed functional study of the MLK family will be necessary. </t>
  </si>
  <si>
    <t xml:space="preserve">Mutational analysis of the MLK4 kinase domain in 147 colorectal cancers revealed a rather high frequency (6.8%) of somatic mutations.31 In this study, our MLK4 sequence was used (GenBank database, accession No. AJ311798). </t>
  </si>
  <si>
    <t xml:space="preserve">However, Shao et al. 2007 did not find any mutations in the MLK4 kinase domain in 46 colorectal samples isolated from Japanese patients and only two of 24 cell lines in the study harbored the mutation R470C in the MLK4 gene.32 No mutations in MLK4 were found in gastric and hepatocellular carcinomas from Korean patients either, suggesting that the MLK4 kinase domain mutations are rare and may not contribute to the development of these carcinomas.33 The relevance of these observations is unclear and currently, no evidence suggests that any MLK family member functions as an oncogene in humans. MLK4β-transgenic mice were produced but, surprisingly, no obvious phenotypical abnormalities were observed compared to the non-transgenic mice after 12 months’ observation. </t>
  </si>
  <si>
    <t>AJ324357</t>
  </si>
  <si>
    <t xml:space="preserve">Initial denaturation was done for 4 min at 95 °C. </t>
  </si>
  <si>
    <t xml:space="preserve">The FISH of the NotI linking clone NR5-DM9 (insert size 5 kb) (GenBank accession No. AJ324357) with normal metaphase chromosomes was done as described previously.43 Sixty metaphase spreads with specific signals have been analyzed. </t>
  </si>
  <si>
    <t xml:space="preserve">Subcellular Localization of the MLK4 Gene by Immunostaining For cellular localization of the corresponding proteins, we cloned MLK4 gene into the pCMV-Tag3 vector (GenBank accession No. AF072997) to express c- myc-MLK4 fusion proteins. </t>
  </si>
  <si>
    <t>AF072997</t>
  </si>
  <si>
    <t xml:space="preserve">Subcellular Localization of the MLK4 Gene by Immunostaining </t>
  </si>
  <si>
    <t xml:space="preserve">For cellular localization of the corresponding proteins, we cloned MLK4 gene into the pCMV-Tag3 vector (GenBank accession No. AF072997) to express c- myc-MLK4 fusion proteins. </t>
  </si>
  <si>
    <t xml:space="preserve">The full-length MLK4 coding sequences from pCR4-TOPO clones (for MLK4α, the plasmid was digested by NcoI and EcoRI, and for MLK4β, by NcoI and SpeI) were blunted by Klenow enzyme (Invitrogen BV, Groningen, Netherlands) and reinserted into a pCMV-Tag3A digested by EcoRV. COS-1 cells (http://phage.atcc.orghttp://phage.atcc.org) were cultured in IMDM with 10% fetal bovine serum (Gibco, Paisley, UK) and transfected with either pCMV-MLK4α or pCMV-MLK4β constructs using Lipofectamine Plus Reagent (Invitrogen) according to the manufacturer’s protocol. </t>
  </si>
  <si>
    <t>PMC5075328</t>
  </si>
  <si>
    <t>AY457636</t>
  </si>
  <si>
    <t xml:space="preserve">Construction of pXCS-LIB binary vector </t>
  </si>
  <si>
    <t xml:space="preserve">The expression vector pXCS-LIB was derived from the pXCS-HAStrep (accession number AY457636), which was provided by Dr. Claus-Peter Witte (Witte et al. 2004). </t>
  </si>
  <si>
    <t xml:space="preserve">To generate pXCS-LIB, an adapter (AAGCTTGGCCATTACGGCCAATAGGCCGCCTCGGCCGAATTC, HindIII and EcoRI sites underlined) was ligated into the HindIII and EcoRI site in pXCS-HAStrep. The new constructed plasmid was sequenced using primer LibSeq (5′-TCCTTCGCAAGACCCTTCCT-3′) to confirm right structure. </t>
  </si>
  <si>
    <t>PMC6059418</t>
  </si>
  <si>
    <t>AP018342</t>
  </si>
  <si>
    <t xml:space="preserve">Mt gene orders were examined for all five representatives of the saccopharyngiform families. </t>
  </si>
  <si>
    <t xml:space="preserve">All newly determined mitogenomic DNA sequences were deposited as AP018342–46 in the DDBJ/EMBL/GenBank databases (S1 File). </t>
  </si>
  <si>
    <t xml:space="preserve">The 13 protein coding gene sequences contained in the mitogenome were aligned by eye for a total of 79 taxa (S2 File) and the MiFish DNA sequences were aligned using ProAlign [50] including only sites with posterior probabilities of 90% or higher (S3 File). The resultant dataset, including a total of 11,400 base pairs (S2 File), was sectioned into three partitions (-q option) corresponding to the 1st, 2nd and 3rd codon positions of the protein coding genes assuming that codon positions experience more similar selection across genes. </t>
  </si>
  <si>
    <t>LC315182</t>
  </si>
  <si>
    <t xml:space="preserve">The 12S rRNA MiFish DNA sequences, including a total of 161 base pairs [47], for the five adult specimens and the 12 saccopharyngiform larvae, including six identified initially as “Leptocephalus holti” and one as an unidentified saccopharyngid larva, were obtained to determine the species identity of the unknown larvae and compare the relative similarities and differences among all the different larvae and adults. </t>
  </si>
  <si>
    <t xml:space="preserve">The sequences were deposited in the above-mentioned repositories with accession numbers LC315182–193 (Table 1). </t>
  </si>
  <si>
    <t xml:space="preserve">The MiFish DNA sequences were analyzed using uncorrected distances, to construct a NeighborNet network, implemented in SplitsTree4 [56]. </t>
  </si>
  <si>
    <t>PMC5385183</t>
  </si>
  <si>
    <t>KC598125</t>
  </si>
  <si>
    <t xml:space="preserve">The amplified DNA was eluted form the gel and sequenced to confirm the results. </t>
  </si>
  <si>
    <t xml:space="preserve">The sequence was submitted to GenBank with an Accession no. of KC598125.1.Fig. 3RT-PCR analysis of zntA gene expression in E. coli (SBVP1) cultured in media containing ZnSO4. Lanes 1 DNA marker, 2 E. coli SBVP1 grown without any heavy metal in media, 3 E. coli SBVP1 grown in media with ZnSO4  </t>
  </si>
  <si>
    <t xml:space="preserve">Gene knock-out studies have shown the elimination of zntA resulting in high accumulation of Zn (II) in the cells (Rensing et al. 1997). Furthermore, deletion of zitB and zntA has proved zntA as primary transporter to combat high zinc concentrations (Grass et al. 2001). </t>
  </si>
  <si>
    <t>PMC5519609</t>
  </si>
  <si>
    <t>AAH58009</t>
  </si>
  <si>
    <t xml:space="preserve">The X-ray or NMR structure of CFHR3 protein has not yet been successfully determined. </t>
  </si>
  <si>
    <t xml:space="preserve">Starting from the amino acid sequence 19–330 (AAH58009.1), 3D homology-modeled structures of wild-type and mutant CFHR3 were first generated by an integrated platform for automated protein structures called iterative threading assembly refinement (I-TASSER) server (http://zhanglab.ccmb.med.umich.edu/I-TASSER/)35. </t>
  </si>
  <si>
    <t xml:space="preserve">The one with the highest value of C-score was selected to be refined closer to the native structure by a molecular dynamics (MD) tool called Fragment-Guided MD simulation (FG-MD)36. Potential energy of refined protein was estimated by “Calculate Energy” protocol of Discovery Studio (DS) 3.0. </t>
  </si>
  <si>
    <t>PMC5491124</t>
  </si>
  <si>
    <t>BC137720</t>
  </si>
  <si>
    <t xml:space="preserve">Plasmid construction and transformation </t>
  </si>
  <si>
    <t xml:space="preserve">The mRNA sequence for Mus musculus tumour necrosis factor alpha (GenBank: BC137720.1) was retrieved from the NCBI database. </t>
  </si>
  <si>
    <t xml:space="preserve">The gene was then synthesized and ligated into a custom made version of plasmid pSF-OXB20-Br322 by Oxford Genetics Ltd, Oxford, UK, containing a low copy origin of replication, strong promoter, and kanamycin resistance marker (S1A Fig). An empty version of the plasmid was also supplied. </t>
  </si>
  <si>
    <t>PMC6067683</t>
  </si>
  <si>
    <t>AY652583</t>
  </si>
  <si>
    <t xml:space="preserve">For all included Porifera, Cnidaria, and Ctenophora taxa, we could isolate full-length 18S and 28S sequences from transcriptomic/genomic data and, in most cases, even the full-length rDNA cascade (including ITS1/2 and 5.8S). </t>
  </si>
  <si>
    <t xml:space="preserve">We used the placozoan rDNA accessions AY652583.1, AY652578.1, AY652585.1, AY652580.1, AY652587.1, AY652581.1. </t>
  </si>
  <si>
    <t xml:space="preserve">Multiple sequence alignments were generated with MAFFT using the LINSI algorithm for protein sequences (CO1, ND1) and the GINSI algorithm for ribosomal genes (16S, 18S, 28S) with otherwise default settings. Individual alignments were created for each class within Porifera and Cnidaria to reduce unambiguously aligned sites. </t>
  </si>
  <si>
    <t>PMC4521924</t>
  </si>
  <si>
    <t>AB036910</t>
  </si>
  <si>
    <t xml:space="preserve">The HBV viral load was quantified by using a previously described method [39]. </t>
  </si>
  <si>
    <t xml:space="preserve">Samples with more than 2,000 viral copies/ml were subjected to a nested PCR to amplify a portion (879 bp) of the HBV genome (nucleotides 221 to 1100 relative to reference AB036910 strain) which allowed us to differentiate HBV at the sub-genotype level [27]. </t>
  </si>
  <si>
    <t xml:space="preserve">The HBV genotype was first determined by using a web-based program [40] and confirmed by phylogenetic analysis. A dataset with the Panamanian HBV sequences and HBV reference sequences, obtained from Genbank, were aligned by using Muscle v3.8.31 [41]. </t>
  </si>
  <si>
    <t>KP718063</t>
  </si>
  <si>
    <t xml:space="preserve">The obtained trees were summarized with Tree annotator v1.8 and the Maximum credibility tree was visualized in FigTree v.1.42 (available at http://tree.bio.ed.ac.uk/software). </t>
  </si>
  <si>
    <t xml:space="preserve">The sequences used in this study were deposited in Genbank under the accession numbers KP718063 to KP718113 </t>
  </si>
  <si>
    <t>PMC4008362</t>
  </si>
  <si>
    <t>SRR057573</t>
  </si>
  <si>
    <t xml:space="preserve">To determine whether meta-assembly would improve transcriptome quality across taxa, the meta-assembly process was performed on three archived datasets (Oncopeltus fasciatus: SRR057573; Silene vulgaris: SRR245489; Ictidomys tridecemlineatus: SRR352220) using the same pipeline used to generate the T. biloba transcriptome. </t>
  </si>
  <si>
    <t>SRR818498</t>
  </si>
  <si>
    <t xml:space="preserve">Sepsidae is more closely related to Tephritidae than the drosophilids [17], so it would be expected that higher sequence conservation exists between these two families, and that comparison to a tephritid would identify more transcripts. </t>
  </si>
  <si>
    <t xml:space="preserve">To determine whether such a comparison would identify more transcripts than Drosophila, a transcriptome was constructed using archived Illumina sequence reads from adult male and female Bactrocera dorsalis (SRR818498, SRR818496) [50]. </t>
  </si>
  <si>
    <t xml:space="preserve">Bi-directional alignments were created using T. biloba, B. dorsalis, and D. melanogaster. Contrary to our prediction, the alignments between T. biloba and B. dorsalis did not show increased aligned contigs or even conserved sequence versus Drosophila (Table 5). </t>
  </si>
  <si>
    <t>PMC5434012</t>
  </si>
  <si>
    <t>AA008401</t>
  </si>
  <si>
    <t xml:space="preserve">Data acquisition and ascertainment </t>
  </si>
  <si>
    <t xml:space="preserve">The alcoholism data assembled for GAW14 were provided by the Collaborative Study on the Genetics of Alcoholism (U10 AA008401). </t>
  </si>
  <si>
    <t xml:space="preserve">Written informed consent was obtained from all subjects, and the institutional review boards of all six COGA collaborative sites approved all procedures. All experimental methods of the DNA collection, SNP genotyping and phenotypic characterization were performed in accordance with the relevant guidelines and regulations19. </t>
  </si>
  <si>
    <t>PMC5233426</t>
  </si>
  <si>
    <t>KJ418235</t>
  </si>
  <si>
    <t xml:space="preserve">Nucleotides sequences accession numbers </t>
  </si>
  <si>
    <t xml:space="preserve">All sequences obtained in this study are available in GenBank under accession numbers KJ418235-KJ418243 for VP1, KJ418216-KJ418234 for VP2 and full length genomes under the following accession numbers KJ418244, KJ701248 and KJ701249 (see S4 Table). </t>
  </si>
  <si>
    <t>V01149</t>
  </si>
  <si>
    <t xml:space="preserve">Phylogenetic relationship of EV strains based on approximately 450 nucleotides VP2 sequences (positions 962 to 1,545 according to the poliovirus 1 genome, Genbank # V01149), in the species EV-B, EV-A and EV-J. </t>
  </si>
  <si>
    <t xml:space="preserve">The genus tree was constructed using the partial VP2 sequences of representative serotypes of the genus Enterovirus by maximum likelihood method. Sequences obtained in this study are indicated in blue for mandrills and green for chimpanzees. </t>
  </si>
  <si>
    <t xml:space="preserve">GenBank accession numbers of the sequences used are indicated in the tree (for details, see S4 Table). </t>
  </si>
  <si>
    <t xml:space="preserve">Phylogenetic relationship of EV strains based on approximately 320 nucleotides of the VP1 gene (positions 2,602 to 2,951 according to the poliovirus 1 genome, Genbank # V01149). </t>
  </si>
  <si>
    <t xml:space="preserve">Methods and designations are identical to Fig 2. </t>
  </si>
  <si>
    <t xml:space="preserve">Phylogenetic relationship of human and NHP EV-B based on the complete 2C gene (a) and 935 nucleotides of the 3D region, from position 5,979 to 6,914 of the PV1 Mahoney strain (GenBank #V01149) (b). </t>
  </si>
  <si>
    <t xml:space="preserve">Designations are identical to Fig 2. </t>
  </si>
  <si>
    <t>Supplementary material</t>
  </si>
  <si>
    <t xml:space="preserve">Primers and probes used to amplify enteroviruses by real-time RT-PCR or PCR. </t>
  </si>
  <si>
    <t xml:space="preserve">Location of each primer/probe is given in relation to the reference genome PV1 strain Mahoney (Genbank accession number V01149). </t>
  </si>
  <si>
    <t>PMC6455111</t>
  </si>
  <si>
    <t>AIG55259</t>
  </si>
  <si>
    <t xml:space="preserve">The final PCR product was gel purified then, sequenced with the same primers at the Macrogen sequencing facility (Macrogen, South Korea). </t>
  </si>
  <si>
    <t xml:space="preserve">DPP4 amino acid sequences of camels, sheep, goat, cattle, horse, and donkey (accession numbers AIG55259, AIG55264, AIG55261, NP776464, XP005601601, and XP014715582, respectively) were downloaded from GenBank and aligned using BioEdit. </t>
  </si>
  <si>
    <t>PMC5266496</t>
  </si>
  <si>
    <t>EDU50072</t>
  </si>
  <si>
    <t xml:space="preserve">Due to low overall similarity, only the sequence of the HLH domain was used for the alignment. </t>
  </si>
  <si>
    <t xml:space="preserve">Species used for the alignment and NCBI accession numbers are as follows: Pyrenophora tritici-repentis EDU50072 (Ptr_EDU50072), Aspergillus fumigatus XP_747924 (Af_XP_747924), Saccharomyces cerevisiae KZV11639 (Sc_Pho4), Candida albicans KHC37397 (Ca_KHC37397), Neurospora crassa AAA33603 (Nc_AAA33603), Fusarium oxysporum EMT61942 (Fo_EMT61942), Cryptococcus neoformans var. grubii H99 XP_012047121 (CnA_CNAG_06751), and Cryptococcus neoformans var. neoformans JEC21 XP_569062 (CnD_CNB00520). </t>
  </si>
  <si>
    <t xml:space="preserve">(C) Phylogenetic tree of fungal Pho4 proteins based on the alignment of their HLH DNA binding domains. Bootstrap values are indicated. S. cerevisiae Tye7 (Sc_Tye7) and Cbf1 (Sc_Cbf1) represent transcription factors that contain an HLH domain but that are not involved in phosphate homeostasis. </t>
  </si>
  <si>
    <t>PMC5864942</t>
  </si>
  <si>
    <t>CP026378</t>
  </si>
  <si>
    <t xml:space="preserve">The sequence and annotation data of the complete genomes of Pantoea calida DSM 22759T and Pantoea gaviniae DSM 22758T are deposited in the GenBank database with the accession numbers CP026378 and CP026377, respectively. </t>
  </si>
  <si>
    <t xml:space="preserve">Citation Stevens MJA, Zurfluh K, Stephan R. 2018. Complete and assembled genome sequences of Pantoea calida DSM 22759T and Pantoea gaviniae DSM 22758T. </t>
  </si>
  <si>
    <t>PMC4634563</t>
  </si>
  <si>
    <t>AIE11922</t>
  </si>
  <si>
    <t xml:space="preserve">The search for homologs of the EBOV polymerase and the three-dimensional structure modeling of the EBOV RdRp domain were performed using the PHYRE web server version 2.0 [43]. </t>
  </si>
  <si>
    <t xml:space="preserve">One Zaire Ebola virus L protein sequence (Sierra Leona, Makona-G3686.1; AIE11922) from the current outbreak was downloaded from NCBI’s Viral Genome Resource (http://www.ncbi.nlm.nih.gov/genome/viruses/). </t>
  </si>
  <si>
    <t xml:space="preserve">The sequence was edited according to the information provided by the Conserved Domain Database [44], leaving only the fragment of the sequence which corresponds to the entry “Mononegavirales RNA dependent RNA polymerase” (CDD 250248). This edited fragment of the protein was used as the PHYRE version 2.0 server query sequence. </t>
  </si>
  <si>
    <t>AIG96450</t>
  </si>
  <si>
    <t xml:space="preserve">For each EBOV species, one L protein sequence was randomly chosen with the exception of the Zaire EBOV, for which two sequences were chosen, one from the 1976 Yambuku-Mayinga outbreak and another one from the current outbreak. </t>
  </si>
  <si>
    <t xml:space="preserve">The accession codes for the sequences employed here are listed: Reston Ebola virus: NP_690587.1; Sudan Ebola virus: YP_138527; Tai Forest Ebola virus: YP_003815431; Bundibugyo Ebola virus: YP_003815440; Zaire Ebola virus 1976 Yambuku-Mayinga outbreak: NP_06625; Zaire Ebola virus 2014 sample ManoRiver-G3823: AIG96450. </t>
  </si>
  <si>
    <t xml:space="preserve">For the Mononegavirales multiple sequence alignment, the different L-protein “Mononegavirales RNA-dependent RNA polymerase” (CDD 250248) domains from the various genera belonging to the Mononegavirales families were chosen. A total of 52 sequences were included for the alignment. </t>
  </si>
  <si>
    <t>PMC4873755</t>
  </si>
  <si>
    <t>SRP059627</t>
  </si>
  <si>
    <t xml:space="preserve">Approximately 56 million paired-end sequence reads per sample (mean ± SD = 55,945,621 ± 41,305,493.24; N = 23) were generated. </t>
  </si>
  <si>
    <t xml:space="preserve">The metadata and raw sequences files related to this project were deposited in the NCBI Sequence Read Archive (Accession #SRP059627). </t>
  </si>
  <si>
    <t xml:space="preserve">Data analysis and bioinformatics Raw sequence reads were first checked using FastQC (http://www.bioinformatics.bbsrc.ac.uk/projects/fastqc/). </t>
  </si>
  <si>
    <t>PMC1950574</t>
  </si>
  <si>
    <t>L19592</t>
  </si>
  <si>
    <t xml:space="preserve">Genomic DNA was extracted from peripheral blood neutrophils using proteinase K and phenol-chloroform. </t>
  </si>
  <si>
    <t xml:space="preserve">Specific primer pairs were designed according to the published genomic DNA sequence for CXCR1 (GenBank accession number: L19592). </t>
  </si>
  <si>
    <t xml:space="preserve">Primers were chosen based on 3′ specificity for the CXCR1 gene (Table S2), in order to avoid mis-amplification of the CXCR1 pseudo-gene (gi 186372). Patient forward and reverse sequences were base called and multi-aligned along with control sequences using PolyPhred [22] and Phrap (http://www.phrap.org) respectively. </t>
  </si>
  <si>
    <t xml:space="preserve">Five sequence variants were detected in the intron, the coding region of exon 2 and in the 3′ untranslated region (3′UTR) of CXCR1 (Fig. 1a). </t>
  </si>
  <si>
    <t xml:space="preserve">Variant 1 in the intron was a C to G nucleotide substitution at position +217 (3943:L19592), 217 bp from the transcription start site and 317 bases upstream of an ALU element. </t>
  </si>
  <si>
    <t xml:space="preserve">Variant 2 in exon 2 was a G to C substitution at position +2608 (6334:L19592), resulting in a non-synonymous amino acid change from Serine (Ser) to Threonine (Thr). In the 3′UTR, a C to T transition (variant 3) was detected at position +3081 (6807:L19592) and a G to A transition (variant 4) at position +3082 (6808:L19592). </t>
  </si>
  <si>
    <t>PMC5666329</t>
  </si>
  <si>
    <t>AF036740</t>
  </si>
  <si>
    <t xml:space="preserve">Each box encloses the second and third quartiles of the 50 replicates, the center line corresponds to the median, and whiskers depict the minimum and maximum values obtained from any replicate, excluding the outliers. (d) Mean numbers of unique beneficial, deleterious, and neutral substitutions (green, pink, and cyan) are summarized as bars for the 50 replicates at each mutation rate (horizontal axis) and population size (labels above bars). </t>
  </si>
  <si>
    <t xml:space="preserve"> Simulated evolution of sequences with secondary structure AF036740 (Table 2) at varying mutation rates and population sizes. We randomly-selected a low-fitness sequence to initialize each simulation, and then simulated 800 generations of mutation and selection. </t>
  </si>
  <si>
    <t xml:space="preserve">We performed 50 replicate simulations for each mutation rate (horizontal axes) and population size (see Methods). Boxplots show (a) final mean population fitness, (b) total unique sequences explored, and (c) final population diversity (number of unique sequences at generation 800). </t>
  </si>
  <si>
    <t xml:space="preserve">Each box encloses the second and third quartiles of the 50 replicates, the center line corresponds to the median, and the whiskers depict the minimum and maximum values obtained from any replicate, excluding the outliers. (d) Mean numbers of unique beneficial, deleterious, and neutral substitutions (green, pink, and cyan) are summarized as bars for the 50 replicates at each mutation rate (horizontal axis) and population size (labels above bars). </t>
  </si>
  <si>
    <t xml:space="preserve"> Simulated evolution of sequences with secondary structure AF036740 (Table 2) at varying population mutation rates Nµ and population sizes. We randomly-selected a low-fitness sequence to initialize each simulation, and then simulated 800 generations of mutation and selection. </t>
  </si>
  <si>
    <t>PMC6318359</t>
  </si>
  <si>
    <t>ERS2767808</t>
  </si>
  <si>
    <t xml:space="preserve">The raw sequence reads of the two S. Dublin isolates from St. Nectaire cheese (2015LSAL00258) and Morbier cheese (2014LSAL02972) have been deposited in the European Nucleotide Archive (ENA) under accession numbers ERS2767808 and ERS2767809, respectively. </t>
  </si>
  <si>
    <t xml:space="preserve">The draft genome sequences of isolates 2015LSAL00258 and 2014LSAL02972 are available under accession numbers ERR2818363 and ERR2818364, respectively. </t>
  </si>
  <si>
    <t>ERR2818363</t>
  </si>
  <si>
    <t>PMC4093081</t>
  </si>
  <si>
    <t>U48832</t>
  </si>
  <si>
    <t xml:space="preserve">The reaction was run on a Line-gene Fluorescence PCR detection system (Bori, China) heating at 95°C for 5 min for initial enzyme activation, followed by 45 cycles amplification including denaturation at 95°C for 20 s, annealing at 60°C for 25 s, and extension at 72°C for 30 s. Adequate precautions were given to prevent cross-contamination and negative controls were performed routinely with each reaction. </t>
  </si>
  <si>
    <t xml:space="preserve">The standard curves were prepared for both tested and housekeeping gene, GAPDH (GenBank: U48832). </t>
  </si>
  <si>
    <t>JX873956</t>
  </si>
  <si>
    <t xml:space="preserve">The coding sequence (CDS, 15 to 1,532 bp long) of swine FTO was cloned from Suzhong pigs (GenBank: JX873956), and there were 10 SNPs discovered, including G52A, A227G, C523T, C608G, G628A, A655G, A810G, A886G, G1002A and A1344G. </t>
  </si>
  <si>
    <t xml:space="preserve">Among these SNPs, the A227G (at position 227 bp of cDNA sequence, an A/G transition) within Exon 3 (609-bp long) of swine FTO was polymorphic in 51 Suzhong pigs. At A227G locus, three PCR products of each genotype were random selected and sequenced by automated sequencing to validate the results. </t>
  </si>
  <si>
    <t>PMC4247701</t>
  </si>
  <si>
    <t>HM585369</t>
  </si>
  <si>
    <t xml:space="preserve">In our earlier findings, we have reported that exogenous application of methyl jasmonate (MeJA) and salicylic acid (SA) increases withanolide content due to the presence of stress regulatory elements within the upstream promoter regions of their genes [20,23]. </t>
  </si>
  <si>
    <t xml:space="preserve">We, in present study report isolation, heterologous expression and transcript profiling of two A-type P450 monooxygenases viz. WsCYP98A (GenBank: HM585369) and WsCYP76A (GenBank: KC008573). </t>
  </si>
  <si>
    <t xml:space="preserve">These are supposed to be involved mainly in the shikmate and phenylpropanoid pathway biosynthesizing the various defence molecules during biotic and abiotic stress. CYP98A (p-coumarate 3-hydroxylase) catalyzes the meta-hydroxylation of p-coumarate derivatives for the biosynthesis of lignins and chlorogenic acid, which constitutes a crucial bottleneck in phenylpropanoid pathway [24]. </t>
  </si>
  <si>
    <t>HM036710</t>
  </si>
  <si>
    <t xml:space="preserve">Consensus residues present were shown below. </t>
  </si>
  <si>
    <t xml:space="preserve">For WsCYP76A (B), sequences used for alignment were from Withania somnifera (WsCYP98A: HM036710), Solanum lycopersicum (XP_004249463), Populus trichocarpa (XP_002309107.1), Fragaria vesca (XP_004305369.1), Petunia x hybrida (BAC53892.1). </t>
  </si>
  <si>
    <t xml:space="preserve">Consensus residues present were shown below.Figure 3 Phylogenetic analysis of deduced amino acid sequences of WsCYP98A and WsCYP76A  was inferred using the Neighbour-joining method employing MEGA 6.0 software. For WsCYP98A total of 10 sequences and for WsCYP76A, 12 sequences including Withania somnifera were used for analysis. </t>
  </si>
  <si>
    <t>PMC5469381</t>
  </si>
  <si>
    <t>KP735804</t>
  </si>
  <si>
    <t xml:space="preserve">For P. confucius, a small portion of the muscle from a specimen preserved in 100% ethanol was used for total DNA extraction with the Blood &amp; Tissue Kit (Qiagen, Germany). </t>
  </si>
  <si>
    <t xml:space="preserve">The voucher specimens (S. yunnanense: MAHUSi012; P. confucius: MAHU00102) were deposited at the Museum of Anhui University, China, and the sequences were submitted to GenBank with the accession numbers KP735804 (S. yunnanense) and KP552119 (P. confucius). </t>
  </si>
  <si>
    <t xml:space="preserve">Primer Design, Polymerase Chain Reaction Amplification, and Sequencing Complete mitogenomes were assembled from amplified fragments, with all primers used for amplification listed in Table 1. </t>
  </si>
  <si>
    <t>PMC4679932</t>
  </si>
  <si>
    <t>KJ009261</t>
  </si>
  <si>
    <t xml:space="preserve">Twenty-five OTU sequences with high average abundance in the 7 samples have been deposited in the GenBank database under accession numbers KJ009261-KJ009285. </t>
  </si>
  <si>
    <t>PMC4000234</t>
  </si>
  <si>
    <t>U54702</t>
  </si>
  <si>
    <t xml:space="preserve">A consensus sequence derived from alignment of 57 phyocystatin sequences was developed to enhance phytocystatin properties. </t>
  </si>
  <si>
    <t xml:space="preserve">To design the consensus phytocystatin gene, a tBLASTN search of the Genbank database was performed using OSA-I (Oryza sativa; U54702), ZMA2 (Zea mays; D38130) and HAN1 (Helianthus annuus; Q10993) protein sequences as search probes. </t>
  </si>
  <si>
    <t xml:space="preserve">The accession codes and sources of sequences used to derive the consensus sequence are shown in Supplementary Table SI. These coding sequences were translated and aligned using the program MULTALIN (Corpet, 1988). </t>
  </si>
  <si>
    <t>KJ474865</t>
  </si>
  <si>
    <t xml:space="preserve">This consensus protein was then further modified and truncated for use as a non-antibody protein scaffold, termed Adhiron, and an E. coli codon optimised gene was synthesised (GenScript) (Fig. 1A). </t>
  </si>
  <si>
    <t xml:space="preserve">The Adhiron scaffold coding region was cloned between NheI and NotI restriction sites in a phagemid vector pBSTG1 (GenBank accession number KJ474865) developed from pHEN1 (Hoogenboom et al., 1991). </t>
  </si>
  <si>
    <t xml:space="preserve">Cloning into pBSTG1 creates a fusion coding sequence encoding a DsbA secretion signal peptide, Adhiron, TAG codon and C-terminal half of gene III of bacteriophage M13 (Fig. 1B). The resulting phagemid is referred to as pBSTG1-Adh. </t>
  </si>
  <si>
    <t>PMC4358728</t>
  </si>
  <si>
    <t>SRA020131</t>
  </si>
  <si>
    <t xml:space="preserve">It provides us an important resource to depict the genetic diversity of wild and cultivated populations, and to detect the footprints of domestication events. </t>
  </si>
  <si>
    <t xml:space="preserve">Thus, we downloaded all the short reads of sequencing soybeans from NCBI Short Read Archive under accession numbers SRA020131, SRA009252, SRP015830, and ERP002622. </t>
  </si>
  <si>
    <t xml:space="preserve">These reads were aligned to the soybean reference genome Glycine max (Phytozome v9) with SOAP2 [15], and were subsequently used to detect SNVs with SOAPsnp pipeline [16]. A total of 9,820,934 SNVs were identified across all accessions, of which 8,168,883 and 5,201,747 appear in wild and cultivars, respectively. </t>
  </si>
  <si>
    <t>SRP015830</t>
  </si>
  <si>
    <t xml:space="preserve">These accessions originate from large ecological regions in China and South Korea. </t>
  </si>
  <si>
    <t xml:space="preserve">All sequence reads were downloaded in Sequence Read Archive (SRA) under accession number SRP015830, SRA020131 SRA009252, and ERP002622. </t>
  </si>
  <si>
    <t xml:space="preserve">These reads were then mapped to the soybean reference (Glycine max var. Williams 82, Phytozome v9.0) with SOAP2 software [15]. </t>
  </si>
  <si>
    <t>PMC5332105</t>
  </si>
  <si>
    <t>ERP010584</t>
  </si>
  <si>
    <t xml:space="preserve">Raw reads of all the samples were deposited at the EBI Short Read Archive (SRA) under the study accession number ERP010584. </t>
  </si>
  <si>
    <t>PMC1693901</t>
  </si>
  <si>
    <t>BI770486</t>
  </si>
  <si>
    <t xml:space="preserve">The pACTII-ZNF366 clone isolated from the yeast 2-hybrid screening encodes sequences corresponding to 439–2761 bp of the ZNF366 mRNA sequence with the accession number NM_152625 in the NCBI database (). </t>
  </si>
  <si>
    <t xml:space="preserve">The full-length ZNF366 open reading frame was reconstituted from the pACTII-ZNF366 clone and IMAGE EST clone 5204702 (accession no. BI770486), to generate pCMVSPORT6-ZNF366 in which ZNF366 is C-terminally FLAG-tagged. </t>
  </si>
  <si>
    <t xml:space="preserve">ZNF366 deletion and point mutants were generated by site-directed mutagenesis according to manufacturer's protocols (Stratagene, UK). </t>
  </si>
  <si>
    <t>BI523869</t>
  </si>
  <si>
    <t xml:space="preserve">Human ESTs were identified using the NCBI site () by carrying out a BLAST search against the database of human ESTs, using sequences derived from the yeast 2-hybrid clone. </t>
  </si>
  <si>
    <t xml:space="preserve">The exact intron/exon structure of ZNF366 was established by complete DNA sequencing of overlapping EST IMAGE clones with GenBank accession nos BI523869, 5201353, BI770486 and BE552137 to generate an mRNA sequence encoding a predicted polypeptide of 744 amino acids (Figure 1A), encoded within 5 exons. </t>
  </si>
  <si>
    <t xml:space="preserve">Based on the homology with the Fugu fZF1 gene, this was subsequently confirmed by Gilligan et al. (52). Homology searches identified genes in mouse, rat, dog, chicken and Xenopus tropicalis, having very high amino acid sequence homology (93% or greater) in the zinc finger region and all of which encode 11 zinc fingers (Figure 1B). </t>
  </si>
  <si>
    <t>PMC6346190</t>
  </si>
  <si>
    <t>SRR7784147</t>
  </si>
  <si>
    <t xml:space="preserve">Sequences were submitted to the NCBI database in the Sequence Read Archive under accession numbers SRR7784147, SRR7784148, SRR7784149, SRR7784150, SRR7784151, SRR7784152, SRR7784153, and SRR7784154. </t>
  </si>
  <si>
    <t>PMC5397143</t>
  </si>
  <si>
    <t>PEG10000</t>
  </si>
  <si>
    <t xml:space="preserve">Crystals were flash-frozen in liquid nitrogen without additional cryoprotection for X-ray diffraction. </t>
  </si>
  <si>
    <t xml:space="preserve">Crystals of selenomethionine-substituted RctB domain 1 (1–124, L48M) were grown by mixing 0.1, or 0.2 or 0.4 μl of the protein solution (20.1 mg/ml RctB-2-124-L48M in 20 mM Tris pH 7.4, 500 mM sodium chloride, 5% glycerol, 5 mM 2-mercaptoethanol) and 0.2 μl of reservoir solution (0.1 M Sodium HEPES pH 7.5, 20% w/v PEG10000). </t>
  </si>
  <si>
    <t xml:space="preserve">Crystals grew within 7 days. In preparation of cryogenic X-ray diffraction, crystals were transferred sequentially, over a period of 10 min, into a set of drops that contained 5%, 10%, 15 and 20% glycerol. </t>
  </si>
  <si>
    <t>PMC4353713</t>
  </si>
  <si>
    <t>HM486679</t>
  </si>
  <si>
    <t xml:space="preserve">The identity of the isolate PGB01 was further confirmed by 16S rRNA gene sequence. </t>
  </si>
  <si>
    <t xml:space="preserve">The 16S rRNA gene sequence was submitted to GenBank under accession number HM486679. </t>
  </si>
  <si>
    <t xml:space="preserve">Serum susceptibility and hemolysin activity test Serum susceptibility was determined as described earlier [14]. </t>
  </si>
  <si>
    <t>FN563072</t>
  </si>
  <si>
    <t xml:space="preserve">The recombinant plasmid was sequenced with T7 and SP6 primers. </t>
  </si>
  <si>
    <t xml:space="preserve">Sequencing was done at DBT-supported DNA sequencing facility, UDSC (University of Delhi, South campus, India) and sequence was submitted to EMBL under accession number FN563072. </t>
  </si>
  <si>
    <t xml:space="preserve">Sequence analyses were done using BlastN web tool available at NCBI (http://www.ncbi.nlm.nih.gov/). For expression study of gene cassette the amplicon was ligated in pJET1.2/blunt vector (Fermentas, USA) and vectors with proper orientation of cloned amplicon (Transformants) were selected on LB agar plate amended with trimethoprim (2 mg L-1). </t>
  </si>
  <si>
    <t>CBH31027</t>
  </si>
  <si>
    <t xml:space="preserve">No. CBH31027) and TMP-sensitive-Dfr (wild type-Dfr, Ac.No. AAA87976) using CLUSTAL W [18] was done to identify the altered residues. </t>
  </si>
  <si>
    <t xml:space="preserve">Three-dimensional protein model of PGB01-DfrA7 (Ac.No. CBH31027) was generated by using homology modeling approach. </t>
  </si>
  <si>
    <t xml:space="preserve">Model was made via GalaxyTBM [19]. Five templates (PDB ID: 3TQ8, 1ZDR, 3DAU, 3IA4 and 3IX9) with sequence identity of 6–29% to the target were selected by the GalaxyTBM pipeline and additionally structure was refined by using Galaxy Refine. </t>
  </si>
  <si>
    <t>PMC6325862</t>
  </si>
  <si>
    <t>SRR7772575</t>
  </si>
  <si>
    <t xml:space="preserve">About 1.8 million high-quality reads were obtained for each line after removing low-quality sequences and trimming of adapters. </t>
  </si>
  <si>
    <t xml:space="preserve">The filtered reads were mapped onto the B. rapa genome sequence (IVFCAASv1, [29]) using Bowtie 2 (version 2.1.0; parameters: --minins 100 --no-mixed) (NCBI accession: SRR7772575-SRR7772670) [30]. </t>
  </si>
  <si>
    <t xml:space="preserve">This B. rapa genome database is similar to another B. rapa genome database, BRAD [31]. The resulting sequence alignment/map format (SAM) files were converted to binary sequence alignment/map format (BAM) files and subjected to single nucleotide polymorphism (SNP) calling using the mpileup option from SAM tools (version 0.1.19; parameters: -Duf) and the view option from BCF tools (parameters: -vcg). </t>
  </si>
  <si>
    <t>PMC6249285</t>
  </si>
  <si>
    <t>AAK87910</t>
  </si>
  <si>
    <t xml:space="preserve">Molecular cloning of wild-type Agp2-PCM </t>
  </si>
  <si>
    <t xml:space="preserve">The Agp2-PCM gene (NCBI GenBank ID AAK87910) was PCR-amplified from A. fabrum genomic DNA and cloned into a pET21b expression vector with C-terminal His-tag by using the following primers: forward primer sequence ATGTATATCTCCTTCTTAAAGTTAAAC and reverse primer sequence CATCACCATCACCATCACTAAGATCCG (full DNA sequence in Supplementary Table 2)36,37. </t>
  </si>
  <si>
    <t xml:space="preserve">The gene encoding the PCM module derived from Agp2 (1–501 amino acids plus hexa-histidine tag) was transformed into Escherichia coli BL21-DE3 cells (Agilent Technologies). Molecular cloning of Agp2-PAiRFP2 </t>
  </si>
  <si>
    <t>AGS83373</t>
  </si>
  <si>
    <t xml:space="preserve">Molecular cloning of Agp2-PAiRFP2 </t>
  </si>
  <si>
    <t xml:space="preserve">The DNA sequence of Agp2-PAiRFP2 (NCBI GenBank ID AGS83373.1)25 was codon optimized (Supplementary Table 2)38. </t>
  </si>
  <si>
    <t xml:space="preserve">The gene was synthesized by GENEWIZ Inc. and cloned into a pET21b expression vector with C-terminal His-tag and transformed into E. coli BL21-DE3. The construct contains the following 24 substitutions: Lys69Arg, Arg83Lys, Gly120Asp, Ala123Thr, Met163Leu, Gln168Glu, Arg220Pro, Ser243Asn, Val244Phe, Gly269Asp, Ala276Val, Tyr280Cys, Glu294Ala, His303Phe, His333Arg, Ile336Leu, Asp349Arg, Met351Ile, Ala386Val, Gly409Asp, Leu419Ile, Thr469Ser, Ala487Thr, Glu494Gly (Supplementary Figs. 4, 12). </t>
  </si>
  <si>
    <t>PMC5656792</t>
  </si>
  <si>
    <t>KY689402</t>
  </si>
  <si>
    <t xml:space="preserve">The GenBank/EMBL/DDBJ accession numbers for the preCore/Core sequences are KY689402–KY689566. </t>
  </si>
  <si>
    <t xml:space="preserve">One supplementary figure and three supplementary tables are available with the online Supplementary Material. </t>
  </si>
  <si>
    <t>AB014381</t>
  </si>
  <si>
    <t xml:space="preserve">Neighbour-joining tree of preCore/Core sequences obtained from ANTTs of the 98 HBV-related HCC patients. </t>
  </si>
  <si>
    <t xml:space="preserve">Reference sequences of preCore/Core from HBV genotypes A–H are highlighted with coloured backgrounds, and preCore/Core reference sequences (AB014381, AY123041, X04615) of genotype C are underlined and highlighted by red text (scattered among the patient preCore/Core sequences). </t>
  </si>
  <si>
    <t>X04615</t>
  </si>
  <si>
    <t xml:space="preserve">Sequence alignment was performed with mega 6.0 software [61]. </t>
  </si>
  <si>
    <t xml:space="preserve">The preCore/Core sequence of HBV genotype C (GenBank accession number: X04615) was used as a reference. </t>
  </si>
  <si>
    <t xml:space="preserve">The HBV genotypes were identified by an online genotyping tool (http://www.ncbi.nlm.nih.gov/projects/genotyping/formpage.cgi). Quantification of HBV cccDNA and HBV DNA in tissues </t>
  </si>
  <si>
    <t>X02763</t>
  </si>
  <si>
    <t xml:space="preserve">The phylogenetic tree was reconstructed according to the intact 92 preCore/Core sequences from 98 ANTTs with mega 6.0 software using the neighbour-joining method [63]. </t>
  </si>
  <si>
    <t xml:space="preserve">The preCore/Core sequence of 23 reference HBV genomes (GenBank accession numbers: X02763, X51970, AF090842, D00329, AB073846, AB602818, X04615, AY123041, AB014381, X65259, M32138, X85254, X75657, AB032431, X69798, AB036910, AF223965, AF160501, AB064310, AF405706, AY090454, AY090457, AY090460) from the GenBank database were also included in the phylogenetic tree. </t>
  </si>
  <si>
    <t xml:space="preserve">The DHBc between 67 pairs of TT and ANTT was estimated using the Poisson correction model [64]. Survival curves were generated using the Kaplan–Meier method, and the log-rank test was used for comparison of the curves. </t>
  </si>
  <si>
    <t>PMC5993722</t>
  </si>
  <si>
    <t>HM017250</t>
  </si>
  <si>
    <t xml:space="preserve">Total RNA was extracted using TRIzol reagent (Invitrogen, Life Technologies, Carlsbad, CA, USA). </t>
  </si>
  <si>
    <t xml:space="preserve">The RNA concentration was adjusted with diethyl pyrocarbonate (DEPC)-treated H2O to 0.8 µg/µl, and 0.8 µg of RNA was reverse transcribed in a 20 µl reaction system using the PrimeScript™ RT reagent Kit with gDNA Eraser (TaKaRa, Japan), with 18S rRNA (GenBank accession number: HM017250) as an internal control. </t>
  </si>
  <si>
    <t xml:space="preserve">Specific primer pairs for each gene were designed using Primer Premier 6 (Table S1). Real-time quantitative PCR (qPCR) was performed using a CFX96™ real-time quantitative PCR system (BioRad, Hercules, CA, USA) with the iTaq™ Universal SYBR® Green Supermix (Bio-Rad, Hercules, CA, USA), according to the manufacturer’s protocol. </t>
  </si>
  <si>
    <t>SRP116252</t>
  </si>
  <si>
    <t xml:space="preserve">Availability of data and materials </t>
  </si>
  <si>
    <t xml:space="preserve">The data generated and transcripts obtained were deposited at NCBI as the SRA accession SRP116252 and TSA accession GFWP00000000.1. </t>
  </si>
  <si>
    <t xml:space="preserve">The data and material are also provided as supplementary data. </t>
  </si>
  <si>
    <t>PMC6399298</t>
  </si>
  <si>
    <t>SRX533609</t>
  </si>
  <si>
    <t xml:space="preserve">For long-reads analysis, we downloaded the high-confidence germline variants (Genome-in-a-Bottle release v3.3.2) for HG002 sample (ftp://ftp-trace.ncbi.nlm.nih.gov/giab/ftp/)20. </t>
  </si>
  <si>
    <t xml:space="preserve">We built the long-reads error profile using the CHM1 dataset32 (SRA accession SRX533609). </t>
  </si>
  <si>
    <t xml:space="preserve">We then simulated a 100× pure normal sample using the VarSim simulation framework33 in combination with the LongISLND in silico long-reads sequencer simulator34. Using a set of random somatic mutations, we also simulated a 100× pure tumor sample with the same error profile. </t>
  </si>
  <si>
    <t>PMC5215242</t>
  </si>
  <si>
    <t>SRP075437</t>
  </si>
  <si>
    <t xml:space="preserve">The shape parameter γ of the best fitted gamma distribution is indicative of the strength of CO interference (γ = 1: no interference, γ &gt; 1: positive interference, higher γ: stronger interference) (Anderson et al., 2011). </t>
  </si>
  <si>
    <t xml:space="preserve">Raw sequence data have been deposited in the NCBI Sequence Read Archive (http://www.ncbi.nlm.nih.gov/Traces/sra/) under the accession number: SRP075437. </t>
  </si>
  <si>
    <t>PMC6399835</t>
  </si>
  <si>
    <t>MH044731</t>
  </si>
  <si>
    <t xml:space="preserve">PCR products were purified with Calf Intestine Alkaline Phosphatase and Exonuclease I (New England Biolabs, Ipswich, USA), and Sanger-sequenced in both directions using the BigDye® Terminator chemistry (Thermo Fisher Scientific) either at the Institute of Vertebrate Biology CAS on an ‘Applied Biosystems® 3130xl Genetic Analyzer’ or commercially through the GATC Biotech company (Konstanz, Germany). </t>
  </si>
  <si>
    <t xml:space="preserve">All corresponding sequences were deposited in GenBank under accession numbers MH044731-MH045045 (see Additional file 5). </t>
  </si>
  <si>
    <t>PMC4465486</t>
  </si>
  <si>
    <t>KR349521</t>
  </si>
  <si>
    <t xml:space="preserve">GenBank assigned an accession number for each sequence. </t>
  </si>
  <si>
    <t xml:space="preserve">The accession number and the corresponding MOTU is shown as follows: MOTU1: KR349521, MOTU2: KR349522, MOTU3: KR349523, MOTU4: KR349524, MOTU5: KR349525, MOTU6: KR349526, MOTU7: KR349527, MOTU8: KR349528, MOTU9: KR349529, MOTU10: KR349530, MOTU11: KR349531, MOTU12: KR349532, MOTU13: KR349533, MOTU14: KR349534, MOTU15: KR349535, MOTU16: KR349536, MOTU17: KR349537, MOTU18: KR349538, MOTU19: KR349539, MOTU20: KR349540, MOTU21: KR349541, MOTU22: KR349542, MOTU23: KR349543. </t>
  </si>
  <si>
    <t xml:space="preserve">The phylogenetic data was deposited in the Dryad Digital Repository and available at: http://dx.doi.org/10.5061/dryad.doi:10.5061/dryad.m5c7m </t>
  </si>
  <si>
    <t>PMC3367918</t>
  </si>
  <si>
    <t>BC009507</t>
  </si>
  <si>
    <t xml:space="preserve">The cDNAs encoding for ISG15 (IMAGE ID IRAUp969E1149D, GenBank identification number (GI): BC009507), UbcH8 (UBE2H) (IMAGE ID IRAUp969G0731D, GI: BC006277), UBE1L (UBA7) (IMAGE ID IRAUp969H0433D, GI: BC006378), Ubc13 (IMAGE ID IRATp970B041D, GI: BC003365) and MxA (IMAGE ID IRATp970B1055D6, GI: BC032602) were purchased from ImaGenes (now Source BioScience). </t>
  </si>
  <si>
    <t xml:space="preserve">The pCDNA-Flag-Herc5 construct was kindly provided by K. Hochrainer [50]. The pCDNA4/TO/RGSHis6-SUMO2 has been previously described [47]. </t>
  </si>
  <si>
    <t>PMC4893659</t>
  </si>
  <si>
    <t>AF106899</t>
  </si>
  <si>
    <t xml:space="preserve">Batches of 10–20 collected mites were kept on 15–20 A. mellifera adult workers in plastic cages for at least two days, thereby mimicking the wandering stage of mites prior to reproduction in honey bee brood cells6. </t>
  </si>
  <si>
    <t xml:space="preserve">The invasive K1 (Korean) V. destructor haplotype was confirmed on a mite subsample (N = 146) using standard methods20 by comparing mitochondrial DNA sequences to references deposited in GenBank (V. destructor Cox-1 gene 458 bp fragment; Korean haplotype, accession number AF106899.1)18. </t>
  </si>
  <si>
    <t xml:space="preserve">Infestation experiments were performed in six colonies of A. mellifera in Chiang Mai (Northern Thailand; N 18°48′13″ and E 98°57′22″, A. mellifera can only survive in the northern part of the country) and on five, five and four colonies of A. cerana in Chiang Mai, Phatthalung (Southern Peninsular Thailand; Khuan Khanun, N 7°44′57″ and E 100°00′03″) and Samui island (N 9°32′05″ and E 99°58′28″), respectively. Brood comb preparation and infestations </t>
  </si>
  <si>
    <t>PMC3296761</t>
  </si>
  <si>
    <t>AJ298878</t>
  </si>
  <si>
    <t xml:space="preserve">The lower-case letters indicate the restriction sequences of Xho I and Not I, respectively. </t>
  </si>
  <si>
    <t xml:space="preserve">PCR products were cloned into a pT7BlueT-vector, sequenced using an ABI Prism 310 Genetic Analyzer (Applied Biosystems Inc., Foster City, CA, USA), and compared with the database sequences of bovine PPNP (Gene Bank: AJ298878). </t>
  </si>
  <si>
    <t xml:space="preserve">The plasmid containing the ORF of bovine PRNP was subsequently cloned into the vector pEF-BOS [22] to produce pEF-boPrP. The vector pEF-boPrP, which is a powerful mammalian expression vector that includes the human EF-α chromosomal gene, was used to overexpress PrP. </t>
  </si>
  <si>
    <t>PMC4168008</t>
  </si>
  <si>
    <t>KJ460261</t>
  </si>
  <si>
    <t xml:space="preserve">To compile a phylogenetic tree, distances of 1000 bootstrapped data sets were calculated by use of the Kimura-2 parameter model for evolutionary rate. </t>
  </si>
  <si>
    <t xml:space="preserve">The sequence data described in this study have been submitted to Genbank data library under accession numbers KJ460261–KJ460332. </t>
  </si>
  <si>
    <t>PMC3466407</t>
  </si>
  <si>
    <t>HM589803</t>
  </si>
  <si>
    <t xml:space="preserve">The resulting amoA sequence clustered with environmental sequences derived from other engineered environments, including landfills and activated sludge of municipal WWTPs (Fig. 6A). </t>
  </si>
  <si>
    <t xml:space="preserve">The amoA sequence retrieved from the Guelph RBCs shared a sequence identity of 94% with its most closely related sequences, which each originated from municipal WWTPs (HM589803, GU936642). </t>
  </si>
  <si>
    <t xml:space="preserve">Similarly, the thaumarchaeal 16S rRNA gene sequence obtained from Guelph WWTP clustered with genes retrieved from high-nutrient environments such as fertilized soils and WWTPs, and clustered distinctly from isolated or enriched AOA representatives (Fig. 6B). This sequence shared 100% sequence identity with sequences retrieved from an industrial WWTP (treating oil refinery waste) (HQ316970), activated sludge from a municipal WWTP (HM639792), and with sludge from a nitrous oxide oxidation system (AB619712). </t>
  </si>
  <si>
    <t>HQ316970</t>
  </si>
  <si>
    <t xml:space="preserve">Similarly, the thaumarchaeal 16S rRNA gene sequence obtained from Guelph WWTP clustered with genes retrieved from high-nutrient environments such as fertilized soils and WWTPs, and clustered distinctly from isolated or enriched AOA representatives (Fig. 6B). </t>
  </si>
  <si>
    <t xml:space="preserve">This sequence shared 100% sequence identity with sequences retrieved from an industrial WWTP (treating oil refinery waste) (HQ316970), activated sludge from a municipal WWTP (HM639792), and with sludge from a nitrous oxide oxidation system (AB619712). </t>
  </si>
  <si>
    <t>JN695686</t>
  </si>
  <si>
    <t xml:space="preserve">The longer sequence encompassed the 158 bp region of the corresponding DGGE band sequence; the sequences were identical across this span, indicating that they represented the same AOA population. </t>
  </si>
  <si>
    <t xml:space="preserve">These DNA sequences have been deposited in GenBank under accession numbers JN695686 and JN695687 for amoA and 16S rRNA genes respectively. </t>
  </si>
  <si>
    <t xml:space="preserve">Sequences for thaumarchaeal amoA and 16S rRNA genes were compared with reference sequences (obtained from GenBank) of enriched or isolated AOA representatives as well as environmental representatives. Sequences were aligned using MUSCLE (Edgar, 2004), and the resulting alignments were cropped so that all sequences spanned the same 483-bp and 762-bp regions for amoA and 16S rRNA genes respectively. </t>
  </si>
  <si>
    <t>PMC4226713</t>
  </si>
  <si>
    <t>KJ767789</t>
  </si>
  <si>
    <t xml:space="preserve">AGR2 splice variants were amplified using the following primers: AGR2 exon1L fw: 5'- GGG GAA AGG AAG GTT CGT TTC -3' (AGR2 SV-C); AGR2 exon1 fw: 5'- CGA CTC ACA CAA GGC AGG T -3' (AGR2 SV-E, -F, -G); AGR2 exon 2 fw: 5'-ATG GAG AAA ATT CCA GTG TCA GCA-3' (AGR2 SV-H); AGR2 exon 8 rev: 5'-TCC ACA CTA GCC AGT CTT CTC A-3' (AGR2 SV-C, -E, -F, -G, -H ). </t>
  </si>
  <si>
    <t xml:space="preserve">Sequences were cloned using the pCR2.1 Topo cloning kit (Life Technologies Darmstadt, Germany) and sequenced by Sanger dideoxy sequencing (Genebank accsession numbers: AGR2_SV-C: KJ767789; AGR2_SV-E: KJ767791; AGR2_SV-F: KJ767792; AGR2_SV-H: KJ767793). </t>
  </si>
  <si>
    <t xml:space="preserve">Quantitative real time PCR Quantitative real-time PCR was carried out using the GoTaq SyBr green qPCR-mix (Promega, Mannheim, Germany). </t>
  </si>
  <si>
    <t>KJ767793</t>
  </si>
  <si>
    <t xml:space="preserve">However as other sequenced clones lack this alteration, this would suggest the use of 5'-ACT TGA GAG CTT TCT TCA TAT GTC TG-3'as SV-H rev primer in future studies. </t>
  </si>
  <si>
    <t xml:space="preserve">This would be in accordance with nucleotides 378-353 of the sequence submitted to Genebank (KJ767793)). </t>
  </si>
  <si>
    <t>PMC5793060</t>
  </si>
  <si>
    <t>KT715695</t>
  </si>
  <si>
    <t xml:space="preserve">Both strains were ascribed to the species T. amestolkiae based on rDNA-ITS sequence homology; nevertheless, the same GenBank accession code is indicated by the authors, which refers to Zhanjiang as the place of origin (hence strain YX1) [24,25]. </t>
  </si>
  <si>
    <t xml:space="preserve">Even more ambiguous is the case of strain 9EB of T. aculeatus, whose identification was again based on the homology of a 16S sequence of 576 bp deposited in GenBank (accession code: KT715695), which is actually referred to a strain of Penicillium sp. that had been given a different number (C08652) [23]. </t>
  </si>
  <si>
    <t xml:space="preserve">However, this sequence is identical to one from another strain (CY196, accession number: KP059103) identified as T. verruculosus, again submitted from Chinese researchers from Guangzhou. Finally, substantial perplexity arises for three strains labeled with the same number (FJ-1) despite a declared different origin, which are reported to have been identified through rDNA-ITS sequencing [33,34,35]. </t>
  </si>
  <si>
    <t>KP059103</t>
  </si>
  <si>
    <t xml:space="preserve">However, this sequence is identical to one from another strain (CY196, accession number: KP059103) identified as T. verruculosus, again submitted from Chinese researchers from Guangzhou. </t>
  </si>
  <si>
    <t xml:space="preserve">Finally, substantial perplexity arises for three strains labeled with the same number (FJ-1) despite a declared different origin, which are reported to have been identified through rDNA-ITS sequencing [33,34,35]. However, the GenBank code (DQ365947.1) provided for all of them actually corresponds to a previously deposited sequence from a strain of T. purpurogenus (HS-A82). </t>
  </si>
  <si>
    <t>DQ365947</t>
  </si>
  <si>
    <t xml:space="preserve">Finally, substantial perplexity arises for three strains labeled with the same number (FJ-1) despite a declared different origin, which are reported to have been identified through rDNA-ITS sequencing [33,34,35]. </t>
  </si>
  <si>
    <t xml:space="preserve">However, the GenBank code (DQ365947.1) provided for all of them actually corresponds to a previously deposited sequence from a strain of T. purpurogenus (HS-A82). </t>
  </si>
  <si>
    <t>PMC4789581</t>
  </si>
  <si>
    <t>SRX1316769</t>
  </si>
  <si>
    <t xml:space="preserve">Despite being certainly a sort of oversimplification, such an analysis might present a frame for further experimental validation of potential protein targets that might influence longevity. </t>
  </si>
  <si>
    <t xml:space="preserve">Short read data have been deposited into the Short Read Archive (http://www.ncbi.nlm.nih.gov/sra) under the accession numbers SRX1316769 (S. franciscanus) and SRX1317962 (L. variegatus). </t>
  </si>
  <si>
    <t>EQ963472</t>
  </si>
  <si>
    <t xml:space="preserve">Whole genome sequencing of chromium tolerant A. flavus strain (TERIBR1) was done (Illumina HiSeq2000). </t>
  </si>
  <si>
    <t xml:space="preserve">The alignment of quality trimmed data of TERIBR1 with reference NRRL3357 (accession number EQ963472) strain was performed using Bowtie2 version 2.2.8. </t>
  </si>
  <si>
    <t xml:space="preserve">SNP with a minimum read depth of 5 and not in vicinity (10 bp) of INDEL were filtered. Candidate genes conferring chromium resistance were selected and SNPs were identified. </t>
  </si>
  <si>
    <t>PMC6004538</t>
  </si>
  <si>
    <t>CP000424</t>
  </si>
  <si>
    <t xml:space="preserve">As the operon was more highly expressed in the absence of cysteine, it may indeed be involved in the transport of cysteine or of the precursors needed for cysteine biosynthesis. </t>
  </si>
  <si>
    <t xml:space="preserve">This transport system was also found on a plasmid in L. paracasei ATCC 334 (GenBank acc. no.CP000424) but not in other L. paracasei genomes in the GenBank database. </t>
  </si>
  <si>
    <t xml:space="preserve">Since cheese is a cysteine-poor environment, the presence of a cysteine transport system apparently does not provide an evolutionary advantage for this bacterium, which could explain why this transport system is not widely distributed in L. paracasei strains, especially those of dairy origin. Analysis of the RNA-seq data enabled identification of the genes that formed transcriptional units (Figure 3). </t>
  </si>
  <si>
    <t>PMC3987133</t>
  </si>
  <si>
    <t>AAD33943</t>
  </si>
  <si>
    <t xml:space="preserve">DNA constructs encoding single Cys-substituted Tha4 (Tha4(XnC)) were generated by QuikChange mutagenesis (Agilent Technologies) according to the manufacturer’s instructions. </t>
  </si>
  <si>
    <t xml:space="preserve">The template used for mutagenesis was the coding sequence for mature Tha4 from pea (Pisum sativum; GenBank accession no. AAD33943) lacking the chloroplast targeting peptide; the protein sequence begins with “MAFFGLGVPE…” (Fincher et al., 2003) and is labeled starting with the N-terminal methionine as position 1. </t>
  </si>
  <si>
    <t xml:space="preserve">All Tha4 constructs were cloned into pGEM4Z (Promega). All cpTatC constructs were prepared from pSSU13pre-cpTatC, which was constructed by splice overlap extension (Horton et al., 1989) and contains the transit peptide and first 13 residues of the mature domain of the pea (P. sativum) small subunit of ribulose-1,5-bis-phosphate carboxylase/oxygenase (GenBank accession no. AAA33685), fused to the N terminus of the complete precursor sequence for pea (P. sativum) cpTatC (GenBank accession no. AAK93948; Ma and Cline, 2013), and cloned into pGEM4Z. </t>
  </si>
  <si>
    <t>AAA33685</t>
  </si>
  <si>
    <t xml:space="preserve">All Tha4 constructs were cloned into pGEM4Z (Promega). </t>
  </si>
  <si>
    <t xml:space="preserve">All cpTatC constructs were prepared from pSSU13pre-cpTatC, which was constructed by splice overlap extension (Horton et al., 1989) and contains the transit peptide and first 13 residues of the mature domain of the pea (P. sativum) small subunit of ribulose-1,5-bis-phosphate carboxylase/oxygenase (GenBank accession no. AAA33685), fused to the N terminus of the complete precursor sequence for pea (P. sativum) cpTatC (GenBank accession no. AAK93948; Ma and Cline, 2013), and cloned into pGEM4Z. </t>
  </si>
  <si>
    <t xml:space="preserve">For simplicity, pSSU13pre-cpTatC will be referred to in this publication as pre-cpTatC. The His-tagged pre-cpTatC precursor was constructed by splice overlap extension with the coding sequence for GGGGSGGGGSGGGGSHHHHHH fused to the pre-cpTatC C terminus (Ma and Cline, 2013). </t>
  </si>
  <si>
    <t>CAA73179</t>
  </si>
  <si>
    <t xml:space="preserve">The antigen for cpTatC was the first 116 residues of P. sativum pre-cpTatC, which contained the transit peptide and first stroma-exposed segment, expressed as an N-terminal GST fusion protein expressed in E. coli and purified with glutathione-Sepharose (GE Healthcare; Mori et al., 2001). </t>
  </si>
  <si>
    <t xml:space="preserve">The antigen for psAlb3 (previously called cpOxa1) was the C-terminal soluble domain (residues 305–442) of the P. sativum Alb3 orthologue (GenBank accession no. CAA73179) expressed with an N-terminal histidine tag in E. coli and purified with Ni-NTA Sepharose (Cline and Mori, 2001). </t>
  </si>
  <si>
    <t xml:space="preserve">Source plants, chloroplast and thylakoid isolation, and chloroplast import assays Intact chloroplasts were isolated from 9–10-d-old pea seedlings (cv. </t>
  </si>
  <si>
    <t>AAK93948</t>
  </si>
  <si>
    <t xml:space="preserve">Model for the structure of cpTatC from P. sativum </t>
  </si>
  <si>
    <t xml:space="preserve">The sequence of cpTatC from P. sativum (GenBank accession no. AAK93948) was homology modeled onto the three-dimensional structure of the A. aeolicus TatC protein (Protein Data Bank accession no. 4HTT; Ramasamy et al., 2013) using the MODELLER tool of Chimera (Pettersen et al., 2004; Eswar et al., 2006), guided by an alignment between the last 230 amino acids of pea cpTatC and the sequence of A. aeolicus TatC (Protein Data Bank accession no. 4B4A_A). </t>
  </si>
  <si>
    <t xml:space="preserve">The N-terminal 21 residues (“AFFGLGVPELVVIAGVAALVF”) of the P. sativum mature Tha4 (GenBank accession no. AAD33943) and the 22 N-terminal residues (“ASLFGVGAPEALVIGVVALLVF”) of the P. sativum mature Hcf106 (GenBank accession no. AAK93949) were modeled onto the structure of E. coli TatA (PDB 2LZR) guided by the alignment with the sequence of TatA (Protein Data Bank accession no. 2LZR_A). The “PipesAndPlanks” tool of Chimera was used for the cylindrical depiction of the TM helices of Tha4 and Hcf106. </t>
  </si>
  <si>
    <t xml:space="preserve">The N-terminal 21 residues (“AFFGLGVPELVVIAGVAALVF”) of the P. sativum mature Tha4 (GenBank accession no. AAD33943) and the 22 N-terminal residues (“ASLFGVGAPEALVIGVVALLVF”) of the P. sativum mature Hcf106 (GenBank accession no. AAK93949) were modeled onto the structure of E. coli TatA (PDB 2LZR) guided by the alignment with the sequence of TatA (Protein Data Bank accession no. 2LZR_A). </t>
  </si>
  <si>
    <t xml:space="preserve">The “PipesAndPlanks” tool of Chimera was used for the cylindrical depiction of the TM helices of Tha4 and Hcf106. Alignments were conducted by Multalin (http://multalin.toulouse.inra.fr/multalin/multalin.html). </t>
  </si>
  <si>
    <t>PMC6060812</t>
  </si>
  <si>
    <t>U00096</t>
  </si>
  <si>
    <t xml:space="preserve">Genome sequence and gene annotation </t>
  </si>
  <si>
    <t xml:space="preserve">The full genome sequence of E. coli K-12 MG1655 (U00096.2) was obtained from the NCBI database (http://www.ncbi.nlm.nih.gov). </t>
  </si>
  <si>
    <t xml:space="preserve">Gene annotations for E. coli were from the NCBI database and Conway et al. (2014). Partitioning of the genome </t>
  </si>
  <si>
    <t>PMC6433176</t>
  </si>
  <si>
    <t>AC253869</t>
  </si>
  <si>
    <t xml:space="preserve">Low quality reads (&gt;20% positions of the read with base quality &lt;30) were removed using NGStoolkit (Trivedi et al. 2014). </t>
  </si>
  <si>
    <t xml:space="preserve">Available chloroplast genome sequence (AC253869) of the species A. coerulea was downloaded from GenBank. </t>
  </si>
  <si>
    <t xml:space="preserve">The nuclear reference genome was obtained from Phytozome with the permission from Elena Kramer and Scott Hodges. All filtered reads were mapped against the chloroplast and nuclear reference genomes using BWA (Li and Durbin 2010) with the default parameters. </t>
  </si>
  <si>
    <t>PMC3775756</t>
  </si>
  <si>
    <t>AE017245</t>
  </si>
  <si>
    <t xml:space="preserve">The resulting reads (∼ 50 nucleotides in length) were mapped to bacterial reference genome with two mismatches per read. </t>
  </si>
  <si>
    <t xml:space="preserve">Filtered reads of MS-H, 86079/7NS, MS-H4 and MS-H5 were assembled with Corona Lite package v4.2 (Applied Biosystems) using M. synoviae strain MS-53 as reference (GenBank accession no. AE017245). </t>
  </si>
  <si>
    <t xml:space="preserve">CodonCode Aligner v.3.7.1 was used to call SNPs among study strains keeping 86079/7NS as reference genotype. Genomic DNA Extraction from M. synoviae Strains/Isolates for Complete obg Sequence </t>
  </si>
  <si>
    <t>KC990840</t>
  </si>
  <si>
    <t xml:space="preserve">Nucleotide sequencing reads for each of the 20 M. synoviae strains/isolates were edited using Geneious® Pro software package v.5.5.6 (Biomatters, New Zealand) [35] and reads with no ambiguities were assembled and the consensus sequence representing the complete obg CDS was obtained using the Contig assembly function of the Geneious®. </t>
  </si>
  <si>
    <t xml:space="preserve">Nucleotide sequences of complete obg CDS for M. synoviae strains 86079/7NS, MS-H, 93198/1-24b and 94036/2-2a (as representatives of four different types of sequence) have been deposited in GenBank under accession numbers KC990840, KC990837, KC990838 and KC990839, respectively. </t>
  </si>
  <si>
    <t xml:space="preserve">Homology Modeling of Obg Proteins The SWISS-MODEL workspace (http://swissmodel.expasy.org/workspace/) [36] was used for homology modelling of translated Obg protein sequences deduced from the complete obg nucleotide sequences. </t>
  </si>
  <si>
    <t xml:space="preserve">Four SNPs of such type were found in MS-H and therefore were considered to have potential involvement in ts phenotype of MS-H. </t>
  </si>
  <si>
    <t xml:space="preserve">Note that the MS-H is ts + while 86079/7NS, MS-H4 and MS-H5 are ts –. Three of these SNPs were within the coding sequence of the genes nagB, cls and pepO (A→G, A→G and G→A at positions 216554, 445923 and 584515, respectively, according to GenBank accession no. AE017245) but all found to be of synonymous nature and were therefore not pursued any further. </t>
  </si>
  <si>
    <t xml:space="preserve">The remaining SNP (G→A, at position 181212 according to GenBank accession no. AE017245), located in the gene obg, was of non-synonymous nature and was further examined by Sanger sequencing (BDT version 3.1; Applied Biosystems) using primers described in materials and methods. Mutations in Obg of both Gram-positive and Gram-negative bacteria have been identified in association with ts + [7], [16], [24]. </t>
  </si>
  <si>
    <t xml:space="preserve">The remaining SNP (G→A, at position 181212 according to GenBank accession no. AE017245), located in the gene obg, was of non-synonymous nature and was further examined by Sanger sequencing (BDT version 3.1; Applied Biosystems) using primers described in materials and methods. </t>
  </si>
  <si>
    <t xml:space="preserve">Mutations in Obg of both Gram-positive and Gram-negative bacteria have been identified in association with ts + [7], [16], [24]. Therefore, M. synoviae Obg was selected for further analysis towards a potential cause of MS-H temperature-sensitivity and/or attenuation. </t>
  </si>
  <si>
    <t>PMC3726600</t>
  </si>
  <si>
    <t>FN588437</t>
  </si>
  <si>
    <t xml:space="preserve">For each child, expressed var sequences were generated from ring-stage parasites as described previously [23] and are accessible in the EMBL nucleotide sequence database (EMBL accession numbers FN588437–FN592661; [20] for the symptomatic cases and HE654181–HE654544 for the asymptomatic cases). </t>
  </si>
  <si>
    <t xml:space="preserve">Sequence assembly, classification and counting were done using two previously described analysis pipelines [20], [36]. These analysis pipelines were modified to calculate each isolate’s Simpson’s Index of diversity as described below [22]. </t>
  </si>
  <si>
    <t>PMC5043173</t>
  </si>
  <si>
    <t>EU357901</t>
  </si>
  <si>
    <t xml:space="preserve">The 3′-UTR sequences of porcine transcripts in whole genome were obtained from NCBI (http://www.ncbi.nlm.nih.gov/). </t>
  </si>
  <si>
    <t xml:space="preserve">The 3-UTR of SIRT5 (Accession NO.: EU357901.1) contains the highly conserved binding sites for the miR19b, and the sequence 486bp is as Table S5, Further, the 3′-UTR sequence was inserted into pmirGLO Vector (Promega) with XhoI and XbaI double digestion to construct recombinant Dual-Luciferase reporter vector, named as pGLO-SIRT5 -3′UTR (Fig. 1A). </t>
  </si>
  <si>
    <t xml:space="preserve">Meanwhile, Mutagenic and deleted SIRT5 3′UTR reporter vectors Table S5, i.e., pGLO-SIRT5-3′UTR-mut and pGLO-SIRT5-3UTR-del, respectively, were constructed with seven exchanged nucleotides or a deleted target site via DNA synthesis (Sangon Biotech, Shanghai). Luciferase reporter assay </t>
  </si>
  <si>
    <t>PMC4627355</t>
  </si>
  <si>
    <t>AY550990</t>
  </si>
  <si>
    <t xml:space="preserve">qPCR was performed as previously described (Roongsattham et al., 2012). </t>
  </si>
  <si>
    <t xml:space="preserve">All expression was normalized to the EgEfα1 (accession number: AY550990) expression. </t>
  </si>
  <si>
    <t xml:space="preserve">No change of EgEfα1 transcript accumulation was found in the fruit tissues treated or not treated with ethylene. Controls were conducted to validate the absence of DNA in each sample. </t>
  </si>
  <si>
    <t>PMC4153485</t>
  </si>
  <si>
    <t>CP006833</t>
  </si>
  <si>
    <t xml:space="preserve">Protein-, rRNA-, and tRNA-encoding genes were identified as described (3). </t>
  </si>
  <si>
    <t xml:space="preserve">The genome was annotated based on C. fetus subsp. testudinum strain 03-427T (accession number CP006833) (4, 5), with further annotation using Artemis (6), the identification of Pfam domains [v.26.0 (7)], and BLASTP comparisons to proteins in the NCBI nonredundant (nr) database. </t>
  </si>
  <si>
    <t xml:space="preserve">The chromosomal genome encodes 1663 putative protein-coding genes (including 18 probable pseudogenes), 43 tRNA genes, and 3 rRNA operons. The megaplasmid encodes an additional 111 putative protein-coding genes. </t>
  </si>
  <si>
    <t>CP009043</t>
  </si>
  <si>
    <t xml:space="preserve">The complete genome sequence of C. iguaniorum strain 1485ET has been deposited in GenBank under accession numbers CP009043 and CP009044. </t>
  </si>
  <si>
    <t xml:space="preserve">Citation Gilbert MJ, Miller WG, Yee E, Kik M, Wagenaar JA, Duim B. 2014. Complete genome sequence of Campylobacter iguaniorum strain 1485ET, isolated from a bearded dragon (Pogona vitticeps). </t>
  </si>
  <si>
    <t>PMC3953438</t>
  </si>
  <si>
    <t>EU733254</t>
  </si>
  <si>
    <t xml:space="preserve">We detected a similar increase in VVΔEΔK+RhTRS1 replication after transiently transfecting PRO1190 cells with a siRNA specific for PKR, but not a control siRNA (data not shown). </t>
  </si>
  <si>
    <t xml:space="preserve">Sequence analysis of PRO1190 PKR identified three non-synonymous mutations relative to a previously reported AGM PKR (GenBank # EU733254) that is sensitive to RhTRS1 (Fig. </t>
  </si>
  <si>
    <t>SRP033208</t>
  </si>
  <si>
    <t xml:space="preserve">Gene amplification as a mechanism of rapid adaptation in vaccinia virus has been well documented [17], [18], [21]. </t>
  </si>
  <si>
    <t xml:space="preserve">To determine whether gene amplification could account for the broadly improved replication of passaged VVΔEΔK+RhTRS1 we performed paired-end Illumina based deep sequencing (Short Read Archive #SRP033208). </t>
  </si>
  <si>
    <t xml:space="preserve">Based on read depth, we detected duplication of the rhtrs1 locus in all three passage 7 virus pools but not in VVΔEΔK+RhTRS1 (Fig. 4A). Each of the passaged pools contained between 1.4 and 1.9 copies of rhtrs1 per genome, although these numbers reflect averages of a heterogeneous population of viral genomes. </t>
  </si>
  <si>
    <t>KF728076</t>
  </si>
  <si>
    <t xml:space="preserve">Multiple plasmids were submitted for Sanger sequencing using PKR specific sequencing primers (#859: 5′-ATGGCTGGTGATCTTGCAC; #860: 5′-GTGAACAACTCACTTGCTTC; #861: 5′-GAAACTAGACAAAGTTTTGGC; #862: 5′-CTAACATGTATGTCGTTCCT; #863: 5′-AAGGCACTTAGTCTTTGATC; #864: 5′-TCTGATATCTCAAGCAATGC). </t>
  </si>
  <si>
    <t xml:space="preserve">Contigs were assembled and curated in Geneious Pro v4.8.5 (GenBank #KF728076-7). </t>
  </si>
  <si>
    <t xml:space="preserve">The predicted amino acid sequence was aligned to the predicted amino acid sequences of previously reported AGM (GenBank # EU733254), rhesus macaque (GenBank# EU733261), and human PKR (GenBank # NM001135651) using ClustalW2 (http://www.ch.embnet.org/software/ClustalW.html) [38]. Experimental evolution of VVΔEΔK+RhTRS1 </t>
  </si>
  <si>
    <t xml:space="preserve">The predicted amino acid sequence was aligned to the predicted amino acid sequences of previously reported AGM (GenBank # EU733254), rhesus macaque (GenBank# EU733261), and human PKR (GenBank # NM001135651) using ClustalW2 (http://www.ch.embnet.org/software/ClustalW.html) [38]. </t>
  </si>
  <si>
    <t xml:space="preserve">Experimental evolution of VVΔEΔK+RhTRS1 For every round of infection, triplicate confluent 10 cm dishes (Figure 2) or 6-well plates (Figure 7) of PRO1190 or HFF were infected with VVΔEΔK+RhTRS1 (MOI = 0.1). </t>
  </si>
  <si>
    <t>M35027</t>
  </si>
  <si>
    <t xml:space="preserve">De novo assembly guided by the Vaccinia virus Copenhagen genome (GenBank #M35027.1) was used to construct a reference assembly sequence for VVΔEΔK+RhTRS1 (Tables S1 and S2). </t>
  </si>
  <si>
    <t xml:space="preserve">Shotgun reads from the parental virus were assembled to contigs using ABySS 1.3.4 [40]; parental virus reads were then realigned against the resulting assembly contigs using bwa 0.6.1 [41]. Discrepancies between reads and contigs, reflecting de novo assembly errors, were corrected in the contigs following manual examination, and contigs were ordered and concatenated by comparison to the Copenhagen sequence. </t>
  </si>
  <si>
    <t xml:space="preserve">Click here for additional data file. </t>
  </si>
  <si>
    <t xml:space="preserve">Amino acid alignment of African green monkey, human, and rhesus PKR. Predicted PKR amino acid sequences from AGM (PRO1190T1610 and EU733254), rhesus macaque (GenBank# EU733261), and human (GenBank # NM001135651) were aligned using CLUSTAL W (1.83) [38]. </t>
  </si>
  <si>
    <t xml:space="preserve">We identified three non-synonymous amino acid differences (grey or green highlighted residues) between the two AGM alleles. One of these differences is at a site that is evolving under positive selection in primates (green highlighted residue) [12]. </t>
  </si>
  <si>
    <t xml:space="preserve">Recombination sites occur (middle) after nt 84267 (J2R) and before nt 83200 (L5R) relative to the reference vaccinia virus. </t>
  </si>
  <si>
    <t xml:space="preserve">Copenhagen strain (Genbank #M35027.1), or (bottom) after nt 84237 (J2R) and before nt 622 (neoR - pcDNA3.1, Invitrogen). </t>
  </si>
  <si>
    <t xml:space="preserve">Genomic coordinates for regions in whole genome alignment between Vaccinia copenhagen reference (GenBank M35027.1) and parental genome (VVΔEΔK+RhTRS1 genome) sequenced here, as determined by MUMmer 3.2.1  [44] . </t>
  </si>
  <si>
    <t>PMC3838785</t>
  </si>
  <si>
    <t>BC069565</t>
  </si>
  <si>
    <t xml:space="preserve">We designed a cloning approach based on synthetic overlapping primers and a PCR assembly strategy to construct a synthetic hIL-25 cDNA fragment without the signal peptide sequence (Xiong et al. 2004). </t>
  </si>
  <si>
    <t xml:space="preserve">The hIL-25 cDNA (GenBank accession number BC069565) was used as template for optimization to generate a set of ten overlapping oligonucleotides (as showed in Table 1), of which G+C content was adjusted to meet codon preference. </t>
  </si>
  <si>
    <t xml:space="preserve">A mixture of the oligonucleotides (10 ng each) was used in a first-round ten cycles of PCR procedure using pfu polymerase to generate most sections of the coding sequence. Then, the region for XhoI restriction site and Kex2 and Ste13 cleavage sites of α-factor signal sequence of P. pastoris were added to the 5′ terminal of the synthesized fragment in the second-round PCR using the most 5′ end primer N1 (see Table 1). </t>
  </si>
  <si>
    <t xml:space="preserve">GenBank accession numbers </t>
  </si>
  <si>
    <t xml:space="preserve">The accession number of wild-type IL-25 is BC069565; the accession number of codon-optimized IL-25 is KF360054. </t>
  </si>
  <si>
    <t>PMC3610829</t>
  </si>
  <si>
    <t>AE014133</t>
  </si>
  <si>
    <t xml:space="preserve">Because the aligner BWA [19] allowed a few gaps for efficient alignment of millions of reads of approximately 100 bp, shorter reads consisting mostly of sequencing adapters would not be mapped. </t>
  </si>
  <si>
    <t xml:space="preserve">After removing adapter sequences from each short-read [20] and trimming of the 3′-ends by quality scores [21], the resulting sequences were mapped onto the reference genome of strain UA159 (GenBank accession no. AE014133) using the short-read aligner. </t>
  </si>
  <si>
    <t xml:space="preserve">Mapped short-read alignments were then converted into readable formats using SAMTOOLS [22]. </t>
  </si>
  <si>
    <t>PMC5398030</t>
  </si>
  <si>
    <t>AAA69977</t>
  </si>
  <si>
    <t xml:space="preserve">The DnrD protein encoded by Dshi_3189 showed an amino acid sequence identity of 45.95% with Nnr of P. denitrificans (AAA69977.2), but only 27.48% identity with the amino acid sequence of Dnr from P. aeruginosa. </t>
  </si>
  <si>
    <t xml:space="preserve">DnrD and the protein encoded by Dshi_3191 termed DnrE share 42.29% amino acid sequence identity and affiliated within the Dnr subgroup of the Crp/Fnr family (Figure 1C). The genes encoding DnrD and DnrE are localized within the denitrification gene cluster of D. shibae. </t>
  </si>
  <si>
    <t>PMC6369157</t>
  </si>
  <si>
    <t>AE004439</t>
  </si>
  <si>
    <t xml:space="preserve">The P. multocida 0818 strain was isolated from a pasteurellosis outbreak at a duck farm in Sichuan Province, China in 2012 (21). </t>
  </si>
  <si>
    <t xml:space="preserve">Because the genome of P. multocida 0818 has not been sequenced, all of the primers designed for P. multocida 0818 in Table 2 were based on the genomic sequence of P. multocida Pm70 (AE004439.1) (25). P. multocida was cultured in Bacto brain heart infusion (BHI) broth (BD Bioscience, San Jose, CA, USA), and Salmonella Choleraesuis and Escherichia coli were grown in Luria-Bertani (LB) broth. </t>
  </si>
  <si>
    <t xml:space="preserve">The antibiotics and reagents used in this study were purchased from Sigma-Aldrich (St. Louis, MO, USA). LB broth, BHI broth, and chromoazurol S (CAS) broth were routinely used (26). </t>
  </si>
  <si>
    <t>AAL19637</t>
  </si>
  <si>
    <t xml:space="preserve">Heterologous Expression of P. multocida fur Gene in S. Choleraesuis </t>
  </si>
  <si>
    <t xml:space="preserve">Based on our bioinformatics analysis, the fur gene of P. multocida Pm70 was 441 bp in length and shared no highly similar sequences with either S. Typhimurium fur (Gene ID 1252213) or E. coli fur (Gene ID 945295); however, the 441-bp sequence of the Pm70 fur gene was predicted to encode a 146-amino acid polypeptide, which showed 67% identity to both S. Typhimurium Fur (Protein ID, AAL19637.1) and E. coli Fur (Protein ID, CDZ19538.1). </t>
  </si>
  <si>
    <t xml:space="preserve">Thus, we proposed that this protein might perform the same functions as other Fur proteins. To further evaluate the functionality of P. multocida Fur, Δfur mutants of S. Choleraesuis were complemented with the recombinant plasmid pSS908 carrying the P. multocida fur gene in the low-copy-number plasmid pSS664. S. Choleraesuis Δfur (S984) was utilized for complementation assays (Table 1). </t>
  </si>
  <si>
    <t>PMC3772137</t>
  </si>
  <si>
    <t>KC736978</t>
  </si>
  <si>
    <t xml:space="preserve">Nucleotide sequence accession number. </t>
  </si>
  <si>
    <t xml:space="preserve">The complete genome sequence of bacteriophage SfII has been deposited in GenBank under the accession no. KC736978. </t>
  </si>
  <si>
    <t xml:space="preserve">Citation George DT, Stephenson DP, Tran E, Morona R, Verma NK. </t>
  </si>
  <si>
    <t>PMC3537729</t>
  </si>
  <si>
    <t>M31418</t>
  </si>
  <si>
    <t xml:space="preserve">In order to clarify the difference in the size of PCR products of SJL and NZO mice we sequenced the PCR product and observed an integration of 68 bp between the sequence of exon 1 and exon 2, indicating that in several mouse strains an additional exon is spliced between exon 1 and exon 2 (Figure 5D). </t>
  </si>
  <si>
    <t xml:space="preserve">The sequence of the SJL stains corresponds to the EST clone M31418. </t>
  </si>
  <si>
    <t xml:space="preserve">(D) The different size of the PCR product is the result of integration of 68 bp between the sequence of exon 1 and exon 2 as indicated in red. </t>
  </si>
  <si>
    <t xml:space="preserve">Sequence of SJL corresponds to EST clone M31418, sequence of NZO exhibits GenBank accession number BankIt1573081 JX945582. </t>
  </si>
  <si>
    <t>PMC4948018</t>
  </si>
  <si>
    <t>SRP067532</t>
  </si>
  <si>
    <t xml:space="preserve">In order to investigate transcriptional changes on different conditions, the transcriptomes of the muC strain on CB1, CB2, CC1 and CC2 were analyzed by RNAseq. </t>
  </si>
  <si>
    <t xml:space="preserve">The RNAseq results were stored in the GenBank (SRA #: SRP067532). </t>
  </si>
  <si>
    <t xml:space="preserve">The results of transcriptomes are shown in Supplementary Table S2. The COG distributions for the genes up-regulated and down-regulated in the transcriptomes of them are shown in Fig. 2. </t>
  </si>
  <si>
    <t xml:space="preserve">The biological duplicates were used in this study. </t>
  </si>
  <si>
    <t xml:space="preserve">SRA accession number for samples is SRP067532. </t>
  </si>
  <si>
    <t>PMC5697351</t>
  </si>
  <si>
    <t>C11440</t>
  </si>
  <si>
    <t xml:space="preserve">Microchamber array imaging </t>
  </si>
  <si>
    <t xml:space="preserve">The assembled microchamber system was imaged using a Zeiss Axio Observer.Z1 fluorescent microscope with a Hamamatsu Orca-Flash4.0 LT Digital CMOS camera (C11440-42 U) and an automatic stage. </t>
  </si>
  <si>
    <t xml:space="preserve">For each microchamber array, bright field images were taken to visualize the microchambers and fluorescent images were taken to visualize cells labeled with CD4 or CD8 antibodies. A set of 253 tiles (5X image) or 494 tiles (10X image) was taken for the entire array (54183uM x 24866uM). </t>
  </si>
  <si>
    <t>PMC6291300</t>
  </si>
  <si>
    <t>MG976502</t>
  </si>
  <si>
    <t xml:space="preserve">To enable further characterization, this V region was expressed in multiple antibody formats (Fab’, Fab’PEG, IgG1, IgG4P, triFab’, FabFv, Fab’human albumin conjugate and Fab’mouse albumin fusion; Supplementary Table 3). </t>
  </si>
  <si>
    <t xml:space="preserve">When subcloned as a humanized IgG4P (serine-to-proline mutation at residue 241 to reduce propensity for Fab-arm exchange31) isotype, this antibody is known as rozanolixizumab (Supplementary Figure 1; these sequence data have been submitted to the DDBJ/EMBL/GenBank databases under accession number MG976502 (light chain) and MG976503 (heavy chain)). </t>
  </si>
  <si>
    <t xml:space="preserve">Rozanolixizumab was humanized using CDR-grafting.32 Under the 2014 INN/WHO method for assigning generic names, rozanolixizumab was given the -xizu- sub-stem, designating it a chimeric/humanized molecule; the chimeric designation was assigned due to sequence similarities with Macaque monkey IgG sequences, however, no Macaque monkey sequences were used in the humanization process. This designation has been criticized and used as an example in the literature to show some of the inaccuracies and inconsistencies with the INN/WHO system;33,34 the naming system has subsequently been revised and superseded.34 </t>
  </si>
  <si>
    <t>PMC3595987</t>
  </si>
  <si>
    <t>JX183540</t>
  </si>
  <si>
    <t xml:space="preserve">The sequences were deposited in the GenBank database with the following accession numbers: JX183540 [MM03]; JX183541 [MM07]; JX183542 [MM56]; JX183543 [MM62]; JX183544 [MM78]; JX183545 [MM83]; JX183546 [MM86]; JX183547 [MM90]. </t>
  </si>
  <si>
    <t>PMC4868275</t>
  </si>
  <si>
    <t>SRP052953</t>
  </si>
  <si>
    <t xml:space="preserve">OTUs with hits corresponding to chloroplasts, chlorophytes and Archaea were removed after classification and excluded from further statistical analysis. </t>
  </si>
  <si>
    <t xml:space="preserve">The sequence data is available from the Center for Biotechnology Information (NCBI) Sequence Read Archive (SRA) under accession number SRP052953. </t>
  </si>
  <si>
    <t xml:space="preserve">For statistical data analyses, sampling efforts (number of sequences obtained per sample) were normalised with a rarefied subsampling process across the 34 samples. Samples were subsampled at 3,853 sequences with 100 iterations to account for random effects of the subsampling in R using a personalized script (S1 Appendix). </t>
  </si>
  <si>
    <t>PMC6175101</t>
  </si>
  <si>
    <t>BM815987</t>
  </si>
  <si>
    <t xml:space="preserve">In a preliminary expression analysis with all three genes, we found that LOX2.A displayed a more consistent response to −K than did the other HvLOX2 genes identified, and therefore, we selected it for further study. </t>
  </si>
  <si>
    <t xml:space="preserve">No VSP homologue was found in the available barley nucleotide or protein sequence databases, but a number of Me‐JA‐induced genes (“JA‐induced proteins”, JIPs) have been identified (Andresen et al., 1992; Weidhase et al., 1987). HvJIP60 (BM815987), used here, encodes a ribosome‐inactivating protein with glycosidase activity (Chaudhry et al., 1994; Dunaeva, Goebel, Wasternack, Parthier, &amp; Goerschen, 1999; Reinbothe et al., 1994). </t>
  </si>
  <si>
    <t xml:space="preserve">Three barley genes, encoding α‐tubulin (Hvα‐TUB, U40042), glyceraldehyde 3‐phosphate dehydrogenase (HvGAPDH, M36650), and ubiquitin (HvUBQ, M60175), were tested for their suitability as reference genes by determining the variation of Ct values and the frequency distribution of transcript levels obtained by qPCR across a number of different conditions (Supporting Information Figure S5). From this analysis, Hvα‐TUB emerged as a robust constitutive reference and was used for normalization of transcript levels. </t>
  </si>
  <si>
    <t>PMC4431602</t>
  </si>
  <si>
    <t>KM283182</t>
  </si>
  <si>
    <t>Case study</t>
  </si>
  <si>
    <t xml:space="preserve">Nucleotide comparisons with the original sequence from Oyamatsu [14] revealed greater than 96 % sequence identity, confirming CEV was detected in this study (Additional file 1). </t>
  </si>
  <si>
    <t xml:space="preserve">The received sequence was added to gene bank (Gene Bank ID: KM283182). </t>
  </si>
  <si>
    <t xml:space="preserve">Furthermore, transmission electron microscopy studies performed at WAVDL have revealed that samples from koi positive for CEV by PCR also yield poxvirus-like virions (Fig. 4) within infected gill epithelial cells as has been repeatedly reported [3, 6, 15].Fig. 4Transmission electron photomicrograph of a koi gill epithelial cell containing large intracytoplasmic spheroid CEV virions indicated by the arrows The disease induced by CEV occurs at a temperature range similar to KHVD and also develops similar clinical signs [16]. </t>
  </si>
  <si>
    <t>PMC6023969</t>
  </si>
  <si>
    <t>SRP138008</t>
  </si>
  <si>
    <t xml:space="preserve">GO terms with Benjamini–Hochberg corrected P &lt; 0.05 were defined to be significantly enriched by differentially expressed genes (DEG). </t>
  </si>
  <si>
    <t xml:space="preserve">RNA sequence data have been deposited at NCBI Sequence Read Archive under SRP study accession number SRP138008. </t>
  </si>
  <si>
    <t xml:space="preserve">Validation of RNA-Seq Result and mRNA Levels of Cytokines/Chemokines Expression in Cocultured Cells by Real-Time Quantitative PCR Total RNA was reverse transcribed into first-strand complementary DNA by using PrimeScript™ RT Master Mix (Takara Bio Inc., Shiga, Japan). </t>
  </si>
  <si>
    <t>PMC5148889</t>
  </si>
  <si>
    <t>AKC01502</t>
  </si>
  <si>
    <t xml:space="preserve">Additionally, in the reference strain Fol4287, FoHeli1.6 is located 251 bp upstream from SIX6 (Secreted In Xylem 6). </t>
  </si>
  <si>
    <t xml:space="preserve">In a race 1 tomato-infecting strain (Fol004) a FoHeli1 is located 156 bp upstream from a gene for a secreted oxidoreductase (ORX1-like) protein (AKC01502.1). </t>
  </si>
  <si>
    <t xml:space="preserve">Finally, in a melon-infecting isolate (Mel02010), we find a partial copy of a FoHeli1 located 476 bp upstream from a predicted argininosuccinate lyase gene (ARG1, AB045736.1). Deletion of ARG1 leads to a reduction in virulence [49]. </t>
  </si>
  <si>
    <t>PMC5751972</t>
  </si>
  <si>
    <t>ACD56757</t>
  </si>
  <si>
    <t xml:space="preserve">The two strains were grown in LB medium supplemented with a final concentration of 100μg ml-1 ampicillin at 37°C. </t>
  </si>
  <si>
    <t xml:space="preserve">The two strains were used to prepare protein HpaXm (ACD56757.1) and Hpa1Xoo (ABG36696.1). </t>
  </si>
  <si>
    <t xml:space="preserve">The protein of HpaXm and Hpa1Xoo with glutathione S-transferase (GST) were purified as previously described [14]. Synthetic peptides of the four new fragments HpaXm35-51, HpaXm10-39, Hpa1Xoo36-52 and Hpa1Xoo10-40 were synthesized with purities of 96.4%, 97.0%, 94.7%, and 89.1%, respectively, by the GenScript Corporation (Nanjing, China). </t>
  </si>
  <si>
    <t>PMC3861526</t>
  </si>
  <si>
    <t>SRP029372</t>
  </si>
  <si>
    <t xml:space="preserve">The low-quality base calls at the ends of each read were filtered and reads that were &lt;50 bp or singletons were discarded to generate the final high quality (HQ) read libraries. </t>
  </si>
  <si>
    <t xml:space="preserve">The data were deposited into SRA archive with accession number SRP029372. </t>
  </si>
  <si>
    <t xml:space="preserve">De novo assemble with four assemblers To evaluate the performance of the four assembly programs, all of the four read libraries HQ reads were de novo assembled using SOAPdenovo-Trans (release 1.01) with average insert size  =  300 bp [17], Trans-ABySS (version 1.3.2) [19], Velvet (version 1.2.07) with library insert length  =  300 and minimum contig length  =  100 [20], Oases (version 0.2.08) [21], Trinity (release 20120608) with minimum contig length  =  100 [22]. </t>
  </si>
  <si>
    <t xml:space="preserve">The sequence data from this study have been submitted to the NCBI Sequence Read Archive (SRA)(http://www.ncbi.nlm.nih.gov/sra), with accession number is SRP029372. </t>
  </si>
  <si>
    <t>PMC2199617</t>
  </si>
  <si>
    <t>AF254576</t>
  </si>
  <si>
    <t xml:space="preserve">Using the nucleotide sequence of members of the human histone H2A family, we searched the public databases and identified a group of overlapping ESTs with distant homology to H2A that matched a predicted gene present in three intronless copies in Xq28 (Naylor et al. 1995). </t>
  </si>
  <si>
    <t xml:space="preserve">Two representative clones were obtained for the group and completely sequenced (AF254576). </t>
  </si>
  <si>
    <t xml:space="preserve">An open reading frame was identified from nucleotides 9–356, with the ATG at nucleotide 9 having a good match to the translation initiation start site consensus for vertebrates (CCCAGCAUGC versus GCCA/GCCAUGG) (Kozak 1991). To demonstrate expression of the gene, the coding sequence was used to probe a Northern blot, which identified a signal of ∼900 bp in testis (Fig. 1 a). </t>
  </si>
  <si>
    <t>AAC39908</t>
  </si>
  <si>
    <t xml:space="preserve">(1) marker; (2) water control; (3) female primary fibroblast cDNA; (4) female primary fibroblast, no reverse transcriptase control; (5) 293 cDNA; (6) 293, no reverse transcriptase control; (7) female lymphoblast cDNA; (8) female lymphoblast, no reverse transcriptase control. </t>
  </si>
  <si>
    <t xml:space="preserve">(c) Sequence of the novel histone H2A variant (782067), the H2A region of macroH2A (AAC39908), and three members of the human H2A family: H2A.1, a replication-linked H2A (CAB06031), the histone variant H2A.X (P16104), and the histone variant H2A.Z (P17317). </t>
  </si>
  <si>
    <t xml:space="preserve">The location of residues modified by acetylation (Ac) and ubiquitination (Ub) are indicated. The three α-helices (I, II, and III) of the histone fold domain are indicated. </t>
  </si>
  <si>
    <t>PMC3710569</t>
  </si>
  <si>
    <t>D00869</t>
  </si>
  <si>
    <t xml:space="preserve">As in Wallny et al. (2006), peptides were predicted from VP2 sequence derived from F52/70 (accession number D00869.2) by using the GCG program FINDPATTERNS (Anonymous 1991) and relaxed motifs for the dominantly expressed class I molecules of two chicken haplotypes. </t>
  </si>
  <si>
    <t xml:space="preserve">These relaxed motifs allow both octamers and nonamers with all residues found in anchor positions by pool sequencing (Wallny et al. 2006). The motifs are denoted for FINDPATTERNS by the notation xxx(x,xx)(V,I)xx(V,L,I) for B12 and xRxxxx(x,xx)Y for B15, in which x denotes any amino acid, single capital letters refer to amino acids in the IUPAC single letter code and parentheses enclose alternatives, so (x,xx) means either one or two amino acids, and (V,L,I) means either valine, leucine or isoleucine. </t>
  </si>
  <si>
    <t>SRP116259</t>
  </si>
  <si>
    <t xml:space="preserve">Raw reads were deposited in the Sequence Read Archive under the accession number SRP116259. </t>
  </si>
  <si>
    <t xml:space="preserve">The transcriptome was deposited in the Transcriptome Shotgun Assembly (TSA) database under the accession number GFVN00000000 and the version described in this paper is the first version, GFVN01000000. </t>
  </si>
  <si>
    <t>GFVN01000000</t>
  </si>
  <si>
    <t>PMC4650392</t>
  </si>
  <si>
    <t>SRP058792</t>
  </si>
  <si>
    <t xml:space="preserve">RNA-seq data used in the present study have been deposited into the NCBI Sequence Read Archive (SRA, http://www.ncbi.nlm.nih.gov/sra/) under the accession number of SRP058792 (SRR2043067, SRR2043068, SRR2043070, SRR2043072). </t>
  </si>
  <si>
    <t xml:space="preserve">All the supporting data are included as additional files. </t>
  </si>
  <si>
    <t>PMC3627918</t>
  </si>
  <si>
    <t>HF563595</t>
  </si>
  <si>
    <t xml:space="preserve">The bulge connecting two parts of the trnL(UAA) coding sequence indicates the intron. </t>
  </si>
  <si>
    <t xml:space="preserve">The nucleotide sequences of the complete Pcc CB plastid DNA in forms A (A) and B (B) were deposited to the DDBJ/EMBL/GenBank databases with the accession numbers HF563595 and HF563596, respectively. </t>
  </si>
  <si>
    <t>ERP002313</t>
  </si>
  <si>
    <t xml:space="preserve">After QC test and quantification, the library of DNA was analyzed on a HiSeq 2000 sequencer (Illumina, San Diego, California) and paired-end sequencing data of 100 nt/read were collected following the standard protocol. </t>
  </si>
  <si>
    <t xml:space="preserve">The raw data were deposited in the European Nucleotide Archive (ENA) under the accession number ERP002313. </t>
  </si>
  <si>
    <t xml:space="preserve">HTS reads were aligned on reference sequences using CLC Genomic Workbench software package (CLC Bio, Aarhus, Denmark) either to obtain the consensus sequence and/or count the number of matching reads. </t>
  </si>
  <si>
    <t>AB649423</t>
  </si>
  <si>
    <t xml:space="preserve">Codons present in all annotated protein CDS (total of 31) in the apicoplast genome were counted for the two Pcc isolates, AS (AB649423.1) [7] and CB (HF563595/HF563596) (this work), and compared with those of P. falciparum C10 (X95275.2/X95276.2) [6] for which decoding tRNA species have been proposed [10]. </t>
  </si>
  <si>
    <t xml:space="preserve">The rpoC2 ( = rpoD) gene, in which a frame shift has been proposed [6], was regarded as two separate protein CDS (rpoC2A and rpoC2B). Estimation of Relative Copy Numbers </t>
  </si>
  <si>
    <t>PMC6184448</t>
  </si>
  <si>
    <t>KU664538</t>
  </si>
  <si>
    <t xml:space="preserve">Sequence data from this study can be found in the GenBank database under the following accession numbers: promoter sequence of PtrExo70I (PtrExo70Ipro, KU664538); PtrPMI2pro (KU664542); PtrChit2pro (KU664543); PtrLipase3pro (KU664544); PtrFatGpro (MH290725). </t>
  </si>
  <si>
    <t xml:space="preserve">RNA-seq data were deposited in the NCBI GEO (GSE77455). </t>
  </si>
  <si>
    <t>PMC5520478</t>
  </si>
  <si>
    <t>KX981972</t>
  </si>
  <si>
    <t xml:space="preserve">All sequences obtained in this study have been deposited in GenBank under accession numbers KX981972–KX981981 for partial AMDVs, KX981927–KX981971 for partial SKAVs and KX981920–KX981926 for the nearly complete SKAV genomes. </t>
  </si>
  <si>
    <t>JN040434</t>
  </si>
  <si>
    <t xml:space="preserve">Phylogenetic trees of AMDVs and SKAVs constructed with partial nucleotide sequences of the NS1 (A and B) and VP2 (C) regions. </t>
  </si>
  <si>
    <t xml:space="preserve">Trees have been constructed with alignments based on regions between nucleotides 602–922 (A), 1229–1672 (B), and 3018–3227 (C) of the AMDV-G complete genome (accession number JN040434). </t>
  </si>
  <si>
    <t xml:space="preserve">The evolutionary histories were inferred using the maximum-likelihood method19 based on the HKY30 (NS1) and TN9331 (VP2) models. AMDV and SKAV species are indicated by square parenthesis and the name of each strain is preceded by the location (British Columbia, BC; Ontario, ON; California, CA) and year of collection. </t>
  </si>
  <si>
    <t>PMC6522787</t>
  </si>
  <si>
    <t>ERR3223707</t>
  </si>
  <si>
    <t xml:space="preserve">This whole-genome sequencing project has been deposited in the ENA within project number PRJEB31709. </t>
  </si>
  <si>
    <t xml:space="preserve">The raw paired-end Illumina reads were deposited with SRA accession number ERR3223707 and the raw MinION reads with SRA number ERR3224043. </t>
  </si>
  <si>
    <t xml:space="preserve">The assembled genome is available under GenBank accession numbers LR536450 to LR536452. The version described in this paper is the first version. </t>
  </si>
  <si>
    <t>PMC4468105</t>
  </si>
  <si>
    <t>SRR1979100</t>
  </si>
  <si>
    <t xml:space="preserve">One sample for each condition was used for the NGS data. </t>
  </si>
  <si>
    <t xml:space="preserve">The whole-transcriptome profiles of the Col-0 and SAP54 plants were analyzed using an Illumina Hiseq 2000 (Genomics BioSci &amp; Tech Co.) The raw transcriptome reads of Col-0 and SAP54 plants are available in the NCBI Short Read Archive under accession number SRR1979100 (normal flower of Col-0 plant), and SRR1979105 (leafy flower of SAP54 plant). </t>
  </si>
  <si>
    <t xml:space="preserve">The flower-related gene expression profiles were identified from the whole-transcriptome profiles. The raw reads for the AtAP3 (AT3G54340), AtSVP (AT2G22540), AtFT (AT1G65480), and AtUBQ10 (AT4G05320) genes from Col-0 and SAP54 flower tissues were used to calculate the reads per kilobase per million mapped reads (RPKM) values of the 3 flower-related genes using the CLC Genomics Workbench 7.5.1 (CLC bio). </t>
  </si>
  <si>
    <t>PMC3350626</t>
  </si>
  <si>
    <t>EF489487</t>
  </si>
  <si>
    <t xml:space="preserve">The amino acid sequences of ATNA_CAVPO (EF489487.2) and AT1A1_CAVPO (EF489488.2) were aligned through ClustalW 2.1 [80] with the default setting. </t>
  </si>
  <si>
    <t xml:space="preserve">The classic alignment style is shown: identical residues in red (asterisk), high-similarity residues in green (colon), low-similarity residues in blue (period), and different residues in black. P-type ATPase structural motifs are emphasized in bold. </t>
  </si>
  <si>
    <t xml:space="preserve">The atoms of ouabain and the amino acid residues in the M1 and EC1 segments of AT1A1_CAVPO are represented as space fill. </t>
  </si>
  <si>
    <t xml:space="preserve">Two views are shown: lateral (left) and extracellular (right) after 90° lateral rotationTable 1Highly preserved amino acid residues implicated in P-type ATPase functionEssential amino acid residues of ATNA_CAVPO (EF489487.2) and its homologues in AT1A1_CAVPO (EF489488.2), AT1A1_PIG (P05024), and SERCA1_RABIT (P04191) are shown. </t>
  </si>
  <si>
    <t xml:space="preserve">Domain location and function are also indicated Additionally, TMpred and MPEx [160] programs predict at least six transmembrane α-helices (M1–M6) that match the P-type ATPase core-protein, which is considered to be constituted by four characteristic domains: nucleotide binding, kinase, phosphatase, and transmembrane [90]. </t>
  </si>
  <si>
    <t xml:space="preserve">These features are likely to be enough to allow the atna gene to be independently transcribed, as described for other genes [13, 16].Fig. 8Search for atna gene in human and guinea pig. a Location of atna gene in genomic DNA of human and guinea pig. </t>
  </si>
  <si>
    <t xml:space="preserve">The human gene was identified by alignment of the amino acid sequence of ATNA_CAVPO (EF489487.2) with the human genomic DNA around locus atp1a1 (chromosome 1, short arm, GRCh37, plus strand), translated in the three frames for both strands, employing NCBI Blast5 bl2seq TBLASTN [2]. </t>
  </si>
  <si>
    <t xml:space="preserve">Exon–intron distribution was defined through NCBI Spidey by alignment between the 2787-bp guinea pig atna mRNA (EF489487.2) and the respective genomic DNA segment for human or guinea pig. For human (top), Homo sapiens atp1a1 locus from base +116925339 to base +116952443 was aligned. </t>
  </si>
  <si>
    <t>PMC5396062</t>
  </si>
  <si>
    <t>EU515214</t>
  </si>
  <si>
    <t xml:space="preserve">Identification of the Host </t>
  </si>
  <si>
    <t xml:space="preserve">A fragment of 196 bp of 16S rDNA was amplified and sequenced from bacteria MH1, and the sequence showed 100% identity to Aeromonas punctata and was submitted to GenBank (access number: EU515214). </t>
  </si>
  <si>
    <t xml:space="preserve">Identification of the Phage TEM analysis showed that phage DH1 had an icosahedral head (50 nm in diameter) and a visible tail (less than 100 nm in length) (Fig. 1), which is morphologically similar to but much smaller than Aeromonas hydrophila phages Aehl and Aeh2 [5]. </t>
  </si>
  <si>
    <t>EU515215</t>
  </si>
  <si>
    <t xml:space="preserve">The result of enzyme digestion showed that the genome size is approximately 34±3kb (Fig. 2) and much lesser than Aeh1(230kb)[9]. </t>
  </si>
  <si>
    <t xml:space="preserve">The sequence of two fragments, 1.4 and 1.9kb, were submitted to GenBank (access number: EU515215 and EU515216) and showed 42% and 50% identities to gp04 and gp16 of a Myoviridae bacteriophage Becp43, respectively [10]. </t>
  </si>
  <si>
    <t>PMC5450534</t>
  </si>
  <si>
    <t>KJ716558</t>
  </si>
  <si>
    <t xml:space="preserve">Identification of the Fungus </t>
  </si>
  <si>
    <t xml:space="preserve">The internal transcribed spacer (ITS) sequence of the fungal isolate UST030930-004 (GenBank accession number KJ716558) had a similarity of 97% with Thielavia terrestris NRRL 8126 (CP003011), indicating that isolate UST030930-004 is a Thielavia sp. closely related to this taxon. </t>
  </si>
  <si>
    <t>CP003011</t>
  </si>
  <si>
    <t xml:space="preserve">The total genomic DNA of the fungal isolate UST030930-004 was extracted as described by Lai et al. [13], and the internal transcribed spacer (ITS) gene sequences were amplified by the polymerase chain reaction (PCR) using primers ITS1 (5′-TCCGTAGGTGAACCTGCGG-3′) and ITS4 (5′-TCCTCCGCTTATTGAT ATGC-3′). </t>
  </si>
  <si>
    <t xml:space="preserve">The ITS region was sequenced and compared with reference sequences in GenBank by BLAST search, showing a similarity of 97% with Thielavia terrestris NRRL 8126 (CP003011). </t>
  </si>
  <si>
    <t xml:space="preserve">The ITS sequence of the fungal isolate UST030930-004 has been submitted to GenBank (Accession no. KJ716558). The fungal strain UST030930-004 was deposited in the China Center for Type Culture Collection (CCTCC) as CCTCC AF 2014015. </t>
  </si>
  <si>
    <t xml:space="preserve">The ITS sequence of the fungal isolate UST030930-004 has been submitted to GenBank (Accession no. KJ716558). </t>
  </si>
  <si>
    <t xml:space="preserve">The fungal strain UST030930-004 was deposited in the China Center for Type Culture Collection (CCTCC) as CCTCC AF 2014015. </t>
  </si>
  <si>
    <t>PMC6143669</t>
  </si>
  <si>
    <t>AF332093</t>
  </si>
  <si>
    <t xml:space="preserve">Prediction of target genes </t>
  </si>
  <si>
    <t xml:space="preserve">To predict the target genes of mja-miR-35, the WSSV genome sequence (GenBank accession number AF332093) was employed with three independent computational algorithms including TargetScan 5.1 (http://www.targetscan.org), miRanda (http://cbio.mskcc.org/microrna_data/manual.html) and Pictar (http://pictar.mdc-berlin.de/). </t>
  </si>
  <si>
    <t xml:space="preserve">The overlapped genes predicted by three algorithms were considered to the potential targets of miRNA. Plasmid construction and fluorescence assay </t>
  </si>
  <si>
    <t>PMC6460857</t>
  </si>
  <si>
    <t>SRX3777329</t>
  </si>
  <si>
    <t xml:space="preserve">(Shanghai, China) to generate 150 bp paired-end reads. </t>
  </si>
  <si>
    <t xml:space="preserve">The viromes are available on the NCBI Sequence Read Archive database with accession numbers SRX3777329, SRX3777330, SRX3777331, SRX3777332, SRX3777333 and SRX3777334 for HN_17_bay, HN_17_port, GX_15_bay, GX_16_bay_1, GX_16_bay_2 and HN_17_river samples, respectively. </t>
  </si>
  <si>
    <t>SRX3777330</t>
  </si>
  <si>
    <t xml:space="preserve">This work was financially supported by China Ocean Mineral Resources R&amp;D Association (DY135-B-04), the National Natural Science Foundation of China (41606144), the Natural Science Foundation of Fujian Province, China (2016 J05098), the Scientific Research Foundation of Third Institute of Oceanography, SOA (2015019) and Public Science and Technology Research Funds Projects of Ocean (201505026-2). </t>
  </si>
  <si>
    <t xml:space="preserve">Raw sequencing data of mangrove soil viromes in this study were deposited in the NCBI SRA database under the accession numbers SRX3777329, SRX3777330, SRX3777331, SRX3777332, SRX3777333 and SRX3777334 for HN_17_bay, HN_17_port, GX_15_bay, GX_16_bay_1, GX_16_bay_2 and HN_17_river samples, respectively. </t>
  </si>
  <si>
    <t xml:space="preserve">Virome contigs used for phylogenetic analysis were deposited in GenBank under the accession numbers MK527110-MK527169. The complete phage genome assembled from viromes was deposited in GenBank under the accession number MK557849. </t>
  </si>
  <si>
    <t>MK557849</t>
  </si>
  <si>
    <t xml:space="preserve">Virome contigs used for phylogenetic analysis were deposited in GenBank under the accession numbers MK527110-MK527169. </t>
  </si>
  <si>
    <t xml:space="preserve">The complete phage genome assembled from viromes was deposited in GenBank under the accession number MK557849. </t>
  </si>
  <si>
    <t>PMC5221444</t>
  </si>
  <si>
    <t>KT878632</t>
  </si>
  <si>
    <t xml:space="preserve">Microorganisms and accession numbers </t>
  </si>
  <si>
    <t xml:space="preserve">Representative DNA sequences of our bacterial 16S rRNA sequence clusters can be obtained through the following GenBank accession numbers: Aminobacterium colombiense Baena, Fardeau, Labat, Ollivier, Thomas et al., (1998b; Chertkov et al., 2010) KT878632, Caloramator sp./Moorella sp. </t>
  </si>
  <si>
    <t xml:space="preserve">KT878633/KT878631, “Candidatus Cloacamonas sp.” KT878625, Cryptanaerobacter sp./Pelotomaculum sp. KT878641/KT878634, Defluviitoga tunisiensis (Ben Hania et al., 2012) KT878629, Desulfovibrio aminophilus Baena, Fardeau, Labat, Ollivier, Garcia et al., (1998a) KT878630, Mesotoga infera (Ben Hania et al., 2013) KT878628, Sedimentibacter sp. </t>
  </si>
  <si>
    <t>KT936379</t>
  </si>
  <si>
    <t xml:space="preserve">Archaeal 16S rRNA clone sequences can be retrieved through the following GenBank accession numbers: Methanobacterium petrolearium (Mori &amp; Harayama, 2011) KT936379, Methanoculleus marisnigri (Anderson et al., 2009) KT936380, Methanoculleus receptaculi (Cheng et al., 2008) KT936381, Methanoculleus sp. </t>
  </si>
  <si>
    <t xml:space="preserve">KT936385, Methanomethylovorans hollandica (Lomans et al., 1999) KT936389, Methanosaeta concilii (Barber et al., 2011) KT936386, Methanosaeta harundinacea (Ma, Liu, &amp; Dong, 2006) KT936388, Methanosarcina mazei (Deppenmeier et al., 2002) KT936378, Methanosarcina thermophila (Zinder, Sowers, &amp; Ferry, 1985) KT936384, Methanosarcina vacuolata (Maestrojuán &amp; Boone, 1991) KT936383, Methanosarcina sp. </t>
  </si>
  <si>
    <t>PMC4093077</t>
  </si>
  <si>
    <t>Z14137</t>
  </si>
  <si>
    <t xml:space="preserve">DNA was isolated by the standard methods using proteolytic treatment followed by phenol extraction. </t>
  </si>
  <si>
    <t xml:space="preserve">A fragment of 5′-flanking region of the bovine TNFα gene between positions 3090 and 3234 (GenBank accession no. Z14137) was amplified from genomic DNA by PCR with forward primer 5′-CCGAGAAATGGGACAACCT-3′ and reverse primer 5′-GCCATGTATCCCCAAAGAAT-3′. </t>
  </si>
  <si>
    <t xml:space="preserve">The amplicon was digested with EcoICR I (SibEnzyme, Russia) and subsequently submitted to polyacrylamide gel analysis for the restriction fragment length polymorphism determination of the -824A/G site. Genotype nomenclature refers to the respective SNP in position 3169 (GenBank accession no. Z14137). </t>
  </si>
  <si>
    <t xml:space="preserve">The amplicon was digested with EcoICR I (SibEnzyme, Russia) and subsequently submitted to polyacrylamide gel analysis for the restriction fragment length polymorphism determination of the -824A/G site. </t>
  </si>
  <si>
    <t xml:space="preserve">Genotype nomenclature refers to the respective SNP in position 3169 (GenBank accession no. Z14137). </t>
  </si>
  <si>
    <t xml:space="preserve">Fragment lengths were 81/64 bp for A/A homozygotes, 145 bp for G/G homozygotes, and 145/81/64 bp for A/G heterozygotes. </t>
  </si>
  <si>
    <t>PMC4309245</t>
  </si>
  <si>
    <t>AFM71846</t>
  </si>
  <si>
    <t xml:space="preserve">There are about 30 HA 1934 Puerto Rico sequences in Genbank, with an overall 99% identity. </t>
  </si>
  <si>
    <t xml:space="preserve">If we use BLAST to track subsequent evolution of these sequences (for instance, AFM71846, or the Mt. </t>
  </si>
  <si>
    <t xml:space="preserve">Sinai sequence AAM75158), we find a few intermediate sequences from Melbourne (1935, 94% and 1946, 93%) and then 1947 New Jersey (90%) and 1976 New Jersey (85%). Thus (as expected) there has been much more HA drift than NA drift. </t>
  </si>
  <si>
    <t>AAM75158</t>
  </si>
  <si>
    <t xml:space="preserve">Sinai sequence AAM75158), we find a few intermediate sequences from Melbourne (1935, 94% and 1946, 93%) and then 1947 New Jersey (90%) and 1976 New Jersey (85%). </t>
  </si>
  <si>
    <t xml:space="preserve">Thus (as expected) there has been much more HA drift than NA drift. However, much of the HA drift is due to frequent aa mutations, so that HA positives (as defined by BLAST) are still 91% between 1934 Puerto Rico and 1976 New Jersey. </t>
  </si>
  <si>
    <t>ACB11812</t>
  </si>
  <si>
    <t xml:space="preserve">As was shown in [1], Hawaii 2007 consists mainly of two hydropathically recognizable subsets, one labeled “Brisbane,” and the other, “Solomon Islands.” The differences in their NA R MZ(17) are large (30% of the historical shift from strain A to strain D*) [1], while their HA R MZ(1) differences are only 1.5% of R MZ(1), which is only 2∑, where ∑ is the sum of the σ's of each subset [1]. </t>
  </si>
  <si>
    <t xml:space="preserve">From HA Hawaii 2007 we selected two sequences (ACB11812, Brisbane and ACA33672, Solomon Islands) with the largest BLAST nonpositive differences and the largest R MZ(1) differences. </t>
  </si>
  <si>
    <t xml:space="preserve">Their 〈ψ(j)111〉 chain profiles exhibit a striking sign difference reversal near 180, presumed to be associated with a change in sialic acid binding (Figure 4). A smaller window value of W = 75 shifts the crossover to below 180 and introduces secondary sign reversals, apparently associated with inadequate sliding window resolution (essentially Fresnel fringes associated with hydropathic waves at the sharp sialic acid edges). </t>
  </si>
  <si>
    <t>ABN59434</t>
  </si>
  <si>
    <t xml:space="preserve">Such cumulative mechanical effects are even the cause of stiff α helix/soft β strand transitions in 56 aa proteins that share 88% sequence identity [28]. </t>
  </si>
  <si>
    <t xml:space="preserve">Here in 577 aa proteins the sequence identities are even higher, Rome 1949-Ft Warren1950: 94% identity (ABN59434-Q288V2). </t>
  </si>
  <si>
    <t xml:space="preserve">Mechanical effects dependent on stiff/soft alternation are a common theme in structures like bone, which are strong but not brittle (high yield strength) [29]. Mechanical effects are one of the dominant factors in ligand binding [30]. </t>
  </si>
  <si>
    <t>ACU80014</t>
  </si>
  <si>
    <t xml:space="preserve">HA (1–565) is structurally separated into head HA1 (18–342) and stalk HA2 (344–565) parts, the latter being attached to the membrane. </t>
  </si>
  <si>
    <t xml:space="preserve">The head hydroprofiles of the two historic HA strains, Fort Dix 1976 (Genbank ACU80014) and Puerto Rico 1934 (P03452), are compared with a modern (vaccination moderated) strain, New York ACQ84467. </t>
  </si>
  <si>
    <t xml:space="preserve">The origin of the severity of the 1976 Fort Dix strain is explained by its strongly hydrophobic head amino acid content, especially near site 110. The advent of swine flu (2001–2007) and the response (2009–2011) to its vaccination program flattened (smoothed) current strains (like New York 2009) and reduced their virulence. </t>
  </si>
  <si>
    <t>ADT78876</t>
  </si>
  <si>
    <t xml:space="preserve">Studies with the epitope covering 108–122 of mice infected with the three strains shown here would be well worth further effort. </t>
  </si>
  <si>
    <t xml:space="preserve">The 〈ψ(j)111〉 chain profiles of four HA1 sequences, Netherlands 1954 (ADT78876), Fort Dix outbreak 1976 (ACU80014), postvaccination California 1978 (ABY81349, identical to Memphis 1983), and Texas 1986 (ABO44123), cut off at 266 (A1 chain only) to show more clearly mutational trends below 220. </t>
  </si>
  <si>
    <t xml:space="preserve">The Fort Dix outbreak increased hydrophobicity, especially below 150. After the 1976-77 vaccination program, in 1978–86 hydrophobicity dropped below the 1954 level in the region 120–230, spanning the two sialic acid binding sites determined crystallographically [7]. </t>
  </si>
  <si>
    <t xml:space="preserve">After the 1976-77 vaccination program, in 1978–86 hydrophobicity dropped below the 1954 level in the region 120–230, spanning the two sialic acid binding sites determined crystallographically [7]. </t>
  </si>
  <si>
    <t xml:space="preserve">The 〈ψ(j)111〉 HA1 chain profiles (55 &lt; j &lt; 311) of Genbank Brisbane ACB11812 (B) and Solomon Islands ACA33672 (A) [Hawaii 2007]. </t>
  </si>
  <si>
    <t xml:space="preserve">The key B-A mutations are K64I, MT (205, 206) KA, and N238D. The left-right difference crossover near 180 can be described as a hydropathic twist. </t>
  </si>
  <si>
    <t>ABO44123</t>
  </si>
  <si>
    <t xml:space="preserve">The advent of swine flu also caused the HA1 block below 130 to increase hydrophobically almost identically in New York in 2003 and in Berlin in 2005, as shown here. </t>
  </si>
  <si>
    <t xml:space="preserve">The Genbank sequences used here are ABO44123 (Texas 1986), ACL 12261 (Siena 1989), ACI32714 (Berlin 2005), AAX56530 (New York 2000), and ABB82205 (New York 2003). </t>
  </si>
  <si>
    <t xml:space="preserve">Comparison of human strains from New York 2000 and 2003 with swine flu from Kansas 2007. The similarities are obvious, but what actually happened is described in Figures 9 and 10. </t>
  </si>
  <si>
    <t>PMC6230719</t>
  </si>
  <si>
    <t>AAY32316</t>
  </si>
  <si>
    <t xml:space="preserve">Twenty-six T. spiralis genes, which putatively encode DNase II homologs, have been identified from the AWs and NBL cDNA library, 15 of these genes are expressed in NBL and 11 genes are expressed in AWs (Liu et al., 2008; Liao et al., 2014). </t>
  </si>
  <si>
    <t xml:space="preserve">In our previous studies, T. spiralis adult-specific DNase II-1 (TsDNase II-1, GenBank: AAY32316.1)/TsDNase II-7 (GenBank: AAY32322.1) was identified from AWs and IIL excretory–secretory (ES) or surface proteins by immunoproteomics (Liu R.D. et al., 2015, 2016a,b; Wang et al., 2017). </t>
  </si>
  <si>
    <t xml:space="preserve">In this study, we cloned and expressed the two T. spiralis adult-specific DNase II (TsDNase II-1 and TsDNase II-7) enzymes. Their biological characteristics were investigated, and their role as potential vaccine candidate target molecules against trichinellosis was evaluated in mice. </t>
  </si>
  <si>
    <t>AY963695</t>
  </si>
  <si>
    <t xml:space="preserve">The complete cDNA sequence of TsDNase II-1 (GenBank: AY963695.1) and TsDNase II-7 (GenBank: AY963701.1) were analyzed by the open reading frame (ORF) finder program in the NCBI website. </t>
  </si>
  <si>
    <t xml:space="preserve">The conserved domains of the two proteins were predicted using the Conserved Domain Database of NCBI (Long et al., 2014). Amino acid sequences of TsDNase II-1 and TsDNase II-7 were submitted to an online tool1 for predicting their molecular weights (MWs) and isoelectric points (pI). </t>
  </si>
  <si>
    <t xml:space="preserve">Amino acid sequence alignment of Trichinella spiralis TsDNase II-1 (AAY32316.1) and TsDNase II -7 (AAY32322.1) with the DNase II of other Trichinella species and other organisms. </t>
  </si>
  <si>
    <t xml:space="preserve">The other DNase II were WbDAII (Wuchereria bancrofti, EJW85434.1), CeCRN-7 (Caenorhabditis elegans, NP_498817.1), TnDAII (Trichinella nativa, OUC49849.1), MmDAIIα (Mus musculus, NP_034192.1), HsDAIIα (Homo sapiens, NP_001366.1), TpDAIIα (Trichinella pseudospiralis, KRY93508.1), TmDAIIα (Trichinella murrelli, KRX36402.1), and TbDAIIα (Trichinella britovi, KRY55822.1). The putative active sites are marked in red, and the predicted catalytic site is boxed. </t>
  </si>
  <si>
    <t>PMC3685763</t>
  </si>
  <si>
    <t>JF819666</t>
  </si>
  <si>
    <t xml:space="preserve">From the 77 EBIs, PCR-amplified 16S rRNA gene fragments were sequenced, and all isolates were identified as a result of nucleotide blast (megablast) hits analysis. </t>
  </si>
  <si>
    <t xml:space="preserve">Seventy-seven EBI's annotated 16S rRNA gene fragments nucleotide sequences have been submitted to the GenBank/DDBJ/EMBL under accession numbers: JF819666-JF819685, and JF938917-JF938973. </t>
  </si>
  <si>
    <t xml:space="preserve">Analysis of identified 77 EBIs revealed that agarwood-producing 7 Aquilaria species are harboring 18 different types of bacterial endophytes. Figure 1 show the total number of isolates of identified 18 types of bacterial endophytes, and the identified bacterial endophytes and their respective host (Aquilaria) species are depicted in Table 1. </t>
  </si>
  <si>
    <t>JF819683</t>
  </si>
  <si>
    <t xml:space="preserve">The 16S rRNA gene sequence similarity % was &gt;95%, except for one isolate, where the similarity % was only 82%. </t>
  </si>
  <si>
    <t xml:space="preserve">This isolate (from A. subintegra) was putatively identified as Pantoea agglomerans (Accession no: JF819683) and need further verification. </t>
  </si>
  <si>
    <t xml:space="preserve">Though 9 species of the bacterial endophytes are represented by only one isolate, it cannot be inferred that they are respective Aquilaria species-specific, because sample numbers used in the study were limited (in number) and samples were from only one plant of each Aquilaria species. The seasonal fluctuation of the endophytes has been reported in other plant species;[1920] hence, it is possible that various other types of bacterial endophytes might be also associated with agarwood-producing Aquilaria species. </t>
  </si>
  <si>
    <t>PMC4916946</t>
  </si>
  <si>
    <t>JQ673480</t>
  </si>
  <si>
    <t xml:space="preserve">KOS-37 BAC, containing the complete strain KOS HSV-1 genome on a BAC,37 was kindly provided by David Leib (Dartmouth Medical School, NH). </t>
  </si>
  <si>
    <t xml:space="preserve">The HSV unique short (US) region in this BAC is in the reverse orientation relative to the published sequence (positions 132,503–145,393) of HSV-1 KOS38 (GenBank Accession number JQ673480). </t>
  </si>
  <si>
    <t xml:space="preserve">All modifications of this vector were introduced by Red/ET-mediated Recombination using the Gene Bridges Counter-Selection BAC modification kit with primers designed to generate homology arms for recombination into the BAC (Table 1). First, KOS-37 BAC was modified by replacement of the internal repeat region of the HSV genome (117,078–131,902 of JQ673480) with a modified GW cassette. </t>
  </si>
  <si>
    <t xml:space="preserve">The final recombinant BACs were referred to as T-GW. </t>
  </si>
  <si>
    <t xml:space="preserve">A second tk promoter (47,976–47,744 of JQ673480) and TRPV1 coding sequence were inserted in place of the UL41 (host shut-off, vhs) promoter and coding sequence, replacing positions 91,088–92,699 of JQ673480, using the technique described above. </t>
  </si>
  <si>
    <t xml:space="preserve">The counter-selection cassette was PCR amplified using primers CS_UL41F and CS_UL41R; the tk promoter-driven TRPV1 cDNA was amplified from the previously described T-GW BAC using primers VR1_UL41F and VR1_UL41R. Finally, the ampicillin resistance gene from pcDNA3.1 was recombined into the BAC genome between UL55 and UL56 (after position 116,070 of JQ673480). </t>
  </si>
  <si>
    <t>PMC3289664</t>
  </si>
  <si>
    <t>JF893554</t>
  </si>
  <si>
    <t xml:space="preserve">Sequences showing a similarity of &gt;98% were considered to be known species, whereas sequences showing a similarity of &lt;98% were considered to be novel species. Legionella sp., Afipia sp.,Bradyrhizobium sp., Azorhizobium sp., Mesorhizobium sp., Balneatrix alpaca and Pneumocystis carinii were tested by PCR using specific primers followed by sequencing of PCR products (Table 5). </t>
  </si>
  <si>
    <t xml:space="preserve">The sequences have been deposited in the GenBank database (accession N° JF893554–JF893750). </t>
  </si>
  <si>
    <t xml:space="preserve">BAL and blood cultures and phenotypic identifications Standard bacteriological BAL culture and blood culture as phenotypic identification of isolated bacteria were performed as previously described [11], [37]. </t>
  </si>
  <si>
    <t>PMC3408299</t>
  </si>
  <si>
    <t>JQ717249</t>
  </si>
  <si>
    <t xml:space="preserve">The nucleotide sequence data obtained were deposited in the GenBank database with the following accession Nos.: JQ717249 for A. fuscosuccinea MG01, JQ717250 for P. giganteus MFLU100154, JQ717251 for Pleurotus eryngii MG02, JQ717252 for P. sajor-caju MG04, and JQ717253 for P. ostreatus MG03. </t>
  </si>
  <si>
    <t xml:space="preserve">These DNA sequences were then analysed using the Clustal W and BLAST programmes [13, 14]. To obtain more information, the cbhI genes were also deduced after alignment against the known cbhI mRNA sequences (P. ostreatus sp. 'Florida' [AM262873.1 and AM262871.1], Flammulina velutipes Fv-1 [AB540999.1], and Irpex lacteus [AB019376.1]). </t>
  </si>
  <si>
    <t>AM262873</t>
  </si>
  <si>
    <t xml:space="preserve">These DNA sequences were then analysed using the Clustal W and BLAST programmes [13, 14]. </t>
  </si>
  <si>
    <t xml:space="preserve">To obtain more information, the cbhI genes were also deduced after alignment against the known cbhI mRNA sequences (P. ostreatus sp. 'Florida' [AM262873.1 and AM262871.1], Flammulina velutipes Fv-1 [AB540999.1], and Irpex lacteus [AB019376.1]). </t>
  </si>
  <si>
    <t xml:space="preserve">Partial protein sequences were then predicted by translation after removal of introns. The putative CBHI proteins were assessed with BLAST P software [13]. </t>
  </si>
  <si>
    <t>PMC3646821</t>
  </si>
  <si>
    <t>ERP002413</t>
  </si>
  <si>
    <t xml:space="preserve">The alignments at candidate positions were visually inspected using the Integrative Genomics Viewer (IGV)[30]. </t>
  </si>
  <si>
    <t xml:space="preserve">The accession number of the dataset of this study is ERP002413 (Sequence Read Archive – EBI at www.ebi.ac.uk). </t>
  </si>
  <si>
    <t>PMC6128947</t>
  </si>
  <si>
    <t>U22521</t>
  </si>
  <si>
    <t xml:space="preserve">The EV71 strain (BrCr strain, ATCC VR784, GenBank accession number: U22521) was provided by China Centre for Type Culture collection. </t>
  </si>
  <si>
    <t xml:space="preserve">For viral infections, RD cells were infected with EV71 at a multiplicity of infection (MOI) value of 0.5 in half-volume 2% serum-reduced medium to allow for viral adsorption for 1.5 h. This was followed by replacement with full-volume maintenance medium for different durations. </t>
  </si>
  <si>
    <t>PMC3997481</t>
  </si>
  <si>
    <t>BC043409</t>
  </si>
  <si>
    <t xml:space="preserve">Based on the reported transcripts, each promoter of KCNH5 is predicted to give rise to two protein isoforms, resulting in four predicted isoforms for KCNH5. </t>
  </si>
  <si>
    <t xml:space="preserve">Unexpectedly, one pKCNH5 mRNA and two EST sequences in Genbank were derived from melanotic melanoma (BC043409, BQ439615 and BX281706). </t>
  </si>
  <si>
    <t xml:space="preserve">The KCNH5 gene (also known as EAG2), encodes an EAG voltage-gated potassium channel that is involved in the regulation of cell cycle and proliferation [21]. Previous work investigating the oncogenic potential of a closely related EAG potassium channel (EAG1/KCNH1; ∼70% homologous to KCNH5 [22], [23]) detected expression in several somatic cancer cell lines (including melanoma), normal adult brain and placenta, but not in other normal somatic cells [21]. </t>
  </si>
  <si>
    <t>SRX408161</t>
  </si>
  <si>
    <t xml:space="preserve">The experiment numbers for the 12 chickens are SRX408161-SRX408172. </t>
  </si>
  <si>
    <t xml:space="preserve">The whole variant information was provided in the supplementary files. </t>
  </si>
  <si>
    <t>PMC6189394</t>
  </si>
  <si>
    <t>SRX3222420</t>
  </si>
  <si>
    <t xml:space="preserve">DNA (Shallowater, TX, United States)2 on a MiSeq following the manufacturer’s guidelines. </t>
  </si>
  <si>
    <t xml:space="preserve">Sequences were submitted to GenBank-SRA under the accession number SRX3222420. </t>
  </si>
  <si>
    <t>SRP062225</t>
  </si>
  <si>
    <t xml:space="preserve">Data deposition: Files containing reads for the seven evolved lines have been deposited in the Sequence Read Archive (SRA; http:/ncbi.nlm.nih.gov/sra) under the accession number SRP062225. </t>
  </si>
  <si>
    <t xml:space="preserve">Associate editor: Tal Dagan </t>
  </si>
  <si>
    <t>PMC5474092</t>
  </si>
  <si>
    <t>SRX1600046</t>
  </si>
  <si>
    <t xml:space="preserve">These unigenes were removed to prevent redundancy with TGICL (version 2.1) and further spliced to generate non-redundant unigenes that were as long as possible (Pertea et al., 2003). </t>
  </si>
  <si>
    <t xml:space="preserve">The raw sequencing data with accession number SRX1600046 were deposited in the Sequence Read Archive (SRA) of National Center for Biotechnology Information (NCBI), which will be released upon publication. </t>
  </si>
  <si>
    <t xml:space="preserve">Functional annotation and classification of unigenes BLASTX alignment (E-value &lt; 10−5) between the unigenes and protein databases, such as NCBI non-redundant protein (Nr), GO, COG, and KEGG, was performed to annotate and classify the transcriptome. </t>
  </si>
  <si>
    <t>PMC6382212</t>
  </si>
  <si>
    <t>JN132155</t>
  </si>
  <si>
    <t xml:space="preserve">The GenBank accession number of hsp70 mentioned in the text is JN132155.1. </t>
  </si>
  <si>
    <t>PMC6520719</t>
  </si>
  <si>
    <t>AKG65102</t>
  </si>
  <si>
    <t xml:space="preserve">Protein Expression and Purification </t>
  </si>
  <si>
    <t xml:space="preserve">The pFastBac-1 (Invitrogen, Burlington, ON, Canada) plasmid with the codon-optimized synthetic DNA sequences (GenScript, Piscataway, NJ, USA) coding for human mitochondrial DNA-dependent RNA polymerase (h-mtRNAP, NP_005026.3) or viral protein complexes of EBOV (L: AKG65102 and vp35: AKG65095) and RSV (L: AAA84898 and P: AAB59853) RdRp was used as a starting material for protein expression in insect cells (Sf9, Invitrogen, Burlington, ON, Canada). </t>
  </si>
  <si>
    <t xml:space="preserve">h-mtRNAP construct was designed based on the work by Smidansky et al., 2011 [38] with the following modification: strep- and 8x-histidine tags were added to the N-terminus of the expressed protein. We employed the MultiBac (Geneva Biotech, Indianapolis, IN, USA) system for protein production in insect cells (Sf9, Invitrogen, Burlington, ON, Canada) according to protocols provided by Drs. </t>
  </si>
  <si>
    <t>PMC4861285</t>
  </si>
  <si>
    <t>FM180568</t>
  </si>
  <si>
    <t xml:space="preserve">List of accession numbers/ID numbers (NCBI database) </t>
  </si>
  <si>
    <t xml:space="preserve">Escherichia coli 0127:H6 E2348/69 complete genome, Accession: FM180568.1 </t>
  </si>
  <si>
    <t xml:space="preserve">Escherichia coli O127a:H6 bfpA gene for bundlin-2a, complete cds, strain: E2348/69, Accession: AB247923.1 Mus musculus toll-like receptor 4 (Tlr4), mRNA, Accession: BC029856.1 </t>
  </si>
  <si>
    <t>AB247923</t>
  </si>
  <si>
    <t xml:space="preserve">Escherichia coli O127a:H6 bfpA gene for bundlin-2a, complete cds, strain: E2348/69, Accession: AB247923.1 </t>
  </si>
  <si>
    <t xml:space="preserve">Mus musculus toll-like receptor 4 (Tlr4), mRNA, Accession: BC029856.1 Mus musculus toll-like receptor 5 (Tlr5), mRNA, Accession: NM_016928.3 </t>
  </si>
  <si>
    <t>BC029856</t>
  </si>
  <si>
    <t xml:space="preserve">Mus musculus toll-like receptor 4 (Tlr4), mRNA, Accession: BC029856.1 </t>
  </si>
  <si>
    <t xml:space="preserve">Mus musculus toll-like receptor 5 (Tlr5), mRNA, Accession: NM_016928.3 Mus musculus toll-like receptor 9 (Tlr9), mRNA, Accession: NM_031178.2 </t>
  </si>
  <si>
    <t>U84409</t>
  </si>
  <si>
    <t xml:space="preserve">Mus musculus toll-like receptor 9 (Tlr9), mRNA, Accession: NM_031178.2 </t>
  </si>
  <si>
    <t xml:space="preserve">Mus musculus IL-1 receptor related protein MyD88 mRNA, Accession: U84409.1 </t>
  </si>
  <si>
    <t xml:space="preserve">Mus musculus mRNA for Trif, mRNA, Accession: AB025010.1 Mus musculus regenerating islet-derived 3 gamma (Reg3g), mRNA, Accession: NM_011260.1 </t>
  </si>
  <si>
    <t>AB025010</t>
  </si>
  <si>
    <t xml:space="preserve">Mus musculus mRNA for Trif, mRNA, Accession: AB025010.1 </t>
  </si>
  <si>
    <t xml:space="preserve">Mus musculus regenerating islet-derived 3 gamma (Reg3g), mRNA, Accession: NM_011260.1 </t>
  </si>
  <si>
    <t>PMC6237360</t>
  </si>
  <si>
    <t>KP137102</t>
  </si>
  <si>
    <t xml:space="preserve">The raw sequences were manually edited on Bioedit and Chomas Lite programs [21]. </t>
  </si>
  <si>
    <t xml:space="preserve">The obtained sets of sequences were deposited in GenBank under the accession numbers (KP02769-91 and KP137102-12). </t>
  </si>
  <si>
    <t xml:space="preserve">2.5 Phylogenetic analysis All sequences were checked for chimeric structures using the Mallard program [22]. </t>
  </si>
  <si>
    <t>KP027686</t>
  </si>
  <si>
    <t xml:space="preserve">Out of the total number of isolates, 32% were closely affiliated with members of the genus Klebsiela with &gt;99% sequence identity. </t>
  </si>
  <si>
    <t xml:space="preserve">Two isolates (KSM-001 [KP027682] and KSM-011 [KP137106]) had &gt;99% sequence identity with members of the genus Enterobacter while the other remaining two (MMUST-001 [KP027686] and MMUST-007 [KP137109]) had &gt;99% sequence similarity with members of the genus Pantoea. </t>
  </si>
  <si>
    <t xml:space="preserve">The isolates that belonged to the three genera (Klebsiela, Enterobacter and Pantoea) formed one major cluster supported with a bootstrap value of 100% (Fig 1). Isolates (MMUST-002 [KP027689], MMUST-004 [KP027687], MMUST-005 [KP027688], KSM-003 [KP027683], KSM-005 [KP027685], KSM-008 [KP027684], KSM-009 [KP137108], and KSM-010 [KP137107]) were phylogenetically identical and had ≥99% sequence affiliation with Klebsiella variicola strain ALK036 (KC456523) and Klebsiella sp. </t>
  </si>
  <si>
    <t>KC456523</t>
  </si>
  <si>
    <t xml:space="preserve">The isolates that belonged to the three genera (Klebsiela, Enterobacter and Pantoea) formed one major cluster supported with a bootstrap value of 100% (Fig 1). </t>
  </si>
  <si>
    <t xml:space="preserve">Isolates (MMUST-002 [KP027689], MMUST-004 [KP027687], MMUST-005 [KP027688], KSM-003 [KP027683], KSM-005 [KP027685], KSM-008 [KP027684], KSM-009 [KP137108], and KSM-010 [KP137107]) were phylogenetically identical and had ≥99% sequence affiliation with Klebsiella variicola strain ALK036 (KC456523) and Klebsiella sp. </t>
  </si>
  <si>
    <t>KM019812</t>
  </si>
  <si>
    <t xml:space="preserve">Isolates (KSM-001 and KSM-011) had a 100% sequence similarity with Enterobacter hormaechei strain D40 [KM019812]. </t>
  </si>
  <si>
    <t xml:space="preserve">Two isolates (MMUST-001 and MMUST-007) formed a sub-cluster with Pantoea dispersa [KM019887] supported with a bootstrap value of 96% (Fig 1). A total of 11 isolates also formed a major cluster belonging to the genus Rhizobium supported with a bootstrap value of 99%. </t>
  </si>
  <si>
    <t>PMC4408176</t>
  </si>
  <si>
    <t>HE961976</t>
  </si>
  <si>
    <t xml:space="preserve">The DNA sequences reported in this study were deposited in the EMBL database under the accession numbers HE961976 to HE962017. </t>
  </si>
  <si>
    <t>PMC4177930</t>
  </si>
  <si>
    <t>AM075203</t>
  </si>
  <si>
    <t xml:space="preserve">Recombinant T. gondii ROP17 protein (rTgROP17) was expressed in E. coli Rosetta (DE3) strain [22]. </t>
  </si>
  <si>
    <t xml:space="preserve">Briefly, the open reading frame of TgROP17 gene (GenBank Accession No. AM075203.1) was amplified with a pair of specific primers, and the RT-PCR product was cloned into the prokaryotic expression pGEX-6P-1 vector (Merck Biosciences, Germany). </t>
  </si>
  <si>
    <t xml:space="preserve">The recombinant pGEX-6P-1/TgROP17 plasmid was transferred into E. coli DH5a, and positive clones were selected via double restriction enzyme digestion and DNA sequencing. The successful pGEX-6P-1/TgROP17 construct was transformed into E. coli Rosetta (DE3), and its expression was induced with IPTG and analysed with SDS-PAGE. </t>
  </si>
  <si>
    <t>CAJ27112</t>
  </si>
  <si>
    <t xml:space="preserve">Alignment of TgROP17 amino acid sequences in three strains of  T. gondii . The amino acid sequences of ROP17s from three strains of T. gondii were obtained from the Internet (http://www.ncbi.nlm.nih.gov). </t>
  </si>
  <si>
    <t xml:space="preserve">The protein accession numbers are as follows: CAJ27112 for the RH strain, type I; EPT29356 for the ME 49 strain, type II; and ESS32210 for the VEG strain, type III. </t>
  </si>
  <si>
    <t xml:space="preserve">The alignment was performed using DNAMAN software (Lynnon, Quebec, Canada). Homology levels are indicated by the colours of: black, 100%; and blue, 50%. </t>
  </si>
  <si>
    <t>PMC3621447</t>
  </si>
  <si>
    <t>JX218043</t>
  </si>
  <si>
    <t xml:space="preserve">Isolation of LmAOC and sequence analysis </t>
  </si>
  <si>
    <t xml:space="preserve">Gene-specific primers were used to clone LmAOC using the RACE procedure. LmAOC consisted of 717 bp, corresponding to a protein containing 238 amino acid residues (accession No. JX218043). </t>
  </si>
  <si>
    <t xml:space="preserve">Using the pI/Mw software, we found that the putative LmAOC protein has a theoretical isoelectric point (pI) of 8.96 and a molecular weight of 25.8 kDa. Similarity searches performed against the NCBI BLAST database and using Jalview multiple alignment editor showed that LmAOC had high homology with genes from other plant species (Fig. 1). LmAOC showed 94% identity to the sequence in Hordeum vulgare (CAC83766.1), versus 79% in Zea mays (ACG39242.1), 79% in Oryza sativa (NP_001050447.1), 77% in Arabidopsis thaliana (AT3G25760) and 76% in Sorghum bicolor (XP_ 002465087.1). </t>
  </si>
  <si>
    <t>CAC83766</t>
  </si>
  <si>
    <t xml:space="preserve">Using the pI/Mw software, we found that the putative LmAOC protein has a theoretical isoelectric point (pI) of 8.96 and a molecular weight of 25.8 kDa. </t>
  </si>
  <si>
    <t xml:space="preserve">Similarity searches performed against the NCBI BLAST database and using Jalview multiple alignment editor showed that LmAOC had high homology with genes from other plant species (Fig. 1). LmAOC showed 94% identity to the sequence in Hordeum vulgare (CAC83766.1), versus 79% in Zea mays (ACG39242.1), 79% in Oryza sativa (NP_001050447.1), 77% in Arabidopsis thaliana (AT3G25760) and 76% in Sorghum bicolor (XP_ 002465087.1). </t>
  </si>
  <si>
    <t xml:space="preserve">LmAOC-GFP fusion protein localized in the chloroplast Based on the sequences determined using the ChloroP 1.1 and TargetP prediction servers, both analyses revealed a chloroplastic localization for LmAOC (cTP 0.872), with the putative N-terminal cleavage site at amino acid 47. </t>
  </si>
  <si>
    <t xml:space="preserve">Alignment of the deduced amino acid sequence of LmAOC with other AOCs from different plant species. HvAOC, Hordeum vulgare (CAC83766.1); OsAOC, Oryza sativa (NP_001050447.1); SbAOC, Sorghum bicolor (XP_002465087.1); ZmAOC, Zea mays (ACG39242.1); AtAOC1, Arabidopsis thaliana (AT3G25760); AtAOC2, A. thaliana (AT3G25770); AtAOC3, A. thaliana (AT3G25780) and AtAOC4, A. thaliana (AT1G13280). </t>
  </si>
  <si>
    <t xml:space="preserve">Identical residues between all species are indicated by black letters on a dark gray background and conserved residues between more than three species are shown by black on light gray background. Subcellular localization of LmAOC in the chloroplast. LmAOC-GFP fusion protein transiently expressed in N. benthamiana leaves. </t>
  </si>
  <si>
    <t>PMC3498115</t>
  </si>
  <si>
    <t>CBN75312</t>
  </si>
  <si>
    <t xml:space="preserve">Znf BBOX is a zinc binding domain. </t>
  </si>
  <si>
    <t xml:space="preserve">Both domains occur in the following proteins which contain sometimes another domain as well: Phytophthora infestans XP_002905233 (and COG5022 domain - myosin heavy chain); E. siliculosus CBN75312 and E. siliculosus CBJ49059 (and WWP or Rsp5 domain). </t>
  </si>
  <si>
    <t xml:space="preserve">The P. infestans XP_002907084 possesses a pleckstrin homology and a Mcp5_PH domain beside the short p25alpha one. Another stramenopile protein, CCA17632 of Albugo laibachii, which is an RNA helicase, also contains a short p25alpha domain. </t>
  </si>
  <si>
    <t>CCA17632</t>
  </si>
  <si>
    <t xml:space="preserve">The P. infestans XP_002907084 possesses a pleckstrin homology and a Mcp5_PH domain beside the short p25alpha one. </t>
  </si>
  <si>
    <t xml:space="preserve">Another stramenopile protein, CCA17632 of Albugo laibachii, which is an RNA helicase, also contains a short p25alpha domain. </t>
  </si>
  <si>
    <t xml:space="preserve">Finally, an Excavata species, the Heterolobosea Naegleria gruberi has two proteins of this kind of composition, XP_002683090 and XP_002682916, which contain one (Kelch) or two (PTPc and PLN02919) additional domains, respectively. These domains are generally related to various enzymatic functions as galactose oxidase (Kelch), ascorbate-dependent monooxygenase (PLN02919) and dual-specificity (Ser/Thr and Tyr) phosphatase (PTPc). </t>
  </si>
  <si>
    <t>PLN02919</t>
  </si>
  <si>
    <t xml:space="preserve">Finally, an Excavata species, the Heterolobosea Naegleria gruberi has two proteins of this kind of composition, XP_002683090 and XP_002682916, which contain one (Kelch) or two (PTPc and PLN02919) additional domains, respectively. </t>
  </si>
  <si>
    <t xml:space="preserve">These domains are generally related to various enzymatic functions as galactose oxidase (Kelch), ascorbate-dependent monooxygenase (PLN02919) and dual-specificity (Ser/Thr and Tyr) phosphatase (PTPc). Proteins with partial p25alpha domain(s) </t>
  </si>
  <si>
    <t>GR509039</t>
  </si>
  <si>
    <t xml:space="preserve">Fungal long-type TPPPs contain an additional partial p25alpha domain as well. </t>
  </si>
  <si>
    <t xml:space="preserve">An EST sequence from Lolium perenne (GR509039) indicates its presence in land plants. </t>
  </si>
  <si>
    <t xml:space="preserve">In the stramenopile A. anophagefferens the domain is coupled with a WD40 repeat-like domain. A special case of this independent occurrence is the apicortin where the partial p25alpha domain is combined with a DCX (Pfam03607, IPR003533) domain [38]. </t>
  </si>
  <si>
    <t>AM844195</t>
  </si>
  <si>
    <t xml:space="preserve">It occurs in two primitive opisthokonts, the placozoan T. adhaerens and the chytrid fungus, Spizellomyces punctatus (SPPG_06588) [20], [24]. </t>
  </si>
  <si>
    <t xml:space="preserve">An EST sequence from Nicotiana tabacum (AM844195) may indicate its presence in land plants. </t>
  </si>
  <si>
    <t xml:space="preserve">Recently available genomes and sequence data show that apicortin is a characteristic protein of the phylum of Apicomplexa. (The apicortins are listed in [43]). </t>
  </si>
  <si>
    <t>CP028791</t>
  </si>
  <si>
    <t xml:space="preserve">Isolate CX90 from Patient X had an additional large IncFIB (Mar) blaOXA-1-positive (284 904 bp) plasmid which had high sequence similarity to a previously sequenced 288 222 bp virulence plasmid isolated from a human host at Chengdu, Sichuan, in July 2016 (CP028791.1). </t>
  </si>
  <si>
    <t xml:space="preserve">As well as carrying AMR genes involved in fluoroquinolone and aminoglycoside resistance (aac(6')Ib-cr), phenicol resistance (catB3), rifampicin resistance (arr-3) and sulphonamide resistance (sul1), this plasmid carried the previously identified rmpA and rmpA2 markers of hypermucovisity and iucABCD operon involved in aerobactin synthesis (Fig. 2). This plasmid was absent from all isolates other than those from Patient X. Because these two highly related isolates were not involved in further transmissions to other patients (Fig. 1a), it is likely that this plasmid was acquired de novo by the strain infecting Patient X (Fig. 4, Tables S8 and S9). </t>
  </si>
  <si>
    <t>PMC2173483</t>
  </si>
  <si>
    <t>AF010284</t>
  </si>
  <si>
    <t xml:space="preserve">NM 004329, NM 007560, and NM 001204, respectively] ten Dijke et al., 1994; Liu et al., 1995) were obtained from J. Massagué and L. Attisano. </t>
  </si>
  <si>
    <t xml:space="preserve">Cbfa1 (GenBank EMBL/DDBJ accession no. AF010284; Ducy et al., 1997) and osteocalcin (GenBank EMBL/DDBJ accession no. </t>
  </si>
  <si>
    <t xml:space="preserve">NM 031368; Celeste et al., 1986) cDNAs were gifts from P. Ducy and G. Karsenty (Baylor College of Medicine, Houston, TX). A collagen type I cDNA probe was generated by RT-PCR of 3T3-F442A RNA using the forward primer 5′-ATGTTCAGCTTTGTGGACCTCC-3′ and the reverse primer 5′-CGTATTGTTCCGGGCAGAAAGC-3′ (GenBank EMBL/DDBJ accession no. X54876). </t>
  </si>
  <si>
    <t>X54876</t>
  </si>
  <si>
    <t xml:space="preserve">NM 031368; Celeste et al., 1986) cDNAs were gifts from P. Ducy and G. Karsenty (Baylor College of Medicine, Houston, TX). </t>
  </si>
  <si>
    <t xml:space="preserve">A collagen type I cDNA probe was generated by RT-PCR of 3T3-F442A RNA using the forward primer 5′-ATGTTCAGCTTTGTGGACCTCC-3′ and the reverse primer 5′-CGTATTGTTCCGGGCAGAAAGC-3′ (GenBank EMBL/DDBJ accession no. X54876). </t>
  </si>
  <si>
    <t xml:space="preserve">cDNAs for PPARγ2 (GenBank EMBL/DDBJ accession no. NM 015869; Tontonoz et al., 1994a) and adipsin (GenBank EMBL/DDBJ accession no. </t>
  </si>
  <si>
    <t>PMC6159870</t>
  </si>
  <si>
    <t>KY629892</t>
  </si>
  <si>
    <t xml:space="preserve">As the gltA gene is not highly transcribed, we also tested sequences for matches to Bartonella DNA-directed RNA polymerase subunit B (rpoB). </t>
  </si>
  <si>
    <t xml:space="preserve">We selected two rpoB sequences (Genbank accessions KY629892 and KY629911) from a study of vampire bat Bartonella [16] for which the same individuals exhibited 100% identity in the gltA gene to our blood sequences, and we used Bowtie2 to map quality filtered reads and contigs to those sequences [69]. </t>
  </si>
  <si>
    <t xml:space="preserve">Lastly, because nucleic acid pools were DNase treated for metagenomic sequencing, potentially reducing detection sensitivity, we used the same nested PCR protocol as used for blood-derived DNA [51] to test for the presence of gltA in DNA from individual saliva and fecal swab samples that made up metagenomic pools (n = 58; 28 saliva and 30 feces). As with our blood samples, we randomly selected a subset of positive amplicons for Sanger sequencing. </t>
  </si>
  <si>
    <t>KY629837</t>
  </si>
  <si>
    <t xml:space="preserve">We also assessed the phylogenetic position of our vampire bat Bartonella sequences among known Bartonella genotypes (Fig 3, S3 Table). </t>
  </si>
  <si>
    <t xml:space="preserve">Half of our Peruvian and Belizian sequences (18/35) were nearly identical (&gt;99.7% identity) to Bartonella from common vampire bats (Desmodus rotundus) from Mexico (e.g., GenBank accession numbers KY629837 and MF467803), again confirming the wide geographic distribution of these genotypes. </t>
  </si>
  <si>
    <t xml:space="preserve">Other sequences(9/35) fell within the same clade (&gt;96% pairwise identity) as Bartonella from bat flies (Strebla diaemi) in Panama (JX416251), from Parnell's mustached bat (Pteronotus parnellii) in Mexico (e.g., KY629828), from phytophagous bats in Peru (e.g., Carollia perspicillata; JQ071384) and Guatemala (e.g., Glossophaga soricina; HM597202), or from Mexican vampire bats as noted above. Eight sequences were novel (&lt;96% identity to GenBank sequences) but were most similar to Bartonella from phytophagous bats in Costa Rica (e.g., 90–93% to KJ816666 [Anoura geoffroyi]) and from Mexican vampire bats (e.g., 93% to MF467776). </t>
  </si>
  <si>
    <t>JX416251</t>
  </si>
  <si>
    <t xml:space="preserve">Other sequences(9/35) fell within the same clade (&gt;96% pairwise identity) as Bartonella from bat flies (Strebla diaemi) in Panama (JX416251), from Parnell's mustached bat (Pteronotus parnellii) in Mexico (e.g., KY629828), from phytophagous bats in Peru (e.g., Carollia perspicillata; JQ071384) and Guatemala (e.g., Glossophaga soricina; HM597202), or from Mexican vampire bats as noted above. </t>
  </si>
  <si>
    <t xml:space="preserve">Eight sequences were novel (&lt;96% identity to GenBank sequences) but were most similar to Bartonella from phytophagous bats in Costa Rica (e.g., 90–93% to KJ816666 [Anoura geoffroyi]) and from Mexican vampire bats (e.g., 93% to MF467776). </t>
  </si>
  <si>
    <t>KJ816666</t>
  </si>
  <si>
    <t>KJ909844</t>
  </si>
  <si>
    <t xml:space="preserve">Other novel sequences were weakly related to B. bovis from livestock in Israel and Malaysia (e.g., 89–90% to KJ909844 and KR733183), to B. chomelii from cattle in Spain (e.g., 89% to KM215693), to B. capreoli from elk in the United States (e.g., 89% to HM167503), and to B. schoenbuchensis from roe deer in Germany (e.g., 89% to AJ278186); indeed, posterior support for a bat–ruminant clade was low (&lt;50%; Fig 3). </t>
  </si>
  <si>
    <t xml:space="preserve">Our BLAST procedure also identified weakly related Bartonella from rodents (e.g., 90% to Rattus norvegicus from the United States [KC763951] and 92% to Apodemus agrarius from China [KX549996]) and from carnivores (e.g., 89% to Procyon lotor from the United States [CP019786]). However, these livestock, rodent, and carnivore sequences formed separate phylogenetic clades from bat- and bat fly–derived Bartonella sequences (Fig 3). </t>
  </si>
  <si>
    <t>MF467797</t>
  </si>
  <si>
    <t xml:space="preserve">For the one case in which we sequenced positive samples from the same individual bat (i.e., D203), both the blood sequence and fecal sequence shared 100% identity (S5 Table, Fig 6). </t>
  </si>
  <si>
    <t xml:space="preserve">For the few sequences at the lower range of our similarity spectrum, BLAST still demonstrated that the closest relatives were all derived from vampire bats (i.e., 8368 from CA1 was identical to MF467797 from Mexico). </t>
  </si>
  <si>
    <t>PMC6275436</t>
  </si>
  <si>
    <t>MF423465</t>
  </si>
  <si>
    <t xml:space="preserve">The obtained cultures were isolated by Candida differential agar (Himedia, Mumbai) to check the purity of the cultures and identified at the species level by ITS sequencing. </t>
  </si>
  <si>
    <t xml:space="preserve">The GenBank accession numbers of CA1, CA3, CA4, CT1, CT2, and CT3 are MF423465, MF423466, MF423467, MF423462, MF423463, and MF423464, respectively. </t>
  </si>
  <si>
    <t xml:space="preserve">The reference strains and clinical isolates were maintained as glycerol stocks at -80°C. Also, all the strains were maintained on Sabouraud dextrose agar (SDA) (Himedia, Mumbai) plates at 4°C and prior to experiment, single isolated colonies of Candida spp. grown in yeast extract peptone dextrose (YEPD) broth at 37°C and 160 rpm for 24 h was used. </t>
  </si>
  <si>
    <t>PMC4543549</t>
  </si>
  <si>
    <t xml:space="preserve">The mutant sequences used for this study were obtained from the Stanford HBV RT drug-resistance database (http://hivdb.stanoford.edu/HBV/DB/cgi-bin/MutPrevByGenotypeRxHBV.cgi). </t>
  </si>
  <si>
    <t xml:space="preserve">The reference sequence of each HBV genotype from A to H was obtained from the NCBI/GenBank sequence database; the accession numbers are X02763, X51970, AF090842, AF297621, AM282986, D00329, AF100309, AB033554, AB073858, D00330, X04615, M12906, AB014381, AB033556, AB048704, X65259, M32138, X85254, J02203, X02496, X75657, AB032431, X69798, AB036910, AF223965, X75658, AF160501, AB064310, AF405706, AY090454, AY090457, and AY090460. </t>
  </si>
  <si>
    <t>PMC3592801</t>
  </si>
  <si>
    <t>GU216763</t>
  </si>
  <si>
    <t xml:space="preserve">Each one of these matches was subsequently screened on the basis of the degree of homology and degree of sequence continuity with the full length and mature sequences of each of the 8 previously identified cellular miRNAs. </t>
  </si>
  <si>
    <t xml:space="preserve">These analyses resulted in the discovery of a perfect match (100%) from nucleotide positions 1 through 18 of the mature hsa-miR-195 sequence, including the seed region at nucleotide positions 2–7, within the envelope (env) protein-coding sequences of an HIV-1 isolate from South Africa (accession #GU216763) (Table 2). </t>
  </si>
  <si>
    <t xml:space="preserve">Two other isolates, #GU216768 and #GU216773, from the same individual also showed homology with hsa-miRNA-195 in the same region of the Env gene and again matched miR-195 at positions 1–18, with 17 of 18 (94%) nucleotides matching perfectly (Table 2). This single nucleotide mutation (i.e. 17 versus 18 nucleotides) represents the genetic diversity due to mutations known to be present in all HIV-1 envelope genes of both acute and chronically HIV-1 infected individuals [29]. </t>
  </si>
  <si>
    <t xml:space="preserve">This single nucleotide mutation (i.e. 17 versus 18 nucleotides) represents the genetic diversity due to mutations known to be present in all HIV-1 envelope genes of both acute and chronically HIV-1 infected individuals [29]. </t>
  </si>
  <si>
    <t xml:space="preserve">In addition to the sequence homology in the South African HIV-1 isolates (#GU216763), we have identified two other strains from Tanzania, #HM215313 and #DQ199139, whose Env gene sequences also matched with the same region of hsa-miR-195 at 17 of 18 nucleotide positions, as in the GU216763 isolate (Table 2). </t>
  </si>
  <si>
    <t xml:space="preserve">Identification of HIV-ENV Gene Homology Domains in Other Cellular microRNAs Analyses of the remaining seven cellular miRNAs that were predicted to be associated with multiple dysregulated proteins expressed in our experimentally HIV-infected cells (Table 1) also showed sequence similarities between 4 microRNA sequences and the env regions of several other HIV-1 strains (Tables 3, 4). </t>
  </si>
  <si>
    <t xml:space="preserve">The hsa-miR-195-like region is shown in blue. </t>
  </si>
  <si>
    <t xml:space="preserve">The mismatches between the HXB2 sequence and the miR-like sequence present in the African strain #GU216763 are due to the sequence variations in envelope regions of all HIV genomes. </t>
  </si>
  <si>
    <t>K03455</t>
  </si>
  <si>
    <t xml:space="preserve">While detailed maps of the env region exist for several HIV-1 strains, there is no map at present for the HIV-1 genomes from Africa in which we found the greatest homology. </t>
  </si>
  <si>
    <t xml:space="preserve">We therefore cross-referenced our sequence with the HXB2 strain (Clade B) for which a detailed map is available (GenBank accession number K03455). </t>
  </si>
  <si>
    <t xml:space="preserve">The HXB2 genome is used as a common reference strain for many different functional studies, and it has a standardized position numbering scheme available at the Los Alamos National Laboratory website (http://www.hiv.lanl.gov/). The alignment given in Table 5 can be cross-referenced with the nucleotide-specific map of the HXB2 strain and indicates that the ‘hsa-miRNA-195-like’ sequence maps to the segment from position 7611 through 7628 within the env gene of the HXB2 genome (Figure 2). </t>
  </si>
  <si>
    <t xml:space="preserve">Further, the potential action of a miRNA is mostly dependent on base pairing between the miRNA seed sequence and its target; positions 13–16 of the miRNA may aid in pairing as well [5], [36]. </t>
  </si>
  <si>
    <t xml:space="preserve">The miR-195-like sequence we have identified in #GU216763 contains both the seed region and positions 13–16 of hsa-miR-195 and is 100% conserved in these regions. </t>
  </si>
  <si>
    <t xml:space="preserve">It has also been predicted computationally that the cellular hsa-miR-195 may interact with the HIV-1 Nef in the3’ LTR region based on a perfect complementarity of a 7 nucleotide seed sequence with its viral target [31]. Whether the microRNA-like sequences are of viral origin or products of provirus integration millions of years ago remains to be explored. </t>
  </si>
  <si>
    <t>PMC3862623</t>
  </si>
  <si>
    <t>JN390965</t>
  </si>
  <si>
    <t xml:space="preserve">All participants provided their written informed consent to participate in this study, and the ethics committees approved this consent procedure. </t>
  </si>
  <si>
    <t xml:space="preserve">All data on DNA sequencing of the identified NBS1 mutations have been deposited in GenBank with accession numbers of JN390965 and KF147842-KF147848. </t>
  </si>
  <si>
    <t xml:space="preserve">Tissue samples and cell lines Eighty-two primary liver cancer patients, comprising 67 men (81.7%) and 15 women (18.3%), aged 27–78 years with a median age of 53.9 years, were randomly enrolled in this study. </t>
  </si>
  <si>
    <t>PMC5678100</t>
  </si>
  <si>
    <t>KJ026561</t>
  </si>
  <si>
    <t xml:space="preserve">The strains L. delbrueckii ATCC 1184247, L. casei BL2348, and L. plantarum TW1-122, originally derived fermented dairy producted, were provided by Dr. J. Kong (Shandong University, Jinan, China), and L. paracasei LZU-D249, isolated from fermented milk of yak from Tibetan plateau, was obtained from Dr. X. Guo (Lanzhou University, Lanzhou, China) (Table 1). </t>
  </si>
  <si>
    <t xml:space="preserve">The Genebank ID of 16S rRNA gene sequence of TW1-1 is KJ026561.1. </t>
  </si>
  <si>
    <t xml:space="preserve">A de Man, Rogosa, and Sharpe (MRS, Beijing Solarbio Science &amp; Techinology, Beijing, China) growth medium was used to incubate the bacteria. A solid medium was prepared by adding 2% (w/w) agar to the MRS medium. </t>
  </si>
  <si>
    <t>PMC4362842</t>
  </si>
  <si>
    <t>ADL28123</t>
  </si>
  <si>
    <t xml:space="preserve">The open reading frame of R. pusillus GX-3 α-amylase (RpAmy) was cloned and analyzed. </t>
  </si>
  <si>
    <t xml:space="preserve">It consisted of 1416-bp nucleotides, encoding a putative protein of 471 amino acid residues and had the highest similarity of 59% with the α-amylase from Rhizopus oryzae (ADL28123.1) [15]. </t>
  </si>
  <si>
    <t xml:space="preserve">Transformation, screening of Pichia pastoris transformants Increasing the copy number of expression cassette generally has the effect of increasing the amount of protein expressed in P. pastoris [16]. </t>
  </si>
  <si>
    <t>KC479790</t>
  </si>
  <si>
    <t xml:space="preserve">The mRNA of R. pusillus glucoamylase and α-amylase had been submitted into the GenBank database under the accession numbers KC479790 and KC479791 respectively. </t>
  </si>
  <si>
    <t>PMC5944946</t>
  </si>
  <si>
    <t>SRP136006</t>
  </si>
  <si>
    <t xml:space="preserve">In order to establish an overview of microbial diversity over four years, we combined data from February 2013 to July 2015 (this study, GenBank-SRA accession SRP136006) with data previously obtained by our group from March 2011 to July 2013 (GenBank-SRA accession SRX768577, [45]). </t>
  </si>
  <si>
    <t xml:space="preserve">To note, the same set of primers (i.e. Euk-82F and Euk-516R) were used in both surveys for the amplification of 18S ribosomal gene. The two datasets were analyzed independently, and obtained results were compared for OTUs richness and succession. </t>
  </si>
  <si>
    <t>PMC4780821</t>
  </si>
  <si>
    <t>AW488956</t>
  </si>
  <si>
    <t xml:space="preserve">Probes were visualized using an anti-digoxigenin (DIG)-AP antibody (Roche) and subsequent exposure using BCIP and NBT [28]. </t>
  </si>
  <si>
    <t xml:space="preserve">The 3’-targeted Plk3 probe used in this study was from the BMAP collection, accession number AW488956, the sequence for which was confirmed before use by sequencing. </t>
  </si>
  <si>
    <t xml:space="preserve">A probe was also designed for the center of the gene (F: tgtctcctgcttggtgagtg; R: cccgtagaagttcacctgga) and the 5’ portion (F: ctcatcaccgaccctctcag, R: ttgatgcagcggtatgtctc). Fluorescent dissociated cell in situ hybridization was also performed as described [33]. </t>
  </si>
  <si>
    <t>PMC6117964</t>
  </si>
  <si>
    <t>AF110316</t>
  </si>
  <si>
    <t xml:space="preserve">Anti-human transferrin receptor mouse monoclonal antibody MEM-189 mIgG1 (MA1-21562, Thermo Fisher, 10 × 0.1 mg) was dialyzed into pyrogen free PBS to remove the azide in the supplied storage solution. </t>
  </si>
  <si>
    <t xml:space="preserve">For negative control, an anti-hen egg lysozyme (anti-HEL) antibody (F10.6.6, Genbank AF110316 VH and AY277254.1 VL) was expressed as a mouse IgG1 antibody in CHO cells and purified by recombinant protein A Sepharose (GE) affinity chromatography and size exclusion chromatography (superdex 200). </t>
  </si>
  <si>
    <t xml:space="preserve">Chips were washed once with medium to ensure proper flow profiles (as described for the barrier integrity assay). Next, medium was aspirated from the chips, after which 20 µL of fresh medium without antibody was added to the gel inlets and outlets and the bottom medium inlets and outlets. </t>
  </si>
  <si>
    <t>PMC4148953</t>
  </si>
  <si>
    <t>AJ296158</t>
  </si>
  <si>
    <t xml:space="preserve">Among all other species, the one yielding the highest score was L. methylohalidivorans (NR_025637), which corresponded to an identity of 96.8% and an HSP coverage of 100.1%. </t>
  </si>
  <si>
    <t xml:space="preserve">[Note that the Greengenes database uses the INSDC (= EMBL/NCBI/DDBJ) annotation, which is not an authoritative source for nomenclature or classification.] The highest-scoring environmental sequence was AJ296158 (Greengenes short name 'Spain:Galicia isolate str. </t>
  </si>
  <si>
    <t xml:space="preserve">PP-154'), which showed an identity of 96.3% and an HSP coverage of 100.0%. The most frequently occurring keywords within the labels of all environmental samples that yielded hits were 'microbi' (7.7%), 'marin' (7.3%), 'water' (7.0%), 'coastal' (6.6%) and 'effect' (6.6%) (168 hits in total). </t>
  </si>
  <si>
    <t>FJ232451</t>
  </si>
  <si>
    <t xml:space="preserve">Figure 1 shows the phylogenetic neighborhood of L. nanhaiensis in a tree based on 16S rRNA gene sequences. </t>
  </si>
  <si>
    <t xml:space="preserve">The sequences of the two identical 16S rDNA copies in the genome do not differ from the previously published 16S rRNA gene sequence (FJ232451). </t>
  </si>
  <si>
    <t xml:space="preserve">Phylogenetic tree highlighting the position of L. nanhaiensis relative to the type strains of the other species within the genus Leisingera and the neighboring genera Phaeobacter, Oceanicola, and Seohaeicola [1-3,6-16]. The tree was inferred from 1,385 aligned characters of the 16S rRNA gene sequence under the maximum likelihood (ML) criterion as previously described [5]. Oceanicola spp. were included in the dataset for use as outgroup taxa. </t>
  </si>
  <si>
    <t>JN797867</t>
  </si>
  <si>
    <t xml:space="preserve">The trimethylamine monooxygenase is a flavin-dependent enzyme, recently identified by Chen et al. [51]. </t>
  </si>
  <si>
    <t xml:space="preserve">Comparison of a previously published sequence for a trimethylamine monooxygenase gene in L. nanhaiensis DSM 24252T from Chen [4] (GenBank accession number JN797867) showed 99% sequence similarity to the gene of a predicted flavoprotein involved in K+ transport in the genome of DSM 24252T (Nanh_04177). </t>
  </si>
  <si>
    <t xml:space="preserve">Comparison of the gmaS sequence (JN797857) with the genome showed also a 99% sequence similarity to a glutamine synthetase, type III (IMG term: gamma-glutamylmethylamide synthetase, EC 6.3.4.12) (Nanh_04141). These genes give L. nanhaiensis the potential to utilize MAs as alternative nitrogen sources [4]. </t>
  </si>
  <si>
    <t>JN797857</t>
  </si>
  <si>
    <t xml:space="preserve">Comparison of the gmaS sequence (JN797857) with the genome showed also a 99% sequence similarity to a glutamine synthetase, type III (IMG term: gamma-glutamylmethylamide synthetase, EC 6.3.4.12) (Nanh_04141). </t>
  </si>
  <si>
    <t xml:space="preserve">These genes give L. nanhaiensis the potential to utilize MAs as alternative nitrogen sources [4]. Interestingly, the genes tmm and gmaS of L. nanhaiensis DSM 24252T do not cluster with the corresponding genes of the other Leisingera species in phylogenetic trees calculated for these genes. </t>
  </si>
  <si>
    <t>PMC2834773</t>
  </si>
  <si>
    <t>AB259783</t>
  </si>
  <si>
    <t xml:space="preserve">Identification of a Vrs1 paralog in barley </t>
  </si>
  <si>
    <t xml:space="preserve">The best hit (E-value, e-110) from a BLASTN search based on the Vrs1 cDNA sequence (accession no. AB259783) as a query was the barley full-length cDNA clone Hv2074A10 (accession no. AB490233) extracted from the seedling shoots and root of cv. </t>
  </si>
  <si>
    <t xml:space="preserve">Haruna Nijo (NIAS barley database). Four lesser hits (E-values &lt; e-10) were also identified from the same library. </t>
  </si>
  <si>
    <t>AC216056</t>
  </si>
  <si>
    <t xml:space="preserve">Identification of Vrs1 homologues in the Poaceae </t>
  </si>
  <si>
    <t xml:space="preserve">The Vrs1 cDNA sequence was used to query each species database in turn. Vrs1 homologues were present in rice (Os07g0581700, Oshox14), B. distachyon (Bradi1g23460.1), sorghum (Sb02g03750), and maize (AC216056.2_FG006 and AC187394.3_FG016). </t>
  </si>
  <si>
    <t xml:space="preserve">The presence of two (rather than just one) Vrs1 homologues in maize probably reflects the cryptic tetraploidy of the maize genome (Paterson et al. 2004; Swigonova et al. 2004; Wei et al. 2007). BLASTN search using HvHox2 as the query sequence produced the same hits. </t>
  </si>
  <si>
    <t>AB490234</t>
  </si>
  <si>
    <t xml:space="preserve">On the basis of polypeptide sequences, it seems likely that the molecular role of HvHox2 and its Poaceae orthologs is identical. </t>
  </si>
  <si>
    <t xml:space="preserve">Within barley itself, the genome sequence of HvHox2 (accession no. AB490234) in the two-rowed type (KNG and Haruna Nijo) is the same as that in the six-rowed type (AZ and Morex) (Supplementary Fig. 1), whereas the Vrs1 sequence is remarkably variable among these same cultivars (Komatsuda et al. 2007). </t>
  </si>
  <si>
    <t xml:space="preserve">The lack of a Oshox14 mutant in the Tos17 insertion mutant collection (Hirochika 2001) does not contradict with the notion that HvHox2 is essential for plant growth and development in the cereals. In contrast, the loss of Vrs1 function both in natural variants, and in many induced mutants (including the total deletion of the gene) indicates that Vrs1 is non-essential for plant growth and development (Komatsuda et al. 2007). </t>
  </si>
  <si>
    <t>AB490233</t>
  </si>
  <si>
    <t xml:space="preserve">Genome sequence of HvHox2 in the two-rowed type (KNG and Haruna Nijo) and six-rowed type (AZ and Morex) were the same as far as determined for the region between nucleotide positions 86 to 1174. </t>
  </si>
  <si>
    <t xml:space="preserve">Accession AB490233 (cDNA) and AB490234 (genomic DNA). </t>
  </si>
  <si>
    <t>PMC5456045</t>
  </si>
  <si>
    <t>L09136</t>
  </si>
  <si>
    <t xml:space="preserve">Mutations in pUC18 accession number L09136 </t>
  </si>
  <si>
    <t xml:space="preserve">All PCRs were carried out using 100 pg pUC18 as a template and 75 pmol of Starter Primers 1 and 2 (Table 1) in a total volume of 25 μl containing 1 unit Pfu DNA polymerase (Agilent Technologies, Santa Clara, CA) and the appropriate amplification buffer unless otherwise stated. PCRs were performed using the following thermocycling conditions: denaturation at 94°C for 2 min followed by 25 cycles of 94°C, 20 sec; 60°C, 30 sec; 68°C, 1 min, and a final extension at 68°C for 5 min. </t>
  </si>
  <si>
    <t>BC111587</t>
  </si>
  <si>
    <t xml:space="preserve">A modified Gateway entry vector (pENTR223.1, Clone ID: 40080544) containing the full-length human muscle dystrophin cDNA (11.061 kb) was obtained from the ORFeome Collaboration-OCAB (http://www.orfeomecollaboration.org/html/index.shtml). </t>
  </si>
  <si>
    <t xml:space="preserve">The sequence is deposited in NCBI under accession number BC111587. </t>
  </si>
  <si>
    <t xml:space="preserve">The Pfu DNA Turbo polymerase (Stratagene) was used for all PCRs. Thermocycling conditions for the Starter Primers (Table 1) for the first and third PCR were as follows: denaturation at 94°C for 2 min, followed by 25 cycles of 94°C, 30 sec; 57.2°C, 30 sec; and 68°C, 3 min, followed by a final extension at 68°C for 10 min. </t>
  </si>
  <si>
    <t>PMC5945994</t>
  </si>
  <si>
    <t>MG563311</t>
  </si>
  <si>
    <t xml:space="preserve">Phylogenetic trees were constructed by using the neighbor-joining method (Saitou and Nei, 1987) with bootstrap values based on 1000 replications (Felsenstein, 1985) using MEGA5 program. </t>
  </si>
  <si>
    <t xml:space="preserve">The 16S rRNA gene sequences of the potential novel isolates were deposited in GenBank under the accession numbers: MG563365–563372, and the partial 16S rRNA gene sequences of the remaining isolates were deposited in GenBank with the following accession numbers: MG563311–563364. </t>
  </si>
  <si>
    <t xml:space="preserve">Antibacterial Activity Screening Based on phylogenetic and phenotypic characteristics analysis, 63 strains were selected for antimicrobial assay. </t>
  </si>
  <si>
    <t>KSL51201</t>
  </si>
  <si>
    <t xml:space="preserve">The phylogenetic tree based on 16S rRNA gene sequences generated by using the neighbor-joining method indicated that strain 1BXZ-J1 was clustered within the genus Marmoricola, strains 10BTP-3 and 6BMS-J1 were clustered within the genus Nocardioides, strains 5BQP-J3 and 7BMP-1 were clustered within the genus Streptomyces, strain 3BMZ-J1 was clustered within the genus Amnibacterium, and strain 3BMS-J1 was clustered within the genus Mycobacterium (Figure 3). </t>
  </si>
  <si>
    <t xml:space="preserve">The 16S rRNA gene sequences of strain 1BXZ-J1, 10BTP-3, 6BMS-J1, 5BQP-J3, 7BMP-1, 3BMZ-J1, and 3BMS-J1 showed highest similarities with Marmoricola aequoreus NRRLB-24464T (96.3%), Nocardioides soli mbc-2T (97.0%), Nocardioides aquiterrae GW-9T (97.3%), Streptomyces yogyakartensis NBRC 100779T (97.9%), Streptomyces phaeoluteichromatogenes NRRL 5799T (98.2%), Amnibacterium kyonggiense KSL51201-037T (98.1%), and Mycobacterium peregrinum ATCC 14467T (98.6%), respectively. </t>
  </si>
  <si>
    <t xml:space="preserve">These isolates will be further characterized in a polyphasic approach to determine their taxonomic positions. The phylogenetic analysis presented implied a considerable cultivable actinobacteria with novelty in mangrove plants from Beilun Estuary. </t>
  </si>
  <si>
    <t>PMC3036905</t>
  </si>
  <si>
    <t>AB034699</t>
  </si>
  <si>
    <t xml:space="preserve">Data mining and identification of C. arabica N-metylthransferase ESTs </t>
  </si>
  <si>
    <t xml:space="preserve">Gene sequences corresponding to 7-methylxanthosine synthase (CmXRS1, AB034699), theobromine synthase (CTS2, AB054841), and caffeine synthase (CCS1, AB086414; CaDXMT1, AB084125) were used for Blast searches in the Coffee Genome Database (Altschul et al., 1990; Vieira et al., 2006). </t>
  </si>
  <si>
    <t xml:space="preserve">Access to this database is restricted and a password is required (www.lge.ibi.unicamp.br/cafe). The aim of these searches was to identify possible polymorphisms for these sequences. </t>
  </si>
  <si>
    <t>AB086414</t>
  </si>
  <si>
    <t xml:space="preserve">Fruit and leaf contigs were assembled using ESTs identified in the Coffee Genome Database (see Material and Methods). </t>
  </si>
  <si>
    <t xml:space="preserve">The other sequences are CCS1 (AB086414), CaDXMT1 (AB084125.1). </t>
  </si>
  <si>
    <t xml:space="preserve">Boxed sequences correspond to F2, F6 and R primers. </t>
  </si>
  <si>
    <t xml:space="preserve">Alignment of C. arabica caffeine synthase protein sequences. </t>
  </si>
  <si>
    <t xml:space="preserve">The putative sequences correspond to the normal ccs1 clone (AB086414) and AC1 ccs1 clone. </t>
  </si>
  <si>
    <t xml:space="preserve">Double dots indicate the amino acid substitution in the enzyme active site. </t>
  </si>
  <si>
    <t>PMC5020004</t>
  </si>
  <si>
    <t>X80743</t>
  </si>
  <si>
    <t xml:space="preserve">A pure culture of Arthrobacter sp. strain KMSZP6 was previously isolated from the soil sample as described earlier (Kumar et al. 2012). </t>
  </si>
  <si>
    <t xml:space="preserve">16S rRNA gene sequences of the representative strains of Arthrobacter were retrieved from NCBI with their corresponding accession numbers including the type strain Arthrobacter nicotinovorans (X80743.1) and were aligned with that of Arthrobacter sp. strain KMSZP6 using MEGA 5.1. </t>
  </si>
  <si>
    <t xml:space="preserve">The basic local alignment search tool (BLASTX) was used to determine the phylogenetic neighbors of the 16S rRNA genes from the GenBank database (National Center for Biotechnology Information, Bethesda, USA) (Altschul et al. 1997). Phylogenetic analysis was performed by MEGA 5.1 using an average of 1400 nucleotides of 16S rRNA encoding DNA sequences (Tamura et al. 2011). </t>
  </si>
  <si>
    <t>AY940039</t>
  </si>
  <si>
    <t xml:space="preserve">Phylogenetic analysis was performed by MEGA 5.1 using an average of 1400 nucleotides of 16S rRNA encoding DNA sequences (Tamura et al. 2011). </t>
  </si>
  <si>
    <t xml:space="preserve">The 16S rRNA gene sequence of Deinococcus radiodurans (AY940039.1) was taken as an outgroup. </t>
  </si>
  <si>
    <t xml:space="preserve">Neighbor joining method was used to construct the phylogenetic tree with 1000 bootstrap values. The partial 16S rRNA gene sequence of this strain was submitted to the NCBI GenBank under the accession number JF768707. </t>
  </si>
  <si>
    <t>JF768707</t>
  </si>
  <si>
    <t xml:space="preserve">Neighbor joining method was used to construct the phylogenetic tree with 1000 bootstrap values. </t>
  </si>
  <si>
    <t xml:space="preserve">The partial 16S rRNA gene sequence of this strain was submitted to the NCBI GenBank under the accession number JF768707. </t>
  </si>
  <si>
    <t xml:space="preserve">Sensitivity analysis of KMSZP6 strain KMSZP6 cells were grown to the exponential phase in low phosphate medium (LPM) (Poole et al. 1989) which contained (in grams/litre): Tris, 14.5; NaCl, 4.68; KCl, 1.5; NH4Cl, 1.0; glycerol, 5; Na2SO4, 0.043; CaCl2, 0.03, pH 7.5. </t>
  </si>
  <si>
    <t xml:space="preserve">The identity of Arthrobacter sp. </t>
  </si>
  <si>
    <t xml:space="preserve">KMSZP6 closely matched that of Arthrobacter nicotinovorans owing to its high sequence similarity and phylogenetic relatedness to the closest type strain (sequence X80743) (Fig. 1). </t>
  </si>
  <si>
    <t xml:space="preserve">The strain was deposited with National Collection of Industrial Microorganisms (NCIM) (www.ncl-india.org/files/NCIM), Pune, India under the accession number 5597.Fig. 1Evolutionary distance dendrogram of Arthrobacter sp. KMSZP6 strain with sequences of the representative Arthrobacter strains from NCBI database (based on &gt;1400 nucleotides of 16S rRNA). Deinococcus radiodurans (AY940039.1) was taken as the outgroup organism. </t>
  </si>
  <si>
    <t xml:space="preserve">The strain was deposited with National Collection of Industrial Microorganisms (NCIM) (www.ncl-india.org/files/NCIM), Pune, India under the accession number 5597.Fig. 1Evolutionary distance dendrogram of Arthrobacter sp. </t>
  </si>
  <si>
    <t xml:space="preserve">KMSZP6 strain with sequences of the representative Arthrobacter strains from NCBI database (based on &gt;1400 nucleotides of 16S rRNA). Deinococcus radiodurans (AY940039.1) was taken as the outgroup organism. </t>
  </si>
  <si>
    <t xml:space="preserve">The scale bar corresponds to the expected number of changes per nucleotide position Cs+, Sr2+ and radiation tolerance </t>
  </si>
  <si>
    <t>PMC6017488</t>
  </si>
  <si>
    <t>JQ707953</t>
  </si>
  <si>
    <t xml:space="preserve">This last criterion was validated through the JGI database (https://img.jgi.doe.gov/), using the keywords: chromate reductase and Stenotrophomonas. </t>
  </si>
  <si>
    <t xml:space="preserve">The 16S rRNA gene sequence analysis revealed that strain NA2 shows the highest level of sequence similarity with Stenotrophomonas maltophilia strain: DGM3 (98.01%) (JQ707953) as shown in Figure 2. </t>
  </si>
  <si>
    <t>PMC5136706</t>
  </si>
  <si>
    <t>AF342790</t>
  </si>
  <si>
    <t xml:space="preserve">Maximum parsimony was not used for the following reasons: performing maximum parsimony analyses with sufficient number of bootstrap replicates turned out to be extremely time consuming using MEGA (Tamura et al. 2013) or MESQUITE (Maddison and Maddison 2015) and is unlikely to be used in such way in metabarcoding studies. </t>
  </si>
  <si>
    <t xml:space="preserve">Halicryptus spinulosus sequence (AF342790) was used to root all phylogenetic trees. </t>
  </si>
  <si>
    <t xml:space="preserve">Monophyletic clades with bootstrap support of 70% and higher were considered well supported and fully resolved. Trees were visualized using FigTree (Rambaut 2015) and iTOL (Letunic and Bork 2016). </t>
  </si>
  <si>
    <t>PMC6401600</t>
  </si>
  <si>
    <t>MH814913</t>
  </si>
  <si>
    <t xml:space="preserve">The genome of AJO2 was confirmed to be linear by SpeI digestion with two bands produced (data not shown). </t>
  </si>
  <si>
    <t xml:space="preserve">The nucleotide sequence of AJO2 genome was determined with an average of 50× DNA sequencing coverage, and has been deposited in GenBank under accession numbers MH814913-MH814931. </t>
  </si>
  <si>
    <t xml:space="preserve">The genome of AJO2 consisted of 38,124 bp, with an average G+C content of 41 mol % (Figure 3). This was similar to the G+C content of host bacteria (41.4 mol %), suggesting that AJO2 was adapted to its host (Petrovski et al., 2011). </t>
  </si>
  <si>
    <t>PMC6056861</t>
  </si>
  <si>
    <t>M55661</t>
  </si>
  <si>
    <t xml:space="preserve">Antigen cloning, expression, and purification. </t>
  </si>
  <si>
    <t xml:space="preserve">The nucleic acid sequences of N-terminal adhesin domains of CfaE (GenBank M55661) was cloned into a pMAL-C5X vector (Addgene) in-frame with an MBP tag to express as periplasmic proteins with improved solubility (MBP–CfaE-N). </t>
  </si>
  <si>
    <t xml:space="preserve">The donor strand complement was included to ensure the overall protein expression and stability, as reported previously (33). All cloned constructs were transformed into SHuffleT7 Competent Escherichia coli (NEB), and expression was induced with 1 mM IPTG (isopropyl-β-d-thiogalactopyranoside). </t>
  </si>
  <si>
    <t>PMC4449762</t>
  </si>
  <si>
    <t>DQ649409</t>
  </si>
  <si>
    <t xml:space="preserve">We set a prior of 5.9 ± 0.5 mya, normal probability distribution, for our Bayesian analysis in BEAST based on Edwards (2003) because this estimate used the same mitochondrial locus as in this study. </t>
  </si>
  <si>
    <t xml:space="preserve">We ran BEAST using haplotype sequences only and included one out-group sequence of G. berlanderi (GenBank: DQ649409.1). </t>
  </si>
  <si>
    <t xml:space="preserve">We selected an HKY substitution model with the gamma parameter set to 4 using MrModeltest 2.3 (Nylander 2004), and we chose a relaxed, log-normal clock and Yule process model. We ran the MCMC for 500,000,000 generations, sampling every 5000 with a burn-in of 10%. </t>
  </si>
  <si>
    <t>PMC4851676</t>
  </si>
  <si>
    <t>EF530707</t>
  </si>
  <si>
    <t xml:space="preserve">Total RNA isolation and reverse transcription were performed according to Muhlia-Almazán et al. (2003) and Galaviz et al. (2012). </t>
  </si>
  <si>
    <t xml:space="preserve">Primers for amplification of tryptase were designed based on the sequence of a complete ORF of E. sinensis tryptase (GenBank accession no. EF530707), β-actin was used as the house-keeping gene. </t>
  </si>
  <si>
    <t xml:space="preserve">For details see Table 3, RT-PCR reaction conditions was performed for 40 cycles, under the following cycling conditions: 95 °C for 30 s, 95 °C for 5 s, 60 °C for 20 s, and fluorescent reading.Table 3Tryptase genes of Eriocheir sinensis and their corresponding PCR primers used for quantitative real time PCR </t>
  </si>
  <si>
    <t>PMC4224338</t>
  </si>
  <si>
    <t>CP007003</t>
  </si>
  <si>
    <t xml:space="preserve">†These authors contributed equally to this work. </t>
  </si>
  <si>
    <t xml:space="preserve">Data deposition: Whole Genome Shotgun projects of Trueperella pyogenes TP8 have been deposited at DDBJ/EMBL/GenBank under the accession CP007003. </t>
  </si>
  <si>
    <t xml:space="preserve">Associate editor: Bill Martin </t>
  </si>
  <si>
    <t>PMC5577242</t>
  </si>
  <si>
    <t>J04431</t>
  </si>
  <si>
    <t xml:space="preserve">In the nucleus, this complex acts as a transcriptional activator or inhibitor by binding to a GC response element (GRE) in the promoter of a target gene. </t>
  </si>
  <si>
    <t xml:space="preserve">When we analyzed the promoter regions of TGF-β genes using the MatInspector V2.2 program56, our results showed that the promoters of the human (GenBank Accession # J04431), rat (GenBank Accession # AF239170 and # AF249327) and mouse (GenBank Accession # M57902) TGF-β1 gene have binding sites for consensus GRE (5′-AGAACA). </t>
  </si>
  <si>
    <t xml:space="preserve">These observations support the hypothesis that GCs may be involved in the regulation of TGF-β genes inhibited in skeletal tissue after denervation by a GR pathway. The results in this study are important from a clinical standpoint because reduction of bone formation is a significant metabolic response in denervated patients. </t>
  </si>
  <si>
    <t>PMC5104453</t>
  </si>
  <si>
    <t>KM670093</t>
  </si>
  <si>
    <t xml:space="preserve">Identification and Cloning of LdCAS </t>
  </si>
  <si>
    <t xml:space="preserve">To screen for potential OSCs, we performed a TBLASTX search in the transcriptome assembly of L. dendroidea [38] using the nucleotide sequence of the characterized A. annua cycloartenol synthase (CAS) (GenBank accession KM670093 [39]) as query. </t>
  </si>
  <si>
    <t xml:space="preserve">The domain composition of the sequence coding for the OSC from L. dendroidea was obtained through search for conserved domains using the National Center for Biotechnology Information (NCBI) Conserved Domain Database (CDD) [40]. Afterwards, L. dendroidea specimens obtained from an unialgal culture (see 38 for details) were frozen in liquid nitrogen and ground to a fine powder using a mortar and pestle. </t>
  </si>
  <si>
    <t>KX343073</t>
  </si>
  <si>
    <t xml:space="preserve">This OSC was cloned from L. dendroidea cDNA and named LdCAS. </t>
  </si>
  <si>
    <t xml:space="preserve">The LdCAS sequence was submitted to GenBank (accession number KX343073). </t>
  </si>
  <si>
    <t xml:space="preserve">The search for LdCAS conserved domains returned one hit, the squalene cyclase (SQCY) domain subgroup 1 (NCBI CDDS ID: cd02892), which has an alpha 6 –alpha 6 barrel fold and belongs to the Isopren C2 like superfamily (NCBI CDDS ID: cl08267). Further, using the CAS1 from A. thaliana (UniProtKB ID: P38605), we were able to identify all five farnesyltransferase B subunit (PFTB) repeats in LdCAS. </t>
  </si>
  <si>
    <t>PMC5105096</t>
  </si>
  <si>
    <t>CP017100</t>
  </si>
  <si>
    <t xml:space="preserve">This sequence has been deposited at DDBJ/ENA/GenBank under the accession number CP017100 and is also available at New England Biolabs. </t>
  </si>
  <si>
    <t xml:space="preserve">Citation Anton BP, Raleigh EA. </t>
  </si>
  <si>
    <t>PMC4822059</t>
  </si>
  <si>
    <t>KT601633</t>
  </si>
  <si>
    <t xml:space="preserve">Sequence analysis was done using the Geneious® software version 7.1.7 (http://www.geneious.com). </t>
  </si>
  <si>
    <t xml:space="preserve">All sequences were deposited in BOLD (http://dx.doi.org/10.5883/DS-CTENSCIA) and GenBank under accession numbers KT601633-KT601635 . </t>
  </si>
  <si>
    <t>PMC4434096</t>
  </si>
  <si>
    <t>GD177891</t>
  </si>
  <si>
    <t xml:space="preserve">5′- and 3′-RACE (rapid amplification of cDNA ends) were performed using SMARTTM RACE cDNA Amplification Kit. </t>
  </si>
  <si>
    <t xml:space="preserve">For watermelon Rab18 gene, the gene-specific primers (GSPs) were designed based on one watermelon EST (expressed sequence tag) sequence: GD177891. </t>
  </si>
  <si>
    <t xml:space="preserve">5′-RACE GSP: 5′-GCCAAAAGACTAGGCGTGTCCAATA-3′, 3′-RACE GSP: 5′-ATGGATGCCTATTTCTCGAATGCAG-3′. RACE touchdown PCRs (polymerase chain reactions) were carried out by heating the reaction mixture as follows: five cycles of 94 °C for 30 s and 72 °C for 3 min, followed by five cycles of 94 °C for 30 s, 70 °C for 30 s and 72 °C for 3 min, and finally with 25 cycles of 94 °C for 30 s, 65 °C for 30 s and 72 °C for 3 min to terminate the reaction. </t>
  </si>
  <si>
    <t>GU565958</t>
  </si>
  <si>
    <t xml:space="preserve">A 25 µL of reaction mixture used for PCR reaction contained 1 µL SYBR Green real-time PCR Master Mix, 100 ng cDNA template and 200 nmol/L each primer. </t>
  </si>
  <si>
    <t xml:space="preserve">Conditions for real-time PCR were as follows: an initial denaturation at 95 °C for 3 min, 40 cycles of 95 °C for 15 s, optimal annealing temperature for each specific primer for 15 s (Table 1) and 72 °C for 20 s. The gene relative expression levels were quantified relative to the expression of the reference gene, actin (GenBank accession no. GU565958), by employing the 2−ΔΔCt value model.[15] Table 1. qRT-PCR primers for watermelon Rab18, actin genes and annealing temperature. </t>
  </si>
  <si>
    <t>KM235552</t>
  </si>
  <si>
    <t xml:space="preserve">BLAST analysis of this cDNA nucleotide sequence revealed that the gene is not homologous to any of the known watermelon genes and it was then deposited into the Genbank database (accession number: KM235552). </t>
  </si>
  <si>
    <t xml:space="preserve">Results showed that this 1010 bp cDNA sequence represents one single gene which encodes 214 amino acids (Figure 2). The theoretical pI) and Mw of the deduced protein of this watermelon gene were also computed. </t>
  </si>
  <si>
    <t>EXB37658</t>
  </si>
  <si>
    <t xml:space="preserve">The Mw of this putative protein is 23762.12 Da. Figure 2. The complete mRNA of watermelon Rab18 gene and its encoding amino acids. * indicates the stop codon. </t>
  </si>
  <si>
    <t xml:space="preserve">Further BLAST analysis of this protein revealed that watermelon Rab18 gene shares high homology with Rab18 gene of cucumber (accession number: XP_004146786, 99%), muskmelon (accession number: XP_008445776, 98%), Morus notabilis (accession number: EXB37658, 90%), tomato (accession number: XP_004237716, 89%), wine grape (accession number: XP_002267387, 89%) and potato (accession number: XP_006356316, 88%) (Figure 3). </t>
  </si>
  <si>
    <t xml:space="preserve">Its conserved domain was identified as Rab18 (Figure 4). Figure 3. The alignment of the proteins encoded by watermelon and other Rab18 genes. Figure 4. The putative Rab18 domain of the protein encoded by watermelon Rab18 gene. From the results obtained above, it can be concluded that this protein is watermelon Rab18, and this new gene is watermelon Rab18 gene. </t>
  </si>
  <si>
    <t>PMC3776793</t>
  </si>
  <si>
    <t>SRA072822</t>
  </si>
  <si>
    <t xml:space="preserve">Next, through alignment to the Matsumae genome as a reference, a total of 59,563 homozygous genetic changes were identified in RZ35, which included 41,724 single nucleotide polymorphisms (SNPs), 8,418 insertions and 9,421 deletions (Table 2). </t>
  </si>
  <si>
    <t xml:space="preserve">All of these DNA sequences have been submitted to GenBank under the accession numbers of SRA072822. </t>
  </si>
  <si>
    <t xml:space="preserve">Nucleotide substitution rates and variation patterns of genomic changes in RZ35 Estimation of nucleotide substitution rates was obtained through the comparison between assembled genomes of Matsumae and RZ35. </t>
  </si>
  <si>
    <t>PMC5597759</t>
  </si>
  <si>
    <t>CP021872</t>
  </si>
  <si>
    <t xml:space="preserve">The chromosome and large linear plasmid sequences of the B. miyamotoi CA17-2241 chromosome and lp72 plasmid are available in GenBank under the accession numbers CP021872 and CP021873, respectively. </t>
  </si>
  <si>
    <t xml:space="preserve">Citation Kingry LC, Replogle A, Dolan M, Sexton C, Padgett KA, Schriefer ME. </t>
  </si>
  <si>
    <t>PMC2777444</t>
  </si>
  <si>
    <t>SRA008179</t>
  </si>
  <si>
    <t xml:space="preserve">Detailed information on number of edited transcripts can be found in ref. </t>
  </si>
  <si>
    <t xml:space="preserve">(14) and at the NCBI Short Read Archive (SRA), accession number SRA008179. </t>
  </si>
  <si>
    <t xml:space="preserve">The sequential context in which the edited position (in bold) reside for the Adar2, 5-HT2C and GluR-6 transcripts are shown on the top of graphs in A, B and C. Figure 2.The resulting dendrograms from the cluster analyses of Adar2 edited positions at the four developing stages with the corresponding clustering of positions (classes) below. An annotation of the same class denotes positive coupling properties. </t>
  </si>
  <si>
    <t>PMC2881393</t>
  </si>
  <si>
    <t>U43748</t>
  </si>
  <si>
    <t xml:space="preserve">Testing of TRStalker on biological sequences has confirmed the potential of our method for finding very fuzzy TRs not detected by TRF and ATRHunter, and, to the best of our knowledge, not reported in literature. </t>
  </si>
  <si>
    <t xml:space="preserve">We tested the following sequences: U43748 Homo sapiens frataxin gene, promoter region and exon—2465 bp long (FRDA).L3609 Homo sapiens germline T-cell receptor βchain, complete gene—684 973 bp long (HSBT).NC_001133.8 Saccharomyces cerevisiae Chromosome I—230 208 bp long (YCh1). </t>
  </si>
  <si>
    <t xml:space="preserve">4.2.1 Experimental settings The three algorithms have been run with the setting used in the synthetic experiments4 (thus with a very permissive acceptance policy). </t>
  </si>
  <si>
    <t>L36092</t>
  </si>
  <si>
    <t xml:space="preserve">This sequence was selected as a test case for TRStalker because of its richness in repeating elements with the aim of highlighting the ability of TRStalker in finding repeats with high divergence among adjacent copies. </t>
  </si>
  <si>
    <t xml:space="preserve">Here, (Table 2) we could find a few such repeats apparently not recorded in the GenBank: L36092.2 record, nor found by TRF and ATRHunter (still set with very loose parameters). </t>
  </si>
  <si>
    <t>PMC3762201</t>
  </si>
  <si>
    <t>ERP001377</t>
  </si>
  <si>
    <t xml:space="preserve">Data deposition: Sequence data have been deposited in the Short Read Archive under the accession number ERP001377. </t>
  </si>
  <si>
    <t xml:space="preserve">Associate editor: Laurence Hurst </t>
  </si>
  <si>
    <t>PMC5331696</t>
  </si>
  <si>
    <t>KFY52584</t>
  </si>
  <si>
    <t xml:space="preserve">Reverse transcription was carried out according to the Primescript™ II 1st strand cDNA Synthesis Kit (TaKaRa, Japan), and the first strand cDNA was used as a template for gene amplification. </t>
  </si>
  <si>
    <t xml:space="preserve">Afterwards, primers AmyA1f/AmyA1r (Table 1) were synthetized in accordance with the gene sequence of the hypothetical Geomyces (Pseudogymnoascus) pannorum VKM F-4515 (FW-2607) α-amylase (GenBank Accession No. KFY52584.1). </t>
  </si>
  <si>
    <t xml:space="preserve">Sequence analysis was performed using DNAMAN software (Lynnon Biosoft) and NCBI server (http://blast.ncbi.nlm.nih.gov/Blast.cgi). The isoelectric point (pI) and molecular weight (MW) were predicted on the ExPaSy Server (http://web.expasy.org/compute_pi/). </t>
  </si>
  <si>
    <t>KU925863</t>
  </si>
  <si>
    <t xml:space="preserve">The residual activity of the immobilized enzyme after each cycle was normalized to the initial value, which was taken as 100%. </t>
  </si>
  <si>
    <t xml:space="preserve">The mRNA sequence of AmyA1 has been deposited into GenBank database under accession number KU925863. </t>
  </si>
  <si>
    <t>KFZ10929</t>
  </si>
  <si>
    <t xml:space="preserve">According to the homology search of the deduced amino acid sequences by BLAST, AmyA1 attaches to the GH 13 family of glycoside hydrolase. </t>
  </si>
  <si>
    <t xml:space="preserve">It shares the highest amino acid identity of 66% with that from Geomyces pannorum (GenBank Accession No. KFZ10929.1), and only 54 and 44% identity with the α-amylases from Lipomyces kononenkoae (GenBank Accession No. AAO12212.1) and Aspergillus kawachii (GenBank Accession No. </t>
  </si>
  <si>
    <t xml:space="preserve">XP_007584707.1), respectively, suggesting that AmyA1 is a novel α-amylase (Fig. 1).Fig. 1Multiple-sequence alignment of amino acids of AmyA1. The sequences of the mature proteins from G. pannorum (Gp, AHN65136.1), Lipomyces kononenkoae (LK, AAO12212.1), Aspergillus kawachii IFO 4308 (AK, GAA91738.1), Neofusicoccum parvum UCRNP2 (NU, XP_007584707.1), Penicillium sp. </t>
  </si>
  <si>
    <t>AHN65136</t>
  </si>
  <si>
    <t xml:space="preserve">XP_007584707.1), respectively, suggesting that AmyA1 is a novel α-amylase (Fig. 1).Fig. 1Multiple-sequence alignment of amino acids of AmyA1. </t>
  </si>
  <si>
    <t xml:space="preserve">The sequences of the mature proteins from G. pannorum (Gp, AHN65136.1), Lipomyces kononenkoae (LK, AAO12212.1), Aspergillus kawachii IFO 4308 (AK, GAA91738.1), Neofusicoccum parvum UCRNP2 (NU, XP_007584707.1), Penicillium sp. </t>
  </si>
  <si>
    <t xml:space="preserve">3-5 (PS, AIF73124.1) have been aligned by introducing gaps to maximize the similarity. Regions (I, II, III, IV) are the four conserved sequence regions within α-amylase family. </t>
  </si>
  <si>
    <t>PMC5363343</t>
  </si>
  <si>
    <t>KY229920</t>
  </si>
  <si>
    <t xml:space="preserve">Information on these materials is provided in Table S3. </t>
  </si>
  <si>
    <t xml:space="preserve">A total of seven pairs of primers were used to amplify a 4.4‐kb sequence around bif2 (accession numbers KY229920–KY230160). </t>
  </si>
  <si>
    <t xml:space="preserve">Sequencing reactions were performed on the PCR products in both directions. Multiple sequence alignments were performed using bioedit and manually edited if necessary. </t>
  </si>
  <si>
    <t>PMC6202043</t>
  </si>
  <si>
    <t>MH727648</t>
  </si>
  <si>
    <t xml:space="preserve">The nucleotide sequences containing gene mutations in clinical isolates, obtained in the present study, have been deposited in the GeneBank database under the following accession numbers: MH727648, MH727649, MH727650, and MH727651 for rpoB, MH734236 for katG, and MH734237for mab-inhA. </t>
  </si>
  <si>
    <t>PMC5733044</t>
  </si>
  <si>
    <t>SRP106506</t>
  </si>
  <si>
    <t xml:space="preserve">The 16S rRNA gene sequences were deposited in the NCBI Sequence Read Archive under accession number SRP106506. </t>
  </si>
  <si>
    <t xml:space="preserve">Real-time quantitative PCR (qPCR) analysis for potential pathogens and total bacteria Legionella spp. Mycobacterium spp. and total bacteria were enumerated by qPCR using an ABI7500 Real-Time PCR System (Life Technologies, USA). </t>
  </si>
  <si>
    <t>PMC6296150</t>
  </si>
  <si>
    <t>KT946592</t>
  </si>
  <si>
    <t xml:space="preserve">Notably, we have applied mtDNA genotype-specific mapping to each cohort of bisulfite sequencing outputs using our previously published mtDNA sequences for each genotype [5]. </t>
  </si>
  <si>
    <t xml:space="preserve">The complete mtDNA sequences for the 143B143B, 143BGBM and 143BNSC genotypes are available in GenBank nucleotide core databases under accession numbers KT946592, KT946593, and KT946594, respectively [5]. </t>
  </si>
  <si>
    <t xml:space="preserve">In the published human mitochondrial genome (hg38), there are a total of 870 CpG predicted sites on both strands of the mitochondrial genome [14], which is the same for the 143BNSC genotype (Additional file 2). The differences in CpG profiles among the mitochondrial genomes of the 143B143B, 143BGBM, and 143BNSC tumors are evident at nt 9053–9054 and nt 11911–11912, which are only present in the 143B143B and 143BGBM genomes (Additional file 2). </t>
  </si>
  <si>
    <t xml:space="preserve">Since mtDNA is known to be susceptible to variants in both non-coding and coding regions in cancer [20], it is important to select matching mitochondrial genotypes as the reference genomes for the mapping of mtDNA sequences [27]. </t>
  </si>
  <si>
    <t xml:space="preserve">We had previously sequenced the 143B143B, 143BGBM, and 143BNSC mitochondrial genomes and these are available in GenBank under accession numbers KT946592, KT946593, and KT946594, respectively [5]. </t>
  </si>
  <si>
    <t xml:space="preserve">The sequences were mapped to their corresponding mitochondrial genomes using the Bismark Package (v0.19.0) with the paired-end mode set to the parameter of “-bowtie2-non_directional-bam” [47]. PCR duplicates were then removed using the function of “deduplicate_bismark” with the parameters “-p-bam”. </t>
  </si>
  <si>
    <t xml:space="preserve">The bisulfite sequencing datasets supporting the conclusions of this article are available in Sequence Read Archive (SRA) through accession number PRJNA478095. </t>
  </si>
  <si>
    <t xml:space="preserve">143B143B, 143BGBM, and 143BNSC mitochondrial genome sequences are available in GenBank under accession numbers KT946592, KT946593, and KT946594, respectively [5]. </t>
  </si>
  <si>
    <t>PMC2195565</t>
  </si>
  <si>
    <t>L09230</t>
  </si>
  <si>
    <t xml:space="preserve">CCR5 was cloned as described previously 32. </t>
  </si>
  <si>
    <t xml:space="preserve">The full-length cDNA encoding CCR1, CCR2B, CCR3, CCR4, and CXCR4 was cloned by reverse transcription PCR and PCR from THP-1 cells (for CCR1, CCR2B, and CXCR4) or PBL cells (for CCR3 and CCR4), using specific primers designed from the published sequences (available from EMBL/GenBank/DDBJ under accession nos. L09230, U03905, U28694, X85740, and X71635). </t>
  </si>
  <si>
    <t xml:space="preserve">The amplified human chemokine receptor cDNA fragments were then subcloned into a modified pcDNA3 vector (Invitrogen) with the sequence of the HA epitope tag at the 5′ end of the inserted receptor sequence. The authenticity of the receptor sequences was confirmed by DNA sequencing. </t>
  </si>
  <si>
    <t>PMC3633914</t>
  </si>
  <si>
    <t>AY845323</t>
  </si>
  <si>
    <t xml:space="preserve">Analysis by ProtParam tool revealed that the molecular weight of this peptide was 76.6 kDa, the isoelectric point was 6.49. </t>
  </si>
  <si>
    <t xml:space="preserve">A complete homologous search by BLAST demonstrated that the nucleotide and putative protein sequence had, respectively, sequence identities of 91% and 95% with the published D. salina G3PDH with NAD+ as coenzyme (AY845323.1), 83% and 78% with D. viridis G3PDH1 (EU624406.1), 76% and 72% with D. viridis G3PDH2 (EU624407.1), which indicated that the protein encoded by the obtained cDNA in this study might belong to the G3PDH family with NAD+ as coenzyme. </t>
  </si>
  <si>
    <t xml:space="preserve">The Conserved Domain Database (CDD) provided by NCBI was employed to predict the structural and functional region (Fig. 2), which manifested that the putative polypeptide from D. salina contained three conserved regions including phosphoserine phosphatase (SerB) domain, N- and C- terminals binding to NAD+ (Fig. 2). Using Pfam database to search and predict the structural and functional domain of this putative polypeptide gained a similar result as shown by Fig. 3. </t>
  </si>
  <si>
    <t xml:space="preserve">The G3PDH protein deduced from G3PDH cDNA contains 699 amino acids, of which the molecular weight is 76.6 kDa and the isoelectric point is 6.49, with −3.33 charge in pH 7.0. </t>
  </si>
  <si>
    <t xml:space="preserve">This G3PDH gene and protein had 91% and 95% identity with the putative G3PDH gene sequence (AY845323.1) and protein (AAX56341.1) [20]. </t>
  </si>
  <si>
    <t xml:space="preserve">The putative G3PDH protein contained 701 amino acids, with the molecular weight of 76.9 kDa, isoelectric point of 6.1 and −6.08 charge in pH 7.0 environment. So, it was showed some certain structural differences between them, and also reflected the diversity and complicity of G3PDH isoenzyme with NAD+ as coenzyme. </t>
  </si>
  <si>
    <t>PMC4919140</t>
  </si>
  <si>
    <t>GU481093</t>
  </si>
  <si>
    <t xml:space="preserve">RBT (genebank accession number GU481093) used in this study was previously isolated from the poultry waste contaminated site. </t>
  </si>
  <si>
    <t xml:space="preserve">Bacterial culture was routinely subculture and maintained on keratin agar containing (g l−1): Na2HPO4 (6.0), KH2PO4 (3), NaCl (5), MgSO4 (0.1), keratin powder (1), and agar (25) as a solidifying agent (Gurav and Jadhav 2013a). Biodegradation of black feathers </t>
  </si>
  <si>
    <t>PMC2490746</t>
  </si>
  <si>
    <t>AB079873</t>
  </si>
  <si>
    <t xml:space="preserve">The Oryza sativa Dmc1A and Dmc1B genes were expressed even in rice somatic cells, which were maintained on culture medium containing an auxin, 2,4-dichlorophenoxyacetic acid (2,4-D) (33,34). </t>
  </si>
  <si>
    <t xml:space="preserve">Accordingly, full-length cDNA sequences encoding the Oryza sativa DMC1A and DMC1B proteins (NCBI accession nos. AB079873 and AB079874, respectively) were amplified from total RNA preparations from the cultured cells of rice (O. sativa, cv. </t>
  </si>
  <si>
    <t xml:space="preserve">Nipponbare), by using the standard protocols for reverse transcription PCR (RT-PCR) and rapid amplification of cDNA ends (5′-RACE and 3′-RACE). The DNA fragments containing the Oryza sativa Dmc1A and Dmc1B coding sequences were then inserted into the pZErO-2 plasmid (Invitrogen, Carlsbad, CA, USA), and were further subcloned into the NdeI-BamHI sites of the pET-15b vector (Novagen, Darmstadt, Germany). </t>
  </si>
  <si>
    <t>PMC4186419</t>
  </si>
  <si>
    <t>EU581860</t>
  </si>
  <si>
    <t xml:space="preserve">Vector characteristic and in vivo gene delivery </t>
  </si>
  <si>
    <t xml:space="preserve">The pGL4.32[luc2P/NF-κB-RE/Hygro] vector (GenBank/EMBL Accession Number EU581860) contains five copies of an NF-κB responsive element (NF-κB-RE) that drives transcription of the luciferase reporter gene luc2P (Photinus pyralis). </t>
  </si>
  <si>
    <t xml:space="preserve">Luc2P is a synthetically derived luciferase sequence with humanized codon optimization that is designed for high expression and reduced anomalous transcription. The luc2P gene contains hPEST, a protein destabilization sequence. </t>
  </si>
  <si>
    <t>PMC4687411</t>
  </si>
  <si>
    <t>Z83834</t>
  </si>
  <si>
    <t xml:space="preserve">Phylogenetic analyses at the amino acid level were performed using the DNAMAN software with the parameters “observed divergency” and “toss gaps”, and the support for the branching arrangements was evaluated by bootstrap analysis using 1000 replicates. </t>
  </si>
  <si>
    <t xml:space="preserve">The GenBank accession numbers of Arabidopsis AtMLO1–AtMLO15, barley HvMLO (Z83834), and maize ZmMLO1 (AY029312) came from Devoto et al. (2003). </t>
  </si>
  <si>
    <t xml:space="preserve">The other MLOs used were tomato SlMLO1 (AY967408) and pea PsMLO1 (FJ463618). The predicted MLO proteins in the cucurbit crops cucumber, watermelon and melon were screened from the cucurbit genomics database5 (Huang et al., 2009; Guo et al., 2013) and melonomics (Garcia-Mas et al., 2012). </t>
  </si>
  <si>
    <t>CGN20854</t>
  </si>
  <si>
    <t xml:space="preserve">Interestingly, the sequences of the insertion fragments of haplotype A and CGN20854 were nearly identical (95.6% identity), with one short fragment duplication (Target Site Duplication, TSD) 5′-ATTAT-3′ and 5′-CCTTT-3′ flanking both sides of the insertions of haplotype A and CGN20854, respectively (Supplementary Figure S4A). </t>
  </si>
  <si>
    <t xml:space="preserve">There were 184 bp and 196 bp identical long terminal repeats (LTRs) at both ends of the insertion sequences (after and before the TSD) of haplotype A and CGN20854, respectively (Supplementary Figure S4B). Moreover, BLASTN analysis of the insertion sequences in TAIR13 was performed and the best hit was a transposable element gene, AT3G30815.1, which is a member of Copia-like retrotransposon family. </t>
  </si>
  <si>
    <t xml:space="preserve">There were 184 bp and 196 bp identical long terminal repeats (LTRs) at both ends of the insertion sequences (after and before the TSD) of haplotype A and CGN20854, respectively (Supplementary Figure S4B). </t>
  </si>
  <si>
    <t xml:space="preserve">Moreover, BLASTN analysis of the insertion sequences in TAIR13 was performed and the best hit was a transposable element gene, AT3G30815.1, which is a member of Copia-like retrotransposon family. Therefore, the results showed that the function of CsMLO1 was disturbed via insertion mutations in haplotype A, by integration of a transposable element (TE) similar to the Copia LTR-retrotransposon. </t>
  </si>
  <si>
    <t xml:space="preserve">Compared with the susceptible line S05, the S1003 and R077 lines showed low levels of truncated transcripts, whereas lines PI197088-R and CGN20854 showed similar bands to S05 (Figure 5B). </t>
  </si>
  <si>
    <t xml:space="preserve">Sequence analysis of the transcripts of S1003, R077, PI197088-R, and CGN20854 further showed that the entire 11th exon (174 bp) and fifth exon (61 bp) were lost in S1003 and R077, respectively, the transcript of PI197088-R had a 1-bp insertion compared with that of S05 at the 15th exon, and the transcript of CGN20854 shared the same 1725-bp CDS as that of the susceptible line S52, which had 1-bp difference from that of S1001 (Supplementary Figure S5A). </t>
  </si>
  <si>
    <t xml:space="preserve">The cDNA of the CsMLO1 allele in 9930 was also sequenced and was the same as that of R077 (Supplementary Figure S5A). Additionally, three other cDNAs were obtained by transcriptome analysis for S1003 and one of them stemmed from the insertion of the 1449-bp DNA fragment into the CsMLO1 genomic sequence (Supplementary Figure S5B). </t>
  </si>
  <si>
    <t>PMC6291163</t>
  </si>
  <si>
    <t>AM910985</t>
  </si>
  <si>
    <t xml:space="preserve">By cytb PCR genus-specific testing and using the AluI restriction digest reaction for species identification, 8 (19.5%) were classified as P. falciparum, 33 (80.5%) as P. vivax. </t>
  </si>
  <si>
    <t xml:space="preserve">By 18S rRNA nPCR, there were 8 P. falciparum (19.5%), 14 P. vivax (34.1%), and 19 (46.3%) did not amplify. P. knowlesi-specific nPCR was positive in 19/41 (46.3%), of which 11 underwent sequencing and showed 100% identity to a published P. knowlesi 18S rRNA gene sequence (P. knowlesi strain H1 chromosome 3, GenBank accession number AM910985). </t>
  </si>
  <si>
    <t>PMC5538324</t>
  </si>
  <si>
    <t>KY100008</t>
  </si>
  <si>
    <t xml:space="preserve">The PCR products were ligated into the pMD18-T vector (Takara, Dalian, China) and sequenced in GenScript Co., Ltd (Nanjing, China). </t>
  </si>
  <si>
    <t xml:space="preserve">A total of 32 new sequences of mtCOI were deposited in GenBank (Accession numbers KY100008 to KY100039). </t>
  </si>
  <si>
    <t xml:space="preserve">Sequence Alignment and Phylogenetic Analysis The sequences obtained here were aligned using ClustalX 1.81 of BioEdit. </t>
  </si>
  <si>
    <t>AJ784260</t>
  </si>
  <si>
    <t xml:space="preserve">Genetic distances among 20 B. tabaci cryptic species (19 reported in previous studies and one new cryptic species detected in this study) were calculated as mean Kimura two-parameter sequence divergences as implemented in MEGA 6.06 (Tamura et al. 2013) and tabled as a distance matrix (Table 2). </t>
  </si>
  <si>
    <t xml:space="preserve">Sequence of Bemisia afer (Priesner and Hosny) (AJ784260) and sequence of Trialeurodes vaporariorum (Westwood) (AF418672) were selected as outgroups (see Fig. 2). </t>
  </si>
  <si>
    <t xml:space="preserve">The phylogenetic tree was constructed using Bayesian methods as implemented in MrBayes (ver 3.1; Huelsenbeck et al. 2001). The most appropriate model of sequence evolution (GTR + I+gamma) was selected using Modeltest (ver. 3.7; Posada and Crandall 1998). </t>
  </si>
  <si>
    <t>PMC3511438</t>
  </si>
  <si>
    <t>JX960977</t>
  </si>
  <si>
    <t xml:space="preserve">The nucleotide sequences generated in this study have been submitted to the GenBank nucleotide sequence database. </t>
  </si>
  <si>
    <t xml:space="preserve">The accession numbers are JX960977 to JX961173, JX961174 to JX961363, and JX961364 to JX961550. </t>
  </si>
  <si>
    <t>PMC6206193</t>
  </si>
  <si>
    <t>MG257948</t>
  </si>
  <si>
    <t xml:space="preserve">The authors declare that all the data supporting the findings of this study are available within the article and its Supporting Information files. </t>
  </si>
  <si>
    <t xml:space="preserve">Sequences generated during the study are available at GenBank (https://www.ncbi.nlm.nih.gov/nucleotide/) under the Accession Numbers MG257948–MG262301. </t>
  </si>
  <si>
    <t>PMC3784485</t>
  </si>
  <si>
    <t>J02029</t>
  </si>
  <si>
    <t xml:space="preserve">All 27 samples were then submitted to two series of PCR using LTR-gag and Px-LTR primers which were designed using highly conserved regions that are common to the major HTLV-1 subtypes (figures 2A and 2B). </t>
  </si>
  <si>
    <t xml:space="preserve">The LTR-gag primers are the following: Enh280: 5′-TGACGACAACCCCTCACCTCAA-3′ and R2380: 5′-GTCCGGAAAGGGAGGCGTATTAG-3′ corresponding to nucleotides 258 to 279 and 2,377 to 2,399 respectively of the prototype ATK-1 sequence (Genbank: J02029). </t>
  </si>
  <si>
    <t xml:space="preserve">The Px-LTR primers are F6501: 5′-CTTAACTGGGACCTTGGCCTCTCAC-3′ (nt 6,476 to 6,500) and 3VLTRext: 5′-CGCAGTTCAGGAGGCACCRMA-3′ (nt 8,741 to 8,761) (figure 2A). </t>
  </si>
  <si>
    <t xml:space="preserve">Both LTR-gag, pro-pol, pol-env and tax-LTR fragments, which were amplified by PCR and sequenced are shown (orange arrows) as well as internal primers pairs (purple arrows) designed for sequencing reactions (see table 2 for oligonucleotide primers sequences). </t>
  </si>
  <si>
    <t xml:space="preserve">Nucleotide numbering is according to the HTLV-1 ATK-1 prototypic sequence (Genbank: J02029). </t>
  </si>
  <si>
    <t>M92818</t>
  </si>
  <si>
    <t xml:space="preserve">For most strains, the only available sequences in the Genbank database are the 522-bp fragment of the gp21 env gene. </t>
  </si>
  <si>
    <t xml:space="preserve">We therefore compared the gp21 env gene fragments of seven proviral sequences from Australia, including five new proviral strains (Aus-Cs, Aus-DF, Aus-NR, Aus-GN and Aus-GM) and two previously characterized sequences (MSHR-1 and Aus-RDJ) (Genbank: M92818 and JX891480, respectively) [15], [25], with HTLV-1 proviral strains from PNG (MEL1, MEL2 and MEL7), Vanuatu (EM5, VAN54, VAN136, VAN251 and PE376) and the Solomon Islands (MEL3 to MEL6 and MEL8 to MEL10) [9], [13], [18], [31]. </t>
  </si>
  <si>
    <t xml:space="preserve">Phylogenetic analyses performed with both NJ and ML methods clearly demonstrate the existence of three subgroups: “Papua New Guinean”, “Solomon/Vanuatu” and “Australian”, within the HTLV-1c subtype. Furthermore, inside the Australian subgroup, which comprises all the 7 Australian proviral strains, two distinct clades are now observed. </t>
  </si>
  <si>
    <t>M85207</t>
  </si>
  <si>
    <t xml:space="preserve">Unfortunately, no complete LTR proviral sequence from PNG is available in the sequences databases. </t>
  </si>
  <si>
    <t xml:space="preserve">However, phylogenetic analysis based on a partial 627-bp fragment of the LTR region, including the PNG-1 strain from Papua New Guinea (Genbank: M85207), clearly confirmed the existence of three distinct clades within the HTLV-1c subtype (data not shown) [32]. </t>
  </si>
  <si>
    <t>KC786899</t>
  </si>
  <si>
    <t xml:space="preserve">a-g correspond to the major HTLV-1 subtypes. </t>
  </si>
  <si>
    <t xml:space="preserve">HTLV-1c subtype corresponds to the Australo-Melanesian one including the 23 new Australian proviral sequences (Genbank: KC786899-KC786919 and JX891478-JX891479) and 4 sequences from Vanuatu (Genbank: KC786962-KC786965). ?, HTLV-1c subtype strains from Northern part of central Australia; ?, HTLV-1c subtype strains from Southern part of central Australia. </t>
  </si>
  <si>
    <t xml:space="preserve">The selected model was the Tamura Nei. </t>
  </si>
  <si>
    <t xml:space="preserve">ATK-1 strain was used as an outgroup (Genbank: J02029). </t>
  </si>
  <si>
    <t xml:space="preserve">The Australo-Melanesian HTLV-1c subtype includes the 23 new Australian sequences characterized in this study (Genbank: KC786920-KC786961 and JX891478-JX891479) and 4 proviral sequences from Vanuatu (Genbank: KC786966-KC786973). ?, HTLV-1c subtype strains from Northern part of central Australia; ?, HTLV-1c subtype strains from Southern part of central Australia. </t>
  </si>
  <si>
    <t>KC786920</t>
  </si>
  <si>
    <t>KF242506</t>
  </si>
  <si>
    <t xml:space="preserve">Colinearized gag-pol-env-tax genomic fragment analyses </t>
  </si>
  <si>
    <t xml:space="preserve">These analyses were performed using the complete proviral sequences obtained from four Australian samples: Aus-CS, Aus-NR, Aus-DF and Aus-GM (Genbank: KF242506, JX891479, KF242505 and JX891478 respectively). </t>
  </si>
  <si>
    <t xml:space="preserve">In addition, two of these complete proviral sequences were selected as the representative prototypes of each Australian clade (“Northern” clade, Aus-NR; “Southern” clade, Aus-GM. The general genomic organization of these two prototypic sequences is similar to that of HTLV-1 prototypes ATK-1 and MEL5 strains (Genbank: J02029 and L02534, respectively). </t>
  </si>
  <si>
    <t xml:space="preserve">In addition, two of these complete proviral sequences were selected as the representative prototypes of each Australian clade (“Northern” clade, Aus-NR; “Southern” clade, Aus-GM. </t>
  </si>
  <si>
    <t xml:space="preserve">The general genomic organization of these two prototypic sequences is similar to that of HTLV-1 prototypes ATK-1 and MEL5 strains (Genbank: J02029 and L02534, respectively). </t>
  </si>
  <si>
    <t xml:space="preserve">The overall range of nucleotide divergence of the first complete Australian strains from the prototypes ATK-1 and MEL5 was 7.8–8% and 3.3–3.4% respectively. The nucleotide homology between these two Australian prototypic sequences was 98.9% (102 differences over 9,046-bp). </t>
  </si>
  <si>
    <t xml:space="preserve">The Australo-Melanesian HTLV-1c subtype includes the 4 complete Australian sequences characterized in this study (Genbank: KC786920-KC786961 and JX891478-JX891479) and the MEL5 proviral sequence from the Solomon Islands (Genbank: L02534). ?, HTLV-1c subtype strains from Northern part of central Australia; ?, HTLV-1c subtype strains from Southern part of central Australia. </t>
  </si>
  <si>
    <t>PMC4682501</t>
  </si>
  <si>
    <t>JQ779023</t>
  </si>
  <si>
    <t xml:space="preserve">Nucleotide sequence accession number </t>
  </si>
  <si>
    <t xml:space="preserve">The complete genome sequence of phage SMSAP5 was deposited at GenBank under accession number JQ779023. </t>
  </si>
  <si>
    <t>EF462198</t>
  </si>
  <si>
    <t xml:space="preserve">The length of phage SMSAP5 genome was 45,552 bp with 33 % G+C contents. </t>
  </si>
  <si>
    <t xml:space="preserve">As the results of genome sequence were searched by blastn, the Phage SMSAP5 sequence shared a high nucleotide similarity (89%) with the bacteriophage tp310-2 (accession number: EF462198). </t>
  </si>
  <si>
    <t xml:space="preserve">Bioinformatic analysis of the phage SMSAP5 genome revealed 43 putative ORFs. A total of 28 ORFs were similar to gene in the GenBank with annotated function. </t>
  </si>
  <si>
    <t>EGS98875</t>
  </si>
  <si>
    <t xml:space="preserve">Moreover, the protein encoded by ORF41 showed 100% similarity to the phage portal protein of Staphylococcus phage phi 12. </t>
  </si>
  <si>
    <t xml:space="preserve">The protein encoded by ORF23 in the lysogenic region was identified as a site-specific recombinase (accession number: EGS98875). </t>
  </si>
  <si>
    <t xml:space="preserve">In the replication modules, ORF1 showed 100% identity to HNH endonuclease of S. aureus A9754. HNH endonucleases are small DNA binding and digestion proteins characterized by two His residues and an Asn residue (Moodley et al., 2012). </t>
  </si>
  <si>
    <t>PMC4910261</t>
  </si>
  <si>
    <t>SRP069020</t>
  </si>
  <si>
    <t xml:space="preserve">Availability of the data and materials </t>
  </si>
  <si>
    <t xml:space="preserve">Sequence data have been uploaded to the GenBank under SRA accession number SRP069020. </t>
  </si>
  <si>
    <t xml:space="preserve">All materials used for nasal brushing and washing were processed as regular samples using the same QIAGEN DNA purification kit and PCR protocols. No PCR band was visible on an agarose gel. </t>
  </si>
  <si>
    <t>PMC4981870</t>
  </si>
  <si>
    <t>SRP050172</t>
  </si>
  <si>
    <t xml:space="preserve">We submitted 50 Arabidopsis genes known to control xylem cell specification for neighborhood-based gene prioritization in the PoplarGene web service (see Supplementary Figure S3A for the workflow), which returned 2,399 new candidate poplar genes. </t>
  </si>
  <si>
    <t xml:space="preserve">We then used poplar RNA-seq transcriptome data (Sequence Read Archive ID: SRP050172)5, which were obtained from a comparative study of gene expression in xylem and leaf tissue, to validate the new candidate genes. </t>
  </si>
  <si>
    <t xml:space="preserve">The top 100 candidate genes were significantly more differentially expressed in xylem versus leaf tissue than 100 randomly selected poplar genes (P = 5.2 × e−10, Wilcoxon rank sum test; Fig. 4A). We then used context-based gene prioritization in PoplarGene to prioritize poplar genes for defense response and stress response traits. </t>
  </si>
  <si>
    <t>PMC5664825</t>
  </si>
  <si>
    <t>AY849382</t>
  </si>
  <si>
    <t xml:space="preserve">The 5′ and 3′ UTRs of L1a annotated based on RNA-seq evidence were also compared to the UTRs of P1 (Fig. 4). </t>
  </si>
  <si>
    <t xml:space="preserve">For R3a in the potato, we aligned the coding sequences of R3a and genes within its cluster downloaded from GenBank (AY849382, AY849383, AY849384, and AY849385) to the potato genome. </t>
  </si>
  <si>
    <t xml:space="preserve">Because of the absence of those genes in the potato reference genome [35], we identified the closest homologs of R3a except R3a and its clustered genes in the potato genome. The duplication time of the R3a family was estimated by comparison of R3a and its homologs identified in the potato genome with the clustered genes. </t>
  </si>
  <si>
    <t>LC438511</t>
  </si>
  <si>
    <t xml:space="preserve">The untagged cDNAs were then cloned in pUASTattB (Brand and Perrimon, 1993) digested with NotI and XbaI. </t>
  </si>
  <si>
    <t xml:space="preserve">The accession numbers for TmIR25a and TmIR93a are LC438511 and LC438512, respectively. </t>
  </si>
  <si>
    <t>PMC5571200</t>
  </si>
  <si>
    <t>MF167270</t>
  </si>
  <si>
    <t xml:space="preserve">Mitochondrial DNA diversity </t>
  </si>
  <si>
    <t xml:space="preserve">Analysis of the mtDNA cytochrome oxidase subunit I (COI) fragments sequenced in this study identified 15 haplotypes containing a total of 28 polymorphic sites (GenBank accession numbers: MF167270 – MF167284; Table 1). </t>
  </si>
  <si>
    <t xml:space="preserve">From the previously published data, there were 29 haplotypes containing a total of 38 polymorphic sites. The combined new and published data recorded 31 haplotypes containing a total of 41 polymorphic sites (Supplementary Table 1).Table 1Variable sites of haplotypes based on mtDNA COI sequence.Unique nucleotide positions which separate the Northern and Southern Hemispheres, the Northwest Pacific from the others and the Northeast Pacific from others were represented in bold, italic and underlined text, respectively (NW = Northwest Pacific; NE = Northeast Pacific; SP = South Pacific). </t>
  </si>
  <si>
    <t>EF609460</t>
  </si>
  <si>
    <t xml:space="preserve">COI region sequences were evaluated and aligned using ClustalW multiple sequence alignment program in BioEdit sequence alignment editor V.7.2.550. </t>
  </si>
  <si>
    <t xml:space="preserve">Published sequences were also collated by directly acquiring homologous sequences from GenBank (Genbank accession numbers: EF60946038; HM007727-HM00773051; JF494499; JF494500; JQ738432; JQ738434; KM877615-KM87765612; KU312946-KU31296435; KX781877); sequences were trimmed to 604 bp to correspond to the sequences generated in the present study. </t>
  </si>
  <si>
    <t xml:space="preserve">Also we regenerated DNA sequences from published haplotype frequencies as found in Sepúlveda and González35; for example, the sequence of the “H1” haplotype was reported along with its frequency (which was 80%) from a total of 291; thus we inferred there were a total count of 233 “H1” haplotypes. Analysis of molecular variance (AMOVA) test and pairwise genetic differences (FST) were estimated as indicators of genetic differentiation between all samples groups using Arlequin 3.5.2 and significance was assessed using 1,000 permutations52. </t>
  </si>
  <si>
    <t>KC501452</t>
  </si>
  <si>
    <t xml:space="preserve">The best model for COI was determined to be the “K2 + G: Kimura 2-parameter + Gamma” model which was selected based on Akaike Information Criterion (AIC) and Bayesian Information Criterion (BIC) values55. </t>
  </si>
  <si>
    <t xml:space="preserve">Phylogenetic tree analyses were conducted with aligned sequences from the present study (244 sequences) and previously published (341 sequences) COI gene sequences from S. lalandi and from related Seriola species as outgroups (S. dumerili: KC501452; S. rivoliana: JN021317; S. zonata: KF930431; S. fasciata: KF930429; S. quinqueradiata: KU168712) using Neighbour-Joining (NJ)56, Maximum Parsimony (MP)57 and Maximum Likelihood (ML)58 methods, with 1,000 bootstrap replicates in MEGA 7.054. </t>
  </si>
  <si>
    <t xml:space="preserve">To test how many different species were evident from the COI sequences, a species delimitation analysis was carried out using the Generalized Mixed Yule Coalescent (GMYC) approach59. Bayesian phylogenetic inferences were characterized with HKY + G (Hasegawa-Kishino-Yano + Gamma) model, assuming coalescent constant population priors with relaxed lognormal clock60 in BEAST v2.4.661. </t>
  </si>
  <si>
    <t>HQ560985</t>
  </si>
  <si>
    <t xml:space="preserve">Monophyly constraints were enforced for all clades represented by calibration points. </t>
  </si>
  <si>
    <t xml:space="preserve">Calibration points were set to 55.0 MYA (SD = 1.0) to calibrate the ancestral node of the genus Seriola from the fossil record65, 66 that has already been used in time-calibration studies67 and 52.0 MYA (SD = 1.0) for the split between Seriolina nigrofasciata and Elagatis bipinnulata derived from phylogenetic data68 and TIMETREE database69, 70 and thus here included S. nigrofasciata and E. bipinnulata (GenBank accession No. HQ560985 and JF493409, respectively) as outgroups. </t>
  </si>
  <si>
    <t xml:space="preserve">Three independent runs were implemented with 10 million MCMC steps and sampled every 1000 generations. A burn-in of 10% was used and the convergence of all parameters was assessed (ESS &gt; 200) using the TRACER v1.671. </t>
  </si>
  <si>
    <t>PMC3350952</t>
  </si>
  <si>
    <t>AF147263</t>
  </si>
  <si>
    <t xml:space="preserve">Selaginella moellendorffii genomic sequence is available at the DOE Joint Genome Institute ([65]; http://genome.jgi-psf.org/Selmo1/Selmo1.info.html). </t>
  </si>
  <si>
    <t xml:space="preserve">We performed BLASTN and TBLASTN searches of the S. moellendorffii database (http://genome.jgi-psf.org/Selmo1/Selmo1.info.html; with default parameters) using the SM-Tcn1 retrotransposon [18] and previously described retrotransposons from other species as queries: Osr35—AC068924; rn377-208—AK068625; Reina—U69258; RIRE3—AC119148; Tekay—AF050455; Retrosor2—AF061282; Tma—AF147263; Galadriel—AF119040. </t>
  </si>
  <si>
    <t xml:space="preserve">The full-length copies of newly identified Gypsy LTR retrotransposons were discovered in genomic sequences and analyzed by UniPro uGENE software (http://ugene.unipro.ru/). The LTR retrotransposon sequences obtained during BLASTN and TBLASTN searches were localized using UniPro uGENE “Find pattern” option with default parameters (both strands, match percent: 100%, whole sequence range). </t>
  </si>
  <si>
    <t>L35053</t>
  </si>
  <si>
    <t xml:space="preserve">The full list of species investigated and primary information can be found in Supporting Information Table 1S and Table 2S. </t>
  </si>
  <si>
    <t xml:space="preserve">Aminoacid sequences of the known CHDs were used as queries: MAGGY—L35053; Tcn1—XM_571377; Retrosor2—AF061282; Tma—AF147263; Galadriel—AF119040. </t>
  </si>
  <si>
    <t xml:space="preserve">To discriminate between functional proteins and retrotransposon CHDs, the next round of BLASTP was performed using newly identified CHDs as queries. All multiple alignments were performed by ClustalW [66] and were edited manually in UniPro uGENE (http://ugene.unipro.ru/). </t>
  </si>
  <si>
    <t>U21312</t>
  </si>
  <si>
    <t xml:space="preserve">Assemblies were then improved with PILON [43] and IMAGE [44]. </t>
  </si>
  <si>
    <t xml:space="preserve">Assemblies were screened for obvious contamination by BLAST [45] searches against the NCBI non-redundant nucleotide database (contamination was removed from data for strain U21312). </t>
  </si>
  <si>
    <t xml:space="preserve">Relevant, published Clostridia species genomes were identified with the aid of the PATRIC database phylogeny viewer [46] and literature searches. Genome assemblies were downloaded from PATRIC [46] or GenBank [47] in fasta format (January 2015). </t>
  </si>
  <si>
    <t>CP001581</t>
  </si>
  <si>
    <t xml:space="preserve">Bootstrap replicates were conducted using the rapid bootstrapping method in RAxML [65], and the number of bootstrap replicates was determined by using the RAxML extended majority-rule consensus tree criterion [66]. </t>
  </si>
  <si>
    <t xml:space="preserve">The tree was viewed and rooted in FigTree. C. botulinum strain Kyoto-F [GenBank:CP001581] was used as the reference genome for SNP detection for Group I C. botulinum/C. sporogenes resulting in a 200,641-character core genome SNP matrix called from a 1,708,420-character core genome alignment (positions that passed quality filtering). </t>
  </si>
  <si>
    <t>CP006721</t>
  </si>
  <si>
    <t xml:space="preserve">The core genome phylogeny for Group II was rooted with the clade containing strains Eklund 202F, KAPB-3, Eklund 17B and CDC 66177 based upon the concatenated marker genes and kSNP phylogenies of all the genomes included in this study as well as reference-based SNP phylogenies including C. saccharobutylicum DSM 13864 [GenBank:CP006721] as an outgroup (data not shown). </t>
  </si>
  <si>
    <t xml:space="preserve">Reference-based SNP detection and core genome phylogenies with alternate reference genomes were also generated: Group I – C. sporogenes ATCC 15579 [GenBank:ABKW00000000], Group II – C. botulinum strain Alaska E43 [GenBank:CP001078]. </t>
  </si>
  <si>
    <t>CP001078</t>
  </si>
  <si>
    <t>CP000940</t>
  </si>
  <si>
    <t xml:space="preserve">Newly sequenced genomes were aligned to previously published genome assemblies with progressiveMauve [79] to aid in understanding putative bont gene cluster locations. </t>
  </si>
  <si>
    <t xml:space="preserve">The presence of a plasmid-specific marker gene (PL-6) in all genome assemblies was determined with BLAST searches (hits above 80 % identity) of assembled genomes against a putative DNA primase gene [GenBank:CP000940.1, locus CLD_A0039] [80]. </t>
  </si>
  <si>
    <t>U20725</t>
  </si>
  <si>
    <t xml:space="preserve">The phylogenetic relationships and diversity of BoNT-producing strains were evaluated with phylogenies of the 16S rRNA gene, concatenated marker genes, and SNPs and with average nucleotide identity. </t>
  </si>
  <si>
    <t xml:space="preserve">A phylogeny of 16S rRNA gene sequences extracted from each genome assembly indicates that the newly sequenced strains (except for non-BoNT-producing strain U20725 that groups near the Group IV strain in Fig. 2) are closely related to strains within C. botulinum Groups I and II (Fig. 2). </t>
  </si>
  <si>
    <t xml:space="preserve">Group I includes serotypes A, B and F as well as bivalent and non-toxic strains. Group II includes serotypes B, E and F. BoNT-producing strains are color-coded by serotype in Fig. 2, which illustrates evidence of horizontal gene transfer and that non-BoNT-producing strains are closely related to BoNT-producing strains (e.g. C. sporogenes in Group I and C. novyi in Group III).Fig. 216S rRNA gene phylogeny of Clostridia strains. </t>
  </si>
  <si>
    <t xml:space="preserve">However, when comparing all Group I strains ANIm values fall below 95 % (minimum of ~92.2 %) (as mentioned above), indicating the high genomic diversity present in Group I. The core genome phylogeny provides a framework for investigating Group I strains including the variation in genomic backgrounds expressing the same toxin type or subtype.Fig. 5Group I core genome phylogeny. </t>
  </si>
  <si>
    <t xml:space="preserve">Core genome phylogeny of C. botulinum Group I inferred with RAxML v8.1.1 [63] using the ASC_GTRGAMMA model on an alignment of 200,641 core genome SNPs produced with NASP [61] using C. botulinum strain Kyoto-F [GenBank:CP001581] as a reference genome. </t>
  </si>
  <si>
    <t xml:space="preserve">The consistency index is 0.57, and the retention index is 0.91. Gray circles indicate bootstrap values over 95 %. The phylogeny was rooted with the clade that includes Clostridium sporogenes and C. botulinum B serotypes (bottom of Figure) using FigTree [55]. </t>
  </si>
  <si>
    <t xml:space="preserve">Subtype A1 strains show considerable genomic diversity. </t>
  </si>
  <si>
    <t xml:space="preserve">The newly sequenced orfX+ bont/A1 strain U21312 from Argentina belongs to a clade that includes the orfX+ bont/A1 strain CDC 297 (two assemblies for this strain from New York, labeled CDC 297 and CFSAN002368, were included to compare results when analyzing the same strain sequenced and assembled by different groups and methods – the strains group together in the phylogeny) but is less closely related to strain CDC 297 than other bont/A2 and bivalent strains. </t>
  </si>
  <si>
    <t xml:space="preserve">Two clades of bont/A1(B) strains (orfX+ bont A1) are found in the Group I phylogeny. Five bont/A1(B) strains (10148, 20397, 20398, 20396 and 2039) from the United States are closely related to other bont/A1(B) strains from Ecuador, Japan and the US while three recently published bont/A1(B) strains isolated from infant botulism cases in Japan [50] fall into a distinct clade. </t>
  </si>
  <si>
    <t>U21069</t>
  </si>
  <si>
    <t xml:space="preserve">Many of the newly sequenced bont/A2 strains are closely related to the bont/A2 strain C. botulinum Kyoto-F (Fig. 5). </t>
  </si>
  <si>
    <t xml:space="preserve">However, the newly sequenced bont/A2 Argentinian strains U21069, U21089, U21063 and U21075 form a distinct but closely related clade to the bont/A2 group that includes the Kyoto-F strain. </t>
  </si>
  <si>
    <t xml:space="preserve">Additionally, two newly sequenced Argentinian bont/A2 strains (U21311 and U21729) are distantly related to the previously mentioned bont/A2 strains, but appear to be more closely related to orfX+ bont/A1 and bivalent strains. One newly sequenced bont/A2 strain from the Republic of Mauritius, an island country off the eastern coast of Africa, is not closely related to any of the Argentinian bont/A2 strains or the Kyoto-F strain. </t>
  </si>
  <si>
    <t>U21311</t>
  </si>
  <si>
    <t xml:space="preserve">Additionally, two newly sequenced Argentinian bont/A2 strains (U21311 and U21729) are distantly related to the previously mentioned bont/A2 strains, but appear to be more closely related to orfX+ bont/A1 and bivalent strains. </t>
  </si>
  <si>
    <t xml:space="preserve">One newly sequenced bont/A2 strain from the Republic of Mauritius, an island country off the eastern coast of Africa, is not closely related to any of the Argentinian bont/A2 strains or the Kyoto-F strain. The diversity of the genomic backgrounds in which bont/A2 genes are found is evident from this analysis. </t>
  </si>
  <si>
    <t>CP001056</t>
  </si>
  <si>
    <t xml:space="preserve">The BoNT/E9-producing strain CDC 66177 from Argentina falls into the clade with BoNT/B and/F-producing strains from the US, which is consistent with microarray hybridization profile analysis [83] and SNP analysis [89].Fig. 6Group II core genome phylogeny. </t>
  </si>
  <si>
    <t xml:space="preserve">Core genome phylogeny of C. botulinum Group II inferred with RAxML v8.1.1 [63] using the ASC_GTRGAMMA model on an alignment of 197,688 core genome SNPs produced with NASP [61] using C. botulinum Eklund 17B [GenBank:CP001056, CP001057] as a reference genome. </t>
  </si>
  <si>
    <t xml:space="preserve">The consistency index is 0.81, and the retention index is 0.90. Gray circles indicate bootstrap values over 95 %. The phylogeny was rooted with the clade that includes strains Eklund 202F, KAPB-3, Eklund 17B and CDC 66177 using FigTree [55]. </t>
  </si>
  <si>
    <t xml:space="preserve">Core genome phylogenies of Group II strains. </t>
  </si>
  <si>
    <t xml:space="preserve">A) Core genome phylogeny of C. botulinum Group II strains inferred with RAxML [63] using the ASC_GTRGAMMA model on an alignment of 200,276 core genome SNPs produced with NASP [61] using C. botulinum strain Alaska E43 [GenBank:CP001078] as the reference. </t>
  </si>
  <si>
    <t xml:space="preserve">The consistency index is 0.81, and the retention index is 0.90 (computed with the R package phangorn). B) Core genome phylogeny of Group II C. botulinum strains inferred with FastTree2 [54] on a 35,382-character core SNP matrix generated with kSNP [59]. </t>
  </si>
  <si>
    <t>PMC5915575</t>
  </si>
  <si>
    <t>CP013137</t>
  </si>
  <si>
    <t xml:space="preserve">Many other regulators, such as SigB, IspA, CitZ, CitB, and CcpE, and small RNA SsrA, influence the production of S. aureus staphyloxanthin13, 18. </t>
  </si>
  <si>
    <t xml:space="preserve">Genome sequencing of XQ (GenBank accession number: CP013137.1) and XQW was conducted to identify the gene responsible for the white phenotype of XQW. </t>
  </si>
  <si>
    <t xml:space="preserve">Genome comparison revealed 527 single-nucleotide polymorphisms (SNPs) in XQW genome; 392 of which were involved in 161 genes, which altered the corresponding amino acids (Supplementary Table S1). XQW contained a missense mutation in sigB(A674C), which encoded glutamine/proline substitution Q225P (Fig. 1b). </t>
  </si>
  <si>
    <t xml:space="preserve">The acquired contigs were assembled by Roche 454 Newbler 2.5 assembler while the gaps within the unaccomplished genome were filled by GapFiller (version 1.11). </t>
  </si>
  <si>
    <t xml:space="preserve">The accession number for XQ was obtained (CP013137.1) after submission of the whole-genome sequence to the GenBank. </t>
  </si>
  <si>
    <t xml:space="preserve">Genome comparison between XQ and XQW was carried out using Mauve software. </t>
  </si>
  <si>
    <t>PMC5799272</t>
  </si>
  <si>
    <t>AY599232</t>
  </si>
  <si>
    <t xml:space="preserve">Mini-Tn7 Transposon Strains </t>
  </si>
  <si>
    <t xml:space="preserve">Mini-Tn7 transposon vector pUC18T-mini-Tn7T-Gm (accession no. AY599232) and helper plasmid pTNS3 (accession no. EU215432) (Choi et al., 2005; Choi and Schweizer, 2006) were a generous gift of Dr. Herbert Schweizer, University of Florida, Gainesville, FL, United States. </t>
  </si>
  <si>
    <t xml:space="preserve">Plasmid pTNS3 was maintained in strain PIR1 (pir-116; ThermoFisher). Pc-fluorescent protein-T4 terminator segments were amplified by PCR from pSW002-based plasmids and inserted into the mini-Tn7 vector using GeneArt Seamless Cloning and Assembly (ThermoFisher) and verified by sequence analysis. Mini-Tn7 plasmids containing fluorescent protein expression elements were co-electroporated into P. fluorescens SBW25 with pTNS3 (100 ng each plasmid) and plated on LB-agar containing 15 μg/ml gentamycin. </t>
  </si>
  <si>
    <t>AF118811</t>
  </si>
  <si>
    <t xml:space="preserve">Secondly, in order to simplify future cloning tasks, site-directed mutagenesis was used to remove several restriction sites from pME6031. </t>
  </si>
  <si>
    <t xml:space="preserve">These include NotI(844), NotI(2377), NotI(3667), XbaI(8291) and BamHI(1) (the location on pME6031 is given in parentheses and is numbered according to published pME6031 sequence, accession number AF118811). </t>
  </si>
  <si>
    <t xml:space="preserve">NotI(844) and NotI(2377) reside in coding regions of the pVS1 resolvase and pVS1 replication protein, respectively, so silent mutations were used to preserve the amino acid sequences. The resulting plasmid was named pSW002. </t>
  </si>
  <si>
    <t xml:space="preserve">The parental plasmid pME6031 was fully sequenced as well. </t>
  </si>
  <si>
    <t xml:space="preserve">Several minor discrepancies between the published sequence of pME6031 (accession number AF118811) and the NGS data are listed in Table 1. </t>
  </si>
  <si>
    <t xml:space="preserve">Most notably, a 66 bp deletion of a GC rich region is observed between the RK2 tetracycline resistance gene and the multiple cloning site. We performed NGS analysis of the related plasmids pME6012 and pME6032 (Heeb et al., 2000) and uncovered the same deletion, suggesting that the deletion occurred earlier in the lineage of these plasmids and was propagated in the derivatives. </t>
  </si>
  <si>
    <t>PMC5927427</t>
  </si>
  <si>
    <t>MG457157</t>
  </si>
  <si>
    <t xml:space="preserve">DNA from recombinant plasmids were sequenced by the Sanger method by an external sequencing service (Macrogen Europe, Amsterdam, NL). </t>
  </si>
  <si>
    <t xml:space="preserve">Sequences of the NSm genes of samples 15.9 and Borgo 1 (Table 1) have been deposited (acc. no. MG457157, MG457158). </t>
  </si>
  <si>
    <t xml:space="preserve">Virus copy number calculation and standard curve construction for SNP assays In order to quantify the TSWV M RNA copy numbers in the total RNA extracts, we performed an absolute quantification with real time PCR on CFX96 Touch™ Real-Time PCR Detection System (Bio-Rad). </t>
  </si>
  <si>
    <t>PMC4162663</t>
  </si>
  <si>
    <t>JQ956432</t>
  </si>
  <si>
    <t xml:space="preserve">2.5.1 Nucleotide sequence accession numbers </t>
  </si>
  <si>
    <t xml:space="preserve">The sequences of all pure cultures have been deposited in GenBank database under accession numbers JQ956432, JQ956433, and JX121858 for Y14, Y16, and Y40, respectively. </t>
  </si>
  <si>
    <t xml:space="preserve">All three organisms (i.e. Y14p, Y16, and Y40) showed close proximity with genus Enterobacter sp. Stenotrophomonas sp., and Bacillus sp., respectively (Fig. 3a–c). </t>
  </si>
  <si>
    <t xml:space="preserve">Further, the sequences for Y14p, Y16, and Y40 were deposited in GenBank database under the accession numbers JQ956432, JQ956433, and JX121858, respectively. </t>
  </si>
  <si>
    <t xml:space="preserve">The GenBank and RDP profiles of isolate Y16 closely matched that of Stenotrophomonas sp., gram-negative obligate aerobes found in water and soil. They are cited as pDNA carriers and have been noted for their robust resistance to antibiotics as well as their role in nosocomial infections [21]. </t>
  </si>
  <si>
    <t>PMC4743420</t>
  </si>
  <si>
    <t>DQ333335</t>
  </si>
  <si>
    <t xml:space="preserve">The alignment and assembly of the resulting nucleotide and amino acid sequences was achieved using the DNASTAR software package and manual refinement was carried out when necessary. </t>
  </si>
  <si>
    <t xml:space="preserve">The sequences obtained were compared to the cqm1 reference sequence available in GenBank (DQ333335) and to other sequences described in the Results section. </t>
  </si>
  <si>
    <t xml:space="preserve">Polymorphisms found on the full-length nucleotide sequence of Culex quinquefasciatus cqm1 alleles.cqm1 REC-2 from two Jaboatão larvae (J1, J2), cqm1 REC-2 from a reference resistant colony (REC-2), cqm1 from a reference (Ref) sequence (GenBank DQ333335), cqm1 from Jaboatão larvae (J), cqm1 REC a from a reference resistant colony (REC). * Position corresponding to a 19-nt deletion, **non sense mutation, *** not determined. </t>
  </si>
  <si>
    <t>PMC4871562</t>
  </si>
  <si>
    <t>CP009760</t>
  </si>
  <si>
    <t xml:space="preserve">C. muridarum (CM) strain Nigg organisms (initially acquired from Dr. Robert C Brunham’s lab at the University of Manitoba in 1999) were propagated and purified in HeLa cells (human cervical carcinoma epithelial cells, ATCC cat# CCL2) as described previously [29, 30]. </t>
  </si>
  <si>
    <t xml:space="preserve">The full genome sequence of this C. muridarum strain designated as Nigg3 is available under Genbank accession# CP009760.1. </t>
  </si>
  <si>
    <t xml:space="preserve">A passaged clone designated as Nigg3G13.32.1 was isolated from the Nigg3 stock [31]. The Nigg3 stock was also used to cure of plasmid and a resultant plasmid-free clone CMUT3G5 (for full genome sequence: Genbank accession# CP006974.1) was used for transformation with pGFP-luci-CM plasmid [32] as described previously [33, 34]. </t>
  </si>
  <si>
    <t>CP006974</t>
  </si>
  <si>
    <t xml:space="preserve">A passaged clone designated as Nigg3G13.32.1 was isolated from the Nigg3 stock [31]. </t>
  </si>
  <si>
    <t xml:space="preserve">The Nigg3 stock was also used to cure of plasmid and a resultant plasmid-free clone CMUT3G5 (for full genome sequence: Genbank accession# CP006974.1) was used for transformation with pGFP-luci-CM plasmid [32] as described previously [33, 34]. </t>
  </si>
  <si>
    <t xml:space="preserve">The genome sequences of the C. muridarum Nigg3G13.32.1 and the luciferase-expressing CMUT3G5-pGFP-Luci are nearly identical with the only exception in the gene coding for TC0412. Although variations in this gene from C. trachomatis were found to affect the infectivity of C. trachomatis in the mouse genital tract [35], mutations in this gene were shown to have no significant effect on either the infectivity or the pathogenicity of C. muridarum in the mouse genital tract [31, 36]. </t>
  </si>
  <si>
    <t>PMC5885343</t>
  </si>
  <si>
    <t>JQ811934</t>
  </si>
  <si>
    <t xml:space="preserve">LAMP Reaction and Analysis </t>
  </si>
  <si>
    <t xml:space="preserve">The SRY primers used in this research were designed based on the human SRY gene (GenBank accession number JQ811934), as described in [6]. </t>
  </si>
  <si>
    <t xml:space="preserve">The reaction mixture contained 1x Bst DNA polymerase buffer, 5 mM MgSO4, 400 mM betaine, 1.2 mM dNTPs, 0.8 μM F3 and B3 primers, 2 μM FIP and BIP primers, and 8 U Bst DNA polymerase (New England Biolabs), as well as 5 ng of each DNA extract as a template in a final volume of 25 μl. The reaction was carried out at 65°C for 45 min and was followed by inactivation of the enzyme at 80°C for 5 min, as described by Whitfield et al. [13]. </t>
  </si>
  <si>
    <t xml:space="preserve">Nucleotide sequence of human SRY gene (GenBank accession number JQ811934). </t>
  </si>
  <si>
    <t xml:space="preserve">Schematic diagram of two inner (FIP and BIP) and two outer (F3 and B3) primer for LAMP are shown by arrows. The FITC-labeled probe sequence is shown under word “FITC-probe.” </t>
  </si>
  <si>
    <t>PMC4139731</t>
  </si>
  <si>
    <t>KJ562723</t>
  </si>
  <si>
    <t xml:space="preserve">A summary of the full clone library composition is given in Supplementary Figure 4. </t>
  </si>
  <si>
    <t xml:space="preserve">Sequences have been deposited in GenBank under accession numbers BankIt1707352:KJ562723-KJ562819. </t>
  </si>
  <si>
    <t xml:space="preserve">A clone library was not constructed from OSF sediments, where the geochemical signature of electrogenic sulphur oxidation was not observed. However, a previous study of similar bioturbated sediments in the Oosterschelde found no Desulfobulbaceae sequences in either the surface-oxidized sediment or the deeper sulphate-reducing sediment (Miyatake et al., 2013). </t>
  </si>
  <si>
    <t>PMC3909219</t>
  </si>
  <si>
    <t>AY513737</t>
  </si>
  <si>
    <t xml:space="preserve">Cloning and sequencing of construct </t>
  </si>
  <si>
    <t xml:space="preserve">The full-length cDNAs encoding Nkcc1a (GenBank accession No. AY513737; 3456 bp), Nkcc1b (AY513738; 3288 bp), Nkcc2 (AY513739; 3126 bp) and Ncc (EU518934; 3003 bp) and partial sequences of Nka-α1 (U82549; 837 bp from nucleotide position 142 to 978 bp), Nka-α3 (AF109409; 1020 bp; from nucleotide position 205 to 1224 bp), Cftr (AB601825; 1206 bp; from nucleotide position 1 to 1206 bp) have been PCR amplified from first-strand cDNA samples. </t>
  </si>
  <si>
    <t xml:space="preserve">The amplified genes were digested with the restriction enzyme Xba I and Xho I and then ligated to the similarly digested vector pBluescript II KS(-) (Agilent Technologies; Palo Alto, CA, USA). These cloned genes were sequenced using ABI PRISM 377 DNA Sequencer (Applied Biosystems, Carlsbad, CA, USA) and have been confirmed by alignment with their respective sequences downloaded from NCBI database. </t>
  </si>
  <si>
    <t>PMC3409129</t>
  </si>
  <si>
    <t>HQ586986</t>
  </si>
  <si>
    <t xml:space="preserve">Sequences of the TcSC5D gene have been deposited in the GenBank database with the following accession numbers: HQ586986 (CL-Brener), and JN050564–JN050587 (batch submission for all other strains). </t>
  </si>
  <si>
    <t xml:space="preserve">Sequences of the TcMK gene have been deposited under the following accession numbers: HQ586987 (CL-Brener), and JN050693–JN050720. Heterozygous sequence polymorphisms have been submitted as ambiguities in the sequence using standard IUPAC notation (see Supplementary Figure S1). </t>
  </si>
  <si>
    <t>HQ586987</t>
  </si>
  <si>
    <t xml:space="preserve">Sequences of the TcMK gene have been deposited under the following accession numbers: HQ586987 (CL-Brener), and JN050693–JN050720. </t>
  </si>
  <si>
    <t xml:space="preserve">Heterozygous sequence polymorphisms have been submitted as ambiguities in the sequence using standard IUPAC notation (see Supplementary Figure S1). All polymorphic sites identified will also be made available in the next release of the TcSNP database [35]. </t>
  </si>
  <si>
    <t>PMC4379012</t>
  </si>
  <si>
    <t>KJ881375</t>
  </si>
  <si>
    <t xml:space="preserve">For molecular identification, the fungal genomic DNA was isolated using Insta Gene TM matrix genomic DNA isolation kit and 18s rRNITS region was amplified using universal primers “ITS1”-“TCCGTAGGTGAACCTGCGG” and “ITS4”-“TCCTCCGCTTATTGATATGC”. </t>
  </si>
  <si>
    <t xml:space="preserve">The sequencing regions were submitted to the GenBank under the accession number KJ881375. </t>
  </si>
  <si>
    <t xml:space="preserve">The isolated fungi were identified by Yaazh Xenomics, Chennai, India. The fungi were cultured in the filamentous form under aerobic condition for 3 days in yeast extract, peptone glucose (YPG) media, which consists of yeast extract 3 g L−1, peptone 10 g L−1 and dextrose (a-D-glucose) 20 g L−1. </t>
  </si>
  <si>
    <t xml:space="preserve">The fungal strain MSR2 was isolated from highly hexavalent chromium contaminated soil and was identified through molecular level characterization. </t>
  </si>
  <si>
    <t xml:space="preserve">The sequencing results were submitted in the NCBI GenBank database (Accession number: KJ881375). </t>
  </si>
  <si>
    <t xml:space="preserve">Using TREEVIEW software (1.6.6) phylogenetic tree was constructed for the strain MSR2 (Fig. 1). The strain MSR2 exhibited 99% homology with Ceretocystis paradoxa (Accession number: HQ248205.1) and Ceretocystis paradoxa (Accession number: KC415073.1) and identified as Ceretocystis paradoxa MSR2 strain. </t>
  </si>
  <si>
    <t>HQ248205</t>
  </si>
  <si>
    <t xml:space="preserve">Using TREEVIEW software (1.6.6) phylogenetic tree was constructed for the strain MSR2 (Fig. 1). </t>
  </si>
  <si>
    <t xml:space="preserve">The strain MSR2 exhibited 99% homology with Ceretocystis paradoxa (Accession number: HQ248205.1) and Ceretocystis paradoxa (Accession number: KC415073.1) and identified as Ceretocystis paradoxa MSR2 strain. </t>
  </si>
  <si>
    <t xml:space="preserve">Moreover, to the best of our knowledge, this is the first report on the biosorption of Cr(VI) using fungi, Ceretocystis paradoxa MSR2 strain. </t>
  </si>
  <si>
    <t>PMC6282759</t>
  </si>
  <si>
    <t>CP003871</t>
  </si>
  <si>
    <t xml:space="preserve">The data consisted of 2.2–2.8 million paired‐end sequence reads of 250 bp in length. </t>
  </si>
  <si>
    <t xml:space="preserve">Initial processing of the raw data, mapping of the sequence reads to C. jejuni PT14 (GenBank accession CP003871) and variant detection were performed using CLC Genomics Workbench version 8.0 (Qiagen, Aarhus, Denmark). </t>
  </si>
  <si>
    <t xml:space="preserve">The flhF gene sequence containing the flhF(T368A) allele was PCR amplified from each carrier state culture using flhF(T368A) primers (flhF(T368A) F, 5′‐CATGTTTGGTGTTTGCAG‐3′, and flhF(T368A) R, 5′‐AGAATCGGTGCAGTTGAG‐3′) in three independent reactions, which were pooled in equal volumes and purified using the Wizard SV Gel and PCR Clean‐Up System (Promega, Madison, USA). Sequence libraries were generated for paired‐end sequencing. </t>
  </si>
  <si>
    <t>PMC3201910</t>
  </si>
  <si>
    <t>JN092329</t>
  </si>
  <si>
    <t xml:space="preserve">Similarly, the TaqMan-based lipL32 assay [30] gave negative results using this DNA extract. </t>
  </si>
  <si>
    <t xml:space="preserve">The lipL32 PCR product was purified and sequenced, yielding a 352 bp sequence (Accession Number JN092329) that did not match any known Leptospira strain when compared with sequences available in GenBank using the Blast algorithm. </t>
  </si>
  <si>
    <t xml:space="preserve">Attempts to specifically amplify the 16S rRNA gene using Leptospira specific primers [31] for species identification were conducted on a gradient thermocycler but despite many attempts only allowed the sequencing of 207 bp of this gene. This 16S rDNA sequence (Accession Number JN092330) demonstrated a highest identity of 98% with L. kirschneri. </t>
  </si>
  <si>
    <t>JN092330</t>
  </si>
  <si>
    <t xml:space="preserve">Attempts to specifically amplify the 16S rRNA gene using Leptospira specific primers [31] for species identification were conducted on a gradient thermocycler but despite many attempts only allowed the sequencing of 207 bp of this gene. </t>
  </si>
  <si>
    <t xml:space="preserve">This 16S rDNA sequence (Accession Number JN092330) demonstrated a highest identity of 98% with L. kirschneri. </t>
  </si>
  <si>
    <t xml:space="preserve">The phylogenetic position of this uncultured Leptospira as deduced from this short 16S ribosomal sequence is shown in Figure S1. </t>
  </si>
  <si>
    <t xml:space="preserve">Phylogenetic tree (Neighbour Joining method and Kimura's 2-parameter distances, 500 replicates) inferred from a 207 bp sequence (GenBank Accession Number JN092330) amplified using  Leptospira -specific 16S-rDNA primers. A 352 bp lipL32 sequence was also deposited in GenBank under Accession Number JN092329. </t>
  </si>
  <si>
    <t>KJ353735</t>
  </si>
  <si>
    <t xml:space="preserve">Common heritable endosymbiont infections in Megastigmus </t>
  </si>
  <si>
    <t xml:space="preserve">Three species tested positive in our inherited symbiont screens, with infection frequencies ranging from 33–100% (Table 1). Megastigmus milleri harbours a strain of Rickettsia from the bellii clade (Figure 1) [GenBank:KJ353735]. Megastigmus amicorum and M. bipunctatus harbour a strain of Rickettsia that is allied with R. felis, i.e. in the ‘transitional’ group [65]. Rickettsia citrate synthase sequences from these two hosts were identical [GenBank:KJ353732 - KJ353734]. </t>
  </si>
  <si>
    <t xml:space="preserve">These two hosts also harboured supergroup A Wolbachia infections (Figure 2) [GenBank:KJ353723 - KJ353731]. M. amicorum collected from different host plants and locations (Juniperus oxycedrus from Corsica and J. phoenicea from mainland France) were 2% divergent in mitochondrial COI [GenBank:KJ535736 - KJ535737] and infected with different Wolbachia strains. </t>
  </si>
  <si>
    <t>KJ353723</t>
  </si>
  <si>
    <t>KJ535740</t>
  </si>
  <si>
    <t xml:space="preserve">Ovule samples were dominated by chloroplast rRNA (99.0%); the remaining OTUs included Ralstonia (0.8%) and Acinetobacter (0.2%). </t>
  </si>
  <si>
    <t xml:space="preserve">The Eurytoma parasitoid samples were dominated by one OTU, which is allied with inherited Spiroplasma in the Ixodetis group (see Additional file 4) [GenBank:KJ535740], (99.6%). </t>
  </si>
  <si>
    <t xml:space="preserve">The remaining OTUs were Ralstonia. </t>
  </si>
  <si>
    <t>EU124821</t>
  </si>
  <si>
    <t xml:space="preserve">A maximum likelihood phylogeny placed M. spermotrophus associated Ralstonia in a cluster with the human pathogen R. pickettii (Figure 4). </t>
  </si>
  <si>
    <t xml:space="preserve">To our knowledge, this is the first report of Ralstonia being a very abundant and potentially important component of an insect microbiome, although Ralstonia spp. have been previously reported from microbial surveys of insects, including the cotton bollworm (not published; accession # EU124821), Bartonella-positive fleas [97], an omnivorous carabid beetle [98] and the Potato Psyllid (as well as the faucet water used to water the potato plants) [99]. </t>
  </si>
  <si>
    <t xml:space="preserve">Recently, Husnik et al. also report the horizontal transfer of one Ralstonia gene into the genome of the mealybug Planococcus citri [100]. Also, R. oxalatica was isolated from the alimentary canal of an Indian earthworm [101]. </t>
  </si>
  <si>
    <t>PMC4280004</t>
  </si>
  <si>
    <t>KJ626399</t>
  </si>
  <si>
    <t xml:space="preserve">Finally, the coding region of the gene without the signal peptide was amplified by PCR amplification with the primers Chi1BamHF (5'AACGGATCCGCCGATCAGGCCTACAAG3', BamHI restriction site is underlined) and Chi1XhoR (5'ACCCTCGAGTTTCAGCCATAACGCAGG3', XhoI restriction site is underlined) and an annealing temperature of 55°C. </t>
  </si>
  <si>
    <t xml:space="preserve">The gene has been submitted to NCBI GenBank under accession number [GenBank:KJ626399]. </t>
  </si>
  <si>
    <t xml:space="preserve">Nucleotide and deduced amino acid sequences were analyzed with the ExPASy Proteomics tools (http://www.expasy.org/tools). Database homology searches of nucleotide sequences were carried out using BLAST at the NCBI (http://blast.ncbi.nlm.nih.gov/Blast.cgi). </t>
  </si>
  <si>
    <t>PMC3527371</t>
  </si>
  <si>
    <t>JN902087</t>
  </si>
  <si>
    <t xml:space="preserve">Among the 4452 markers, 1317 (29.6%) were polymorphic in the mapping family. </t>
  </si>
  <si>
    <t xml:space="preserve">The sequence data of 951 newly identified polymorphic microsatellites were deposited with the GenBank Data Library under the accession nos: JN902087 - JN903037. </t>
  </si>
  <si>
    <t xml:space="preserve">A list of the 1317 polymorphic microsatellite markers is presented in Table S1. The microsatellite locus derived from the sequence of the SOX9 genes in half-smooth tongue sole was linked to LG18. </t>
  </si>
  <si>
    <t>PMC3627972</t>
  </si>
  <si>
    <t>KC588951</t>
  </si>
  <si>
    <t xml:space="preserve">A BLAST search of the GenBank database (http://www.ncbi.nlm.nih.gov/genbank/) using the determined sequence revealed that the highest similarity (98%) was with that of Ophiostoma ips (Rumbold) Nannf; therefore, we identified DUCC1302 as Ophiostoma ips. </t>
  </si>
  <si>
    <t xml:space="preserve">The determined β-tubulin gene sequence was deposited in the GenBank database under accession number KC588951 and a voucher specimen was deposited in the Dankook University Culture Collection (DUCC 1302). </t>
  </si>
  <si>
    <t xml:space="preserve">O. ips is well known not only as a sapstainer, but also as a tree pathogen [10, 11]. Recently, O. ips has been reported in Korea from Japanese red pinewood [12]. </t>
  </si>
  <si>
    <t>PMC5030230</t>
  </si>
  <si>
    <t>SRP018935</t>
  </si>
  <si>
    <t xml:space="preserve">RNA-seq data from two samples of mycelium and sclerotium was from a previous study (Shu et al., 2013) and is accessible under accession number SRP018935 at NCBI1. </t>
  </si>
  <si>
    <t xml:space="preserve">Genome data was retrieved from the JGI database2. Homologous sequence searches were performed with BLASTx against the S. cerevisiae database 3 and S. sclerotiorum database4 (≥e-5) as described (Hegedus et al., 2016; Zhang et al., 2016). </t>
  </si>
  <si>
    <t>PMC5843345</t>
  </si>
  <si>
    <t>MF114128</t>
  </si>
  <si>
    <t xml:space="preserve">The differences in bacterial community structures between both plots were lesser than those between different compartments (bulk soil, roots and leaves of C. henryi seedlings). </t>
  </si>
  <si>
    <t xml:space="preserve">Through Venn diagram analysis, 73 OTUs (GenBank accessions numbers MF114128 to MF114200) shared by karst bulk soils as well as roots and leaves of C. henryi from the two sample plots were identified (Fig 2). </t>
  </si>
  <si>
    <t xml:space="preserve">The bacteria represented by these 73 OTUs possibly play a key role in the adaptive capacity of C. henryi to karst high calcium soils. </t>
  </si>
  <si>
    <t>SRP075855</t>
  </si>
  <si>
    <t xml:space="preserve">Gene prediction was conducted using SNAP36 and AUGUSTUS v3.2.2,37 trained on Arabidopsis thaliana and S.lycopersicum as models. </t>
  </si>
  <si>
    <t xml:space="preserve">RNA-seq data obtained from corolla and leaf samples of R. speciosa (Zhuang and Tripp, in rev.; SRA accession: SRP075855) served as EST evidence to refine gene models. </t>
  </si>
  <si>
    <t xml:space="preserve">High confidence annotation of protein sequences of 31 dicot species were retrieved from the PLAZA database v3.038 to serve as protein evidence for refining gene predictions. The annotation file from the first-round run was used to create the HMM training file for SNAP. </t>
  </si>
  <si>
    <t xml:space="preserve">To measure expression levels of selected anthocyanin genes and identified MYBs, reads from previous tissue-specific RNA-seq libraries (Zhuang and Tripp, in rev.; SRA accession: SRP075855) were trimmed with Trimmomatic v0.3323(parameters used: ILLUMINACLIP:TruSeq3-PE.fa:2:30:10 LEADING:3 TRAILING:3 SLIDINGWINDOW:4:15 MINLEN:36) and mapped back to Maker-P predicted gene sequences using BWA with default parameters. </t>
  </si>
  <si>
    <t xml:space="preserve">eXpress v1.5.179 was used to measure gene abundance with default parameters. The ‘fpkm’ column of tissue-specific eXpress output was extracted and used for building expression heatmaps using the heatmap.2 program within the gplots80 package for R. </t>
  </si>
  <si>
    <t>HG530133</t>
  </si>
  <si>
    <t xml:space="preserve">Blat was used to compared our contigs generated from MaSuRCA20 to these reference chloroplast sequences to find nucleotide sequences with high similarity.81 Five contigs (length ≥ 10,000 bp; query coverage ≥ 80%) were identified. </t>
  </si>
  <si>
    <t xml:space="preserve">We used Blast82 to compare these five contigs against reference chloroplasts and identified two with the highest e-values and query coverages: Lindenbergia philippensis (Accession: HG530133) and Andrographis paniculata (Accession: KF150644). </t>
  </si>
  <si>
    <t xml:space="preserve">These, together with a chloroplast reference from closed related species Ruellia breedlovei (Accession: KP300014) were used as references for our R. speciosa assembly. Quality trimmed paired-end reads were aligned to the references using Bowtie v2-2.2.3.83 Reads with either end mapped to the references were extracted using Samtools and an in-house Perl script. </t>
  </si>
  <si>
    <t>KP300014</t>
  </si>
  <si>
    <t xml:space="preserve">These, together with a chloroplast reference from closed related species Ruellia breedlovei (Accession: KP300014) were used as references for our R. speciosa assembly. </t>
  </si>
  <si>
    <t xml:space="preserve">Quality trimmed paired-end reads were aligned to the references using Bowtie v2-2.2.3.83 Reads with either end mapped to the references were extracted using Samtools and an in-house Perl script. Mapped reads were randomly subsampled from ×100 to ×500 coverage of the estimated chloroplast genome size; reads with an apparent depth under ×5 were discarded using BBmap v36.02.84 The resulting aligned reads were assembled using SPAdes v3.5.085 and scaffolded using SSPACE v2.022 against all sequenced libraries. </t>
  </si>
  <si>
    <t>PMC6096847</t>
  </si>
  <si>
    <t>EH165320</t>
  </si>
  <si>
    <t xml:space="preserve">We have designated this novel nucleotide sequence (genome reference ENSBTAG00000027865) Granzyme O (following previous alphabetical allocation of letter symbols). </t>
  </si>
  <si>
    <t xml:space="preserve">Sequences matching each of the bovine granzyme genes identified from the genome were found within the GenBank bovine EST database: granzyme A (EH165320.1), granzyme O (CN787157.1), granzyme B (DN533698.1), granzyme H (CK776010.1), granzyme K (FE012584.1) and granzyme M (DV805053.1). </t>
  </si>
  <si>
    <t xml:space="preserve">Searches of this database using other murine granzyme gene sequences did not reveal any additional bovine granzymes. </t>
  </si>
  <si>
    <t>BW979091</t>
  </si>
  <si>
    <t xml:space="preserve">However, a BLASTN search of the pig genome (Sscrofa11.1) revealed a full-length open reading frame (ENSSSCG00000016902) that shows 91% similarity in the coding region to the cattle gene. </t>
  </si>
  <si>
    <t xml:space="preserve">The EST sequence data in both species (pig EST database reference BW979091.1), together with RT-PCR analysis of cattle T cells in this study, indicate that granzyme O is expressed. </t>
  </si>
  <si>
    <t xml:space="preserve">Analysis of genome DNA sequence in the region between the granzyme A and K genes in human and mouse revealed an unprocessed pseudogene in human (ENSG00000249454.1) and a processed pseudogene in mouse (ENSMUSG00000051002), which exhibit 89 and 66% nucleotide similarity to cattle granzyme O gene, respectively (Supplementary 1B). The human granzyme O-like pseudogene comprises four exons that contain several premature stop codons, whereas the mouse granzyme O-like pseudogene contains only 259 bp of DNA sequence, which based on alignments appears to correspond to exon 4 in the bovine gene (Supplementary 1A). </t>
  </si>
  <si>
    <t>PMC4316780</t>
  </si>
  <si>
    <t>KF895915</t>
  </si>
  <si>
    <t xml:space="preserve">Clones containing the correct size insert were sequenced by High Throughput Sequencing Solutions (University of Washington, Department of Genome Sciences, Seattle, WA, USA) using the vector-specific primers T3 and T7. </t>
  </si>
  <si>
    <t xml:space="preserve">Nucleotide sequences for nirS have been deposited in Genbank under the accession numbers KF895915-KF896071. </t>
  </si>
  <si>
    <t>PMC5502855</t>
  </si>
  <si>
    <t>SRR5364300</t>
  </si>
  <si>
    <t xml:space="preserve">The draft whole-genome project for E. coli ATCC 10798 has been deposited at DDBJ/EMBL/GenBank under accession number NARG00000000. </t>
  </si>
  <si>
    <t xml:space="preserve">Raw sequence reads are deposited at DDBJ/EMBL/GenBank under accession number SRR5364300. </t>
  </si>
  <si>
    <t xml:space="preserve">Citation Dimitrova D, Engelbrecht KC, Putonti C, Koenig DW, Wolfe AJ. </t>
  </si>
  <si>
    <t>PMC5399255</t>
  </si>
  <si>
    <t>CP006835</t>
  </si>
  <si>
    <t xml:space="preserve">To explore the genomic diversity that exists between M. kansasii strains obtained from monkeys and humans or from the environment, we downloaded annotated M. kansasii genome sequences available in GenBank as of 24 January 2017. </t>
  </si>
  <si>
    <t xml:space="preserve">These included finished genome sequences of the human isolate type strain Hauduroy ATCC 12478 (CP006835.1) and two more human isolates, strains 662 from bronchial lavage (CP009481.1) and 824 from sputum (CP009483.1); draft genome sequences of strains 732 from human sputum (JANZ00000000.1) and SMC1 from a human-associated habitat (JNDJ00000000.1); and six environmental isolates from Europe: 1010001454, 1010001458, 1010001468, 1010001493, 1010001495, and 1010001469 (13). </t>
  </si>
  <si>
    <t xml:space="preserve">Multiple whole-genome sequence alignments were performed with Mugsy version 1r2.3.1 software within the CloVR Comparative pipeline (14). Core segments, including single nucleotide polymorphisms, were analyzed with Phylomark version 1.1 software (15) and a neighbor-joining phylogenetic tree built using the MEGA7 software (16). </t>
  </si>
  <si>
    <t>PMC2805710</t>
  </si>
  <si>
    <t>EG705801</t>
  </si>
  <si>
    <t xml:space="preserve">All splice donor/splice acceptor sites conform to the GT/AG rule. </t>
  </si>
  <si>
    <t xml:space="preserve">The experimentally verified existence of the alternatively spliced exon 1A is in agreement with an identified cattle 5′-EST sequence (GenBank: EG705801). </t>
  </si>
  <si>
    <t xml:space="preserve">The coding sequence of ovine PITX3 displays 97%, 90% and 88% similarity to the bovine, human and murine homologue, respectively. Ovine PITX3 encodes a protein of 302 amino acids containing a DNA binding homeobox domain and, like in other paired-like homeodomain containing proteins, an otp, aristaless, and rax (OAR) domain of 14 amino acids within the C-terminal region. </t>
  </si>
  <si>
    <t>EDL41981</t>
  </si>
  <si>
    <t xml:space="preserve">It affects an arginine residue, which is perfectly conserved from human to zebrafish across all investigated species. </t>
  </si>
  <si>
    <t xml:space="preserve">The sequences for the alignment were taken from the following accessions: (sheep, NP_005020 (human), XP_589431 (cattle), XP_001499185 (horse), EDL41981 (mouse), NP_062120 (rat), XP_421631 (chicken), NP_001082023 (Xenopus laevis), NP_991238 (Danio rerio). </t>
  </si>
  <si>
    <t>FN432136</t>
  </si>
  <si>
    <t xml:space="preserve">Remaining gaps were closed by a primer walking strategy and an ABI 3730 capillary sequencer (Applied Biosystems) until both strands were completely sequenced. </t>
  </si>
  <si>
    <t xml:space="preserve">The obtained sequence was submitted under accession FN432136 to the EMBL nucleotide database. </t>
  </si>
  <si>
    <t xml:space="preserve">The human reference PITX3 mRNA (GenBank: NM_005029) was used as query in cross-species BLAST searches identifying corresponding bovine EST entries (GenBank: EG705801, EG707045, EG707660). Initially, the putative ovine genomic structure was determined by alignment of bovine PITX3 EST and human PITX3 mRNA to the determined ovine genomic sequence using Spidey [51]. </t>
  </si>
  <si>
    <t>FN432137</t>
  </si>
  <si>
    <t xml:space="preserve">Isolation of full length cDNA for the ovine PITX3 gene was achieved by a rapid amplification of cDNA ends (RACE) protocol with the FirstChoice RNA ligase-mediated (RLM)-RACE kit (Applied Biosystems). </t>
  </si>
  <si>
    <t xml:space="preserve">The ovine cDNA sequences were deposited in the EMBL nucleotide database (PITX3: FN432137, FN432138, and FN432139; PAX2: FN600706). </t>
  </si>
  <si>
    <t>PMC6256507</t>
  </si>
  <si>
    <t>KX258195</t>
  </si>
  <si>
    <t xml:space="preserve">The libraries and sequencing kits used were by Illumina (Nextera XT Index and Nextera XT DNA), and reads were obtained with a NextSeq 500 system (Illumina) using the NextSeq 500 mid-output v2 kit (150 bp). </t>
  </si>
  <si>
    <t xml:space="preserve">Out of 75,931,144 total reads, 67,015,998 reads were mapped using CLC Genomics Workbench v11.0.1 (Qiagen) with AvCoV isolate 23/2013 (GenBank accession number KX258195) as a reference, as de novo assembly did not produce a complete and viable genome using the same software. </t>
  </si>
  <si>
    <t>MH021175</t>
  </si>
  <si>
    <t xml:space="preserve">The Gammacoronavirus/AvCoV/chicken/Netherlands/D274/1979 complete genome sequence is deposited in GenBank under the accession number MH021175. </t>
  </si>
  <si>
    <t xml:space="preserve">The version described in this paper is the first version, MH021175.1. </t>
  </si>
  <si>
    <t>PMC6418119</t>
  </si>
  <si>
    <t>Y00264</t>
  </si>
  <si>
    <t xml:space="preserve">All transgenic mice, tgSwe and tgHpaSwe, carried only one AβPP-allele and they were both bred on a C57BL/6J-background and non-transgenic littermates (n = 29) were used as a control group. </t>
  </si>
  <si>
    <t xml:space="preserve">The mice were genotyped with primers located in Thy-promoter (2577–2596 in M12379.1) and in the AβPP coding sequence (541–522 in Y00264) and in human heparanase transgene (1623–1642 in the modified pCAGGS plasmid51 and 504–481 in NM_006665.5). </t>
  </si>
  <si>
    <t xml:space="preserve">The tgSwe and tgHpaSwe models have been previously described7. At the age of 13 months, female mice from the three groups were given a single intraperitoneal injection of 50 µg LPS from Escherichia coli 055:B5 (#L2880; Sigma-Aldrich, St. Louis, MO, USA) dissolved in sterile phosphate-buffered saline (PBS) or injected with PBS-vehicle alone. </t>
  </si>
  <si>
    <t>BC033459</t>
  </si>
  <si>
    <t xml:space="preserve">MSCV-MLL-AF9-IRES-GFP was generously provided by Scott Armstrong. </t>
  </si>
  <si>
    <t xml:space="preserve">NRASG12V cDNA was a gift from Christopher Counter and was cloned into MSCV-IRES-YFP retroviral vector. Numb cDNA (p65 isoform, accession number BC033459, NCBI) was either cloned into the MSCV-IRES-GFP vector or fused to CFP in the MSCV-CFP vector following the removal of IRES. </t>
  </si>
  <si>
    <t xml:space="preserve">The short hairpin RNA construct against Numb (shNumb) was designed and cloned in MSCV/LTRmiR30-PIG (LMP) vector from Open Biosystems according to their instructions. The target sequence is 5′-GGACCTCATAGTTGACCAG-3′ for shNumb. </t>
  </si>
  <si>
    <t>BC023267</t>
  </si>
  <si>
    <t xml:space="preserve">The target sequence is 5′-GGACCTCATAGTTGACCAG-3′ for shNumb. </t>
  </si>
  <si>
    <t xml:space="preserve">Mouse Nde1 cDNA (accession number BC023267, NCBI) was cloned into MSCV-IRES-GFP. </t>
  </si>
  <si>
    <t xml:space="preserve">H2B-GFP (pEGFPN1) vector20 was a gift from Geoffrey Wahl and the H2B-GFP chimeric gene was cloned into MSCV-IRES-GFP retroviral vector following the removal of IRES-GFP. mCherry-alpha-tubulin fusion construct21 was generously provided by John Chang and Sarah Russell. </t>
  </si>
  <si>
    <t>PMC4189996</t>
  </si>
  <si>
    <t>SRP032810</t>
  </si>
  <si>
    <t xml:space="preserve">The PAR-CLIP sequence data have been deposited in the NCBI Sequence Read Archive with accession number SRP032810. </t>
  </si>
  <si>
    <t xml:space="preserve">The microarray data have been deposited in NCBI Gene Expression Omnibus with accession number GSE52377. </t>
  </si>
  <si>
    <t>PMC5128809</t>
  </si>
  <si>
    <t>ERA768231</t>
  </si>
  <si>
    <t xml:space="preserve">Physicochemical parameters from all Tara Oceans samples are available at Pangea (http://doi.pangaea.de/10.1594/PANGAEA.840721); metagenomics reads can be downloaded at SRA under identification study number PRJEB402 (https://www.ebi.ac.uk/ena/data/view/PRJEB402). </t>
  </si>
  <si>
    <t xml:space="preserve">The sequences of TOSAG39-1 were deposited and are available at EMBL/DDBL/GenBank under accession number ERA768231. </t>
  </si>
  <si>
    <t xml:space="preserve">How to cite this article: Vannier, T. et al. Survey of the green picoalga Bathycoccus genomes in the global ocean. Sci. Rep. 6, 37900; doi: 10.1038/srep37900 (2016). </t>
  </si>
  <si>
    <t>PMC5751978</t>
  </si>
  <si>
    <t>SRP113583</t>
  </si>
  <si>
    <t xml:space="preserve">The GC content ranged from 43.24 to 43.95%. </t>
  </si>
  <si>
    <t xml:space="preserve">The reference genome size was 374,424 and 240 bp, respectively.All the samples that revealed a mapping rate in the range of 96.32% and 96.41%, exhibited an average cover depth (excluding N area) between 15.77 X to 24.94 X. 1 X coverage (at least one base covered) was noted for more than 92.67% of the plants (Table 2) (https://www.ncbi.nlm.nih.gov/Traces/study/?acc=SRP113583). </t>
  </si>
  <si>
    <t xml:space="preserve">The data demonstrated that the mapping could be used for subsequent mutation detection analysis based on the data quantity, and the sequencing quality qualification. </t>
  </si>
  <si>
    <t>CP021058</t>
  </si>
  <si>
    <t xml:space="preserve">Milk samples were processed for the detection of MRSA as described previously [14] except for the omission in this study of Staph Brilliance 24 as a medium after initial isolation on MRSA Brilliance (Oxoid). </t>
  </si>
  <si>
    <t xml:space="preserve">In addition to the 33 methicillin-resistant M. caseolyticus isolated in this work, the genome analysis included the two publicly available assembled M. caseolyticus genomes; M. caseolyticus IMD0819 (NZ_CP021058.1) [3] and JCSC5402 (NC_011999) [12]. </t>
  </si>
  <si>
    <t xml:space="preserve">Antimicrobial susceptibility testing Antimicrobial susceptibility testing was performed with a Vitek2 (BioMérieux) using the AST-P634 card following the manufacturer’s instructions. </t>
  </si>
  <si>
    <t>AP009485</t>
  </si>
  <si>
    <t xml:space="preserve">Briefly, PlasmidFinder determines the presence of a plasmid by identifying plasmid-associated replicon sequences within the WGS data, whereas plasmidSPAdes utilises assembly graphs produced by SPAdes, estimates chromosome coverage and assigns contigs with read contig coverage differing from the chromosome coverage as plasmid. </t>
  </si>
  <si>
    <t xml:space="preserve">As PlasmidFinder is optimised for enterobacterial genomes, plasmid replicon sequences from M. caseolyticus plasmids, pMCCL1 and pMCCL2 (accession number AP009485.1 and AP009486.1, respectively), were used to search contigs produced by plasmidSPAdes. </t>
  </si>
  <si>
    <t xml:space="preserve">To assign the mec genes as being encoded on a plasmid, plasmidSPAdes had to identify putative plasmid-associated contigs and the pMCCL1/2 replicon sequences had to be present within those contigs, as well as the mec gene of interest. Phylogenetic relationships among the isolates were assessed with SeqSphere+ software version 4.1.9 (Ridom) [20] using a core genome multilocus sequence typing (cgMLST) and accessory genome scheme based on all 35 isolates in this study with M. caseolyticus IMD0819 (NZ_CP021058.1) as the reference genome. </t>
  </si>
  <si>
    <t xml:space="preserve">To assign the mec genes as being encoded on a plasmid, plasmidSPAdes had to identify putative plasmid-associated contigs and the pMCCL1/2 replicon sequences had to be present within those contigs, as well as the mec gene of interest. </t>
  </si>
  <si>
    <t xml:space="preserve">Phylogenetic relationships among the isolates were assessed with SeqSphere+ software version 4.1.9 (Ridom) [20] using a core genome multilocus sequence typing (cgMLST) and accessory genome scheme based on all 35 isolates in this study with M. caseolyticus IMD0819 (NZ_CP021058.1) as the reference genome. </t>
  </si>
  <si>
    <t xml:space="preserve">Reference genome filters were a minimum length &gt;50 bases, a start and stop codon at the beginning and end of the gene, a homologous gene filter (requiring no multiple copies of a gene with blast overlap &gt;100 bp, identity &gt;90.0 %), a gene overlap filter (requiring no overlap with other genes of more than four bases) and an exclude sequences filter (requiring no blast hit with overlap &gt;100 bp, identity &gt;90.0 % in excluded sequences). The query genome blast search required a blast hit with overlap=100 %, identity &gt;90.0 % in every query genome using blast options: word size=11, mismatch penalty=−1, match reward=1, gap open costs=5, gap extension costs=2. </t>
  </si>
  <si>
    <t>SRP126085</t>
  </si>
  <si>
    <t xml:space="preserve">The sequencing reads and annotated assemblies generated in this study have been deposited in the NCBI database under Bioproject PRJNA420921, study accession number SRP126085 with individual accession numbers provided in in Table S1, available online. </t>
  </si>
  <si>
    <t xml:space="preserve">Neighbour-joining phylogeny generated using a core and accessory genome multilocus sequence typing scheme produced from all 35 isolates examined in this study and consisting of 1550 gene targets. </t>
  </si>
  <si>
    <t xml:space="preserve">In addition to the 33 isolates collected in this study, Table 1, the previously sequenced M. caseolyticus IMD0819 (NZ_CP021058.1) and JCSC5402 (NC_011999) are included. </t>
  </si>
  <si>
    <t xml:space="preserve">Numbers within brackets refers to geographical locations shown in Fig. 2. </t>
  </si>
  <si>
    <t>PMC5832951</t>
  </si>
  <si>
    <t>KY788382</t>
  </si>
  <si>
    <t xml:space="preserve">2015 (CBS H-23007 holotype, dried culture on CA, Herbarium Westerdijk Fungal Biodiversity Institute, CBS 142348 = BD268, ex-type culture). </t>
  </si>
  <si>
    <t xml:space="preserve">ITS and cox1 sequences GenBank KY788382 and KY788473, respectively. </t>
  </si>
  <si>
    <t xml:space="preserve">Sporangia, hyphal swellings and chlamydospores (Fig. 4a–j) — Sporangia were not observed in solid agar but were produced abundantly in non-sterile soil extract. Sporangia of N. amphigynosa were typically borne terminally on unbranched sporangiophores (Fig. 4a–e) or less frequently in lax sympodia of 1–3 sporangia (Fig. 4f–j), and some were formed intercalary (0.3 %). </t>
  </si>
  <si>
    <t>KY788401</t>
  </si>
  <si>
    <t xml:space="preserve">2014 (CBS H-23011 holotype, dried culture on CA, Herbarium Westerdijk Fungal Biodiversity Institute, CBS 142350 = CL328, ex-type culture). </t>
  </si>
  <si>
    <t xml:space="preserve">ITS and cox1 sequences GenBank KY788401 and KY788489, respectively. </t>
  </si>
  <si>
    <t xml:space="preserve">Sporangia, hyphal swellings and chlamydospores (Fig. 5a–r) — Sporangia of N. caduca were not observed in solid agar but were produced abundantly in non-sterile soil extract. Sporangia were borne terminally on unbranched sporangiophores or less frequently in lax sympodia of 1–3 sporangia (Fig. 5r). </t>
  </si>
  <si>
    <t>KY788405</t>
  </si>
  <si>
    <t xml:space="preserve">2014 (CBS H-23008 holotype, dried culture on CA, Herbarium Westerdijk Fungal Biodiversity Institute, CBS 142353 = CL316, ex-type culture). </t>
  </si>
  <si>
    <t xml:space="preserve">ITS and cox1 sequences GenBank KY788405 and KY788493, respectively. </t>
  </si>
  <si>
    <t xml:space="preserve">Sporangia, hyphal swellings and chlamydospores (Fig. 6a–v) — Sporangia of N. chlamydospora were not observed on solid agar but were produced abundantly after 24 hr in non-sterile soil extract. Sporangia were borne terminally (Fig. 6a–e, g) or infrequently intercalary (Fig. 6f) on unbranched sporangiophores or in dense sympodia (Fig. 6k). </t>
  </si>
  <si>
    <t>KY788413</t>
  </si>
  <si>
    <t xml:space="preserve">2011 (CBS H-23009 holotype, dried culture on CA, Herbarium Westerdijk Fungal Biodiversity Institute, CBS 142354 = RK113-1s, ex-type culture). </t>
  </si>
  <si>
    <t xml:space="preserve">ITS and cox1 sequences GenBank KY788413 and KY788501, respectively. </t>
  </si>
  <si>
    <t xml:space="preserve">Sporangia, hyphal swellings and chlamydospores (Fig. 7a–o) — Sporangia were not observed in solid agar but were produced abundantly in non-sterile soil extract. Sporangia of N. intricata were typically borne terminally on unbranched sporangiophores (Fig. 7a–n) or less frequently forming lax sympodia of 1–3 sporangia (5.8 %; Fig. 7e, o). </t>
  </si>
  <si>
    <t>KY788417</t>
  </si>
  <si>
    <t xml:space="preserve">2014 (CBS H-23010 holotype, dried culture on CA, Herbarium Westerdijk Fungal Biodiversity Institute, CBS 142357 = CL331, ex-type culture). </t>
  </si>
  <si>
    <t xml:space="preserve">ITS and cox1 sequences GenBank KY788417 and KY788505, respectively. </t>
  </si>
  <si>
    <t xml:space="preserve">Sporangia, hyphal swellings and chlamydospores (Fig. 8a–q) — Sporangia of N. valdiviana were not formed on solid agar but were produced abundantly in non-sterile soil extract. Sporangia were non-papillate to shallow semi-papillate (Fig. 8a–o). </t>
  </si>
  <si>
    <t>KY788420</t>
  </si>
  <si>
    <t xml:space="preserve">2016 (CBS H-23012 holotype, dried culture on CA, Herbarium Westerdijk Fungal Biodiversity Institute, CBS 142358 = VN794, ex-type culture). </t>
  </si>
  <si>
    <t xml:space="preserve">ITS and cox1 sequences GenBank KY788420 and KY788508, respectively. </t>
  </si>
  <si>
    <t xml:space="preserve">Sporangia, hyphal swellings and chlamydospores (Fig. 9a–m) — Sporangia were not observed in solid agar but were produced abundantly in non-sterile soil extract. Sporangia of N. vietnamensis were borne terminally on unbranched sporangiophores (Fig. 9c–g) or in lax or dense sympodia of 2–7 sporangia (Fig. 9h). </t>
  </si>
  <si>
    <t>KT633938</t>
  </si>
  <si>
    <t xml:space="preserve">Despite the high number of oomycete surveys performed during the previous two decades in both managed and natural ecosystems, only four GenBank entries match Nothophytophthora. </t>
  </si>
  <si>
    <t xml:space="preserve">Isolates PR13-109 and PR12-475 (GenBank accessions KT633938 and KT633937) obtained in 2014 and 2015 from streams in Ireland and isolate REB326-69 (JX122744) from a stream in New Zealand, all originally designated as Phytophthora sp. </t>
  </si>
  <si>
    <t xml:space="preserve">(Table 1; Than et al. 2013, O’Hanlon et al. 2016). Unfortunately, only ITS sequences were available for these Nothophytophthora isolates preventing their inclusion in the multigene phylogenetic analyses of the present study. </t>
  </si>
  <si>
    <t>PMC4574373</t>
  </si>
  <si>
    <t>CP011952</t>
  </si>
  <si>
    <t xml:space="preserve">The complete genome sequences of the chromosomes and plasmids of S and R variants have been deposited in DDBJ/ENA/GenBank under the accession numbers CP011952, CP011953, CP011954, CP012177, and CP012178. </t>
  </si>
  <si>
    <t xml:space="preserve">Citation Tareb R, Bernardeau M, Vernoux JP. </t>
  </si>
  <si>
    <t>PMC4701714</t>
  </si>
  <si>
    <t>SRR2167461</t>
  </si>
  <si>
    <t xml:space="preserve">Sequencing was carried out on Illumina Hiseq 2500 (1×51 read length). </t>
  </si>
  <si>
    <t xml:space="preserve">The nucleotide sequence data have been deposited in the NCBI Sequence Read Archive under the accession number SRR2167461. </t>
  </si>
  <si>
    <t>PMC4005737</t>
  </si>
  <si>
    <t>JN121046</t>
  </si>
  <si>
    <t xml:space="preserve">These findings may contribute significantly to the search for new immunogens suitable for developing a sterilising vaccine against HIV, as well as to the design of novel antiviral drugs. </t>
  </si>
  <si>
    <t xml:space="preserve">Accession codes. Sequences included in this paper have been deposited in GenBank under the accession numbers JN121046 to JN121117. </t>
  </si>
  <si>
    <t>AY039682</t>
  </si>
  <si>
    <t xml:space="preserve">Propidium iodide dye was used for gating of the live and dead populations. </t>
  </si>
  <si>
    <t xml:space="preserve">For the NKG2D specific NK cytotoxicity assay, a 50:50 mixture of NKG2D ligand (ULBP6 (GenBank ID: AY039682.1) transfected Chinese hamster ovary (CHO) cell line labeled with carboxyfluorescein diacetate succinimidyl ester (CFSE) and control transfected CHO cells labeled with 670 dye, were co-incubated with effector cells (IFN-α activated PBMCs) for 16hrs. </t>
  </si>
  <si>
    <t xml:space="preserve">After co-culture, the ratio of CFSE negative (670 dye positive, control CHO cells) to CFSE positive cells (ULBP6 transfected CHO cells) was calculated to determine the percentage of specific killing. % specific lysis was calculated by 100 × {1 − [(control ratio)/(experimental ratio)]}. The control ratios refer to the CFSE negative/CFSE positive without effectors cells, while the experimental ratio refers to the CFSE negative/CFSE positive with effectors cells. </t>
  </si>
  <si>
    <t>PMC6409932</t>
  </si>
  <si>
    <t>AUO79433</t>
  </si>
  <si>
    <t xml:space="preserve">In addition, PSI-BLAST analysis showed that ORF128 and ORF130 of AVP encode two putative components which show homology with the N-terminal and C-terminal parts of the whole DNA polymerase, respectively. </t>
  </si>
  <si>
    <t xml:space="preserve">The data of Table S3 clearly indicate that the protein encoded by ORF129 showed similarity with HNH homing endonuclease (accession no. AUO79433.1), a site-specific DNA endonuclease that promotes the horizontal transfer of a gene and its flanking DNA [47]. </t>
  </si>
  <si>
    <t xml:space="preserve">Introns, including the homing endonuclease-like genes of the HNH superfamily, have been observed in the terminase large subunit gene of the Staphylococcus phage Twort [48,49]. Thus, the gene fragment between the genes ORF128 and ORF130 may be an inserted gene fragment (Figure S3). </t>
  </si>
  <si>
    <t>APZ82006</t>
  </si>
  <si>
    <t xml:space="preserve">Six putative substructural proteins of the contractile tail of AVP were analyzed, of which the ORF81–ORF88 gene products are similar to the tail proteins of other phages. </t>
  </si>
  <si>
    <t xml:space="preserve">ORF81 encodes the putative tail sheath protein, which shows similarity to the sheath proteins from the published sequences of the Enterococcus phages EFP01 (APZ82006.1), EfV12-phi1 (AYJ73482.1), phiM1EF22 (BBE37297.1), phiEF24C (YP_001504132.1) [60], and ECP3 (YP_009147092.1). </t>
  </si>
  <si>
    <t xml:space="preserve">The sheath proteins are conserved in the sequence of many notoriously variable phage tail proteins. The protein encoded by ORF88 has 27–28% identity similarity to the tail fiber of these five Enterococcus phages. </t>
  </si>
  <si>
    <t>PMC3639896</t>
  </si>
  <si>
    <t>SRX156706</t>
  </si>
  <si>
    <t xml:space="preserve">After removing the adaptor sequences, empty reads and low quality sequences (reads with more than 10% Q20 bases), we obtained 16,340,898 and 16,153,572 high quality reads from the nonelicited and elicited cultures, respectively. </t>
  </si>
  <si>
    <t xml:space="preserve">The sequence data have been submitted to NCBI Sequence Read Archive (SRA) database under the accession number SRX156706 and SRX156707. </t>
  </si>
  <si>
    <t xml:space="preserve">The assembly was independently carried out for each sample using ABySS [14]. From the nonelicited culture, a total of 38,506 contigs with length not less than 100 nt were generated; the N50 size and the mean size are 976 and 581 nt, respectively. Figure 1 shows the length distribution of contigs ranging from 100 nt to more than 2000 nt. </t>
  </si>
  <si>
    <t>PMC3921578</t>
  </si>
  <si>
    <t>KF941543</t>
  </si>
  <si>
    <t xml:space="preserve">The distance matrix derived from the neighbor joining analysis was used in DOTUR for assignment of operational taxonomic units (OTUs) (Schloss and Handelsman, 2005). </t>
  </si>
  <si>
    <t xml:space="preserve">All sequences were submitted to the National Center for Biotechnology Information (NCBI) GenBank database as accession numbers KF941543–KF942369. </t>
  </si>
  <si>
    <t>PMC4229213</t>
  </si>
  <si>
    <t>SRP047118</t>
  </si>
  <si>
    <t xml:space="preserve">The integration sites and control sites were annotated as transcriptional start site (TSS)-proximal when mapping in the ±2.5 kb window around a TSS, intragenic when mapping within a transcription unit, and intergenic in all other cases. </t>
  </si>
  <si>
    <t xml:space="preserve">Among SA integrations, 58.6% were in an intergenic position, 38.9% were within the transcribed portion of at least 1 gene, and 2.5% was within a 5 kb window encompassing the TSS ( Figure 5A ; the complete list of sequences is available in GenBank database with the accession number SRP047118). </t>
  </si>
  <si>
    <t xml:space="preserve">In general, the distribution of the SB integrants in both datasets is fairly random and resembles the composition of the human genome showing no statistical differences compared to their relative controls, i.e. all p-values (both two-sample tests for proportions and Fisher's Exact Tests) were &gt;10−2. </t>
  </si>
  <si>
    <t>PMC6471273</t>
  </si>
  <si>
    <t>KT869137</t>
  </si>
  <si>
    <t xml:space="preserve">2.1. In silico Analysis of P. quinquefolium HMGR Promoter </t>
  </si>
  <si>
    <t xml:space="preserve">The 741 bp genomic DNA fragment of the 3-hydroxy-3-methylglutaryl CoA reductase gene was isolated from hairy root cultures of P. quinquefolium and has been deposited at GenBank under accession No KT869137.1. </t>
  </si>
  <si>
    <t xml:space="preserve">This region encompasses the proximal promoter, the 5′UTR and 5′CDS fragment of the coding DNA sequence (CDS) of the HMGR gene. The section 5′UTR located between 577 and 657bp undergoes transcription; however, it is not involved in the translation process. </t>
  </si>
  <si>
    <t>FJ755158</t>
  </si>
  <si>
    <t xml:space="preserve">Two gene-specific primers, GSP1 (5′AAT GGG AGA GGA AGA GCA TCA GAG GCT T3′) and GSP2 (5′AGA AGA GGA GTG TTG ATT TTG TGA TTT GAG G3′), were used for the PCR reaction. </t>
  </si>
  <si>
    <t xml:space="preserve">These primers were designed based on a 5′ terminal fragment of the cDNA sequence (GenBank accession number: FJ755158.2) of the 3-hydroxy-3-methylglutaryl CoA reductase gene using the OligoCalc server [63]. </t>
  </si>
  <si>
    <t xml:space="preserve">The OligoCalc server was also applied to calculate the temperature of primer melting (TM). Based on our experience, the optimal TM values resulting in a good quality PCR reaction are obtained by the salt adjusted (50 mM NaCl) algorithm [63]. </t>
  </si>
  <si>
    <t xml:space="preserve">Every experiment included a negative control (sample without a cDNA template). </t>
  </si>
  <si>
    <t xml:space="preserve">The primer sequences were as follows: 5′AAC ACT CCT CTT CTC TCA AAG C3′ and 5′GGC TTG TTC TTC ACC ATG TTC3′ for the 3-hydroxy-3-methylglutaryl CoA reductase gene (GenBank accession number: FJ755158.2); and 5′AAG CCC AAT CGA AGA GAG GTA3′ and: 5′ATC TTC TCC CTG TTG GCC TT3′ for the reference gene (actin) (GenBank accession number: KF699319.1). </t>
  </si>
  <si>
    <t xml:space="preserve">The expected sizes of the amplicons were 121 bp for 3-hydroxy-3-methylglutaryl CoA reductase gene and 187 bp for the actin gene. The primers were designed using the OligoCalc server [63]. </t>
  </si>
  <si>
    <t>AL123456</t>
  </si>
  <si>
    <t xml:space="preserve">A minimum read length of 36 base pairs was used for subsequent mapping. </t>
  </si>
  <si>
    <t xml:space="preserve">Reads were then mapped to the M. tuberculosis H37Rv genome (Genbank: AL123456) using three different mappers namely the Burrows-Wheeler Alignment Tool (BWA) [33], Novoalign [34] and SMALT [35]. </t>
  </si>
  <si>
    <t xml:space="preserve">For all libraries sequenced, over 98 % of the reference genome was covered by at least one read and an average depth of coverage of 137× was achieved. The alignment files were subjected to local realignment and de-duplication using the Genome Analysis Toolkit (GATK) [36] and Picard [37]. </t>
  </si>
  <si>
    <t>PMC4706646</t>
  </si>
  <si>
    <t>KR812147</t>
  </si>
  <si>
    <t xml:space="preserve">To exclude the presence of pseudogenes or gene duplicates, the individual sequence chromatogram files were checked for the presence of double peaks, and the COI alignment was translated into amino acids and checked for premature stop codons and frame shifts using BioEdit 7.2.3. </t>
  </si>
  <si>
    <t xml:space="preserve">Sequences are available on GenBank with the accession numbers KR812147 to KR812208. </t>
  </si>
  <si>
    <t>KR812178</t>
  </si>
  <si>
    <t xml:space="preserve">Molecular reference data: GenBank accession numbers KR812178 to KR812198 for COI, and KR812157 to KR812177 for 16S </t>
  </si>
  <si>
    <t xml:space="preserve">Etymology: The species is named due to its parasitism of the Paralithodes king crabs, which include the largest of the king crab species, P. camtschaticus. Briarosaccus auratum n. sp </t>
  </si>
  <si>
    <t>KR812199</t>
  </si>
  <si>
    <t xml:space="preserve">Molecular reference data: GenBank accession numbers KR812199 to KR812208 for COI, and KR812147 to KR812156 for 16S </t>
  </si>
  <si>
    <t xml:space="preserve">Etymology: The species is named after its host L. aequispinus, which is known as the golden king crab. </t>
  </si>
  <si>
    <t>PMC2193337</t>
  </si>
  <si>
    <t xml:space="preserve">The proviral DNA encoding the C2-V5 region of env was amplified by a nested PCR amplification strategy using primer pairs ED31-BH2 in the first round and DR7-DR8 in the second round. </t>
  </si>
  <si>
    <t xml:space="preserve">Primer sequences for ED31, DR7, and DR8 have been described previously 31 45; primer BH2 is 7759-5′-CCTTGGTGGGTGCTACTCCTAATGGTTCA, where the number corresponds to the position in the HXB2 genome (sequence data available from GenBank/EMBL/DDBJ under accession no. K03455) of the 5′ nucleotide. </t>
  </si>
  <si>
    <t xml:space="preserve">The first and second round amplification conditions were 3 cycles of 95°C for 1 min, 55°C for 1 min, 72°C for 1 min, followed by 32 cycles of 94°C for 15 s, 55°C for 45 s, 72°C for 1 min, and a final extension at 72°C for 5 min. Three serial fivefold dilutions of PBMC DNA were amplified in triplicate by nested PCR and the results were used to estimate HIV-1 proviral copy number using the program Quality 46. </t>
  </si>
  <si>
    <t>PMC6446291</t>
  </si>
  <si>
    <t>AF325123</t>
  </si>
  <si>
    <t xml:space="preserve">Transgenic rose expressing PAP1 not only showed a more intense purple color, but also had increased concentrations of terpenoid scent compounds in its flowers [38]. </t>
  </si>
  <si>
    <t xml:space="preserve">Interestingly, the TGY transcriptome dataset included unigenes corresponding to PAP1 (GenBank accession: AF325123) with E-value &lt; 1.0E− 6. </t>
  </si>
  <si>
    <t xml:space="preserve">The phylogenetic tree showed that CsPAP1 (c124394.graph_c0) clustered with PAP1 in Brassica oleracea, but deviated from the other three CsPAP1s (c112219.graph_c0, c53572.graph_c0, and c121522.graph_c0). Among these three CsPAP1s, c112219.graph_c0 and c121522.graph_c0 had a closer genetic distance with each other than with c53572.graph_c0. </t>
  </si>
  <si>
    <t>SRR8491466</t>
  </si>
  <si>
    <t xml:space="preserve">All data presented in this study are provided either in the manuscript or additional files. </t>
  </si>
  <si>
    <t xml:space="preserve">Raw reads data have been deposited in NCBI Sequence Read Archive (SRA) under the accession numbers SRR8491466, SRR8491467, and SRR8491468. </t>
  </si>
  <si>
    <t>PMC4938164</t>
  </si>
  <si>
    <t>SRX766152</t>
  </si>
  <si>
    <t xml:space="preserve">An alignment and maximum likelihood phylogeny were created with one representative sequence from each of the 106, 539 bacteria OTUs using Practical Alignment using SATé and TrAnsitivity (PASTA) [43] with the MAFFT aligner [44], OPAL merger [45], and FASTTREE tree estimation [46] algorithms. </t>
  </si>
  <si>
    <t xml:space="preserve">Sequences were deposited in the NCBI Sequence Read Archive (SRA) under accession number (SRX766152). </t>
  </si>
  <si>
    <t>PMC4792444</t>
  </si>
  <si>
    <t>AF038403</t>
  </si>
  <si>
    <t xml:space="preserve">T-cell epitopes of the envelope gene of prototype dengue 2 virus were predicted using the EpiJen online server [17]. </t>
  </si>
  <si>
    <t xml:space="preserve">Envelope protein sequence of DENV-2 prototype strain (NGC 44 strain; GenBank Accession Number: AF038403) was submitted for epitope prediction. </t>
  </si>
  <si>
    <t xml:space="preserve">Appropriate proteasomal and Tap cut-off values were selected and epitopes were predicted for 18 different HLA alleles. B cell epitopes were predicted using the BCPreds prediction tool [18]. </t>
  </si>
  <si>
    <t>KJ729151</t>
  </si>
  <si>
    <t xml:space="preserve">Envelope gene of 42 DENV-2 strains was sequenced in the study (GenBank Accession Numbers: KJ729151-KJ729162, KM875638- KM875659; KR091039-KR091046). </t>
  </si>
  <si>
    <t xml:space="preserve">Sequencing and phylogenetic analysis of sequences with accession numbers KJ729151-KJ729162 have been described in our previous publication [8]. Eight DENV-2 strains were sequenced in 2014, 21strains in 2013, 11 strains in 2012 and 2 strains in 2011. </t>
  </si>
  <si>
    <t xml:space="preserve">Sequencing and phylogenetic analysis of sequences with accession numbers KJ729151-KJ729162 have been described in our previous publication [8]. </t>
  </si>
  <si>
    <t xml:space="preserve">Eight DENV-2 strains were sequenced in 2014, 21strains in 2013, 11 strains in 2012 and 2 strains in 2011. A total of 106 sequences were used in the phylogenetic analysis with 58 Indian strains. </t>
  </si>
  <si>
    <t xml:space="preserve">A total of 106 sequences were used in the phylogenetic analysis with 58 Indian strains. </t>
  </si>
  <si>
    <t xml:space="preserve">The 457bp (152aa) long multiple sequence alignment corresponded to 1801–2257 bp of the DENV-2 genome and 289–440 amino acid of the E protein (numbering based on the prototype NGC 44 strain; GenBank Accession Number: AF038403). </t>
  </si>
  <si>
    <t xml:space="preserve">Maximum Likelihood phylogenetic tree of the strains based upon the aligned sequence data showed that the study strains clustered with the Cosmopolitan genotype (Fig 1). Strains from Pakistan, China, Singapore, Bangladesh, Sri Lanka and Saudi Arabia were found to cluster with the strains of the present study. </t>
  </si>
  <si>
    <t>PMC5615346</t>
  </si>
  <si>
    <t>MF352008</t>
  </si>
  <si>
    <t xml:space="preserve">The exact gene and exon boundaries were verified, and the start and stop codons were manually corrected. </t>
  </si>
  <si>
    <t xml:space="preserve">The entire chloroplast genome sequence of Cyamopsis tetragonoloba, along with gene annotations was submitted to GenBank (accession number: MF352008). </t>
  </si>
  <si>
    <t>DQ915955</t>
  </si>
  <si>
    <t xml:space="preserve">Sequences were cleaned with Trimmomatic 0.32 [14] software (ILLUMINACLIP:illumina_oligos_and_reverse_complements:2:30:5:1:true LEADING:3 TRAILING:3 MAXINFO:40:0.2 MINLEN:36 options). </t>
  </si>
  <si>
    <t xml:space="preserve">Two Bowtie 2 [15] alignments were performed (-non-deterministic -very-sensitive options) on cleaned sequences, one to the blaCTX-M-1 gene (DQ915955) so as to evaluate sequencing depth and one to phiX174. </t>
  </si>
  <si>
    <t xml:space="preserve">This second alignment was made to remove reads matching phiX174 material, which is used in Illumina sequencing in case of very redundant samples. The phiX174 unaligned reads were downsampled to fit a global coverage estimation of 80 times. </t>
  </si>
  <si>
    <t>AP005147</t>
  </si>
  <si>
    <t xml:space="preserve">Sequences of the blaCTX-M- 1 plasmids </t>
  </si>
  <si>
    <t xml:space="preserve">All the 30 blaCTX-M plasmids were of the IncI1 replicon type and all shared the same G57A mutation compared to the sequence found in the Salmonella enterica subsp. enterica serovar Typhimurium plasmid R64 DNA sequence (accession number AP005147). </t>
  </si>
  <si>
    <t xml:space="preserve">This G57A mutation was also present in the sequence of the previously published pC49-108 plasmid of a chicken E. coli isolate (accession number KJ484638) [29]. All 30 IncI1 plasmids were of the pMLST3 type except pCOV25, for which the entire ardA gene could not be found, but the four other alleles (pilL_2, repI1_2, sogS_1 and trbA_4) were those of the pMLST3. </t>
  </si>
  <si>
    <t>KJ484638</t>
  </si>
  <si>
    <t xml:space="preserve">This G57A mutation was also present in the sequence of the previously published pC49-108 plasmid of a chicken E. coli isolate (accession number KJ484638) [29]. </t>
  </si>
  <si>
    <t xml:space="preserve">All 30 IncI1 plasmids were of the pMLST3 type except pCOV25, for which the entire ardA gene could not be found, but the four other alleles (pilL_2, repI1_2, sogS_1 and trbA_4) were those of the pMLST3. In the study by Day et al [21] relative to 353 ESBL-producing E. coli from humans, animals and food in Germany, the Netherlands and the UK, the most common plasmid replicon type among 341 transformants was also IncI1 followed by multiple IncF replicons, and they observed that IncI1 was also more common in poultry in the Netherlands. </t>
  </si>
  <si>
    <t>AJ242809</t>
  </si>
  <si>
    <t xml:space="preserve">According to RASTA, no putative toxin-antitoxin systems could be detected in seven plasmids, 21 had the ParE-RelB system and one (pCOV18) had the CcdB-CcdA/COG5302 system. </t>
  </si>
  <si>
    <t xml:space="preserve">The full 1263 bp ISEcp1 (accession number AJ242809) could be detected in 27 plasmids, and a partial one was detected in pCOV3 and pCOV20. </t>
  </si>
  <si>
    <t xml:space="preserve">The distance between ISEcp1 and the blaCTX-M-1 gene could be estimated for 24 plasmids, when the two sequences were obtained on the same contig: 288 bp for 20 plasmids, 1,488 bp for five of them (pCOV10, pCOV11, pCOV12, pCOV15 and pCOV24) and 27,531 bp for pCOV4. A putative transposase of 1181 bp was present in 22 plasmids and was identical to the transposase previously reported in other plasmids such as pC49-108 (accession number KJ484638, region: 102662–103842) [29] or p369 (accession number KT779550, region: 87786–88966) [37]. </t>
  </si>
  <si>
    <t xml:space="preserve">The distance between ISEcp1 and the blaCTX-M-1 gene could be estimated for 24 plasmids, when the two sequences were obtained on the same contig: 288 bp for 20 plasmids, 1,488 bp for five of them (pCOV10, pCOV11, pCOV12, pCOV15 and pCOV24) and 27,531 bp for pCOV4. </t>
  </si>
  <si>
    <t xml:space="preserve">A putative transposase of 1181 bp was present in 22 plasmids and was identical to the transposase previously reported in other plasmids such as pC49-108 (accession number KJ484638, region: 102662–103842) [29] or p369 (accession number KT779550, region: 87786–88966) [37]. </t>
  </si>
  <si>
    <t xml:space="preserve">This transposase was found to be located at 19–22 kbp from the blaCTX-M-1 gene. The 806 bp IS26 was present on 26 plasmids at approximately 24.6 to 30 kpb from the blaCTX-M-1 gene. </t>
  </si>
  <si>
    <t>KC340960</t>
  </si>
  <si>
    <t xml:space="preserve">The 806 bp IS26 was present on 26 plasmids at approximately 24.6 to 30 kpb from the blaCTX-M-1 gene. </t>
  </si>
  <si>
    <t xml:space="preserve">A 1352 nt integrase identical to IntI1 (accession number KC340960, region: 9704–10714) was found on five plasmids (pCOV4, pCOV10, pCOV11, pCOV12 and pCOV24). </t>
  </si>
  <si>
    <t xml:space="preserve">The distance between the integrase and the blaCTX-M-1 gene was greater than 22 kbp and 27 kbp on pCOV10 and pCOV24 respectively. A 616 nt portion of Int1 was detected on pCOV20. </t>
  </si>
  <si>
    <t>AY545598</t>
  </si>
  <si>
    <t xml:space="preserve">Thus the five genes (iutA, hlyF, ompT, iss and iroN) that can be used as minimal predictors of APEC virulence [43] were detected. </t>
  </si>
  <si>
    <t xml:space="preserve">Johnson et al showed that several putative virulence traits, including iss, tsh, iron acquisition and transport systems including those encoding aerobactin and salmochelin, the sitABC iron transport system, and eit, a putative iron transport system novel to APEC, were located on a cluster on the pAPEC-O2-ColV (accession no. AY545598.5) plasmid [44]. </t>
  </si>
  <si>
    <t xml:space="preserve">Later, they also reported that the virulence could also be borne by a cluster on pAPEC-O1-ColBM (accession number DQ381420), which contains a putative virulence cluster similar to that of pAPEC-O2-ColV and encodes colicins B and M, not encoded by pAPEC-O2-ColV [19]. The genes encoding these colicins B and M (cma, cmi, cba and cbi) were also present on contig 3 on pCOV28B. </t>
  </si>
  <si>
    <t>DQ381420</t>
  </si>
  <si>
    <t xml:space="preserve">Later, they also reported that the virulence could also be borne by a cluster on pAPEC-O1-ColBM (accession number DQ381420), which contains a putative virulence cluster similar to that of pAPEC-O2-ColV and encodes colicins B and M, not encoded by pAPEC-O2-ColV [19]. </t>
  </si>
  <si>
    <t xml:space="preserve">The genes encoding these colicins B and M (cma, cmi, cba and cbi) were also present on contig 3 on pCOV28B. Wang et al studied a multi-drug-resistant (but not ESCR) APEC strain isolated in China and concluded that the virulence genes and the resistance genes were on different plasmids [45]. </t>
  </si>
  <si>
    <t>PMC5241963</t>
  </si>
  <si>
    <t>SRR4299463</t>
  </si>
  <si>
    <t xml:space="preserve">All the cleaned reads represent an average percentage of covered genome with a read depth &gt; 1 and &gt; 20 of 3.0% and 0.5%, respectively (Additional file 2). </t>
  </si>
  <si>
    <t xml:space="preserve">Sequences have been submitted to the Sequence Read Archive (SRA) of the NCBI (SRR4299463-SRR4299615, BioPoject PRJNA344022). </t>
  </si>
  <si>
    <t xml:space="preserve">The sequences obtained were filtered and used for SNP identification. A 93.9% of the cleaned reads were mapped to the C. pepo genome and 62,617 SNPs were identified after the SNP calling with Freebayes. </t>
  </si>
  <si>
    <t>PMC4022803</t>
  </si>
  <si>
    <t>AYPA01000000</t>
  </si>
  <si>
    <t xml:space="preserve">These whole-genome shotgun projects have been deposited at DDBJ/EMBL/GenBank under the accession no. AYPA00000000 (SP1-LAU), AWOZ00000000 (SP2-LAU), AWPA00000000 (SP3-LAU), AWPB00000000 (SP4-LAU), AWPC00000000 (SP5-LAU), AWPD00000000 (SP6-LAU), AWPE00000000 (SP7-LAU), AWPF00000000 (SP8-LAU), and AWPG00000000 (SP10-LAU). </t>
  </si>
  <si>
    <t xml:space="preserve">The versions described in this paper are the first versions, accession no. AYPA01000000, AWOZ01000000, AWPA01000000, AWPB01000000, AWPC01000000, AWPD01000000, AWPE01000000, AWPF01000000, and AWPG01000000, respectively. </t>
  </si>
  <si>
    <t xml:space="preserve">Citation Tokajian S, Eisen JA, Jospin G, Coil DA. </t>
  </si>
  <si>
    <t>PMC5347681</t>
  </si>
  <si>
    <t>AJ242714</t>
  </si>
  <si>
    <t xml:space="preserve">There is a great number of researches have shown that YBX1 facilitates cell cycle progression and suppresses apoptosis in multiple cancer cell lines [30, 31]. </t>
  </si>
  <si>
    <t xml:space="preserve">Further, we previously detected the promoter of CDC25a (GenBank accession no. AJ242714.1) contained three Y-box sequences (Figure 4A) that might bind by YBX1. </t>
  </si>
  <si>
    <t xml:space="preserve">So we hypothesized that if YBX1 could bind to CDC25a promoter and up-regulate CDC25a expression to promote tumor cell overcoming cell cycle checkpoint restriction to satisfy unlimited malignant amplification. Here we showed that the expression of CDC25a had close relationship with the expression of YBX1 in cancer tissues samples on the basis of novel adenocarcinoma subtypes classification by immunohistochemical staining for the first time. </t>
  </si>
  <si>
    <t>PMC3675194</t>
  </si>
  <si>
    <t>KC820708</t>
  </si>
  <si>
    <t xml:space="preserve">The intensity of wild-type and mutated bands was estimated by comparison to the neighbouring bands in the same sequencing lane used as a reference. </t>
  </si>
  <si>
    <t xml:space="preserve">The results of the TP53 sequencing have been deposited in GenBank (Accession Numbers: KC820708-KC820786). </t>
  </si>
  <si>
    <t xml:space="preserve">Exemplary sequencing results are presented in Fig. </t>
  </si>
  <si>
    <t>PMC4928311</t>
  </si>
  <si>
    <t>AB245021</t>
  </si>
  <si>
    <t xml:space="preserve">After incubation, each sample was mixed by gentle shaking and DNA was extracted from 1/5 of the total lysis buffer (200 μl) and processed by QIAamp® DNA Mini Kit (QIAGEN) following the manufacturer’s instructions. </t>
  </si>
  <si>
    <t xml:space="preserve">Primers and probe targeted a 91 bp stretch in the O. ostertagi ITS2 sequence (GenBank® accession no. AB245021.2) from position 1036 according to Höglund et al. [15]. </t>
  </si>
  <si>
    <t xml:space="preserve">Duplicate amplifications were performed with a Rotor-gene Q RG-6000® (QIAGEN) in total volumes of 25 μl using 0.65 U Taq2000® polymerase (Agilent Technologies, Santa Clara, CA, USA), 0.3 μM of forward and reverse primer, 0.2 μM probe, 200 μM dNTP and 5.5 mM MgCl2 using 2 μl DNA as template. The cycling conditions were 95 °C for 10 min and amplification for 50 cycles (95 °C for 15 s, 62 °C for 60 s). </t>
  </si>
  <si>
    <t xml:space="preserve">Some of this variation in the qPCR outcome could relate to genetic variation in the target sequence of the forward primer, which may provide suboptimal conditions for the qPCR. </t>
  </si>
  <si>
    <t xml:space="preserve">Indeed, a BLAST® search on the targeted ITS2 sequence (GenBank accession no: AB245021.2, query range 1,036–1,126 bp) revealed a genetic variability of 1–2 single nucleotide polymorphisms (SNPs) in the forward primer region among 31 % of the available O. ostertagi ITS2 sequences (Additional file 2). </t>
  </si>
  <si>
    <t xml:space="preserve">The variation is observed in isolates of diverse geographical origin but a population genetic analysis of the ITS2 is beyond the scope of this paper. Another possible source of variation includes inconsistent extraction efficiency of genomic DNA from eggs compared to L1. </t>
  </si>
  <si>
    <t xml:space="preserve">Alignment of 49 ITS2 sequences from Ostertagia ostertagi obtained from BLAST on the O. ostertagi ITS2 sequence (GenBank AB245021.2|: 1,036–1,126 bp) targeted by the qPCR developed by Höglund et al. [15] and used in this study. </t>
  </si>
  <si>
    <t xml:space="preserve">Primers and probe are aligned in the bottom. Asterisks indicate the complete nucleotide conservation throughout all sequences; 15 sequences (31 %) contained single nucleotide polymorphisms (SNPs) in the forward primer region. </t>
  </si>
  <si>
    <t>PMC4488404</t>
  </si>
  <si>
    <t>AF269224</t>
  </si>
  <si>
    <t xml:space="preserve">Nucleotide sequencing of ABCB1 cDNA: The sequence of entire cDNA of ABCB1 gene was divided into eight fragments (fragments 1 to 8), and eight primer pairs were designed (Supplementary file 4). </t>
  </si>
  <si>
    <t xml:space="preserve">Sequences of the primers were based on the GenBank database (AF269224). </t>
  </si>
  <si>
    <t xml:space="preserve">Nucleotide sequences of the amplified fragments were analyzed directly from the PCR products using the BigDye terminator v3.1/1.1 Cycle Sequencing Kit (Applied Biosystems) and the Applied Biosystems 3130XL genetic analyzer (Applied Biosystems). The results were confirmed by two independent experiments. </t>
  </si>
  <si>
    <t xml:space="preserve">Nucleotide sequencing of the ABCB1 gene: In the sequence analysis, no mutation was found in the cDNAs of ABCB1 gene of 6 cell lines. </t>
  </si>
  <si>
    <t xml:space="preserve">The results were compared to the coding sequence of canine ABCB1 gene (GenBank association number AF269224). </t>
  </si>
  <si>
    <t xml:space="preserve">Western blot for P-gp: In Western blotting, a distinct band of approximately 170 kD corresponding to P-gp was detected in Ema (Fig.5Fig. 5.In Western blot analysis, the expression of P-gp was detected in CHS-1, DH82 and Ema, whereas no signal was detected in CHS-2, CHS-3 and CLBL-1.). In CHS-1 and DH82, a faint corresponding band was found. </t>
  </si>
  <si>
    <t>PMC6405135</t>
  </si>
  <si>
    <t>LS999909</t>
  </si>
  <si>
    <t xml:space="preserve">Similarly, no amplicon was also obtained with DNA from C. africana, C. metapsilosis, C. conglobata, C. utilis and with human DNA. </t>
  </si>
  <si>
    <t xml:space="preserve">The ITS region of rDNA sequences from 11 bloodstream isolates from neonates (Gen Bank accession numbers LS999909 to LS999920) exhibited maximum identity with corresponding sequences from reference strains of C. lusitaniae and not with other Candida species, as expected. </t>
  </si>
  <si>
    <t xml:space="preserve">The sequence comparisons also indicated inter-strain variations among clinical C. lusitaniae isolates from Kuwait. This prompted us to perform molecular fingerprinting studies by comparing ITS region of rDNA sequences. </t>
  </si>
  <si>
    <t>PMC3000810</t>
  </si>
  <si>
    <t>AAB42378</t>
  </si>
  <si>
    <t xml:space="preserve">Theoretical pI estimation and electrostatic calculations were performed at pH 7.0 by the Protein Calculator Server v. 3.3 at www.scripps.edu. </t>
  </si>
  <si>
    <t xml:space="preserve">Catalase pI estimation (accession number: AAB42378). </t>
  </si>
  <si>
    <t xml:space="preserve">Proteins selected for net charge calculations: plectin (accession number: CAA42169), nesprin-1 (accession number: AAL47053) and nesprin-2 (accession number: XP_001080795). Mass spectrometry analysis </t>
  </si>
  <si>
    <t>CAA42169</t>
  </si>
  <si>
    <t xml:space="preserve">Proteins selected for net charge calculations: plectin (accession number: CAA42169), nesprin-1 (accession number: AAL47053) and nesprin-2 (accession number: XP_001080795). </t>
  </si>
  <si>
    <t xml:space="preserve">Mass spectrometry analysis Proteins derived from rat liver cytosolic fraction and nuclear shield fraction were precipitated with 50% ethanol, 25% methanol, 25% acetone and dissolved in 6 M urea and 100 mM Tris pH 7.9. </t>
  </si>
  <si>
    <t>PMC6359340</t>
  </si>
  <si>
    <t>AY857865</t>
  </si>
  <si>
    <t xml:space="preserve">DEUs identified in transcriptome sequencing analysis were validated using qRT-PCR (quantitative RT-PCR) to further confirm RNA-Seq analysis gene expression results. </t>
  </si>
  <si>
    <t xml:space="preserve">Six genes (Lus10017947, Lus10001671, Lus10009502, Lus10039893, Lus10034541 and Lus10014048) were selected for analysis of expression levels in flax treated with NaCl solution exposure times of 12 h, 24 h and 48 h using L. ussitatissimum Act1 (GenBank accession no. AY857865) as the internal reference gene. </t>
  </si>
  <si>
    <t xml:space="preserve">Primer sets were designed from Illumina sequencing data using Primer Premier v6.24 (http://www.premierbiosoft.com/crm/jsp/com/pbi/crm/clientside/ProductList.jsp) (listed in Supplementary Table S4). Primers were synthesized by GENEWIZ, Inc. </t>
  </si>
  <si>
    <t>PMC4505120</t>
  </si>
  <si>
    <t>KP064094</t>
  </si>
  <si>
    <t xml:space="preserve">Genome sequences have been deposited in GenBank under the accession numbers KP064094 (CAjan), KP719132 (JenP1), KP719133 (JenP2), and KP719134 (JenK1). </t>
  </si>
  <si>
    <t xml:space="preserve">Citation Carstens AB, Kot W, Hansen LH. </t>
  </si>
  <si>
    <t>PMC4019573</t>
  </si>
  <si>
    <t>JN410820</t>
  </si>
  <si>
    <t xml:space="preserve">Primers were designed using an online tool, Primer 3 (http://www.simgene.com/Primer3) (Table 1). </t>
  </si>
  <si>
    <t xml:space="preserve">The P. xylostella actin gene (accession: JN410820), H. armigera elongation factor-1α (EF-1α) gene (accession: U20129), and M. separata actin gene (accession: GQ856238), were used as references. </t>
  </si>
  <si>
    <t xml:space="preserve">Using 100-fold diluted cDNAs as templates, the Real-time quantitative PCR (qPCR) reactions were carried out on a thermal cycler (iQ 5, Bio-Rad, Philadelphia, PA, USA) using the Ultra SYBR Mixture (CWBIO, Beijing, China) according to the manual instructions. Thermal cycling conditions were 95°C for 10 min, 40 cycles of 95°C for 15 s, and 60°C for 1 min, then followed by dissociation analysis to check the homogeneity of the PCR product. </t>
  </si>
  <si>
    <t>KF255601</t>
  </si>
  <si>
    <t xml:space="preserve">Although PP5 genes from several insect species have been identified and are available on NCBI Database, the information of their sequences characterization and their functional roles in biological processes is limited. </t>
  </si>
  <si>
    <t xml:space="preserve">In our previous work, a full-length PP5 cDNA was cloned from P. xylostella (accession: KF255601) [12]. </t>
  </si>
  <si>
    <t>KF983016</t>
  </si>
  <si>
    <t xml:space="preserve">The full-length cDNAs of HaPP5 and MsPP5 were deposited into the GenBank Database with the accession numbers of KF983016 and KF983017, respectively. </t>
  </si>
  <si>
    <t xml:space="preserve">BLAST analysis of deduced amino acid sequences of these three PP5 genes on NCBI revealed their strong similarities with PP5s from other insect species. They also shared &gt;60% identity to human PP5. </t>
  </si>
  <si>
    <t>PMC5161471</t>
  </si>
  <si>
    <t>KX669637</t>
  </si>
  <si>
    <t xml:space="preserve">Endosymbiotic algae were identified molecularly by PCR on fixed cells of P. chlorelligerum. </t>
  </si>
  <si>
    <t xml:space="preserve">A partial (1223 bp long, GenBank KX669637) 18S rRNA gene sequence was obtained, and its identity was 99.3% with Meyerella planctonica isolated from environmental samples [57, 58] (Table 2). </t>
  </si>
  <si>
    <t xml:space="preserve">When this sequence was compared to the one of German P. chlorelligerum endosymbiotic algae (GenBank JX010741), identity was 98.9%, thus confirming the presence of Meyerella sp. as endosymbiont of this green ciliate. All algae cultures obtained directly from the initially grown on BBM plates were clearly not morphologically resembling the algae inhabiting the P. chlorelligerum cytoplasm, as they had distinct pyrenoid (data not shown). </t>
  </si>
  <si>
    <t>JX010741</t>
  </si>
  <si>
    <t xml:space="preserve">When this sequence was compared to the one of German P. chlorelligerum endosymbiotic algae (GenBank JX010741), identity was 98.9%, thus confirming the presence of Meyerella sp. as endosymbiont of this green ciliate. </t>
  </si>
  <si>
    <t xml:space="preserve">All algae cultures obtained directly from the initially grown on BBM plates were clearly not morphologically resembling the algae inhabiting the P. chlorelligerum cytoplasm, as they had distinct pyrenoid (data not shown). By partial 18S rDNA sequencing they were identified as Chlorella sorokiniana. </t>
  </si>
  <si>
    <t>KX669629</t>
  </si>
  <si>
    <t xml:space="preserve">Molecular characterization, sequences comparison and phylogenetic analysis of Paramecium chlorelligerum </t>
  </si>
  <si>
    <t xml:space="preserve">The almost complete 18S rRNA gene sequences (1716 bp) were obtained by direct sequencing after semi-nested amplification from the two strains (HSG1-11 GenBank KX669629, and HSG2-12 GenBank KX669630), and they were identical. </t>
  </si>
  <si>
    <t xml:space="preserve">These “Russian” P. chlorelligerum sequences were 99.8% identical to representatives of the “German” population [1, 12]. In those sequences, respectively three (position 1029, 1298 and 1310) and two (positions 1298 and 1310) mismatches were present. </t>
  </si>
  <si>
    <t>KX669632</t>
  </si>
  <si>
    <t xml:space="preserve">Intriguingly these two mutations are located on opposite site of the stem with the second mutation re-establishing the correct secondary structure (they represent a compensatory base changes (CBC)); the two mutations are consequently not evolutionary independent and possibly highlight a highly variable stem in P. chlorelligerum. </t>
  </si>
  <si>
    <t xml:space="preserve">The two Russian strains had an identical sequence of COI gene (760 bp, HSG1-11 GenBank KX669632, HSG2-12 GenBank KX669633), which was 100% homologous to COI gene of the ciliates from German population [1]. </t>
  </si>
  <si>
    <t xml:space="preserve">On the contrary, the other COI sequence attributed in GenBank (KF110720) to P. chlorelligerum appeared to be completely different and probably is the result of organism misidentification. Indeed, in recent COI phylogenetic reconstruction [1], this sequence is present in the outgroup composed by different ciliate species. </t>
  </si>
  <si>
    <t>KF110720</t>
  </si>
  <si>
    <t xml:space="preserve">On the contrary, the other COI sequence attributed in GenBank (KF110720) to P. chlorelligerum appeared to be completely different and probably is the result of organism misidentification. </t>
  </si>
  <si>
    <t xml:space="preserve">Indeed, in recent COI phylogenetic reconstruction [1], this sequence is present in the outgroup composed by different ciliate species. ITS1-5.8S-ITS2 sequences were 1080 bp long and 100% identical among all P. chlorelligerum characterized by us (HSG1-11 GenBank KX669629, HSG2-12 GenBank KX669630 and German population GenBank KX669631), and no CBC were found. </t>
  </si>
  <si>
    <t xml:space="preserve">Indeed, in recent COI phylogenetic reconstruction [1], this sequence is present in the outgroup composed by different ciliate species. </t>
  </si>
  <si>
    <t xml:space="preserve">ITS1-5.8S-ITS2 sequences were 1080 bp long and 100% identical among all P. chlorelligerum characterized by us (HSG1-11 GenBank KX669629, HSG2-12 GenBank KX669630 and German population GenBank KX669631), and no CBC were found. </t>
  </si>
  <si>
    <t xml:space="preserve">Again, the GenBank sequence KF110708 attributed to P. chlorelligerum seems to be the result of a mixture of sequences belonging to Paramecium and some other ciliate, probably prostomatean (e.g. Prorodon sp.), thus showing a misidentification of ciliate cells or contamination during DNA sample preparation. After the model GTR + I + G was chosen by jModelTest, phylogeny for 18S rDNA and ITS1-5.8S-ITS2 were inferred. </t>
  </si>
  <si>
    <t>KF110708</t>
  </si>
  <si>
    <t xml:space="preserve">Again, the GenBank sequence KF110708 attributed to P. chlorelligerum seems to be the result of a mixture of sequences belonging to Paramecium and some other ciliate, probably prostomatean (e.g. Prorodon sp.), thus showing a misidentification of ciliate cells or contamination during DNA sample preparation. </t>
  </si>
  <si>
    <t xml:space="preserve">After the model GTR + I + G was chosen by jModelTest, phylogeny for 18S rDNA and ITS1-5.8S-ITS2 were inferred. As previously shown [1, 12], the 18S rRNA gene phylogeny confirmed the position of P. chlorelligerum as clustering with the subgenera Cypriostomum and Paramecium (Fig 6). </t>
  </si>
  <si>
    <t>KX669635</t>
  </si>
  <si>
    <t xml:space="preserve">Molecular characterization and phylogenetic analysis of the bacterial endosymbiont </t>
  </si>
  <si>
    <t xml:space="preserve">Almost complete 16S rRNA gene sequence (1404 bp) was obtained by direct sequencing from the two strains (HSG1-11 GenBank KX669635, and HSG2-12 GenBank KX669636) harboring endosymbionts. </t>
  </si>
  <si>
    <t xml:space="preserve">These were identical between each other and presented an identity value ranging from 96.5% to 98.1 with other Holospora species (Table 3). A species-specific probe was designed and FISH experiments were carried out in order to detect the presence of the bacterial endosymbiont (Fig 11), as expected by “full-cycle rRNA approach” [49]. </t>
  </si>
  <si>
    <t xml:space="preserve">Nevertheless, the increase of sampling and studies on marshy environments could lead to the retrieval of other P. chlorelligerum populations, thus allowing a deeper understanding of the real genetic diversity of this rare ciliate. </t>
  </si>
  <si>
    <t xml:space="preserve">Furthermore, as several sequences in GenBank have been incorrectly assigned to P. chlorelligerum (KF110720, KF110708), now it becomes more and more important to combine molecular tools with morphological analysis of the studied microorganism to avoid further mistakes. </t>
  </si>
  <si>
    <t xml:space="preserve">Characterization and ecology of endosymbiotic algae The characterization of Russian P. chlorelligerum algal endosymbionts was performed both morphologically and molecularly, and they were identified as members of the Meyerella genus. </t>
  </si>
  <si>
    <t>KX669636</t>
  </si>
  <si>
    <t xml:space="preserve">Capable of horizontal and vertical transmission in the host species. </t>
  </si>
  <si>
    <t xml:space="preserve">Basis of assignment: 16S rRNA gene sequence (GenBank KX669636) and positive matching with the 16S rRNA-targeting oligonucleotide probe HoloParv_645; morphological characters pattern as above. </t>
  </si>
  <si>
    <t>PMC6346154</t>
  </si>
  <si>
    <t>MH801195</t>
  </si>
  <si>
    <t xml:space="preserve">The genome sequences for MBV-OV612 and raw sequence data have been deposited in NCBI GenBank and Sequence Read Archive under accession no. MH801195 to MH801204 and SRP169613, respectively. </t>
  </si>
  <si>
    <t>PMC5011494</t>
  </si>
  <si>
    <t>AK024556</t>
  </si>
  <si>
    <t xml:space="preserve">LncRNAs have been shown to be cell type‐ and temporal‐specific regulation of gene expression, and can regulate many cellular processes through multiple disparate mechanisms 5. </t>
  </si>
  <si>
    <t xml:space="preserve">SPRY4 intronic transcript 1 (SPRY4‐IT1: GenBank Accession ID AK024556), which is a 687 nucleotides unspliced, polyadenylated transcript derived from the second intron of the SPRY4 gene, is firstly identified in melanoma 6. </t>
  </si>
  <si>
    <t xml:space="preserve">The SPRY4‐IT1 has demonstrated its overexpression and amplification in multiple cancer types 7, 8, 9, 10, 11, 12, indicating that it may promote carcinogenesis. Moreover, SPRY4‐IT1 expression has been remarkably correlated with clinical characteristics such as risk, relapse, progression in esophageal squamous cell carcinoma (ESCC) 7, nonsmall‐cell lung cancer (NSCLC) 8, clear cell renal cell carcinoma (ccRCC) 10, gastric cancer 13, 14, bladder cancer 15, and melanoma 16. </t>
  </si>
  <si>
    <t>PMC5488087</t>
  </si>
  <si>
    <t>SRR4046826</t>
  </si>
  <si>
    <t xml:space="preserve">Raw sequence reads of each K. pneumoniae isolate were deposited in Sequence Read Archive (SRA) under the accession numbers: SRR4046826 (for Kp703), SRR4046827 (for Kp45) and SRR4046828 (for Kp2948). </t>
  </si>
  <si>
    <t xml:space="preserve">Draft genome sequences were also submitted to DDBJ/ENA/GenBank, and are available under the accession numbers: MDUJ00000000 (for Kp703), MDUK00000000 (for Kp45) and MDUL00000000 (for Kp2948). </t>
  </si>
  <si>
    <t>PMC3605844</t>
  </si>
  <si>
    <t>KC349953</t>
  </si>
  <si>
    <t xml:space="preserve">To ensure the accuracy of amplification, we sequenced both heavy and light strands, and verified that sequence data were protein-coding. </t>
  </si>
  <si>
    <t xml:space="preserve">Sequences for louse taxa and those bird species for which genetic variation was evident (Alethe, Bleda syndactyla, Illadopsis, Stiphrornis) have been deposited on GenBank under accession numbers KC349953-KC349959 (lice) and KC355099-KC355178 (birds). </t>
  </si>
  <si>
    <t xml:space="preserve">Uncorrected p-distances were examined for louse taxa and phylogenetic and other analyses were focused on avian taxa with genetic variation north and south of the Congo River (see Results: Alethe castanea, Bleda syndactlya, Illadopsis rufipennis, and Stiphrornis xanthogaster). We used MrModelTest (Nylander 2004) to determine the appropriate model of nucleotide substitution for each avian lineage (GTR+I, GTR+I+G, HKY+I, and HKY+G for Alethe, Bleda syndactyla, Illadopsis, and Stiphrornis, respectively). </t>
  </si>
  <si>
    <t>PMC3348894</t>
  </si>
  <si>
    <t>GU441836</t>
  </si>
  <si>
    <t xml:space="preserve">The mll gene family in Atlantic cod </t>
  </si>
  <si>
    <t xml:space="preserve">Using degenerate PCR primers, we have successfully obtained partial cDNA sequences for five mll and two setd1 paralogues in Atlantic cod: mll1 (GU441836), mll2 (GU441837), mll3a (GU441838), mll4b (GU441839), mll5 (GU441840), setd1a (GU441841) and setd1ba (HQ315825) (Table 1). </t>
  </si>
  <si>
    <t xml:space="preserve">Comparative mapping of genes surrounding each mll and setd1 paralogue showed that proximally-located genes lie within a region of conserved synteny amongst teleosts, namely Atlantic cod, medaka (Oryzias latipes), tiger pufferfish, zebrafish, stickleback (Gasterosteus aculeatus) and green-spotted pufferfish (Tetraodon nigroviridis) (Fig 2, Figures S1, S2, S3, S4, S5, S6, S7, S8, and S9). In contrast, synteny was disrupted between teleosts and tetrapods. </t>
  </si>
  <si>
    <t>PMC2918799</t>
  </si>
  <si>
    <t>GU111260</t>
  </si>
  <si>
    <t xml:space="preserve">The closest representatives in public databases were symbionts obtained from the hepatopancreas of other isopod species (90 to 91% similarity to clones from the intertidal isopods Tylus europeaus and Ligia oceanica). </t>
  </si>
  <si>
    <t xml:space="preserve">Sequences were submitted to GenBANK under the Accession numbers GU111260-GU111306 and GU211017-GU211104. Table 2Bacterial diversity in 16S rRNA clone libraries of L. occidentalis and L. pallasii hosts indicating the number of bacterial clones represented in the library as well as the identity and % similarity of the closest sequence found in public databases </t>
  </si>
  <si>
    <t xml:space="preserve">Phylogenetic tree of mycoplasma like symbionts Both neighbor-joining and maximum likelihood methods revealed essentially the same tree topology as shown in the neighbor-joining tree in Fig. 2. </t>
  </si>
  <si>
    <t>GU197554</t>
  </si>
  <si>
    <t xml:space="preserve">Infection prevalence differed between L. pallasii and L. occidentalis at stations where both species could be collected. </t>
  </si>
  <si>
    <t xml:space="preserve">BLAST searches confirmed that all randomly sequenced PCR products (submitted to GenBank under accession numbers GU197554-GU197586) were related to symbiont sequences from isopods. </t>
  </si>
  <si>
    <t>PMC6143235</t>
  </si>
  <si>
    <t>SRP119024</t>
  </si>
  <si>
    <t xml:space="preserve">Templates for 5’ and 3’ RACE were constructed using a SMARTTM RACE cDNA Amplification Kit (Clontech, California, USA). </t>
  </si>
  <si>
    <t xml:space="preserve">Primers (S1 Table) were designed based on the nucleotide sequences from the transcriptome data of T. chilonis (SRA accession number: SRP119024). </t>
  </si>
  <si>
    <t xml:space="preserve">PCR products were cloned and then sequenced by Sangon (Shanghai). </t>
  </si>
  <si>
    <t>MH490973</t>
  </si>
  <si>
    <t xml:space="preserve">The full-length cDNA of Tchsp10 was 705 bp, including an ORF of 315 bp, a 5’- untranslated region (UTR) of 205 bp and a 3’-UTR of 185 bp (GenBank accession number MH490973). </t>
  </si>
  <si>
    <t xml:space="preserve">The ORF of Tchsp10 encoded a polypeptide of 104 amino acids with a predicted molecular weight of 11.26 kDa and a pI of 8.93. TcHSP10 showed topical Cpn10 superfamily characteristics with a conserved domain (aa 9–102) and and a mobile loop (aa 25–38) (Fig 1). </t>
  </si>
  <si>
    <t>MH490974</t>
  </si>
  <si>
    <t xml:space="preserve">The full-length cDNA of Tchsp21.6 was 2119 bp, including an ORF of 576 bp, a 5’- UTR of 218 bp and a 3’-UTR of 1325 bp (GenBank accession number MH490974). </t>
  </si>
  <si>
    <t xml:space="preserve">The ORF of Tchsp21.6 encoded a polypeptide of 191 amino acids with a predicted molecular weight of 21.68 kDa and a pI of 5.6. TcHSP21.6 was a typical small HSP, containing a metazoan α-crystalline domain (ACD) (Fig 2). </t>
  </si>
  <si>
    <t>MH490975</t>
  </si>
  <si>
    <t xml:space="preserve">The full-length cDNA of Tchsp60 was 2222 bp, including an ORF of 1716 bp, a 5’-UTR of 197 bp and a 3’-UTR of 309 bp (GenBank accession number MH490975). </t>
  </si>
  <si>
    <t xml:space="preserve">The ORF of Tchsp60 encoded a polypeptide of 571 amino acids with a predicted molecular weight of 60.48 kDa and a pI of 5.18. TcHSP60 contained a classical mitochondrial HSP60 signature motif (AAVEEGIVPGGG), a C-terminal Gly-Gly-Met repeat (GGM repeat motif) and ATP/ADP binding sites (Fig 3). </t>
  </si>
  <si>
    <t>MH490976</t>
  </si>
  <si>
    <t xml:space="preserve">The full-length cDNA of Tchsp70 was 2573 bp, including an ORF of 1992 bp, a 5’-UTR of 13 bp and a 3’-UTR of 568 bp (GenBank accession number MH490976). </t>
  </si>
  <si>
    <t xml:space="preserve">The ORF of Tchsp70 encoded a polypeptide of 663 amino acids with a predicted molecular weight of 73.26 kDa and a pI of 5.62. The full-length cDNA of Tchsc70-3 was 2668 bp, including an ORF of 1992 bp, a 5’-UTR of 186 bp and a 3’-UTR of 490 bp (GenBank accession number MH490977). </t>
  </si>
  <si>
    <t>MH490977</t>
  </si>
  <si>
    <t xml:space="preserve">The ORF of Tchsp70 encoded a polypeptide of 663 amino acids with a predicted molecular weight of 73.26 kDa and a pI of 5.62. </t>
  </si>
  <si>
    <t xml:space="preserve">The full-length cDNA of Tchsc70-3 was 2668 bp, including an ORF of 1992 bp, a 5’-UTR of 186 bp and a 3’-UTR of 490 bp (GenBank accession number MH490977). </t>
  </si>
  <si>
    <t xml:space="preserve">The ORF of Tchsc70-3 encoded a polypeptide of 663 amino acids with a predicted molecular weight of 73.34 kDa and a pI of 5.12. The two TcHSP70 sequences contained three conserved signatures, an ATP-GTP binding site and a non-organellar consensus motif (Fig 4). </t>
  </si>
  <si>
    <t>MH490980</t>
  </si>
  <si>
    <t xml:space="preserve">The full-length cDNA of Tchsp90 was 2643 bp, including an ORF of 2181 bp, a 5’-UTR of 145 bp and a 3’-UTR of 317 bp (GenBank accession number MH490980). </t>
  </si>
  <si>
    <t xml:space="preserve">The ORF of Tchsp90 encoded a polypeptide of 726 amino acids with a predicted molecular weight of 83.48 kDa and a pI of 4.88. Five highly conserved signature sequences of the HSP90 family were found, including NKEIFLRELISNSSDALDKIR (aa 41–61), LGTIAKSGT (aa 108–116), IGQFGVGFYSAYLVAD (aa 132–147), IKLYVRRVFI (aa 357–366) and GVVDSEDLPLNISRE (aa 383–397) (Fig 5). </t>
  </si>
  <si>
    <t>PMC4433873</t>
  </si>
  <si>
    <t>CP000115</t>
  </si>
  <si>
    <t xml:space="preserve">The PCR with F1370 F1 nxrA/F2843 R2 nxrA primer pair generated a 320 bp fragment from nxrA. </t>
  </si>
  <si>
    <t xml:space="preserve">Using the Blastn software based on the GenBank nucleotide database, the sequence comparison results indicated that the 16S rDNA was 100% similar to the corresponding sequence in Nitrobacter winogradskyi NB-255T (GenBank Accession CP000115). </t>
  </si>
  <si>
    <t xml:space="preserve">The nxrA sequence was 98% similar to the corresponding region of the Nitrobacter winogradskyi NB-255T. The constructed NJ tree based on the functional gene nxrA is shown in Figure 1(C). </t>
  </si>
  <si>
    <t>PMC4991844</t>
  </si>
  <si>
    <t>SRP070470</t>
  </si>
  <si>
    <t xml:space="preserve">High-throughput sequencing was performed using Illumina MiSeq platform following manufacturer’s instructions by BGI (Shenzhen, Guangdong Province, China). </t>
  </si>
  <si>
    <t xml:space="preserve">Reads of high-throughput sequencing could be found at NCBI’s Sequence Read Archive (Accession number: SRP070470). </t>
  </si>
  <si>
    <t xml:space="preserve">Data analysis for estimating diet composition After high-throughput sequencing, pair-ended reads were merged with the fastq_mergepairs command using usearch (http://drive5.com/usearch, Edgar, 2010). </t>
  </si>
  <si>
    <t xml:space="preserve">NCBI: Sequence Read Archive (SRA) database </t>
  </si>
  <si>
    <t xml:space="preserve">Accession number: SRP070470. </t>
  </si>
  <si>
    <t xml:space="preserve">The following information was supplied regarding data availability: The raw data has been supplied as a Supplemental Dataset. </t>
  </si>
  <si>
    <t>PMC5995198</t>
  </si>
  <si>
    <t>SRP134819</t>
  </si>
  <si>
    <t xml:space="preserve">Sequencing data and additional information has been uploaded to NCBI Sequence Read Archive (SRP134819) and BioProject (BioProject ID: PRJNA437798; BioSample accessions: SAMN08685289–SAMN08685300). </t>
  </si>
  <si>
    <t>PMC4507047</t>
  </si>
  <si>
    <t>SRR1687227</t>
  </si>
  <si>
    <t xml:space="preserve">Files containing 454 reads are available from National Center for Biotecnology Information (NCBI) Short Read Archive [GenBank: accession number SRR1687227]. </t>
  </si>
  <si>
    <t xml:space="preserve">The assembled transcriptome, annotations, and SNP identification are available from Dryad entry doi: 10.5061/dryad.ps837. </t>
  </si>
  <si>
    <t>PMC5033589</t>
  </si>
  <si>
    <t>SRP077251</t>
  </si>
  <si>
    <t xml:space="preserve">Aligned RNA-seq data was visualized using JBrowse v1.11.2 [56]. </t>
  </si>
  <si>
    <t xml:space="preserve">Raw RNA-seq data is available at the NCBI Sequence Read Archive using the accession number SRP077251. </t>
  </si>
  <si>
    <t>PMC4856397</t>
  </si>
  <si>
    <t>AHF53422</t>
  </si>
  <si>
    <t xml:space="preserve">The inserted cDNAs were sequenced using a BigDye Terminator v3.1 Cycle Sequencing Kit (Applied Biosystems) on an ABI PRISM 310 Genetic Analyzer (Applied Biosystems). </t>
  </si>
  <si>
    <t xml:space="preserve">The accession number of Genbank for GrybiApoLp-III is AHF53422.1. </t>
  </si>
  <si>
    <t xml:space="preserve">Sequence alignment and phylogenetic analysis The deduced amino acid sequence of GrybiApoLp-III was aligned with those of known and annotated ApoLp-IIIs, which were obtained from GenBank using BLAST (Basic Local Alignment Search Tool) searches (blastn and tblastn programs). </t>
  </si>
  <si>
    <t>AB583234</t>
  </si>
  <si>
    <t xml:space="preserve">Hemocytes were collected after separation from hemolymph by centrifugation for 3 min at 2,000 × g at 4°C. </t>
  </si>
  <si>
    <t xml:space="preserve">Partial cDNA fragments of GrybiApoLp-III and elongation factor-1α (GrybiEF) (GenBank accession number: AB583234.1) were amplified using the following primers: ApoLp-III-Fw (5′-AGGAGGAAGTGCGCACGCAA-3′); ApoLp-III-Rv (5′-GCAGTCTTGAGGGACTCTGCGA-3′); EF-Fw (5′-ATGCCTGTATCTTGACTGCTCA-3′); and EF-Rv (5′-ATGGTTTGCTTCCAGTTTCAGT-3′). </t>
  </si>
  <si>
    <t xml:space="preserve">PCR conditions were as follows: 94°C for 30 sec, 50°C for 30 sec, 72°C for 1 min for 31 cycles for GrybiApoLp-III and 30 cycles for GrybiEF. </t>
  </si>
  <si>
    <t>DQ630939</t>
  </si>
  <si>
    <t xml:space="preserve">Values are mean ± SD (n = 6). </t>
  </si>
  <si>
    <t xml:space="preserve">Primers for qRT-PCR (rp) (ACCESSION No. DQ630939) For; 5’-TTTGCAGACCCAAGTGTTCA-3’ Rev; 5’-GCCTTTGGCGAATTAAGACA-3’ Primers for qRT-PCR (βactin) (ACCESSION No. AB626808) For; 5’-TTGACAATGGATCCGGAATGT-3’ Rev; 5’-AAAACTGCCCTGGGTGCAT-3’ </t>
  </si>
  <si>
    <t>PMC3563417</t>
  </si>
  <si>
    <t>AAC27708</t>
  </si>
  <si>
    <t xml:space="preserve">The 3D structure of NS2B protein/cofactor is not reported in the RCSB protein databank. </t>
  </si>
  <si>
    <t xml:space="preserve">Therefore, the amino acid sequence (128 residues) of NS2B GP78 (AAC27708) was retrieved from GenBank. </t>
  </si>
  <si>
    <t xml:space="preserve">The sequence was subjected to similarity search using BLASTp against PDB data base but no significant hit with complete query coverage for template to build 3D model of NS2B. However, the best alignment have been identified by using LALIGN in EMBOSS (Figure 2). </t>
  </si>
  <si>
    <t xml:space="preserve">However, the best alignment have been identified by using LALIGN in EMBOSS (Figure 2). </t>
  </si>
  <si>
    <t xml:space="preserve">Homology modeling was used to generate a reliable 3D model of NS2B protein (AAC27708) by MODELLER 9.10 [19]. </t>
  </si>
  <si>
    <t xml:space="preserve">A good quality model was not obtained even by using multiple templates so the model predicted by MODELLER was poor quality with inappropriate folded conformation. Hence, NS2B structure was predicted using I-TASSER integrated web platform which uses a composite approach for protein modeling combining ab initio, threading and comparative modeling [20]. </t>
  </si>
  <si>
    <t xml:space="preserve">However, the best alignments have been identified by using LALIGN inEMBOSS (Figure 2). </t>
  </si>
  <si>
    <t xml:space="preserve">3D model of NS2B protein (AAC27708) was predicted by homology modeling using MODELLER 9.10 [20] with multiple templates. </t>
  </si>
  <si>
    <t xml:space="preserve">The obtained 3D structure was poor quality with inappropriate folded conformations. Therefore, the automated 3D structure of NS2B cofactor from JEV GP78 was predicted based on the sequence-to-structure-to-function paradigm using I-TASSER (Figure 1A) and the function of NS2B protein was inferred by structurally matching the 3D models with other known proteins [36]. </t>
  </si>
  <si>
    <t>PMC4231755</t>
  </si>
  <si>
    <t>AB194809</t>
  </si>
  <si>
    <t xml:space="preserve">In order to replace the PpRAD51B gene from ATG to stop by the AtRAD51B cds, we produced the pPpAtRAD51B-KanR plasmid. </t>
  </si>
  <si>
    <t xml:space="preserve">First, we amplified a PCR fragment covering the AtRAD51B cDNA region (21) using Arabidopsis cDNA as the starting template (coordinate 47-1037 on Genbank: AB194809) and cloned it into a pUC18 plasmid to obtain pAtRAD51B. </t>
  </si>
  <si>
    <t xml:space="preserve">To generate the hybrid Physcomitrella-Arabidopsis RAD51B expression cassette pPpAtRAD51B, a 575 bp 5′ targeting fragment (partial promoter/5′UTR of PpRAD51B, coordinates 11047187-11046613 on chromosome 25) and a 560 bp 3′ targeting fragment (partial 3′UTR of PpRAD51B, coordinate 11042647-11042088 on chromosome 25) were amplified from Physcomitrella genomic DNA and cloned in pPpAtRAD51B upstream of the ATG and downstream of the stop codon of the AtRAD51B cDNA, respectively. To obtain pPpAtRAD51B-KanR, the 35S::neoR cassette flanked by two LoxP sites was recovered from pBNRF (41) and inserted in pPpAtRAD51-2 between the AtRAD51B cDNA stop codon and the 3′UTR of PpRAD51B. </t>
  </si>
  <si>
    <t>AAC39723</t>
  </si>
  <si>
    <t xml:space="preserve">The positions of the amino acids in each protein are shown at left. </t>
  </si>
  <si>
    <t xml:space="preserve">Black boxes indicate the positions of Walker motifs A and B. Accession numbers used in this analysis are as follows: PpRad51B (Phpat.025G051900.1.p), AtRad51B (NP_180423) and HsRad51B (AAC39723). </t>
  </si>
  <si>
    <t>PMC6193605</t>
  </si>
  <si>
    <t>KU761334</t>
  </si>
  <si>
    <t xml:space="preserve">At 5 days postinfection (dpi), the serum concentrations of 14 out of 26 cytokines tested (interleukin-10 [IL-10], granulocyte colony-stimulating factor [G-CSF], IL-3, IL-1a, Ccl5, Ccl7, IL-13, IL-4, IL-23, IL-2, IL12p70, interferon gamma [IFN-γ], IL-6, and Ccl3) were reduced in mice infected with a T. gondii RHΔMAF1 mutant compared to mice infected with the wild-type strain (RH:WT) (12), although there were no significant MAF1-dependent differences in mouse morbidity. </t>
  </si>
  <si>
    <t xml:space="preserve">However, it has also been shown that expression of an HMA+ copy of MAF1 (specifically TgMAF1RHb1 [13; GenBank accession no. KU761334], here referred to as MAF1b) in parasites that do not normally exhibit HMA provided a competitive advantage in a mixed population of HMA+ and HMA− parasites during the acute phase of infection (13), suggesting that in the type II genetic, background, MAF1b expression (and therefore HMA itself) can influence infection outcome in vivo. </t>
  </si>
  <si>
    <t xml:space="preserve">Here we aimed to assess the impact of MAF1b complementation in naturally HMA− parasites on the progression and maintenance of chronic infections in mice and the cytokine responses that occur during the progression of disease over a 4-week period of infection. Recently published in vivo dual-transcriptional profiling of T. gondii and host (in this case, mouse) RNA, which is available at ToxoDB.org, suggests that MAF1 expression remains high (&gt;80th percentile) during chronic infection (14). </t>
  </si>
  <si>
    <t>PMC3610648</t>
  </si>
  <si>
    <t>SRA066161</t>
  </si>
  <si>
    <t xml:space="preserve">After sequencing, the reads were pre-processed as described below. </t>
  </si>
  <si>
    <t xml:space="preserve">All reads have been deposited in the Sequence Read Archive (SRA) at NCBI, under accession number SRA066161. </t>
  </si>
  <si>
    <t xml:space="preserve">De novo Transcriptome Assembly, Annotation and Assessment of Completeness Deep sequencing reads were quality assessed with the quality assessment software FastQC (http://www.bioinformatics.babraham.ac.uk/projects/fastqc/). </t>
  </si>
  <si>
    <t>PMC4751261</t>
  </si>
  <si>
    <t>KM595340</t>
  </si>
  <si>
    <t xml:space="preserve">All the archaeal and bacterial amoA sequences reported in this study have been deposited in the GenBank database under accession numbers KM595340–KM596501. </t>
  </si>
  <si>
    <t>PMC3335829</t>
  </si>
  <si>
    <t>JQ026204</t>
  </si>
  <si>
    <t xml:space="preserve">Resulting evolutionary trees were then visualized by using MEGA5 software [48]. </t>
  </si>
  <si>
    <t xml:space="preserve">All sequences obtained within this study have been submitted to the GenBank database under accession numbers JQ026204-6. </t>
  </si>
  <si>
    <t xml:space="preserve">Other nucleotide sequences used within the study were obtained from GenBank and their accession numbers are available upon request. </t>
  </si>
  <si>
    <t>PMC3474794</t>
  </si>
  <si>
    <t>SRX096024</t>
  </si>
  <si>
    <t xml:space="preserve">These include the raw reads from viral metagenomes as well as the predicted protein sequences extracted from the larger size fractions of data. </t>
  </si>
  <si>
    <t xml:space="preserve">All 454-generated viral data was submitted to the NCBI Short Read Archive (SRA), corresponding to accession numbers SRX096024, SRX096023, SRX096025, and SRX096299. </t>
  </si>
  <si>
    <t xml:space="preserve">The microbial and viral assemblies used for the analysis of virus-host classification were submitted under NCBI's Project ID 19733. </t>
  </si>
  <si>
    <t>PMC6284720</t>
  </si>
  <si>
    <t>SRR8109312</t>
  </si>
  <si>
    <t xml:space="preserve">The version described in this paper is the first version, QUWK01000000. </t>
  </si>
  <si>
    <t xml:space="preserve">The raw FASTQ reads have been deposited in the NCBI SRA database under the run no. SRR8109312. </t>
  </si>
  <si>
    <t>PMC5449466</t>
  </si>
  <si>
    <t>SRX2789688</t>
  </si>
  <si>
    <t xml:space="preserve">Whole-genome sequencing data for ZH30, JY102, and the two bulks are available in the NCBI Sequence Read Archive under accession numbers SRX2789685(ZH30), SRX2789686(JY102), SRX2789687(YC bulk), and SRX2789688(GC bulk). </t>
  </si>
  <si>
    <t>PMC3207857</t>
  </si>
  <si>
    <t>HQ693575</t>
  </si>
  <si>
    <t xml:space="preserve">Comparison of sequence variability </t>
  </si>
  <si>
    <t xml:space="preserve">From 45 fly lines, PHASE identified 55 RCPE and 29 ZE haplotypes (sequences in Figure S1 and GenBank accession numbers HQ693575- HQ693658). </t>
  </si>
  <si>
    <t>AY190944</t>
  </si>
  <si>
    <t xml:space="preserve">For accuracy, sequence alignments were manually edited and the result compared to that obtained using DiAlign version 2.2.1 [73]. </t>
  </si>
  <si>
    <t xml:space="preserve">PHASE 2.1 [74], [75] was used for estimating haplotypes from genotype data, and phylogenetic trees were constructed using the maximum likelihood method in the program PHYLIP [76] and the sequence of D. pseudoobasura as outgroup (accession number AY190944). </t>
  </si>
  <si>
    <t xml:space="preserve">The program DnaSP 4.0 [77] was used to perform analyses of the intra- and inter-specific variability of the sequences. A modified version of the equation suggested by Schneider and Stephens [78] for constructing sequence logos was used to quantify conservation along the alignment of the sequences. </t>
  </si>
  <si>
    <t xml:space="preserve">The aim of rules 1 and 2 is to avoid noise caused by false positives in fixed substitutions. </t>
  </si>
  <si>
    <t xml:space="preserve">Sequences in GenBank accession numbers HQ693575- HQ693658. </t>
  </si>
  <si>
    <t>AE003673</t>
  </si>
  <si>
    <t xml:space="preserve">Primers used for PCR amplification and cycle sequencing of the RCPE and ZE DNAs. Selection of the primers was based on conservation between the aligned sequences of D. melanogaster and D. pseudoobscura available at GenBank (accession numbers AE003673 and AY190944). *: Both D. orena and D. erecta have a 9 bp deletion within the RCPE reverse primer, underlined bases, so RCPE reverse2 was used as alternative reverse primer for amplifying the RCPE from these two species. </t>
  </si>
  <si>
    <t>PMC4168201</t>
  </si>
  <si>
    <t>AFN88980</t>
  </si>
  <si>
    <t xml:space="preserve">An open reading frame of 1,467 bp encodes a putative 489 amino acid protein. </t>
  </si>
  <si>
    <t xml:space="preserve">The putative protein has 97% identity to the reciprocal B. dorsalis (AFN88980.1) protein. </t>
  </si>
  <si>
    <t xml:space="preserve">The Boα6 has all typical nAChR α subunit characteristics (Figure 1). The mature protein has a calculated molecular weight of 55.57 kDa and an isoelectric point of 4.49. </t>
  </si>
  <si>
    <t>JN560169</t>
  </si>
  <si>
    <t xml:space="preserve">One to five micrograms of total RNA was used for first strand synthesis of poly(A) of cDNA using the MMLV high performance Reverse Transcriptase (GeneOn) and random primers (GeneOn) according to the manufacturer’s instructions. </t>
  </si>
  <si>
    <t xml:space="preserve">Partial cDNA of the LAB acetylcholine nicotinic receptor α6 gene of B. oleae was amplified by PCR using primers Bdα6-F (ACATGGTTCCCATTCGATGACC) and Bdα6-R (GCGACCATGAACATGATGCAATT) designed on conserved regions of the published nAChRα6 cDNA sequence of Bactrocera dorsalis (Bdα6-JN560169.1) [26]. </t>
  </si>
  <si>
    <t xml:space="preserve">The PCR amplification reaction consisted of 2 μl of the first strand cDNA reaction mix as a template, 0.7 μl of 10 mM primers, 0.2 mM dNTPs, 1.5 mM MgCl2 and 1unit Taq DNA Polymerase (GeneOn) in a 20 μl reaction. Cycling conditions were 95°C for 5 min, followed by 30 cycles of 95°C for 30s, 49°C for 2 min and 72°C for 1.5 min and a final extension at 72°C for 10 min in a thermal cycler (MJ Mini Biorad). </t>
  </si>
  <si>
    <t>PMC5623912</t>
  </si>
  <si>
    <t>FR823389</t>
  </si>
  <si>
    <t xml:space="preserve">The obtained TgRON10 gene sequences from different T. gondii strains were aligned using the computer program ClustalX 1.83 (13), and sequence variation was determined among the examined T. gondii strains. </t>
  </si>
  <si>
    <t xml:space="preserve">Phylogenetic reconstructions based on the complete sequences of TgRON10 gene among different T. gondii strains was performed by Bayesian inference (BI) and maximum parsimony (MP) using Neospora caninum (GenBank accession No. FR823389.1) as the out-group. </t>
  </si>
  <si>
    <t xml:space="preserve">BI analyses were conducted with four independent Markov chains run for 10000000 metropolis-coupled MCMC generations, sampling a tree every 10000 generations in MrBayes 3.1.1 (14). The first 250 trees were omitted as burn-ins and the remaining trees were used to calculate Bayesian posterior probabilities (PP). </t>
  </si>
  <si>
    <t xml:space="preserve">Phylogenetic relationships of Toxoplasma gondii isolates from different hosts and geographical locations inferred by Bayesian inference (BI) and maximum parsimony (MP) analyses based on the TgRON10 gene sequences using Neospora caninum (GenBank accession No. FR823389.1) as outgroup. </t>
  </si>
  <si>
    <t xml:space="preserve">The numbers along branches indicate bootstrap values resulting from different analysis in the order: BI/MP. I and III represented two major clonal lineages (Type I and III) of T. gondii isolates. </t>
  </si>
  <si>
    <t>PMC5698295</t>
  </si>
  <si>
    <t>AK067982</t>
  </si>
  <si>
    <t xml:space="preserve">Sequence data from this article can be found in the Rice Functional Genomic Express Database and GeneBank/EMBL database under the following accession numbers: Os10g35720 (OsGRXS17), Os10g35720.1 (long isoform OsGRXS17), Os10g35720.2 (short isoform OsGRXS17), AK067982.1 (OsGRXS17), NM_001074376 (RAB16A), NM_001062730 (LEA3), XM_015755426 (DREB1A), XM_015779684.1 (DREB1E), XM_015766617.1 (SalT), XM_015771723.1 (LIP9), AY587109.1 (AP59), KM262835.1 (AP37), and NM_001060961 (TFIIAγ5). </t>
  </si>
  <si>
    <t>PMC4781881</t>
  </si>
  <si>
    <t>KU695151</t>
  </si>
  <si>
    <t xml:space="preserve">Sequence data from this article can be found in the GenBank data library under accession numbers KU695151–KU695185. </t>
  </si>
  <si>
    <t>PMC4647655</t>
  </si>
  <si>
    <t>KT863537</t>
  </si>
  <si>
    <t xml:space="preserve">Sequences were submitted to the National Center for Biotechnology Information (NCBI) Genbank and are available under accession numbers KT863537 to KT863946 (protease sequences), KT863947 to KT864356 (reverse transcriptase sequences) and KT864357 to KT864674 (envelope sequences). </t>
  </si>
  <si>
    <t>PMC3290568</t>
  </si>
  <si>
    <t>AF419954</t>
  </si>
  <si>
    <t xml:space="preserve">For Homo sapiens, we used four distinct sequences to capture most common variations and haplotypes. </t>
  </si>
  <si>
    <t xml:space="preserve">Two sequences corresponding to the active SERPINB11 were used: AF419954.1 (SERPINB11b), and AF419955.1 (SERPINB11c). </t>
  </si>
  <si>
    <t xml:space="preserve">Two sequences corresponding to the SERPINB11 pseudogene were also used. The first sequence differs from the reference sequence (NC_000018.8) at codon 373 (rs953695T→G) and was named SERPINB11Xa. </t>
  </si>
  <si>
    <t>PMC4085304</t>
  </si>
  <si>
    <t>ENST00000491282</t>
  </si>
  <si>
    <t>Ensembl</t>
  </si>
  <si>
    <t xml:space="preserve">Node size represents the number of its neighbors. </t>
  </si>
  <si>
    <t xml:space="preserve">Quantitative reverse transcription-polymerase chain reaction validation of ASO3690, XLOC_000575, AK124939, and ENST00000491282 expression in the three paired pulmonary adenocarcinoma/nontumor lung tissue specimens used for the microarray. </t>
  </si>
  <si>
    <t xml:space="preserve">Quantitative reverse transcription-polymerase chain reaction analysis of AK124939 and PDZD2 expression in 30 paired pulmonary adenocarcinoma/adjacent noncancerous lung tissue specimens. (A) Paired t-test revealing statistically significant AK124939 and PDZD2 downregulation in the 30 paired samples (P&lt;0.05). </t>
  </si>
  <si>
    <t>PMC4803225</t>
  </si>
  <si>
    <t>ENSMUST00000054883</t>
  </si>
  <si>
    <t xml:space="preserve">The candidate gene Pou3f3 was selected for the sequence analysis, as it is located at 42.7 Mb on chromosome 1, and a published mutant phenotype has been described with increased plasma urea and potassium levels associated with renal hypoplasia (http://www.informatics.jax.org). Pou3f3 consists of a single exon coding for a 497 aa polypeptide. </t>
  </si>
  <si>
    <t xml:space="preserve">Sequence analysis of Pou3f3 revealed a T→C point mutation at nt 1268 (ENSMUST00000054883) which leads to the amino acid exchange from leucine to proline at aa position 423. </t>
  </si>
  <si>
    <t xml:space="preserve">Therefore, the name of line HST011 was designated as Pou3f3L423P. The mutation affects the highly conserved DNA binding domain of the protein including aa 403–462. </t>
  </si>
  <si>
    <t>PMC6174280</t>
  </si>
  <si>
    <t>ENST00000602404</t>
  </si>
  <si>
    <t xml:space="preserve">Abbreviations are as follows: S, subject; C, wild-type control.(B) Analysis of the resolved crystal structure of complex I revealed spatial proximity of the Arg64 NDUFA6 residue with two negatively charged and highly conserved NDUFAB1 residues, Lys92 and Asp114. </t>
  </si>
  <si>
    <t xml:space="preserve">These most likely represent critical binding interactions between the two proteins during late complex I assembly.(C) Alignment of the three in-frame NDUFA6 transcripts demonstrates that ENST00000602404 (GenBank: NM_002490.5) uses an initiator methionine downstream of that used by ENST00000498737 (GenBank: NM_002490.4). </t>
  </si>
  <si>
    <t xml:space="preserve">The shortest transcript, ENST00000470753, initiates downstream of the highly conserved LYR motif (shaded yellow) that is reported to be critical for binding the mitochondrial acyl carrier (encoded by NDUFAB1); the function of this isoform therefore remains unknown. Subject variants are shaded blue. </t>
  </si>
  <si>
    <t>ENST00000470753</t>
  </si>
  <si>
    <t xml:space="preserve">The shortest transcript, ENST00000470753, initiates downstream of the highly conserved LYR motif (shaded yellow) that is reported to be critical for binding the mitochondrial acyl carrier (encoded by NDUFAB1); the function of this isoform therefore remains unknown. </t>
  </si>
  <si>
    <t xml:space="preserve">Subject variants are shaded blue. The c.3G&gt;A (p.?), c.265G&gt;T (p.Glu89∗), c.309del (p.Met104Cysfs∗35), c.331_332del (p.Glu111Serfs∗35), and c.355del (p.Leu119Tyrfs∗20) NDUFA6 variants can be classified as pathogenic according to American College of Medical Genetics and Genomics guidelines,15 whereas the c.191G&gt;C (p.Arg64Pro) variant is predicted to be likely pathogenic. </t>
  </si>
  <si>
    <t xml:space="preserve">All isoforms occur in frame and use alternative methionine residues for translation initiation (Figure 2C). </t>
  </si>
  <si>
    <t xml:space="preserve">Until now, no consensus on the clinically relevant transcripts has been reached, but Genotype-Tissue Expression (GTEx) data and in-house RNA-seq data19 support ENST00000602404.5 as the predominant isoform, and RNA expression data specifically correlate with the 5′ UTR of ENST00000602404.5 (Figure S2). </t>
  </si>
  <si>
    <t xml:space="preserve">These data have led ENST00000602404.5 to now be associated with the revised accession number GenBank: NM_002490.5. In order to further characterize the functional consequence of the subjects’ NDUFA6 variants, we undertook functional investigations with fibroblast cell lines from each subject for whom tissues were available (S1–S3). </t>
  </si>
  <si>
    <t>ENSOARG00000023771</t>
  </si>
  <si>
    <t xml:space="preserve">Intriguingly, the transcript abundance of cadherin 26 (CDH26) was significantly induced by infection in both breeds (adjusted P value or FDR &lt; 1.63 × 10−10); and is strongly correlated with worm counts only in CS (Fig. 3). </t>
  </si>
  <si>
    <t xml:space="preserve">However, infection had a bidirectional impact on the transcript abundance of a uncharacterized gene containing a unknown microRNA (ENSOARG00000023771), which was significantly upregulated in CHB but downregulated in CS. </t>
  </si>
  <si>
    <t xml:space="preserve">The genes significantly impacted by infection only in CS included mast cell proteinase-3, γ-glutamyltransferase 5 (GGT5), CD163 as well as those involved in smooth muscle contraction, such as tropomyosin (TPM2), myosin, light chain 9, regulatory (MYL9), and calponin 1, basic, smooth muscle (CNN1). Among the genes significantly impacted by infection in CHB sheep, several cytokine receptors and chemokines were strongly upregulated. </t>
  </si>
  <si>
    <t>ENSGALG00000015008</t>
  </si>
  <si>
    <t xml:space="preserve">ZNF366 sequences used here have GenBank accession nos NM_152625 (human), NM_001004149 (mouse), XM_226715 (rat), XP_544370 (dog) and XP_429153 (chicken). </t>
  </si>
  <si>
    <t xml:space="preserve">The Xenopus tropicalis ZNF366 sequence was derived from the ENSEMBL database, from sequences having the Gene ID ENSGALG00000015008. </t>
  </si>
  <si>
    <t xml:space="preserve">(C) Northern blot of 2 μg of poly(A)+ RNA from the tissues indicated, probed with ZNF366 cDNA. Size markers are shown on the right. </t>
  </si>
  <si>
    <t>PMC5655033</t>
  </si>
  <si>
    <t>ENST00000508189</t>
  </si>
  <si>
    <t xml:space="preserve">These advanced analyses on the expression of RP11-234O6.2 demonstrated an important role. </t>
  </si>
  <si>
    <t xml:space="preserve">RP11-234O6.2, whose transcript is ENST00000508189.1, was located in Chromosome 4. </t>
  </si>
  <si>
    <t xml:space="preserve">From the microarray analyses of RPE/choroid samples from early AMD cases, it was found that the relative expression of RP11-234O6.2 was significantly decreased compared with controls. In order to detect the expression pattern of RP11-234O6.2 in the aging RPE in vitro model, a real-time PCR method was used to detect the content of RP11-234O6.2. </t>
  </si>
  <si>
    <t>PMC4600337</t>
  </si>
  <si>
    <t>ENSECAG00000013338</t>
  </si>
  <si>
    <t xml:space="preserve">Two of these were known variations in the genes LYST and NID1 (rs394520771 and rs394402493, respectively). </t>
  </si>
  <si>
    <t xml:space="preserve">The variant in the gene coding for β-1,3-N-acetylgalactosaminyltransferase 2 (B3GALNT2 [Ensembl:ENSECAG00000013338]) was a very likely candidate for the hydrocephalus phenotype. </t>
  </si>
  <si>
    <t xml:space="preserve">The mutation introduced a stopcodon on ECA1:75,907,505 (exon 12), c.1423C&gt;T [GenBank:XM_001491545] corresponding to p.Gln475* [GenBank:XP_001491595]. In humans, a muscular dystrophy-dystroglycanopathy phenotype [MDDGA11, MIM:615181] including hydrocephalus has recently been associated with mutations in B3GALNT2 [30, 31]. </t>
  </si>
  <si>
    <t xml:space="preserve">The horizontal line is the genome-wide Bonferroni corrected significance level (P = 1.68 × 10−6). </t>
  </si>
  <si>
    <t xml:space="preserve">Location of the B3GALNT2 gene [Ensembl:ENSECAG00000013338] is indicated by the black cross. </t>
  </si>
  <si>
    <t xml:space="preserve">SNPs surrounding B3GALNT2 are coloured in diminishing red to reflect LD (pair-wise r 2 values) between the candidate mutation in B3GALNT2 and SNPs. LD calculations between the mutation and the surrounding SNPs are based on genotypes for the mutation of 13 cases, 45 controls and 3 dams of cases and on SNP genotypes of all 13 cases and 69 controls </t>
  </si>
  <si>
    <t>ENSMUSG00000059854</t>
  </si>
  <si>
    <t xml:space="preserve">The autosomal recessive mutation responsible for a neuropathic form of hydrocephalus has been identified in Angus beef cattle (OMIA:000487-9913, Hydrocephalus in Bos taurus). </t>
  </si>
  <si>
    <t xml:space="preserve">In mice, an autosomal recessive mutation in HYDIN (hydrocephalus-inducing [Ensembl:ENSMUSG00000059854]) causes a lethal form of a communicating hydrocephalus with a perinatal onset. </t>
  </si>
  <si>
    <t xml:space="preserve">A 2-bp deletion in exon 15 results in a premature termination of the protein [37]. The mode of inheritance of hydrocephalus in Friesian horses appears to be autosomal recessive and genetic heterogeneity was not observed within our sample of the population. </t>
  </si>
  <si>
    <t>PMC3708281</t>
  </si>
  <si>
    <t>ENSG00000051180</t>
  </si>
  <si>
    <t xml:space="preserve">For this study we chose the c.-61 G&gt;T (rs1801321) and g.38922G&gt;C (rs4417527) polymorphisms of the RAD51 gene and the g.96267 A&gt;C (rs2270132) and g.85394 A&gt;G (rs2380165) polymorphisms of the BLM gene with a minor allele frequency (MAF) 0.467, 0.109, 0.376 and 0.333 in European population, respectively (submitter population ID: HapMap-CEU for all; http://www.ncbi.nlm.nih.gov/snp). </t>
  </si>
  <si>
    <t xml:space="preserve">Primers were designed according to the published nucleotide sequence in ENSEMBL database (RAD51 gene ID: ENSG00000051180 and BLM gene ID: ENSG00000197299) and using Primer3 software for c.-61 G&gt;T, g.38922 G&gt;C, g.96267 A&gt;C SNPs (http://frodo.wi.mit.edu/) and Web-based allele-specific primer software for g.85394 SNP (http://bioinfo.biotec.or.th/WASP). </t>
  </si>
  <si>
    <t>PMC4065256</t>
  </si>
  <si>
    <t>ENSDARP00000012766</t>
  </si>
  <si>
    <t xml:space="preserve">Atlantic salmon TAAR genes and pseudogenes were identified in contig sequences from the first assembly of the Atlantic salmon genome (Davidson et al. 2010; http://www.ncbi.nlm.nih.gov/assembly/313068/). </t>
  </si>
  <si>
    <t xml:space="preserve">We used the “gene comparison” function on ASalBase (www.asalbase.org), which performs BLASTx (Altschul et al. 1990) of contig sequences to identify a protein of interest: in this case using Danio rerio TAAR 1a (ENSDARP00000012766) as the query. </t>
  </si>
  <si>
    <t xml:space="preserve">We classified TAARs as putatively functional if the contig had high sequence similarity to a known TAAR and contained an open reading frame of appropriate length (approximately 1 kb) in the correct reading frame and location identified through BLASTx. We termed a TAAR a putative pseudogene if there was high sequence similarity to a known TAAR but there was no obvious open reading frame or if there was a disruption in the coding sequence that was predicted to produce a truncated or abnormal product. </t>
  </si>
  <si>
    <t>ENSBTAG00000027865</t>
  </si>
  <si>
    <t xml:space="preserve">These included genes orthologous to the five granzyme genes found in humans (A, B, K, H and M) and a further gene with no close orthologue in any species but most closely related to granzyme A (Table 2). </t>
  </si>
  <si>
    <t xml:space="preserve">Sequences matching each of the bovine granzyme genes identified from the genome were found within the GenBank bovine EST database: granzyme A (EH165320.1), granzyme O (CN787157.1), granzyme B (DN533698.1), granzyme H (CK776010.1), granzyme K (FE012584.1) and granzyme M (DV805053.1). Searches of this database using other murine granzyme gene sequences did not reveal any additional bovine granzymes. </t>
  </si>
  <si>
    <t>ENSG00000249454</t>
  </si>
  <si>
    <t xml:space="preserve">Analysis of genome DNA sequence in the region between the granzyme A and K genes in human and mouse revealed an unprocessed pseudogene in human (ENSG00000249454.1) and a processed pseudogene in mouse (ENSMUSG00000051002), which exhibit 89 and 66% nucleotide similarity to cattle granzyme O gene, respectively (Supplementary 1B). </t>
  </si>
  <si>
    <t xml:space="preserve">The human granzyme O-like pseudogene comprises four exons that contain several premature stop codons, whereas the mouse granzyme O-like pseudogene contains only 259 bp of DNA sequence, which based on alignments appears to correspond to exon 4 in the bovine gene (Supplementary 1A). Phylogenetic analysis of the nucleotide sequences of bovine, human, pig and murine granzyme A, granzyme K and granzyme O identified three distinct subgroups segregated according to granzyme gene, with the O subgroup being more closely related to A than K (Supplementary 1C). </t>
  </si>
  <si>
    <t>PMC3044698</t>
  </si>
  <si>
    <t>ENSG00000214274</t>
  </si>
  <si>
    <t xml:space="preserve">PCR was performed (Biolase DNA polymerase kit; Bioline, Taunton, MA) using the following conditions for 35 cycles: denaturing at 94 °C for 45 s, annealing at 62 °C for 30 s, and elongation at 72 °C for 1 min. </t>
  </si>
  <si>
    <t xml:space="preserve">The angiogenin primers used were designed from the Ensembl #ENSG00000214274 sequence as follows: forward primer, 5′-CGT CCG TGT ACA CAC ACT CA-3′, and reverse primer, 5′-GCA CGA AGA CCA ACA ACA AA-3′ (Integrated DNA Technologies, Coralville, IA). </t>
  </si>
  <si>
    <t xml:space="preserve">PCR products were separated on a 2% agarose gel (FisherBiotech horizontal electrophoresis system; Fisher Scientific, Pittsburgh, PA) at 135 V for approximately 45 min. Gels were stained using ethidium bromide. </t>
  </si>
  <si>
    <t>PMC4579392</t>
  </si>
  <si>
    <t>ENSCAFT00000044150</t>
  </si>
  <si>
    <t xml:space="preserve">In pointing dogs, these two SNPs were specifically linked to individual amino acid exchanges in the proteins encoded by genes CYSLTR2 and SETDB2, respectively. </t>
  </si>
  <si>
    <t xml:space="preserve">Bioinformatic analyses (using the program PolyPhen-2 [14]) indicated that the non-synonymous SNP rs23041730 (Pro &gt; Arg) in the CYSLTR2 gene might affect the functionality of the gene product (score 0.938), although SNP rs23066192 (Ser &gt; Asn) in the SETDB2 gene (transcripts ENSCAFT00000044150 and ENSCAFT00000006968) was predicted not to affect the functionality of its encoded protein. </t>
  </si>
  <si>
    <t xml:space="preserve">SIFT [15] entries obtained from the Ensembl [16] database for the two non-synonymous exchanges indicate borderline tolerance of the rs23041730 exchange, with a score of 0.06 for the CYSLTR2 gene and tolerance of the rs23066192 exchange, with scores of 0.23 and 0.32 for the SETDB2 gene. However, the stability of the protein encoded by the SETDB2 gene was predicted (by MUpro) to increase through a Ser &gt; Asn change (rs23066192, confidence score 0.46), whereas it decreased for a Pro &gt; Arg change (CYSLTR2, rs23041730, confidence score: −0.49). </t>
  </si>
  <si>
    <t>PMC3362330</t>
  </si>
  <si>
    <t>ENSBTAG00000006806</t>
  </si>
  <si>
    <t xml:space="preserve">Unlike what was observed in the bovine muscle tissue where the transcriptome was dominated by a handful of genes (Baldwin et al 2012, personal communication), the most abundant gene in the rumen epithelial transcriptome was a mitochondrial gene, cytochrome c oxidase subunit I, represented by ~6.23% of sequence reads. </t>
  </si>
  <si>
    <t xml:space="preserve">The 20 most abundant genes in the rumen epithelial transcriptome, which accounted for ~23.8% of sequences, included 6 genes of mitochondrial origin, such as cytochrome b, and 3 keratin genes, such as keratin, type I cytoskeletal 17 (Ensembl ID: ENSBTAG00000006806) and keratin, type II cytoskeletal 59 kDa, component IV ( ENSBTAG00000039425). </t>
  </si>
  <si>
    <t xml:space="preserve">This is in contrast to the bovine small intestine transcriptome,21 in which the 20 most abundant genes accounted for ~13.3% of sequences. Among the 20 most abundant transcripts, only 3 genes were shared in the transcriptome of both the small intestine and the rumen epithelium, including cytochrome c oxidase subunit I (ENSBTAG00000043561), elongation factor 1-alpha 1 (ENSBTAG00000014534), and a novel protein-coding gene (ENSBTAG00000034185). </t>
  </si>
  <si>
    <t>ENSBTAG00000043561</t>
  </si>
  <si>
    <t xml:space="preserve">This is in contrast to the bovine small intestine transcriptome,21 in which the 20 most abundant genes accounted for ~13.3% of sequences. </t>
  </si>
  <si>
    <t xml:space="preserve">Among the 20 most abundant transcripts, only 3 genes were shared in the transcriptome of both the small intestine and the rumen epithelium, including cytochrome c oxidase subunit I (ENSBTAG00000043561), elongation factor 1-alpha 1 (ENSBTAG00000014534), and a novel protein-coding gene (ENSBTAG00000034185). </t>
  </si>
  <si>
    <t xml:space="preserve">Genes significantly impacted by butyrate A total of 80 genes were found to be affected in the rumen epithelium by butyrate infusion at ≥ one time point at a stringent cutoff, FDR &lt; 5% (Table 2). </t>
  </si>
  <si>
    <t>GCA_000485575.1</t>
  </si>
  <si>
    <t>GCA</t>
  </si>
  <si>
    <t xml:space="preserve">We compared our protein-coding gene annotation set with annotated proteins from zebrafish (Danio rerio) (Howe et al. 2013), stickleback (Gasterosteus aculeatus) (Jones et al. 2012), medaka (Oryzias latipes) (Kasahara et al. 2007), fugu (Takifugu rubripes) (Aparicio et al. 2002), Amazon molly (Poecilia formosa) (W. </t>
  </si>
  <si>
    <t xml:space="preserve">Warren and The Genome Institute, Washington University School of Medicine, GenBank Assembly ID GCA_000485575.1), mummichog (Fundulus heteroclitus) (GenBank Assembly ID GCA_000826765.1), and turquoise killifish (Nothobranchius furzeri) (Dario et al. 2015) (fig. 2). </t>
  </si>
  <si>
    <t xml:space="preserve">In a comparison among the eight species, 4,827 genes were unique to mangrove rivulus. It is important to note that defining unique genes is a difficult endeavor, especially in teleost fish, and these are preliminary results. </t>
  </si>
  <si>
    <t>GCA_000146045.2</t>
  </si>
  <si>
    <t xml:space="preserve">Custom made Perl scripts were used to map systematic names to the annotated gene names. </t>
  </si>
  <si>
    <t xml:space="preserve">Telomere repeat sequences (TEL07R of size 7306 bp and TEL07L of size 781 bp) from the manually curated and complete reference genome for S. cerevisiae S288C RefSeq assembly accession: GCA_000146045.2 obtained from SGD were aligned to the assembly as a proxy to assess completeness of each assembled chromosome. </t>
  </si>
  <si>
    <t xml:space="preserve">SGIDs for TEL07R and TEL07L are S000028960 and S000028887, respectively. The Tablet genome browser (Milne et al.2013) was used to visualise nanopore reads aligned to the nanopore de novo assemblies. </t>
  </si>
  <si>
    <t xml:space="preserve">Comparison of the CEN.PK113-7D assembly to the S288C genome </t>
  </si>
  <si>
    <t xml:space="preserve">The nanopore assembly of CEN.PK113–7D and the reference genome of S288C (Accession number GCA_000146045.2) were annotated using the MAKER2 pipeline described in the ‘De novo genome assembly’ section. </t>
  </si>
  <si>
    <t xml:space="preserve">For each genome, a list of gene names per chromosome was constructed and compared strictly on their names to identify genes names absent in the corresponding chromosome in the other genome. The ORFs of genes identified as absent in either genome were aligned using BLASTN (version 2.2.31 +) to the total set of ORFs of the other genome and matches with an alignment length of half the query and with a sequence identity of at least 95% were listed. </t>
  </si>
  <si>
    <t xml:space="preserve">Most chromosomes of the nanopore de novo assembly are single contigs and are flanked by telomere repeats. </t>
  </si>
  <si>
    <t xml:space="preserve">Genome completeness was determined by alignment to the manually curated reference genome of the strain S288C RefSeq assembly accession: GCA_000146045.2 (Table S2, Supporting Information). </t>
  </si>
  <si>
    <t xml:space="preserve">The two largest yeast chromosomes, IV and XII, were each split into two separate contigs, and two additional contigs (31 and 38 Kbp in length) corresponded to unplaced subtelomeric fragments. In particular, the assembly for chromosome XII was interrupted in the RDN1 locus—a repetitive region consisting of gene encoding ribosomal RNA estimated to be more than 1 Mbp long (Venema and Tollervey 1999). </t>
  </si>
  <si>
    <t>GCA_000952835.1</t>
  </si>
  <si>
    <t xml:space="preserve">nrBlast was performed to identify genes containing at least one IPR domain associated with chromium tolerance in the genome of A. </t>
  </si>
  <si>
    <t xml:space="preserve">Flavus strain TERIBR1, NRRL3357 (http://fungidb.org/fungidb/app/record/organism/aflaNRRL3357) and AF70 (https://www.ncbi.nlm.nih.gov/assembly/GCA_000952835.1). </t>
  </si>
  <si>
    <t xml:space="preserve">23/34 bacterial IPR domains were not found in any of the three strains of A. flavus. A total of 493 candidate genes was identified to harbor one or more IPR domains of interest in TERIBR1(Table 1). </t>
  </si>
  <si>
    <t>GCA_002442835.1</t>
  </si>
  <si>
    <t xml:space="preserve">Reads shorter than 20 bp were removed using Trimmomatic version 0.36 (Bolger et al., 2014). </t>
  </si>
  <si>
    <t xml:space="preserve">Remaining reads were mapped to the genome assembly of L. paracasei FAM18149 (GenBank: GCA_002442835.1) using Bowtie2 (version 2.2.1, default parameters) (Langmead and Salzberg, 2012). </t>
  </si>
  <si>
    <t xml:space="preserve">For the differential expression analysis, the reads were counted using HTSeq (Anders et al., 2014), and only the reads that aligned to a predicted CDS were included (version 0.6.1, options: -a 1 -m intersection-nonempty). Finally, the dataset was normalized (size factor normalization) and tested (Wald test) for differential gene expression using DEseq2 (version 1.6.3) (Love et al., 2014). </t>
  </si>
  <si>
    <t>PMC5521735</t>
  </si>
  <si>
    <t>GCA_001014495.1</t>
  </si>
  <si>
    <t xml:space="preserve">To determine if Sid-1/Tag-130 homologs were present in Diptera we BLAST searched (tBLASTn) the genome assemblies of three dipteran species. </t>
  </si>
  <si>
    <t xml:space="preserve">Species selected were: Drosophila pseudoobscura (GenBank assembly accession: GCA_001014495.1), Aedes aegypti (GCA_001014885.1), and Anopheles gambiae (GCA_001542645.1). </t>
  </si>
  <si>
    <t xml:space="preserve">We used ten amino acid sequences involved in RNAi pathways known from Drosophila melanogaster and one amino acid sequence (Sid-1), which is absent in Drosophila, but is known from B. mori as query sequences (supplementary table S2, Supplementary Material online). All sequences were downloaded from the NCBI protein database. We used each of the eleven amino acid sequences as a query for blastp (BLAST program suite, Altschul et al. 1990) and searched within Geneious against local BLAST databases created from the 100 transcriptomes and the seven official gene sets. </t>
  </si>
  <si>
    <t>PMC4551341</t>
  </si>
  <si>
    <t>GCA_000027305.1</t>
  </si>
  <si>
    <t xml:space="preserve">Successfully detected barcodes were removed from the sequence leaving paired-end reads of 30 nt in length, while reads containing no recognizable barcode sequence were discarded. </t>
  </si>
  <si>
    <t xml:space="preserve">Reads for each sample were aligned to the H. influenzae Rd KW20 GCA_000027305.1 genome assembly (Ensembl bacteria genome database) using Bowtie version 2.0 with default parameters and randomness which when the program is faced with a sequence that aligns to multiple parts of the genome equally well, chooses one region randomly and the others are discarded. </t>
  </si>
  <si>
    <t xml:space="preserve">Transcript abundance was determined using the feature counts program to estimate the level of transcription for each gene, and the number of reads that mapped within each annotated coding sequence (CDS) was determined. Differential expression was assessed using DESeq2, which estimates variance-mean dependence in read counts and uses negative binomial distribution to test for differential expression. </t>
  </si>
  <si>
    <t>PMC5759245</t>
  </si>
  <si>
    <t>GCA_000233375.4</t>
  </si>
  <si>
    <t xml:space="preserve">OrthoFinder represents a novel method of orthogroup detection, by performing reciprocal best-hit BLASTs that are normalised for transcript length, removing transcript length bias in the ortholog detection. </t>
  </si>
  <si>
    <t xml:space="preserve">OrthoFinder analysis was conducted for all pair-wise comparisons, for all four species assemblies, as well as against the Atlantic salmon RefSeq proteins (GCA_000233375.4) in order to identify putative orthologs within the current datasets and to provide a reference source of identified orthologs and their distribution relative to the existing high-quality protein set for Atlantic salmon. </t>
  </si>
  <si>
    <t xml:space="preserve">We used the outputs from OrthoFinder to determine the number of overlapping (shared across species) transcripts across our four assemblies. Utilising the sister taxa in the present study provides a validation of the completeness of our de novo transcriptomes. </t>
  </si>
  <si>
    <t xml:space="preserve">Utilising the sister taxa in the present study provides a validation of the completeness of our de novo transcriptomes. </t>
  </si>
  <si>
    <t xml:space="preserve">In addition to assessing completeness of the final assemblies, we also applied OrthoFinder to assess and control completeness of our assemblies at each stage of the filtering pipeline, by comparing orthogroup size distribution within our salmon de novo assemblies relative to the Atlantic salmon RefSeq protein set (GCA_000233375.4). </t>
  </si>
  <si>
    <t xml:space="preserve">Third, we quantified the extent of overlap between our four assemblies and the recently published Atlantic salmon reference genome [12]. Transcripts from our four assemblies were aligned to the Atlantic salmon reference genome ICSASG_v2 (GenBank: GCA_000233375.4 [54]) with GMAP (2016–11-07) [55], additionally using the ‘--cross-species’ parameter for heterospecific mapping. </t>
  </si>
  <si>
    <t xml:space="preserve">Third, we quantified the extent of overlap between our four assemblies and the recently published Atlantic salmon reference genome [12]. </t>
  </si>
  <si>
    <t xml:space="preserve">Transcripts from our four assemblies were aligned to the Atlantic salmon reference genome ICSASG_v2 (GenBank: GCA_000233375.4 [54]) with GMAP (2016–11-07) [55], additionally using the ‘--cross-species’ parameter for heterospecific mapping. </t>
  </si>
  <si>
    <t xml:space="preserve">Fourth, we compared completeness and similarity of the current assemblies for Arctic charr, brown trout and European whitefish to previously published transcriptomes for these three species. We compared our Arctic charr assembly to the Magnanou et al. [34] assembly of 34,690 transcripts (http://ngspipelines.toulouse.inra.fr:9021/, accession: E-MTAB-3522), and our brown trout and European whitefish assemblies to the corresponding species from the PhyloFish database [35] (75,338 and 74,701 transcripts respectively; http://phylofish.sigenae.org/index.html). </t>
  </si>
  <si>
    <t>GCA_000003055.3</t>
  </si>
  <si>
    <t xml:space="preserve">Human and murine loci were drawn based on the genome assembly of GRCh38.p12 and GRCm38.p6, respectively. </t>
  </si>
  <si>
    <t xml:space="preserve">Three corresponding loci of trypsin-like (chr 20: 24,033,747–24,107,687), chymotrypsin-like (chr 21: 35,112,322–35,267,979) and metase-like (chr 7: 44,797,942–45,032,845) were drawn based on bovine genome assembly (UMD3.1 (GCA_000003055.3). </t>
  </si>
  <si>
    <t xml:space="preserve">Bars indicate gene positions; arrows indicate transcriptional orientation; numbers on the right-hand side of loci indicate the length of locus. Intervals between genes are drawn to scale. </t>
  </si>
  <si>
    <t>PMC3441533</t>
  </si>
  <si>
    <t>GO:0004721</t>
  </si>
  <si>
    <t>Gene Ontology (GO)</t>
  </si>
  <si>
    <t xml:space="preserve">It is important to note that the kinase family assignments are based on sequence similarity of the kinase domains [39] indicating that the kinase domain is responsible for substrate specificity at family level resolution. </t>
  </si>
  <si>
    <t xml:space="preserve">The phosphatases are separated based on 6 GO molecular function groupings separated by the residue they dephosphorylate under the “phosphoprotein phosphatase activity (GO:0004721)” parent term. </t>
  </si>
  <si>
    <t>GO:0032501</t>
  </si>
  <si>
    <t xml:space="preserve">We tested for enrichment of biological process, molecular function, and cellular component GO terms in our highly differentiated genes using Webgestalt (Wang et al. 2013). </t>
  </si>
  <si>
    <t xml:space="preserve">The most highly enriched terms in biological process were nervous system development (GO:0007399), multicellular organismal process (GO:0032501), and single-multicellular organism process (GO:0044707). </t>
  </si>
  <si>
    <t xml:space="preserve">For molecular function, transmembrane signaling receptor activity (GO:0004888), receptor activity (GO:0004872), and signaling receptor activity (GO:0038023), were the most significant terms. Finally, terms associated with cellular component that were most enriched were membrane related (GO:0031224, GO:0016021, GO:0044425). </t>
  </si>
  <si>
    <t>GO:0038023</t>
  </si>
  <si>
    <t xml:space="preserve">For molecular function, transmembrane signaling receptor activity (GO:0004888), receptor activity (GO:0004872), and signaling receptor activity (GO:0038023), were the most significant terms. </t>
  </si>
  <si>
    <t xml:space="preserve">Finally, terms associated with cellular component that were most enriched were membrane related (GO:0031224, GO:0016021, GO:0044425). </t>
  </si>
  <si>
    <t>GO:0016021</t>
  </si>
  <si>
    <t>PMC6406894</t>
  </si>
  <si>
    <t>GO:0008283</t>
  </si>
  <si>
    <t xml:space="preserve">Clones A and D had a reduced growth rate as compared to the other clones (Figure 2A,B). </t>
  </si>
  <si>
    <t xml:space="preserve">Therefore, we sought to identify somatic variants in genes associated with cell population proliferation (using gene ontology term GO:0008283) that were particular to clones A and D to explain the differences in growth rate (Supplementary Tables S3 and S6). </t>
  </si>
  <si>
    <t xml:space="preserve">Potentially interesting variants such as a missense variant in the G protein-coupled receptor SMO (chr7:128850945 G&gt;A) and an SV affecting a putative tumour suppressor CHD5 (predicted loss of function) were identified. However, the in silico prediction of the effect of the variants on the resulting proteins remains unclear, and further functional analysis would be required to assess the impact of these somatic variants on the growth rate of the clonal cell lines. </t>
  </si>
  <si>
    <t>GO:0031714</t>
  </si>
  <si>
    <t xml:space="preserve">As a result, both classical and alternative complement pathways appeared to be activated in the resistant breed. </t>
  </si>
  <si>
    <t xml:space="preserve">Furthermore, two GO molecular functions related to C5a (GO:0031714) and C5L2 anaphylatoxin chemotactic receptor binding (GO:0031715) were significantly enriched in the resistant breed. </t>
  </si>
  <si>
    <t xml:space="preserve">It is conceivable that these peptides play a critical role in subsequent recruitment of effector cells, such eosinophils and mast cells, to the site of infection. Intriguingly, approximately 15% of the 711 genes whose transcript abundance were significantly altered by infection in the resistant breed were cell cycle related. </t>
  </si>
  <si>
    <t>PMC5636111</t>
  </si>
  <si>
    <t>GO:1901700</t>
  </si>
  <si>
    <t xml:space="preserve">Furthermore, Disease Ontology (DO) data showed enrichment for nervous system and mental health-related terms, including: central nervous system disease, cognitive disorder, psychotic disorder, and neurodegenerative disease (S5 Fig). </t>
  </si>
  <si>
    <t xml:space="preserve">The most significant term in GO:BP is the response to oxygen-containing compound (ROCC; GO:1901700; p &lt; 1E-9), involving the majority of source nodes and their targets, suggested that oxygen compounds and reactive oxygen species (ROS) may trigger the whole network perturbation. </t>
  </si>
  <si>
    <t xml:space="preserve">Particularly, in the FTD-network (Fig 2 and S1 Fig) oxidative stress was impacted due to impaired energetic metabolism [52,53] eliciting the activation of stress-responsive receptors, including Frizzled-4 (FDZ4) and EGFR [54–64], and oxidative stress-inducible Serine/Threonine kinases CAMK2A, PRKACG, PRKACB, and PRKG1 [54–83]. Collaterally, these effectors may further induce neuron membrane potentiation, leading to apoptosis through activation of the MAPK-JNK signaling pathway [73–77] and Ca2+/cAMP metabolism deregulation [84–91]. </t>
  </si>
  <si>
    <t>PMC5352074</t>
  </si>
  <si>
    <t>GO:0044429</t>
  </si>
  <si>
    <t xml:space="preserve">Details of these probes were listed in Table 1. </t>
  </si>
  <si>
    <t xml:space="preserve">After analysis in David database, 33 GO Terms with raw p&lt;0.05 were identified, and four (GO:0044429, Bonferroni p=1.74 × 10−5; GO:0005759, Bonferroni p=0.002; GO:0031980, Bonferroni p=0.002; GO:0005739, Bonferroni p=0.006) of them passed correction for multiple tests (Table 2). </t>
  </si>
  <si>
    <t xml:space="preserve">Interestingly, all these four GO Terms correlated with cellular component of mitochondrion which plays important roles in AML progression. Association of the chemo-sensitivity score based on 42 probes with AML survival in patients from GSE12417 dataset </t>
  </si>
  <si>
    <t>GO:0008652</t>
  </si>
  <si>
    <t xml:space="preserve">Since SMM lacks amino acids, we expected that many of the 85 genes identified as conditionally essential in this experiment would encode biosynthetic enzymes. </t>
  </si>
  <si>
    <t xml:space="preserve">Indeed, the GO terms “cellular amino acid biosynthetic process” (GO:0008652; 30 of 58 genes; P value = 8.02 × 10−41), “purine nucleotide biosynthetic process” (GO:0006164; 10 of 14 genes; P value = 2.7 × 10−17), and “pyrimidine nucleotide biosynthetic process” (GO:0006221; 6 of 10 genes; P value = 9.4 × 10−11) are overrepresented in 46 of these 85 genes. </t>
  </si>
  <si>
    <t xml:space="preserve">In addition, most of the other 39 genes that are identified as essential for aerobic growth in SMM are annotated as encoding biosynthetic functions. TSAS analysis of R. sphaeroides Tn5 library grown aerobically in SMM. </t>
  </si>
  <si>
    <t>PMC4923198</t>
  </si>
  <si>
    <t>GO:0006468</t>
  </si>
  <si>
    <t xml:space="preserve">Then, we used TopGO, which employed the Kolmogorov-Smirnov test and Fisher's exact test, to extract significantly enriched GO terms. </t>
  </si>
  <si>
    <t xml:space="preserve">For DE genes up-expressed in HLB tolerant “Jackson” trees, the most significantly enriched biological process GO terms were related to protein phosphorylation (GO:0006468, GO:0006464, GO:0036211, GO:0016310, GO:0006796, GO:0006793, GO:0043412) (Table S5). </t>
  </si>
  <si>
    <t xml:space="preserve">The other significantly enriched biological process GO terms were related to drug transmembrane transport, such as GO:0006855, GO:0015893, GO:0042493, GO:0042221. For DE genes up-expressed in HLB tolerant “Jackson” trees, the most significant molecular function GO terms were related to transferase activity (GO:0016740, GO:0016773, GO:0016301, GO:0004672, GO:0016772). </t>
  </si>
  <si>
    <t>GO:0006855</t>
  </si>
  <si>
    <t xml:space="preserve">The other significantly enriched biological process GO terms were related to drug transmembrane transport, such as GO:0006855, GO:0015893, GO:0042493, GO:0042221. </t>
  </si>
  <si>
    <t xml:space="preserve">For DE genes up-expressed in HLB tolerant “Jackson” trees, the most significant molecular function GO terms were related to transferase activity (GO:0016740, GO:0016773, GO:0016301, GO:0004672, GO:0016772). The drug transporter activity (GO:0015238, GO:0090484) and oxidoreductase activity (GO:0016638, GO:0016641) were also up-expressed in HLB tolerant citrus trees. </t>
  </si>
  <si>
    <t>GO:0016740</t>
  </si>
  <si>
    <t xml:space="preserve">For DE genes up-expressed in HLB tolerant “Jackson” trees, the most significant molecular function GO terms were related to transferase activity (GO:0016740, GO:0016773, GO:0016301, GO:0004672, GO:0016772). </t>
  </si>
  <si>
    <t xml:space="preserve">The drug transporter activity (GO:0015238, GO:0090484) and oxidoreductase activity (GO:0016638, GO:0016641) were also up-expressed in HLB tolerant citrus trees. Only one cellular component GO term, cell periphery (GO:0071944), was enriched in DE genes up-expressed in HLB tolerant citrus trees. </t>
  </si>
  <si>
    <t>GO:0016638</t>
  </si>
  <si>
    <t xml:space="preserve">The drug transporter activity (GO:0015238, GO:0090484) and oxidoreductase activity (GO:0016638, GO:0016641) were also up-expressed in HLB tolerant citrus trees. </t>
  </si>
  <si>
    <t xml:space="preserve">Only one cellular component GO term, cell periphery (GO:0071944), was enriched in DE genes up-expressed in HLB tolerant citrus trees. On the other hand, in HLB susceptible citrus trees the most significant biological process GO terms in DE genes up-expressed were related to carbohydrate derivative catabolic processes (GO:1901136, GO:1901565). </t>
  </si>
  <si>
    <t>GO:0071944</t>
  </si>
  <si>
    <t xml:space="preserve">Only one cellular component GO term, cell periphery (GO:0071944), was enriched in DE genes up-expressed in HLB tolerant citrus trees. </t>
  </si>
  <si>
    <t xml:space="preserve">On the other hand, in HLB susceptible citrus trees the most significant biological process GO terms in DE genes up-expressed were related to carbohydrate derivative catabolic processes (GO:1901136, GO:1901565). Biological processes related to chitin catabolism, such as GO:0006030, GO:0006032, were in DE genes up-expressed in HLB susceptible citrus. </t>
  </si>
  <si>
    <t>GO:1901136</t>
  </si>
  <si>
    <t xml:space="preserve">On the other hand, in HLB susceptible citrus trees the most significant biological process GO terms in DE genes up-expressed were related to carbohydrate derivative catabolic processes (GO:1901136, GO:1901565). </t>
  </si>
  <si>
    <t xml:space="preserve">Biological processes related to chitin catabolism, such as GO:0006030, GO:0006032, were in DE genes up-expressed in HLB susceptible citrus. Another biological process category significantly DE genes up-expressed in HLB susceptible citrus was related to protein complex assembly, such as GO:0006461, GO:0070271, GO:0034622, GO:0065003. </t>
  </si>
  <si>
    <t>GO:0006032</t>
  </si>
  <si>
    <t xml:space="preserve">Biological processes related to chitin catabolism, such as GO:0006030, GO:0006032, were in DE genes up-expressed in HLB susceptible citrus. </t>
  </si>
  <si>
    <t xml:space="preserve">Another biological process category significantly DE genes up-expressed in HLB susceptible citrus was related to protein complex assembly, such as GO:0006461, GO:0070271, GO:0034622, GO:0065003. The most significant molecular function GO term in DE genes up-expressed in HLB susceptible citrus trees were related to chitinase activity (GO:0004568). </t>
  </si>
  <si>
    <t>GO:0070271</t>
  </si>
  <si>
    <t xml:space="preserve">Another biological process category significantly DE genes up-expressed in HLB susceptible citrus was related to protein complex assembly, such as GO:0006461, GO:0070271, GO:0034622, GO:0065003. </t>
  </si>
  <si>
    <t xml:space="preserve">The most significant molecular function GO term in DE genes up-expressed in HLB susceptible citrus trees were related to chitinase activity (GO:0004568). Aspartic-type endopeptidase activity related GO items, such as GO:0004190, GO:0070001, were up-expressed in HLB susceptible citrus trees. </t>
  </si>
  <si>
    <t>GO:0004568</t>
  </si>
  <si>
    <t xml:space="preserve">The most significant molecular function GO term in DE genes up-expressed in HLB susceptible citrus trees were related to chitinase activity (GO:0004568). </t>
  </si>
  <si>
    <t xml:space="preserve">Aspartic-type endopeptidase activity related GO items, such as GO:0004190, GO:0070001, were up-expressed in HLB susceptible citrus trees. The two cellular component GO terms enriched in DE genes up-expressed in HLB susceptible citrus trees are microtubule (GO:0005874) and protein-DNA complex (GO:0032993). </t>
  </si>
  <si>
    <t>GO:0004190</t>
  </si>
  <si>
    <t xml:space="preserve">Aspartic-type endopeptidase activity related GO items, such as GO:0004190, GO:0070001, were up-expressed in HLB susceptible citrus trees. </t>
  </si>
  <si>
    <t xml:space="preserve">The two cellular component GO terms enriched in DE genes up-expressed in HLB susceptible citrus trees are microtubule (GO:0005874) and protein-DNA complex (GO:0032993). Then, we used PageMan (Usadel et al., 2006) to analyze gene functional categories that were differentially expressed in HLB tolerant and HLB susceptible citrus trees. </t>
  </si>
  <si>
    <t>GO:0005874</t>
  </si>
  <si>
    <t xml:space="preserve">The two cellular component GO terms enriched in DE genes up-expressed in HLB susceptible citrus trees are microtubule (GO:0005874) and protein-DNA complex (GO:0032993). </t>
  </si>
  <si>
    <t xml:space="preserve">Then, we used PageMan (Usadel et al., 2006) to analyze gene functional categories that were differentially expressed in HLB tolerant and HLB susceptible citrus trees. We extended our study to whose average expressions with log2 based fold ratios &gt;1 and &lt;-1 between HLB tolerant and HLB susceptible citrus trees. </t>
  </si>
  <si>
    <t>GO:0052542</t>
  </si>
  <si>
    <t xml:space="preserve">The expression of these RSGs and CEGs was confirmed by qRT-PCR (Figure 8). </t>
  </si>
  <si>
    <t xml:space="preserve">Notably, five genes (Csa3M852630.1, Csa6M492250.1, Csa6M498410.1, and Csa6M498430.1 in the RSGs; Csa3M446120.1 in the CEGs) were related to “defense response by cell wall thickening” (GO:0052482), and “defense response by callose deposition” (GO:0052542; Supplementary Table S6). </t>
  </si>
  <si>
    <t xml:space="preserve">In barley, loss of function of the MLO gene conferred PM resistance that stopped infection through cell wall thickenings called papillae, which formed beneath infection sites during cell wall penetration (Jørgensen, 1992; Büschges et al., 1997). Same circumstances were occurred in Arabidopsis and tomato (Nishimura et al., 2003; Bai et al., 2005). </t>
  </si>
  <si>
    <t>PMC6399987</t>
  </si>
  <si>
    <t>GO:0009607</t>
  </si>
  <si>
    <t xml:space="preserve">As shown in Fig. 9a, a total of 315 DEGs (|log2 FC| ≥1) related to stress (GO:0006950) were found in HCN-treated samples, while a total of 208 DEGs (|log2 FC| ≥1) were found in ET-treated samples. </t>
  </si>
  <si>
    <t xml:space="preserve">Further analysis showed that a total of 203 and 92 DEGs in HCN-treated samples were assigned to abiotic stress (GO:0009628) and biotic stress (GO:0009607) (Fig. 9b, c), respectively, indicating that HCN plays a more important role in plant response to abiotic stress than biotic stress. </t>
  </si>
  <si>
    <t xml:space="preserve">In ET-treated samples, a total of 141 and 60 DEGs were assigned to abiotic stress and biotic stress, respectively (Fig. 9b, c). A total of 117 DEGs related to stress were commonly regulated by HCN and ET. </t>
  </si>
  <si>
    <t>GO:0006970</t>
  </si>
  <si>
    <t xml:space="preserve">Of these, a total of 80 DEGs related to abiotic stress and 27 DEGs related to biotic stress were regulated by both HCN and ET (Fig. 9b, c). </t>
  </si>
  <si>
    <t xml:space="preserve">Further analysis revealed that, with HCN treatment, a total of 54 DEGs related to salt stress (GO:0009651), 61 DEGs related to osmotic stress (GO:0006970) and 75 DEGs related to oxidative stress (GO:0006979) were detected (Fig. 9d-f). </t>
  </si>
  <si>
    <t xml:space="preserve">In comparison, a total of 35, 36 and 42 DEGs related to salt stress, osmotic stress and oxidative stress were detected in ET-treated samples, respectively. There were 20 DEGs (salt stress), 21 DEGs (osmotic stress) and 30 DEGs (oxidative stress) regulated by both HCN and ET.Fig. 9Comparison of stress-related genes that were regulated by HCN and ET. a Response to stress. b Response to abiotic stress. c Response to biotic stress. d Response to salt stress. e Response to osmotic stress. f Response to oxidative stress. </t>
  </si>
  <si>
    <t>GO:0006281</t>
  </si>
  <si>
    <t xml:space="preserve">In the GO annotation set, gene pairs sharing annotation from the same GO term were considered to be functionally linked, while the pairs of annotated genes not sharing any GO terms were treated as negative pairs49. </t>
  </si>
  <si>
    <t xml:space="preserve">For example, the gene Potri.015G088100 and Potri.011G023800 represent a positive pair, sharing GO terms “GO:0006281: DNA repair”, “GO:0006310: DNA recombination”. </t>
  </si>
  <si>
    <t xml:space="preserve">The gene Potri.004G061800 and Potri.010G136500 is a positive pairs, sharing GO term “GO:0016567: protein ubiquitination”. The gene Potri.003G183000 (annotated with GO:0005216, GO:0016020, GO:0006811 and GO:0055085) and Potri.004G061800 (annotated with GO:0016567, GO:0004842, GO:0000151 and GO:0005515) do not share any term and represent a negative example. </t>
  </si>
  <si>
    <t>GO:0016567</t>
  </si>
  <si>
    <t xml:space="preserve">The gene Potri.004G061800 and Potri.010G136500 is a positive pairs, sharing GO term “GO:0016567: protein ubiquitination”. </t>
  </si>
  <si>
    <t xml:space="preserve">The gene Potri.003G183000 (annotated with GO:0005216, GO:0016020, GO:0006811 and GO:0055085) and Potri.004G061800 (annotated with GO:0016567, GO:0004842, GO:0000151 and GO:0005515) do not share any term and represent a negative example. Among the GO-BP terms, since terms above level 2 are too general and terms below level 11 are too specific, we used the terms belonging to levels 2 through 10 to optimize annotation specificity and comprehensiveness37. </t>
  </si>
  <si>
    <t>GO:0016020</t>
  </si>
  <si>
    <t xml:space="preserve">The gene Potri.003G183000 (annotated with GO:0005216, GO:0016020, GO:0006811 and GO:0055085) and Potri.004G061800 (annotated with GO:0016567, GO:0004842, GO:0000151 and GO:0005515) do not share any term and represent a negative example. </t>
  </si>
  <si>
    <t xml:space="preserve">Among the GO-BP terms, since terms above level 2 are too general and terms below level 11 are too specific, we used the terms belonging to levels 2 through 10 to optimize annotation specificity and comprehensiveness37. If a term/pathway has too many annotated genes, there will be too many gene pairs generated from a single term/pathway, which may cause functional bias towards the term/pathway1250. </t>
  </si>
  <si>
    <t>PMC4528696</t>
  </si>
  <si>
    <t>GO:0051716</t>
  </si>
  <si>
    <t xml:space="preserve">We unified Pfam keywords by the Pfam Clan assignments [27]. </t>
  </si>
  <si>
    <t xml:space="preserve">For example, a high-level function of signaling receptors (collectively called membrane receptors, MR) includes ion channels and sensory receptors annotated as 7tm chemosensory receptor, 7tm odorant receptor, transporters and ion channels (GO:0006811, ion transport and GO:0051716 cellular response to stimulus, see Methods). </t>
  </si>
  <si>
    <t xml:space="preserve">Another large group of Pfam keywords is the transposition and nucleic acid processes (collectively called TNAP). The Pfam keywords that are combined by TNAP include transposase, non-specific endonucleases, viral and transposons, integrase and multiple families of reverse transcriptase (total of 23 Pfam keywords). </t>
  </si>
  <si>
    <t>GO:0007160</t>
  </si>
  <si>
    <t xml:space="preserve">We conclude that the clear difference in the appearance of TNAP families (Fig. 4b) is not evident for MR function (Fig. 4d). </t>
  </si>
  <si>
    <t xml:space="preserve">Additional high-level functions such as Proteolysis (GO:0006508) and Cell-matrix adhesion (GO:0007160) failed to separate the SSFs between the two major clades of insects. </t>
  </si>
  <si>
    <t xml:space="preserve">An unbiased function view leads to biological interpretation of superfamilies By analyzing SSF we seek functions that are associated with one (or more) species. </t>
  </si>
  <si>
    <t>GO:0003674</t>
  </si>
  <si>
    <t xml:space="preserve">This is comparable to the 15.3% of 95,916 unigenes annotated with GO terms in N. tabacum [49]. </t>
  </si>
  <si>
    <t xml:space="preserve">The N. benthamiana unigene transcripts were further refined to GO slim terms, annotating 25.5% as having a biological process (GO:008150), 24.3% to being a cellular component (GO:005575), and 24.3% to having a molecular function (GO:0003674). </t>
  </si>
  <si>
    <t xml:space="preserve">The distribution of the unigenes into GO slim categories is provided in Figure S1. To better understand why only such a relatively small proportion of unigenes could be annotated with GO terms, the transcriptome mapping statistics were examined. </t>
  </si>
  <si>
    <t>GO:0009058</t>
  </si>
  <si>
    <t xml:space="preserve">Number of transcripts with normalized EC counts greater than 0 that could be annotated with GO slim terms in each tissue*. *Within the biological process category, biosynthetic process (GO:0009058), cellular nitrogen compound metabolic process (GO:0034641), small molecule metabolic process (GO:0044281), translation (GO:0006412) and transport (GO:0006810) were highly represented in all tissues. </t>
  </si>
  <si>
    <t xml:space="preserve">Similarly, within the cellular component category, cell (GO:0005623), cytoplasm (GO:0005737), intracellular (GO:0005622) and organelle (GO:0043226) were highly represented. Within the molecular function category, there was no one sub-category that stood out, but oxidoreductase activity (GO:0016491), DNA binding (GO:0003677), ion binding (GO:0043167) and RNA binding (GO:0003723) were noticeably represented categories. </t>
  </si>
  <si>
    <t>GO:0005623</t>
  </si>
  <si>
    <t xml:space="preserve">Similarly, within the cellular component category, cell (GO:0005623), cytoplasm (GO:0005737), intracellular (GO:0005622) and organelle (GO:0043226) were highly represented. </t>
  </si>
  <si>
    <t xml:space="preserve">Within the molecular function category, there was no one sub-category that stood out, but oxidoreductase activity (GO:0016491), DNA binding (GO:0003677), ion binding (GO:0043167) and RNA binding (GO:0003723) were noticeably represented categories. The highly similar GO profiles for all tissues may be due to the limited subset of transcripts that could actually be annotated with a GO classification. </t>
  </si>
  <si>
    <t>GO:0016491</t>
  </si>
  <si>
    <t xml:space="preserve">Within the molecular function category, there was no one sub-category that stood out, but oxidoreductase activity (GO:0016491), DNA binding (GO:0003677), ion binding (GO:0043167) and RNA binding (GO:0003723) were noticeably represented categories. </t>
  </si>
  <si>
    <t xml:space="preserve">The highly similar GO profiles for all tissues may be due to the limited subset of transcripts that could actually be annotated with a GO classification. </t>
  </si>
  <si>
    <t>GO:0043226</t>
  </si>
  <si>
    <t xml:space="preserve">Among the indirect interactions (2nd neighbors), 1052 of the 1472 genes involved were significantly impacted by butyrate, including a total of 111 transcription factors in vitro. </t>
  </si>
  <si>
    <t xml:space="preserve">The predominant GO terms identified as enriched among its 1st neighbors relate to the cellular component organelle (GO:0043226), including membrane-bounded organelle (GO:0043227) and intracellular organelle (GO:0043229). </t>
  </si>
  <si>
    <t xml:space="preserve">CREBBP (ENSBTAG00000026403) encodes a protein with intrinsic histone acetyltransferase activity, which acetylates both histone and non-histone proteins. CREBBP acts as a transcriptional coactivator of RNA polymerase II-mediated transcription and is known to play a critical role in cell growth and human diseases. </t>
  </si>
  <si>
    <t>GO:0016570</t>
  </si>
  <si>
    <t xml:space="preserve">Of these CREBBP 2nd neighbors, 140 were regulated by butyrate including 19 transcription factors. </t>
  </si>
  <si>
    <t xml:space="preserve">Not coincidently, the GO terms predominantly enriched in the direct interaction of CREBBP were related to biological processes such as histone modification (GO:0016570) and covalent chromatin modification (GO0016569), cellular components such as histone acetyltransferase complex (GO:0000123) and NuA4 histone acetyltransferase complex (GO:0035267), and molecular functions such as histone acetyltransferase activity (GO:0004402) and nucleic acid binding (GO:0003676). </t>
  </si>
  <si>
    <t>GO:0046332</t>
  </si>
  <si>
    <t xml:space="preserve">Moreover, of 24 genes in the 2nd neighbors category, all were also regulated by butyrate, including three transcription factors, JUN, upstream transcription factor 2, c-fos interacting (USF2), and REST corepressor 1 (RCOR1). </t>
  </si>
  <si>
    <t xml:space="preserve">GO analysis identified GO terms significantly enriched in this network, including SMAD binding (GO:0046332 and GO:0070412), SMAD protein signal transduction (GO:0060395), and transforming growth factor (TGF)-β receptor signaling (GO:0007179). </t>
  </si>
  <si>
    <t xml:space="preserve">FOS binding at the TGF-β1 promoter proximal AP-1 site is required for TGF-β1 production by colon carcinoma cells.43 Indeed, previous studies have shown that SMAD proteins cooperate with FOS/JUN complex to mediate TGF-β-induced transcription.44 Thus, ARACNE correctly inferred a direct interaction between FOS and JUN (Fig. 4) as well as interaction between JOS and HBEGF. HBEGF plays a pivotal role in mediating the early cellular response to intestinal injury by serving as a potent cytoprotective factor.45 Other experimental evidence also provides a strong support of a direct interaction between FOS and HBEGF.45,46 </t>
  </si>
  <si>
    <t>PMC4581687</t>
  </si>
  <si>
    <t>GSE13213</t>
  </si>
  <si>
    <t>GEO</t>
  </si>
  <si>
    <t xml:space="preserve">The results showed that the biomarker could easily distinguish the high-risk and low-risk groups in each of the four data sets. </t>
  </si>
  <si>
    <t xml:space="preserve">All of the p-values were significant (p-value = 9.27x10-5 for PMID: 18641660, p-value = 7.85x10-3 for GEO: GSE13213, p-value = 6.68x10-4 for TCGA lung adenocarcinoma, and p-value = 3.69x10-4 for PMID: 19525976). </t>
  </si>
  <si>
    <t xml:space="preserve">This suggested that the biomarker was tightly associated with lung adenocarcinoma. </t>
  </si>
  <si>
    <t xml:space="preserve">Neither could not distinguish the high-risk or low-risk groups in the data from an article (PMID: 18641660). </t>
  </si>
  <si>
    <t xml:space="preserve">The top five genes even have a non-significant p-value (p = 0.1123) for the data from GEO (GSE13213). </t>
  </si>
  <si>
    <t>GPL570</t>
  </si>
  <si>
    <t xml:space="preserve">Three GEO (Gene Expression Omnibus)(http://www.ncbi.nlm.nih.gov/geo) lung adenocarcinoma expression profiles from the same platform (GPL570) were acquired: GSE31547 (30 primary lung adenocarcinomas and 20 adjacent normal lung controls), GSE10072 (DOI: 10.1371/journal.pone.0001651)[43] (58 tumor and 49 non-tumor tissues), and GSE7670 (DOI:10.1186/1471-2164-8-140)[44] (pairwise samples from 27 patients) (S5 Table). </t>
  </si>
  <si>
    <t xml:space="preserve">The profiles were processed separately. A probe was removed if it corresponded to more than one gene, and the values were averaged if multiple probes corresponded to the same gene. </t>
  </si>
  <si>
    <t>PMC3545308</t>
  </si>
  <si>
    <t>GSE41429</t>
  </si>
  <si>
    <t xml:space="preserve">Details of normalization and peak identification are in Supplementary data. </t>
  </si>
  <si>
    <t xml:space="preserve">Results have been deposited in Gene Expression Omnibus with series accession number GSE41429 (GEO, http://www.ncbi.nlm.nih.gov/geo/). </t>
  </si>
  <si>
    <t>PMC6487333</t>
  </si>
  <si>
    <t>GSE67196</t>
  </si>
  <si>
    <t xml:space="preserve">Biocomputational analysis </t>
  </si>
  <si>
    <t xml:space="preserve">The raw reads count of transcriptome profiling in C9orf72-ALS and sporadic ALS were downloaded from the GEO database (GSE67196). </t>
  </si>
  <si>
    <t xml:space="preserve">DESeq (Anders and Huber, 2010) was applied to normalize the data and perform differential analysis. Using DESeq P-value &lt; 0.05 and |log2-transformed fold change| &gt; 1 as the cut-off, we identified 586 upregulated and 41 downregulated genes in the cerebellum, 389 upregulated and 44 downregulated genes in the frontal cortex. </t>
  </si>
  <si>
    <t>GSE123172</t>
  </si>
  <si>
    <t xml:space="preserve">Differentially expressed genes are listed in Supplementary Tables 4–6. </t>
  </si>
  <si>
    <t xml:space="preserve">The raw RNA-Seq data have been uploaded to GEO (GSE123172). </t>
  </si>
  <si>
    <t xml:space="preserve">All the other materials are available upon request. </t>
  </si>
  <si>
    <t>PMC5927061</t>
  </si>
  <si>
    <t>GSE35834</t>
  </si>
  <si>
    <t xml:space="preserve">Integrated analysis of 4 GEO data sets and TCGA database identified 2 significantly upregulated miRNAs in CRC tissues </t>
  </si>
  <si>
    <t xml:space="preserve">Firstly, we manually found 4 GEO data sets (GSE35834, GSE38389, GSE54088, and GSE39845), using which, we conducted a comprehensive comparative analysis of miRNA expression in CRC tissue and normal intestinal mucosa. </t>
  </si>
  <si>
    <t xml:space="preserve">After merging these data sets, 8 consistently dysregulated miRNAs were identified (Figure 2A). The online analysis tool GEO2R revealed 5 upregulated miRNAs (miR-182, miR-20a, miR-31, miR-424, and miR-675) and 3 downregulated ones (miR-133a, miR-378, and miR-592) in the CRC tissue compared to the ANT (Figure 2B–E). </t>
  </si>
  <si>
    <t>GSE38389</t>
  </si>
  <si>
    <t xml:space="preserve">In the present study, we first systematically screened the differentially expressed miRNAs in CRC tissues using 4 GEO data sets (GSE35834, GSE38389, GSE54088, and GSE39845). </t>
  </si>
  <si>
    <t xml:space="preserve">Then, 8 consistently dysregulated miRNAs were further validated in TCGA database. Finally, 2 upregulated miRNAs (miR-182 and miR-20a), confirmed in independent samples, were selected to explore their potential diagnostic role in CRC. </t>
  </si>
  <si>
    <t>GSE22216</t>
  </si>
  <si>
    <t xml:space="preserve">The TCGA miRNA profiles for primary BCs were obtained from TCGA data portal (OS, n = 918). </t>
  </si>
  <si>
    <t xml:space="preserve">The data from the Buffa's study [31] (UK cohort, n = 210) were obtained from the GEO repository (GSE22216). </t>
  </si>
  <si>
    <t xml:space="preserve">All miRNA profiles were quantile normalized. The association between continuous miRNA expression and survival times was carried out using univariable Cox regression. </t>
  </si>
  <si>
    <t>PMC6160770</t>
  </si>
  <si>
    <t>GSE110206</t>
  </si>
  <si>
    <t xml:space="preserve">Significance was calculated using a modified Fisher's exact test. </t>
  </si>
  <si>
    <t xml:space="preserve">The RNA-seq dataset was deposited to the GEO database with the accession number GSE110206. </t>
  </si>
  <si>
    <t xml:space="preserve">Data and materials availability </t>
  </si>
  <si>
    <t xml:space="preserve">The RNA-seq dataset can be found in the GEO database with the accession number GSE110206. </t>
  </si>
  <si>
    <t>PMC6365901</t>
  </si>
  <si>
    <t>GSE107409</t>
  </si>
  <si>
    <t xml:space="preserve">The datasets obtained in the current study were deposited in the National Center for Biotechnology Information Gene Expression Omnibus database under the accession number GSE107409. </t>
  </si>
  <si>
    <t xml:space="preserve">The transcriptome database (GSE85610) generated in our previous study (18) was also deposited. </t>
  </si>
  <si>
    <t>PMC4852193</t>
  </si>
  <si>
    <t>GSE64478</t>
  </si>
  <si>
    <t xml:space="preserve">Right-tailed Fisher’s exact test was used to calculate a p-value determining the probability that each biological function/transcriptional regulator assigned to that data set is due to chance alone. </t>
  </si>
  <si>
    <t xml:space="preserve">All sequencing data were submitted to the Gene Expression Omnibus (GEO; accession number GSE64478). </t>
  </si>
  <si>
    <t>PMC2926611</t>
  </si>
  <si>
    <t>GSE18851</t>
  </si>
  <si>
    <t xml:space="preserve">Two biological replicates of every sample were analyzed. </t>
  </si>
  <si>
    <t xml:space="preserve">The raw Illumina sequencing data are deposited in GEO (http://www.ncbi.nlm.nih.gov/geo/) at NCBI with accession number GSE18851. </t>
  </si>
  <si>
    <t xml:space="preserve">Mapping reads to reference genome and annotated genes The A. oryzae RIB40 genome and gene infomation were downloaded from DOGAN (http://www.bio.nite.go.jp/dogan/Top). </t>
  </si>
  <si>
    <t>GSE1749</t>
  </si>
  <si>
    <t xml:space="preserve">Among these, the accession E-MEXP-51, submitted to ArrayExpress by Wang and colleagues 48, includes samples from more developmental stages than the other two, so we will choose this one for the next steps. For this experiment, raw data were available from ArrayExpress, so samples were fully normalized with gcRMA 49 trough the Bgee pipeline. </t>
  </si>
  <si>
    <t>GSE41637</t>
  </si>
  <si>
    <t xml:space="preserve">Accessions GSE41637 50 and GSE30352 51 both include biological replicates for brain and liver. We will focus on GSE41637 for the next steps since it includes three replicates of each tissue, vs. only two for GSE30352. </t>
  </si>
  <si>
    <t xml:space="preserve">We will download the dataset and reformat it to obtain an ExpressionSet including counts of mapped reads on each Ensembl gene for each sample.  data.GSE41637 &lt;- getData(bgee.rnaseq, experimentId="GSE41637") data.GSE41637.formatted &lt;- formatData(bgee.rnaseq, data.GSE41637, callType="all", stats="counts") data.GSE41637.formatted  </t>
  </si>
  <si>
    <t>PMC3335821</t>
  </si>
  <si>
    <t>GSE19275</t>
  </si>
  <si>
    <t xml:space="preserve">Microarray data normalisation was assessed through the gcRMA algorithm, which corrects the intensity of each probe by its GC content [36], using the BRB-ArrayTools software version 3.7.1 [37], which is available online at http://linus.nci.nih.gov/BRB-ArrayTools.html. </t>
  </si>
  <si>
    <t xml:space="preserve">Microarray data obtained in the current study have been deposited in the Gene Expression Omnibus (GEO) public repository with GSE19275 and GSE26091 GEO accession numbers. </t>
  </si>
  <si>
    <t xml:space="preserve">Before performing the eQTL scan, the “minimum fold-change” filter implemented in the BRB-ArrayTools was applied in order to filter out those probes displaying low expression variability across the 105 muscle samples. The criterion consisted on selecting those probes with more than 20% of its expression values (from the 105 arrays) meeting at least ±1.5 times the median expression of the probe. </t>
  </si>
  <si>
    <t>PMC5283643</t>
  </si>
  <si>
    <t>GSE85044</t>
  </si>
  <si>
    <t xml:space="preserve">We identified significantly downregulated or upregulated genes using a cut-off of p &lt; 0.001 in combination with a fold-change cut-off of |log2(foldchange)| &gt;1. </t>
  </si>
  <si>
    <t xml:space="preserve">We used a stringent p-value &lt; 0.001 as a form of correcting for multiple testing.13 Compared to peritumoral lung CD11b+ DCs, 37 genes were upregulated and 103 genes were downregulated in CD11b+ TIDCs (full expression data available under accession number GSE85044) (Fig. 3B). </t>
  </si>
  <si>
    <t xml:space="preserve">A volcano plot of Limma-estimated log2-ratios versus minus the log10 p-value assisted us in highlighting a set of top modulated transcripts and orienting further analysis in terms of relevant biological processes (Fig. 4A). </t>
  </si>
  <si>
    <t xml:space="preserve">Genes were selected by means of the criterion used in the MAQC-I study,13 based on p-value &lt; 0.001, further constrained to genes with an absolute log2-ratio &gt; 1. </t>
  </si>
  <si>
    <t xml:space="preserve">Data have been deposited in Gene Expression Omnibus under accession number GSE85044 and can be viewed at http://www.ncbi.nlm.nih.gov/geo/query/acc.cgi?acc=GSE85044. </t>
  </si>
  <si>
    <t xml:space="preserve">In silico functional transcriptome analysis Further in silico exploration of differential gene expression was performed using Gene Set Enrichment Analysis,59,60 using comprehensive, curated gene lists for biological processes relevant in this model (see Table S1). </t>
  </si>
  <si>
    <t>PMC5422340</t>
  </si>
  <si>
    <t>GSE4922</t>
  </si>
  <si>
    <t xml:space="preserve">We studied 44 928 probe sets in an Affymetrix microarray data publicly available on Gene Expression Omnibus (www.ncbi.nlm.nih.gov/geo/) (series number: GSE4922) from 249 patients with breast cancer, who were aged between 28 and 93 years old and enrolled in a cohort at Uppsala.26 The tumor specimens were assessed on Affymetrix U133 A and B arrays. </t>
  </si>
  <si>
    <t xml:space="preserve">Of 249 samples, 68 were grade 1 tumors, 126 were grade 2 tumors, and 55 were grade 3 tumors. Processing microarray data through Robust Multichip Average </t>
  </si>
  <si>
    <t>PMC3835918</t>
  </si>
  <si>
    <t>GSE41160</t>
  </si>
  <si>
    <t xml:space="preserve">Data quality controls were performed using internal controls present on the HumanHT-12 beadchip and were visualized as a control summary plot. </t>
  </si>
  <si>
    <t xml:space="preserve">The microarray experiments are MIAME (Minimum Information About a Microarray Experiment) compliant and have been deposited at the NCBI Gene Expression Omnibus (GEO) database (http://www.ncbi.nlm.nih.gov/geo) under accession GSE41160. </t>
  </si>
  <si>
    <t>PMC4905468</t>
  </si>
  <si>
    <t>GSE65499</t>
  </si>
  <si>
    <t xml:space="preserve">Samples of sphere cells were labeled with Cy3, whereas adherent cultured cells were labeled with Cy5. </t>
  </si>
  <si>
    <t xml:space="preserve">Microarray raw data and processed data have been deposited in the NCBI GEO database (GSE65499). </t>
  </si>
  <si>
    <t xml:space="preserve">Total RNA from formalin-fixed, paraffin-embedded (FFPE) samples were isolated using NucleoSpin totalRNA FFPE kit according to manufactures protocol (TaKaRa Bio., Kusatsu, JAPAN). BORIS IHC positive cases (Pt1–Pt12) were used. </t>
  </si>
  <si>
    <t>PMC4172218</t>
  </si>
  <si>
    <t>GSE57324</t>
  </si>
  <si>
    <t xml:space="preserve">Microarray data have been deposited in the Gene Expression Omnibus (GEO) database under the accession no. GSE57324. </t>
  </si>
  <si>
    <t xml:space="preserve">Online supplemental material. Dataset S1 shows genome-wide expression analysis of splenocytes from B6.Sle1.Sle3 mice with or without Tcf4 haplodeficiency. </t>
  </si>
  <si>
    <t>PMC5355656</t>
  </si>
  <si>
    <t>GPL10944</t>
  </si>
  <si>
    <t xml:space="preserve">The miRNA expression profile of GSE24279 was downloaded from the Gene Expression Omnibus (www.ncbi.nlm.nih.gov/geo/), which was based on the platform of GPL10944 febit human miRBase version 11. </t>
  </si>
  <si>
    <t xml:space="preserve">A collective of 27 pancreatitis and 22 normal control samples were selected from GSE24279 to investigate the mechanisms of pancreatitis. </t>
  </si>
  <si>
    <t>PMC3595286</t>
  </si>
  <si>
    <t>GSE31012</t>
  </si>
  <si>
    <t xml:space="preserve">Salt stress responsive genes identification </t>
  </si>
  <si>
    <t xml:space="preserve">Transcriptome data were downloaded from the NCBI database, under the GEO number GSE31012 [17]. </t>
  </si>
  <si>
    <t xml:space="preserve">We also obtained the differentially expressed genes (DEGs) and their Gene Ontology (GO) annotations in salinity stress group (salt5, 10, 15, 20, 25 and 40) compared with normal salinity condition (salt30) from the published data [17] We further conducted the Kyoto Encyclopedia of Genes and Genomes (KEGG) (http://www.genome.jp/kegg/) annotations of DEGs and the significantly enriched pathways were identified via a chi-square test (P&lt;0.05). </t>
  </si>
  <si>
    <t>PMC6119130</t>
  </si>
  <si>
    <t>GSE107490</t>
  </si>
  <si>
    <t xml:space="preserve">RNA sequencing expression data have been stored in the Gene Expression Omnibus database (GSE107490). </t>
  </si>
  <si>
    <t>PMC5527454</t>
  </si>
  <si>
    <t>GSE42128</t>
  </si>
  <si>
    <t xml:space="preserve">The log‐rank test with Kaplan–Meier plots was used for univariate survival analysis, while Cox regression was conducted for multivariate survival analysis. </t>
  </si>
  <si>
    <t xml:space="preserve">The differential abundance of 61 microRNAs detected in serum was validated in an independent cohort of Chinese patients with breast cancer (n = 32) and healthy controls (n = 22) that were retrieved from Gene Expression Omnibus (accession number: GSE42128) (Chan et al., 2013). </t>
  </si>
  <si>
    <t xml:space="preserve">Unsupervised hierarchical clustering was performed using Spearman's rank correlation analysis and average linkage in jexpress (Dysvik and Jonassen, 2001). For pathway analysis, QIAGEN's Ingenuity® Pathway Analysis (QIAGEN, Redwood City, www.qiagen.com/ingenuity) was utilized. </t>
  </si>
  <si>
    <t>PMC6381672</t>
  </si>
  <si>
    <t>GSE65485</t>
  </si>
  <si>
    <t xml:space="preserve">Although several lncRNAs have been reported to participate in the tumorigenesis and progression of HCC, the expressions and roles of most lncRNAs in HCC are still unclear. </t>
  </si>
  <si>
    <t xml:space="preserve">In this study, we analyzed differentially expressed lncRNAs in HCC compared to normal liver tissues based on the microarray data from National Center for Biotechnology Information (NCBI) Gene Expression Omnibus (GEO) dataset (GSE65485) and identified a novel highly expressed lncRNA MCM3AP antisense RNA 1 (MCM3AP-AS1) in HCC. </t>
  </si>
  <si>
    <t xml:space="preserve">Next, we investigated the expression, clinical significance, functional role and underlying mechanisms of MCM3AP-AS1 in HCC. </t>
  </si>
  <si>
    <t xml:space="preserve">A novel lncRNA MCM3AP-AS1 is overexpressed in HCC </t>
  </si>
  <si>
    <t xml:space="preserve">To further disclose differentially expressed lncRNAs in HCC, we analyzed a microarray data comparing the expression of lncRNAs in 50 HCC tissues and 5 adjacent non-tumor tissues from the GEO database with the accession number GSE65485. </t>
  </si>
  <si>
    <t xml:space="preserve">Thirty-seven lncRNAs were differentially expressed in HCC tissues compared to adjacent non-tumor tissues (Table 3). A novel lncRNA MCM3AP-AS1 (also known as MCM3APAS), which was 2.84-fold higher in HCC tissues than that in adjacent non-tumor tissues, caught our attention. </t>
  </si>
  <si>
    <t>GSE45436</t>
  </si>
  <si>
    <t xml:space="preserve">Elevated expression of MCM3AP-AS1 also observed in HCC cell lines (HepG2, Hep3B, SMMC-7721 and Huh7) compared to LO2 cells (P &lt; 0.05, Fig. 1b). </t>
  </si>
  <si>
    <t xml:space="preserve">Moreover, based on two other GEO datasets (GSE45436 and GSE54236) from R2: Genomics Analysis and Visualization Platform (http://r2.amc.nl), we found that MCM3AP-AS1 expression was prominently higher in HCC tissues compared to normal liver tissues (P &lt; 0.0001, Fig. 1c and d). </t>
  </si>
  <si>
    <t>PMC6184486</t>
  </si>
  <si>
    <t>GSE65740</t>
  </si>
  <si>
    <t xml:space="preserve">Also a significant anti-regulation was observed for the NO-responsive transcriptome at 1 h with the transcriptome of the untreated coi1-16ein2sid2ctrl (GEO code GSE65740) mutant (Fig. 1C). </t>
  </si>
  <si>
    <t xml:space="preserve">Genes that were down-regulated by NO showed only a significant co-regulation with the transcriptome of plants under darkness (Fig. 1C). Identification and characterization of the NO-responsive transcriptome. </t>
  </si>
  <si>
    <t>GSE12715</t>
  </si>
  <si>
    <t xml:space="preserve">To check whether ethylene perception and signaling are involved in sensing NO, we tested the sensitivity to NO in hypocotyl shortening assays with the ethylene-insensitive etr1-3 and ein2-5 mutants (Roman et al., 1995). Figure 3A shows that etr1-3 and ein2-5 seedlings were fully insensitive to NO in inhibiting hypocotyl elongation, thus suggesting that ethylene perception and signaling were essential for NO sensing. </t>
  </si>
  <si>
    <t xml:space="preserve">The comparison of the NO-responsive transcriptome with the differential transcriptomes previously reported for the ein2-1 and etr1-1 mutants (Cheng et al., 2009; GEO Accession GSE12715) points to a significant overlap (Fig. 3B). </t>
  </si>
  <si>
    <t xml:space="preserve">There were 57 genes that were common for the three transcriptomes and an additional 73 and 129 genes in the intersections of the NO-responsive genes and ein2-1, and the NO-responsive genes and etr1-1, respectively (Fig. 3B), thus supporting a potential relevant involvement of ETR1 and EIN2 in NO sensing. We can rule out that the involvement of ETR1 and EIN2 in NO sensing was due to transcriptional regulation of the corresponding genes by NO, as only slight increases below 1.6-fold in the corresponding transcripts were detected in NO-treated plants (Supplementary Fig. </t>
  </si>
  <si>
    <t>PMC6158008</t>
  </si>
  <si>
    <t>GSE111337</t>
  </si>
  <si>
    <t xml:space="preserve">Sequencing data have been deposited in GEO under accession code GSE111337. </t>
  </si>
  <si>
    <t>PMC4124148</t>
  </si>
  <si>
    <t>GSE50665</t>
  </si>
  <si>
    <t xml:space="preserve">All raw and normalized data are available in the CATdb database [24] (Project AFFY_BRACHY_2011_11) and in the Gene Expression Omnibus (GEO) repository at the National Center for Biotechnology Information (NCBI) [25], accession number GSE50665. </t>
  </si>
  <si>
    <t>PMC2533705</t>
  </si>
  <si>
    <t>GSE12625</t>
  </si>
  <si>
    <t xml:space="preserve">The TopTable function gave a P-value for differential expression for each gene that was adjusted using the Benjamini and Hochberg [51] method to control for the false discovery rate. </t>
  </si>
  <si>
    <t xml:space="preserve">cDNA and gDNA hybridizations that we performed have been deposited in the Gene expression omnibus database [52], GEO Series accession number GSE12625. </t>
  </si>
  <si>
    <t xml:space="preserve">We also analyzed other data from this database (GSM241082-4 [23], GSM99995-7 [24], GSM99980-2 [24]). Expression data and genomic hybridizations from XL and XM testis and ovary that were not found in GEO were kindly provided by Pawel Michalak. </t>
  </si>
  <si>
    <t>PMC4252021</t>
  </si>
  <si>
    <t>GSE59013</t>
  </si>
  <si>
    <t xml:space="preserve">Microarray data accession number </t>
  </si>
  <si>
    <t xml:space="preserve">The microarray data obtained in this study have been deposited in NCBI’s Gene Expression Omnibus database and are accessible through GEO series accession number GSE59013. </t>
  </si>
  <si>
    <t>PMC3594165</t>
  </si>
  <si>
    <t>GSE26848</t>
  </si>
  <si>
    <t xml:space="preserve">Gene ontology analyses were performed with the FatiGO [65] (Table 2) and GOrilla [66] (Figure S5) tools. </t>
  </si>
  <si>
    <t xml:space="preserve">The microarray data have been deposited in Gene Expression Omnibus and are accessible through GEO Series accession number GSE26848. </t>
  </si>
  <si>
    <t xml:space="preserve">Real-Time RT-qPCR Analyses Aerial parts of 18-d-old seedlings of wild type, brm-1, ga1-3, ga1-3/brm-1, ga1-3/rga/rgl1/rgl2 and ga1-3/brm-1/rga/rgl1/rgl2 lines were used for analyses. </t>
  </si>
  <si>
    <t>GSE50195</t>
  </si>
  <si>
    <t xml:space="preserve">DEGs and dysregulated lncRNAs </t>
  </si>
  <si>
    <t xml:space="preserve">From the GEO database, the cell files of GSE50195 were downloaded for advanced probe reannotation. </t>
  </si>
  <si>
    <t xml:space="preserve">Using LIMMA with a P-value &lt;0.01 and |logFC| &gt;0.5 as the threshold, a total of 266 DEGs were identified (94 upregulated and 172 downregulated). As shown in Figure 1A, the DEGs were marked red in the volcano plot. </t>
  </si>
  <si>
    <t>PMC4894679</t>
  </si>
  <si>
    <t>GSE79665</t>
  </si>
  <si>
    <t xml:space="preserve">Microarray data accession number. </t>
  </si>
  <si>
    <t xml:space="preserve">Complete microarray data have been deposited in the Gene Expression Omnibus database (http://www.ncbi.nlm.nih.gov/geo/) under accession number GSE79665. </t>
  </si>
  <si>
    <t>PMC6095625</t>
  </si>
  <si>
    <t>GSE52490</t>
  </si>
  <si>
    <t xml:space="preserve">RNase R-sequencing for the detection of circular RNAs </t>
  </si>
  <si>
    <t xml:space="preserve">As an initial exploration into whether EBV expresses circular RNAs, we analyzed our previously reported ribodepletion RNA-seq data from the EBV positive Burkitt’s lymphoma cell line, Akata, induced to undergo viral reactivation through B-cell receptor cross-linking (GEO series accession number, GSE52490) [25]. </t>
  </si>
  <si>
    <t xml:space="preserve">Using find_circ [26] to identify backsplice junction candidates, over a hundred unique backsplice junction calls were made across the EBV genome using this dataset (S1 Table and S1 Fig). Nevertheless, the bulk of these were low abundance and/or were deemed low-confidence upon realignment of raw RNA-seq data to conjoined sequences spanning a handful of these backsplice junctions and some backsplice junction calls mapped to simple repeat regions raising concerns about misalignment. </t>
  </si>
  <si>
    <t>PMC4777777</t>
  </si>
  <si>
    <t>GSE71526</t>
  </si>
  <si>
    <t xml:space="preserve">Processed slide image data were imported to GeneSpring GX (Agilent, version 11.5, Agilent Technologies LDA UK Limited) where data derived from 41 078 probes were log2-transformed and normalized for downstream analysis. </t>
  </si>
  <si>
    <t xml:space="preserve">The gene expression microarray data have been deposited in the NCBI Gene Expression Omnibus database with accession number GSE71526. </t>
  </si>
  <si>
    <t>GSE10846</t>
  </si>
  <si>
    <t xml:space="preserve">Data-mining from published microarray data sets </t>
  </si>
  <si>
    <t xml:space="preserve">The Lenz microarray data set29 comprising gene expression profiling data for 414 DLBCL tumors was obtained from Gene Expression Omnibus (accession number: GSE10846). </t>
  </si>
  <si>
    <t xml:space="preserve">Further details are provided in Supplementary Methods. Immunohistochemistry (IHC) </t>
  </si>
  <si>
    <t xml:space="preserve">(b) Gene Set Enrichment Analysis of primary DLBCL cases (n=414; GSE10846) for gene sets associated with FOXP1 transcript expression; the 'antigen processing and presentation' signature was significantly enriched according to four independent FOXP1 probes (P&lt;0.05; false discovery rate &lt;0.25). </t>
  </si>
  <si>
    <t xml:space="preserve">(c) Significant (P&lt;0.05) inverse correlations between FOXP1 (223287_s_at) and selected MHC II transcripts (HLA-DRA, 210982_s_at; HLA-DMB, 217478_s_at and HLA-DQB1, 212999_x_at) in primary ABC-DLBCL (n=167) and GCB-DLBCL (n=183) cases derived from data set GSE10846. </t>
  </si>
  <si>
    <t xml:space="preserve">HLA-DRA expression and its relationship with FOXP1, COO and clinical outcome in primary DLBCL patients. (a) Representative DLBCL cases with inverse FOXP1 and HLA-DRA expression patterns by immunohistochemical labeling and photographed at × 200 magnification. </t>
  </si>
  <si>
    <t>PMC2927432</t>
  </si>
  <si>
    <t>GSE5543</t>
  </si>
  <si>
    <t xml:space="preserve">MAS 5 (Affymetrix, Santa Clara, CA) signal intensities and present/absent status for 9 typical DUSPs were obtained from the Affymetrix 95 A chip-based gene expression studies on intact human corneal epithelium from cadaver donor corneas by Turner et al. [20]. </t>
  </si>
  <si>
    <t xml:space="preserve">The data are available through the accession number GSE5543 at the NCBI Gene Expression Omnibus (GEO). </t>
  </si>
  <si>
    <t xml:space="preserve">The same U95 A microarray has been used to characterize global gene expression in stratified epithelia generated using the svHCECs. Briefly, svHCECs were cultured on collagen-coated polyester filters (Transwell-Clear™; Costar, Cambridge, MA) in medium supplemented with 40 mg/ml L(+)-ascorbic acid at the liquid–air interface [21]. </t>
  </si>
  <si>
    <t>PMC5660993</t>
  </si>
  <si>
    <t>GSE99858</t>
  </si>
  <si>
    <t xml:space="preserve">The microarray data were processed and analyzed at Telethon Kids Institute (University of Western Australia, Perth). </t>
  </si>
  <si>
    <t xml:space="preserve">The raw data are available from Gene Expression Omnibus repository (accession number GSE99858). </t>
  </si>
  <si>
    <t xml:space="preserve">Gene Microarray Data Analysis Illumina BeadStudio summary probe and summary control probe profiles were read into R (21) using the lumiR.batch() function available in the lumi package (22), and using the read.ilmn() function available in the limma package (23). </t>
  </si>
  <si>
    <t>PMC3814376</t>
  </si>
  <si>
    <t>GSE16673</t>
  </si>
  <si>
    <t xml:space="preserve">Pair-wise comparisons between the independent sets of intensities yield high Pearson coefficients (r &gt; 0.95), thus confirming the robustness of the GRO results. </t>
  </si>
  <si>
    <t xml:space="preserve">GRO data sets were stored in the GEO databases (http://www.ncbi.nlm.nih.gov/geo) with accession number GSE16673. </t>
  </si>
  <si>
    <t>GSE93652</t>
  </si>
  <si>
    <t xml:space="preserve">Only genes with a logarithmic change of ≥0.8 when comparing aerobic (0 min) and anaerobic (60 min) expression levels of wild type and mutant strains with a P &lt; 0.05 were considered in subsequent analyses. </t>
  </si>
  <si>
    <t xml:space="preserve">Generated data have been deposited in NCBI's Gene Expression Omnibus (Edgar, 2002) and are accessible through Geo Series accession number GSE93652. </t>
  </si>
  <si>
    <t>PMC6188467</t>
  </si>
  <si>
    <t>GSE111430</t>
  </si>
  <si>
    <t xml:space="preserve">The resulting dataset, which includes three biological replicates from both time-zero and 24-hour PCS LECs, was submitted to the Gene Expression Omnibus (GEO) under accession number GSE111430. </t>
  </si>
  <si>
    <t xml:space="preserve">This analysis revealed that 14,454 genes exhibited measurable expression in LECs, while 2251 were DEGs in LECs (1255 upregulated, 996 downregulated) isolated at 24 hours PCS compared to 0 hour PCS (FDR ≤ 0.05; more than 2-fold change in mRNA levels; expressed higher than 2 RPMK either immediately PCS or 24 hours later). Analysis of the DEGs for disease associations using iPathwayGuide (Advaita Corporation, Plymouth, MI, USA) revealed that “cataract” was the most significant (FDR corrected P ≤ 9.1 × 10−4), with 19 of the 27 known cataract-associated genes in the KEGG database being differentially expressed in LECs by 24 hours PCS. </t>
  </si>
  <si>
    <t>PMC5235355</t>
  </si>
  <si>
    <t>GSE86571</t>
  </si>
  <si>
    <t xml:space="preserve">The whole-genome sequence data from this study have been submitted to the NCBI Gene Expression Omnibus (GEO; http://www.ncbi.nlm.nih.gov/geo/), accession number GSE86571. </t>
  </si>
  <si>
    <t>PMC3900380</t>
  </si>
  <si>
    <t>GSE17280</t>
  </si>
  <si>
    <t xml:space="preserve">Genome-wide replication timing profiles of Drosophila S2 and Bg3 cell lines (GEO accession numbers GSE17280 and GSE17281, respectively) were generated by Eaton et al. [15] using Agilent tiling arrays. </t>
  </si>
  <si>
    <t xml:space="preserve">Normalized smoothed M-values were used for the analysis. ChIP-Seq profiles of CBPs and HMs in S2 cells were downloaded as raw data in sra format from the Short Read Archive (SRA) or fetched from the Gene Expression Omnibus (GEO). </t>
  </si>
  <si>
    <t>PMC4683939</t>
  </si>
  <si>
    <t>GSE42658</t>
  </si>
  <si>
    <t xml:space="preserve">Normalized data of microRNA and gene expression are shown in Additional file 1: Table S1 and Additional file 2: Table S2. </t>
  </si>
  <si>
    <t xml:space="preserve">All data were deposited in NCBI’s Gene Expression Omnibus [12] (http://www.ncbi.nlm.nih.gov/geo) and are accessible through GEO accession number GSE42658. </t>
  </si>
  <si>
    <t xml:space="preserve">Differential expression was defined as fold change (FC) &gt; 2 with FDR corrected (Benjamini Hochberg) p-values &lt; 0.05. Unsupervised hierarchical clustering (Euclidean method), was performed on both the microRNA and mRNA expression data. </t>
  </si>
  <si>
    <t>PMC4546479</t>
  </si>
  <si>
    <t>GSE64101</t>
  </si>
  <si>
    <t xml:space="preserve">Pit-1, BRCA1, RAD1, RAD18, RAD51, RAD52, RAD54B, GADD45A, GADD45B, GADD45G, vitamin D receptor (VDR) and 18S mRNA levels were quantified using real-time PCR. </t>
  </si>
  <si>
    <t xml:space="preserve">Microarray assay of mRNA was performed using an Affymetrix Human Gene 1.0 ST Array (GEO database access no. GSE64101). </t>
  </si>
  <si>
    <t xml:space="preserve">Western blotting was performed as previously described [21]. Relative protein expression was quantified using ImageJ software (National Institutes of Health, Bethesda, USA). </t>
  </si>
  <si>
    <t>GSE77455</t>
  </si>
  <si>
    <t>PMC2670509</t>
  </si>
  <si>
    <t>GSE4277</t>
  </si>
  <si>
    <t xml:space="preserve">Only one of them unique to the cochlear fluid stimulated condition IL1R2 (affy ID 205403), P&lt;0.05. </t>
  </si>
  <si>
    <t xml:space="preserve">Array data in 1A can be viewed at www.ncbi.nlm.nih.gov/geo/ using the user “Vambutas” with a password “daniella” to view series “GSE4277” containing 18 arrays from the six patients with “1” next to their description in table 1. </t>
  </si>
  <si>
    <t xml:space="preserve">1B A comparative analysis of IL1R2 expression in these arrays is seen in panel 1B, with standard deviations shown. </t>
  </si>
  <si>
    <t>PMC6288901</t>
  </si>
  <si>
    <t>GSE63525</t>
  </si>
  <si>
    <t xml:space="preserve">Within this study, we used in situ Hi-C data for the GM12878 cell line generated by the Aiden-Lieberman group [2] (Gene Expression Omnibus accession number GSE63525). </t>
  </si>
  <si>
    <t xml:space="preserve">Lists of Hi-C contacts were downloaded, filtered for MAPQ ≥ 30 and merged across replicates. Intra-chromosomal lists of contacts were derived by extracting contacts between loci belonging to the same chromosome. </t>
  </si>
  <si>
    <t xml:space="preserve">All the TAD calling software that we tested are open access and available through the links indicated in the corresponding publications. </t>
  </si>
  <si>
    <t xml:space="preserve">Publicly available Hi-C datasets used in this manuscript have been downloaded from the Gene Expression Omnibus (GSE63525 [2] for the human data; GSE96107 [45] for the mouse data). </t>
  </si>
  <si>
    <t xml:space="preserve">ChIP-seq datasets used in this manuscript have been downloaded from ENCODE (ENCSR000DZP for SMC3 [48]; ENCSR000BMY [49] and ENCSR000EAC [50] for RAD21; ENCSR000AKB [51], ENCSR000DKV [52], ENCSR000DZN [53], ENCSR000DRZ [54] for CTCF). The scripts used for our analyses are deposited in a GitHub (https://github.com/CSOgroup/TAD-benchmarking-scripts [55]) and Zenodo (DOI: 10.5281/zenodo.1470587; [56]) repositories, released under the “Free Public License 1.0.0” open source license. </t>
  </si>
  <si>
    <t>PMC3475374</t>
  </si>
  <si>
    <t>GSE30831</t>
  </si>
  <si>
    <t xml:space="preserve">In this study, genes with absolute Z-score values &gt;1 were considered significantly changed. </t>
  </si>
  <si>
    <t xml:space="preserve">Gene-expression data are available at Microbes Online (www.microbesonline.org) and under GEO reference GSE30831, GSM764979 and GSM764978. </t>
  </si>
  <si>
    <t xml:space="preserve">Protein preparation, labeling and analysis Cell pellets from biological triplicates were pooled into 1 ml of lysis buffer (500 mℳ triethylammonium bicarbonate with 4 ℳ urea, pH=7). </t>
  </si>
  <si>
    <t>PMC4156628</t>
  </si>
  <si>
    <t>GSM16892</t>
  </si>
  <si>
    <t xml:space="preserve">The final HGMEC SAGE library which was constructed using the short SAGE protocol as it is superior to the long SAGE protocol in identifying differential expression of tags [16] contained 68,987 tags with 18,385 unique tags after electronic removal of contaminating linker sequences (Additional file 1: Table S1). </t>
  </si>
  <si>
    <t xml:space="preserve">It has been approved by the Gene Expression Omnibus (GEO) data depository (http://www.ncbi.nlm.nih.gov/geo) and assigned an accession number [GEO:GSM16892]. </t>
  </si>
  <si>
    <t xml:space="preserve">Key features of this library are shown in Table 1.Table 1 Key features of the HGMEC SAGE library Distribution of tags and genes (unique tags) based on SageGenie data.Reliable tags: All tags with a ranking according to SAGE Genie [13] greater than 80% and not from an undefined 3’ end. Tags with no match: All tags with no matching tags in the SAGE Genie database. </t>
  </si>
  <si>
    <t>GSM384017</t>
  </si>
  <si>
    <t xml:space="preserve">With a sum of 0.070 (7%) for these 150 tags our HGMEC SAGE library is clearly classified to be of endothelial origin (Figure 3). </t>
  </si>
  <si>
    <t xml:space="preserve">Notably, two of the analyzed 18 endothelial cell SAGE libraries, “Vascular_endothelium_normal_breast_associated_P1H12 + _AP_1” [GEO: GSM384017] and “Normal corneal endothelium” [GEO: GSM1652], scored below the threshold of 0.022. </t>
  </si>
  <si>
    <t xml:space="preserve">Consequently, although this might be the reflection of a significant endothelial heterogeneity, only the remaining 16 endothelial cell SAGE libraries were merged to build a non-glomerular endothelial reference SAGE library for further analyses.Figure 3 Classification of glomerular microvascular endothelial cell (HGMEC) library as endothelial. A) Cross-validation using 63 non-endothelial and 18 endothelial SAGE-libraries not including HGMEC SAGE library. </t>
  </si>
  <si>
    <t>PMC6140794</t>
  </si>
  <si>
    <t>GSE108672</t>
  </si>
  <si>
    <t xml:space="preserve">DATA AND SOFTWARE AVAILABILITY </t>
  </si>
  <si>
    <t xml:space="preserve">The accession number for the RNA-seq data reported in this paper is GEO: GSE108672. </t>
  </si>
  <si>
    <t xml:space="preserve">The accession number for ERG, GFI1B, SCL, GATA2, LMO2, and MEIS1 ChIP-seq in HPC7 cells reported in this paper is GEO: GSE22178. The DOI number for Mendeley data is https://doi.org/10.17632/swk6j63kft.1. </t>
  </si>
  <si>
    <t>GSE22178</t>
  </si>
  <si>
    <t xml:space="preserve">The accession number for ERG, GFI1B, SCL, GATA2, LMO2, and MEIS1 ChIP-seq in HPC7 cells reported in this paper is GEO: GSE22178. </t>
  </si>
  <si>
    <t xml:space="preserve">The DOI number for Mendeley data is https://doi.org/10.17632/swk6j63kft.1. </t>
  </si>
  <si>
    <t xml:space="preserve">(E) YY1 occupancy at Kit. </t>
  </si>
  <si>
    <t xml:space="preserve">(i) “+” and “− ” indicate positive versus negative occupancy of transcription factors at Kit based on ChIP-seq (GEO: GSE22178) or ChIP-qPCR, respectively. </t>
  </si>
  <si>
    <t xml:space="preserve">(ii) YY1 occupancy at Kit in HPC-7 cells detected by ChIP-qPCR and normalized to input. (F) The model assumes that YY1 directly regulates SCF/c-Kit signaling in HSCs and promotes HSC long-term self-renewal and quiescence without a requirement for the REPO domain/PcG function. </t>
  </si>
  <si>
    <t>PMC3439377</t>
  </si>
  <si>
    <t>GSE12773</t>
  </si>
  <si>
    <t xml:space="preserve">Total RNA samples from 5 donors were labeled and hybridized to U133 Plus 2.0 microarrays (Affymetrix) as previously described [15]. </t>
  </si>
  <si>
    <t xml:space="preserve">Details of the microarray data can be viewed at http://www.ncbi.nlm.nih.gov/geo (Gene Expression Omnibus accession number GSE12773). </t>
  </si>
  <si>
    <t xml:space="preserve">Microarray data were analyzed in the R environment for statistical computing (www.r-project.org/) as detailed in Methods S1. Differentially expressed genes were identified using moderated t statistics [46] with false discovery rate control for multiple hypothesis testing [47]. </t>
  </si>
  <si>
    <t>PMC5798954</t>
  </si>
  <si>
    <t>GSE65838</t>
  </si>
  <si>
    <t xml:space="preserve">The genomic data used in this paper have previously been deposited in the NCBI Gene Expression Omnibus (GEO) database with accession number: GSE65838. </t>
  </si>
  <si>
    <t xml:space="preserve">Analyses of AGO2 binding sites and predicted miRNA target sites We used CircInteractome [41] for the AGO2 binding and miRNA binding site prediction analyses of stably expressed- and upregulated circRNAs upon differentiation of EpSCs. </t>
  </si>
  <si>
    <t>PMC6307289</t>
  </si>
  <si>
    <t>GSE91019</t>
  </si>
  <si>
    <t xml:space="preserve">Integration of ChIP-seq with gene expression data </t>
  </si>
  <si>
    <t xml:space="preserve">The Gene expression data used in this study consists of RNA-seq experiments performed in control and LPS (treatment for 100 min with 1μg/mL) condition in the same Detroit 562 cells [14] and available under the accession number GSE91019 in the NCBI’s Gene Expression Omnibus (GEO) depository. </t>
  </si>
  <si>
    <t xml:space="preserve">Distance to the closest TSS was retrieved from the annotation analysis performed with the command annotatePeaks.pl in Homer. Only the peaks not located at a gene’s promoter (-2Kb to +2Kb around TSS) are considered when comparing LPS-increased and non LPS-increased H3K27ac peaks in Fig. 3a while the whole distribution can be found in Additional file 9 A. </t>
  </si>
  <si>
    <t>GSE91018</t>
  </si>
  <si>
    <t xml:space="preserve">Integration of H3K27ac ChIP-seq with RELA binding </t>
  </si>
  <si>
    <t xml:space="preserve">The RELA DNA binding data used in this study is available under the accession number GSE91018 in the NCBI’s GEO repository. </t>
  </si>
  <si>
    <t xml:space="preserve">It consists of RELA ChIP-seq experiments performed under Control or LPS (treatment for 80 min at 1μg/mL) condition in the same Detroit 562 cells [14]. RELA ChIP-seq was used to quantify RELA binding at the various H3K27ac peaks identified in this study. </t>
  </si>
  <si>
    <t>GSE12417</t>
  </si>
  <si>
    <t xml:space="preserve">In this study, we derived a gene signature including 42 probes which mapped to 43 annotated genes from GDSC blood cell lines and the GEO GSE12417 dataset. </t>
  </si>
  <si>
    <t xml:space="preserve">The chemo-sensitivity score calculated based on the expression level of the 42 probes was significantly associated with OS in GSE12417 CN-AML patients and replicated in the TCGA AML dataset. Multivariate analysis showed that the chemo-sensitivity score might be an independent risk factor for AML outcome. </t>
  </si>
  <si>
    <t>PMC5673240</t>
  </si>
  <si>
    <t>GPL1261</t>
  </si>
  <si>
    <t xml:space="preserve">We specifically utilized the microarray-specific subset of NeuroExpresso. </t>
  </si>
  <si>
    <t xml:space="preserve">These samples were collected using purified, pooled-cell microarrays with transcriptomes quantified using the Affymetrix Mouse Expression 430A Array (GPL339) or Mouse Genome 430 2.0 Array (GPL1261). </t>
  </si>
  <si>
    <t xml:space="preserve">We further only used probesets that were shared between both platforms. Transcriptomic samples were quality controlled and manually curated for cell type identity and basic sample metadata, including animal age, array platform, and purification method. </t>
  </si>
  <si>
    <t>GSE56996</t>
  </si>
  <si>
    <t xml:space="preserve">Specifically, for two major cell types with transcriptomic data collected at varying ages, cortical parvalbumin-positive (PV) interneurons labelled by the G42 mouse line and cerebellar Purkinje cells [22,65], we kept samples collected at different ages separate and used of samples collected from animals aged less than P14. </t>
  </si>
  <si>
    <t xml:space="preserve">We further included data representing cortical Htr3a- and Oxtr-expressing cells from Gene Expression Omnibus (GEO) accession GSE56996 [66] and layer 2–3 and layer 6 pyramidal cells from GSE69340 [67]. </t>
  </si>
  <si>
    <t xml:space="preserve">The complete listing of transcriptomic samples, annotated cell types, and references is provided in S2 Table. Gene filtering and sample summarization </t>
  </si>
  <si>
    <t>PMC3108973</t>
  </si>
  <si>
    <t>GSE25317</t>
  </si>
  <si>
    <t xml:space="preserve">Further study in the more sensitive OVCAR-3 cell line showed that it could potently induce cell apoptosis (Annexin V-FITC assay), G2/M cell cycle arrest (PI staining analysis) and also dose-dependently inhibit OVCAR-3 xenograft tumors' growth on female athymic nude mice (BALB/c, nu/nu). </t>
  </si>
  <si>
    <t xml:space="preserve">Mechanistic studies (both in vitro and in vivo) revealed that FBA-TPQ might exert its activity through Reactive Oxygen Species (ROS)-associated activation of the death receptor, p53-MDM2, and PI3K-Akt pathways in OVCAR-3 cells, which is in accordance with in vitro microarray (Human genome microarrays, Agilent) data analysis (GEO accession number: GSE25317). </t>
  </si>
  <si>
    <t xml:space="preserve">In conclusion, FBA-TPQ exhibits significant anticancer activity against ovarian cancer cells, with minimal toxicity to non-tumorigenic human IOSE-144 cells, indicating that it may be a potential therapeutic agent for ovarian cancer. </t>
  </si>
  <si>
    <t>PMC4435100</t>
  </si>
  <si>
    <t>GSE44082</t>
  </si>
  <si>
    <t xml:space="preserve">Also, genes pro-opiomelanocortin (ID: 18976), growth hormone (ID: 14599), Sst (ID: 20604), and pro-melanin-concentrating hormone (PMCh) (ID: 110312) were additionally looked at,since they also have been described to play a role in food intake behaviour.17 </t>
  </si>
  <si>
    <t xml:space="preserve">Array data have been submitted to the gene expression omnibus, accession numbers GSE44082 (C26 tumour) and GSE57190 (Lewis Lung tumour and hypothalamic cell lines). </t>
  </si>
  <si>
    <t xml:space="preserve">Data set containing the array data on hypothalamic tissues of C26 TB mice has been published previously.10 </t>
  </si>
  <si>
    <t>PMC3992571</t>
  </si>
  <si>
    <t>GSE15568</t>
  </si>
  <si>
    <t xml:space="preserve">cDNA was synthesized from total RNA and hybridized on the Affymetrix Chips (Gene-ChipHuman Genome U133 Plus 2.0 Array, Affymetrix, Santa Clara, CA, USA) according to the protocol from Affymetrix Manual (version 700217 rev 3). </t>
  </si>
  <si>
    <t xml:space="preserve">The data set has been deposited in the GEO database under accession number GSE15568. </t>
  </si>
  <si>
    <t xml:space="preserve">The expression data for 22283 probe sets were normalized and evaluated using Affymetrix Microarray Suite v5.1 software (Affymetrix). The transcriptiome data were analyzed using the web-based interface of the tool GenePattern, accessed at http://broadinstitute.org/cancer/software/genepattern,27 to evaluate our transcriptome data comparing two patient subgroups defined by their EHF intragenic background at 22 283 probe sets. </t>
  </si>
  <si>
    <t>PMC6492458</t>
  </si>
  <si>
    <t>GSE25055</t>
  </si>
  <si>
    <t xml:space="preserve">In this study, we constructed free-scale gene co-expression networks using weighted gene co-expression network analysis (WGCNA). </t>
  </si>
  <si>
    <t xml:space="preserve">The gene expression profiles of GSE25055 were downloaded from the Gene Expression Omnibus (GEO) database to identify potential biomarkers associated with breast cancer progression. </t>
  </si>
  <si>
    <t xml:space="preserve">GSE42568 was downloaded for validation. A total of 9 modules were established via the average linkage hierarchical clustering. </t>
  </si>
  <si>
    <t>GSE71685</t>
  </si>
  <si>
    <t xml:space="preserve">Cluster of orthologous groups’ analysis was performed using PANTHER (http://www.pantherdb.org/). </t>
  </si>
  <si>
    <t xml:space="preserve">Expression array data are available through GEO Series accession number GSE71685. </t>
  </si>
  <si>
    <t>PMC5043592</t>
  </si>
  <si>
    <t>GSE21510</t>
  </si>
  <si>
    <t xml:space="preserve">Global mRNA gene expression profiling of CRC tissue and adjacent normal mucosa revealed decreased levels of BMP-2 gene expression (Fig. 1a) [2]. </t>
  </si>
  <si>
    <t xml:space="preserve">Follow up bioinformatics analysis of CRC gene expression data using the GEO database (GSE21510) revealed similar pattern of down regulation of BMP-2 gene expression in CRC compared to normal tissues, and this was also observed in metastatic and metastatic recurrent CRC lesions, suggesting that loss of BMP2 is an unfavourable event in CRC pathogenesis and progression (Fig. 1b). </t>
  </si>
  <si>
    <t xml:space="preserve">Lentiviral-mediated stable overexpression of BMP2 reduced viability of HCT116 CRC cells in vitro (Fig. 1c, d). Adding exogenous recombinant BMP2 to HCT116 cells led to similar results (Additional file 1: Figure S1). </t>
  </si>
  <si>
    <t>PMC6330943</t>
  </si>
  <si>
    <t>GSE118370</t>
  </si>
  <si>
    <t xml:space="preserve">GenomeStudio 1.0 was used to perform average normalization of the results from the mRNA microarray. </t>
  </si>
  <si>
    <t xml:space="preserve">Microarray data were deposited in a Gene Expression Omnibus (GEO) database (accession no. GSE118370). </t>
  </si>
  <si>
    <t xml:space="preserve">RNA extraction and quantitative real-time PCR (qRT-PCR) Isolation of total RNA and synthesis of cDNA were made according to the manufacture’s protocol. </t>
  </si>
  <si>
    <t>PMC2995040</t>
  </si>
  <si>
    <t>GSE2716</t>
  </si>
  <si>
    <t xml:space="preserve">Correlation analysis of CPA-sRNAs with mycelial gene expression and MPSS and SAGE tags </t>
  </si>
  <si>
    <t xml:space="preserve">Correlation analyses were conducted using normalized signal intensity values of microarray data for M. oryzae mycelia grown in complete media for 48 h and a further 12 h in minimal media (NCBI GEO Accession #; GSE2716, Sample ID #s; GSM 52525, GSM 52524, GSM 52520) with the number of assigned CPA-sRNAs using JMP (SAS Institute) software. </t>
  </si>
  <si>
    <t xml:space="preserve">Analyses were conducted for both CPA-sRNAs mapping in the sense and antisense orientation with expression values for individual genes. Genes were also grouped into 100 bins based on gene expression and the relationship between the mean gene expression and the mean number of CPA-sRNAs per bin compared. </t>
  </si>
  <si>
    <t>PMC5512810</t>
  </si>
  <si>
    <t>GPL198</t>
  </si>
  <si>
    <t xml:space="preserve">Gene Ontology analysis was assessed with agriGO (http://bioinfo.cau.edu.cn/agriGO/) [79]. </t>
  </si>
  <si>
    <t xml:space="preserve">Singular Enrichment Analysis was performed for Arabidopsis thaliana against the Affymetrix ATH1 Genome Array (GPL198) reference. </t>
  </si>
  <si>
    <t xml:space="preserve">Significance was assessed using a Fisher test with the Yeutieli multiple hypothesis testing correction (False Discovery Rate under dependency) at a 0.05 significance level. The minimum number of mapping entries was set to five (Additional file 12: Table S6 and Additional file 13: Table S7). </t>
  </si>
  <si>
    <t>PMC4702602</t>
  </si>
  <si>
    <t>GSE68964</t>
  </si>
  <si>
    <t xml:space="preserve">Sequencing data are available at the NCBI Sequence Read Archive under accession number GSE68964. </t>
  </si>
  <si>
    <t>GSE75382</t>
  </si>
  <si>
    <t xml:space="preserve">Samples were hybridized to Affymetrix GeneChip Mouse Genome 430 2.0 arrays at the GeneChip facility at Iowa State University. </t>
  </si>
  <si>
    <t xml:space="preserve">The data are available at NCBI Gene Expression Omnibus (GEO) number GSE75382. </t>
  </si>
  <si>
    <t xml:space="preserve">Microarray results were analyzed using the Bioconductor Affy package in R [34]. Mas5 was employed for background adjustment and normalization and all data were log(2) transformed. </t>
  </si>
  <si>
    <t>PMC5437009</t>
  </si>
  <si>
    <t>GSE27678</t>
  </si>
  <si>
    <t xml:space="preserve">RNA-Seq data from cervical carcinoma tissues and adjacent tissues was downloaded from The Cancer Genome Atlas (TCGA) and the NCBIs Gene Expression Omnibus (GEO, http://www.ncbi.nlm.nih.gov/geo/) are accessible through GEO Series accession number GSE27678 datasets following approval of this project by the consortium. </t>
  </si>
  <si>
    <t>PMC4061027</t>
  </si>
  <si>
    <t>GSE56985</t>
  </si>
  <si>
    <t xml:space="preserve">The sum of the percentage of positive staining and the intensity was used to define expression levels. </t>
  </si>
  <si>
    <t xml:space="preserve">The dataset has been submitted to the Gene Expression Omnibus (GEO), and the accession number is GSE56985. </t>
  </si>
  <si>
    <t>PMC3180291</t>
  </si>
  <si>
    <t>GSE26280</t>
  </si>
  <si>
    <t xml:space="preserve">To elucidate the molecular basis underlying drought response, transcript levels of genes were screened under drought conditions. </t>
  </si>
  <si>
    <t xml:space="preserve">Using expression data for stress treatment in rice seedlings (http://www.ricearray.org), 12 drought-responsive ERF genes (DERF) were identified (Table S1, GEO accession number GSE26280). </t>
  </si>
  <si>
    <t xml:space="preserve">One of the DERF genes, OsDERF1 (Os08g35240), located in rice chromosome 8, encodes a 243-amino-acid protein with predicted molecular mass of 23.8 kDa. Amino acid analysis indicated that the putative protein contains a typical ERF/AP2 domain at 26–91th amino acids, an activation domain at 161–180th amino acids, and a nuclear localization signal at 25–34th amino acids. </t>
  </si>
  <si>
    <t>PMC4399909</t>
  </si>
  <si>
    <t>GSE56013</t>
  </si>
  <si>
    <t xml:space="preserve">Venn diagrams were generated using Biovenn [68]. </t>
  </si>
  <si>
    <t xml:space="preserve">The RNA-Seq data are available at the NCBI Gene Expression Omnibus under series accession number GSE56013. </t>
  </si>
  <si>
    <t>PMC3129529</t>
  </si>
  <si>
    <t>GSE26664</t>
  </si>
  <si>
    <t xml:space="preserve">Using Edena (Hernandez et al., 2008), 9 950 730 32 nt reads were assembled with parameters m=16 and M=16, which yielded the highest N50 value (N50=170). </t>
  </si>
  <si>
    <t xml:space="preserve">The raw data and assembly are available from the Gene Expression Omnibus (GEO) under accession number GSE26664. </t>
  </si>
  <si>
    <t xml:space="preserve">The total DNA of a eukaryote may contain up to three different translation codes (De Grey, 2005): nuclear, mitochondrial and plastid (if the organism is photosynthetic, but this is not the case for G.pseudospinescens). To avoid mixing these signals, the user can choose to feed individual contigs to FACIL, but this might lead to a bad genetic code prediction due to shortage of data. </t>
  </si>
  <si>
    <t>PMC6307757</t>
  </si>
  <si>
    <t>GSE26459</t>
  </si>
  <si>
    <t xml:space="preserve">Down‐regulated DLG5 expression in TAM‐resistant breast cancer tissues and cells </t>
  </si>
  <si>
    <t xml:space="preserve">The relationship between DLG5 expression and TAM resistance in ER+ breast cancer was firstly analysed by a gene expression profile in the GEO database (GSE26459), which showed that DLG5 expression in the TAM‐resistance MCF7 cells was significantly lower than that in the TAM‐sensitive MCF7 cells (P &lt; 0.01, Figure 1A). </t>
  </si>
  <si>
    <t xml:space="preserve">Immunohistochemistry analysis of nine paired of TAM resistant and sensitive breast cancer tissues indicated that while higher levels of DLG5 expression were detected in adjacent tissues the levels of DLG5 expression in the TAM‐resistant breast cancer tissues were lower than that in the TAM‐sensitive breast cancer tissues in this population (Figure 1B and C, Table 1). Similarly, the relative levels of DLG5 mRNA transcripts and protein expression in the TAM‐resistant MCF7‐TamR cells were significantly lower than that in the TAM‐sensitive MCF‐7 cells, but higher than that in the high TAM‐resistant LCC2 cells (Figure 1D‐E). </t>
  </si>
  <si>
    <t xml:space="preserve">DLG5 suppresses the breast cancer stem cell‐like characteristics to restore TAM sensitivity by inhibiting TAZ expression and nuclear translocation </t>
  </si>
  <si>
    <t xml:space="preserve">Given that the Hippo transducer TAZ is required for sustained self‐renewal of BCSCs,16 we analysed TAZ expression in the gene expression profile from the GEO database (GSE26459) and our paired breast cancer tissues. </t>
  </si>
  <si>
    <t xml:space="preserve">The results indicated that the relative levels of TAZ expression in TAM‐resistant MCF7 cells were significantly higher than that in the TAM‐sensitive MCF7 (Figure 5A and B). Similarly, DLG5 silencing decreased the TAZ phosphorylation, and increased the relative levels of TAZ and its nuclear translocation in MCF7 cells while DLG5 overexpression increased the TAZ phosphorylation, and decreased TAZ protein expression, and nuclear translocation in LCC2 cells (Figure 5C and D). </t>
  </si>
  <si>
    <t xml:space="preserve">Down‐regulated DLG5 expression promotes TAZ expression and nuclear localization in breast cancer cells. </t>
  </si>
  <si>
    <t xml:space="preserve">(A) Analysis of TAZ expression in the GEO database (GSE26459). </t>
  </si>
  <si>
    <t xml:space="preserve">(B) Immunohistochemistry analysis of TAZ expression in TAM‐sensitive and resistant breast cancer tissues. Scale bar, 50 μm (C) Western blot analysis of TAZ expression and phosphorylation in the indicated cells. </t>
  </si>
  <si>
    <t>PMC6031357</t>
  </si>
  <si>
    <t>GSE112413</t>
  </si>
  <si>
    <t xml:space="preserve">DAVID (Huang et al., 2009a,b), with default parameters, was used for functional annotation clustering of significantly upregulated and downregulated genes. </t>
  </si>
  <si>
    <t xml:space="preserve">Data are available at Gene Expression Omnibus (GEO) with the accession number GSE112413. </t>
  </si>
  <si>
    <t xml:space="preserve">RNAseq data are available at GEO, under accession number GSE112413. </t>
  </si>
  <si>
    <t xml:space="preserve">Supplementary information Supplementary information available online at http://dmm.biologists.org/lookup/doi/10.1242/dmm.031526.supplemental </t>
  </si>
  <si>
    <t>GSE43083</t>
  </si>
  <si>
    <t xml:space="preserve">The number of reads per kb of transcript per million mapped reads (RPKM) was used to normalize the raw data (Mortazavi et al. 2008), and mean RPKM values were determined for both the WT and gacA mutant samples. </t>
  </si>
  <si>
    <t xml:space="preserve">The complete dataset from this study has been deposited at the National Center for Biotechnology Information (NCBI) Sequence Read Archive (SRA) with the Accession No. GSE43083. </t>
  </si>
  <si>
    <t xml:space="preserve">A ratio of the mean RPKM values (gacA mutant/WT) was computed for each gene and displayed by gene order from the chromosome origin of replication (Fig. 1). Comparisons were performed using a modified t-test and genes with differences in gene expression based on the ratio were considered for further analysis when the P-value was less than 0.05 (except as otherwise mentioned) and the expression ratio was ≥2.0 or ≤0.5 (Table S3) (Wang et al. 2011). </t>
  </si>
  <si>
    <t>PMC4324535</t>
  </si>
  <si>
    <t>GSE43628</t>
  </si>
  <si>
    <t xml:space="preserve">Gene expression data have been deposited in the Gene expression Omnibus database with the accession code GSE43628. </t>
  </si>
  <si>
    <t>PMC3490385</t>
  </si>
  <si>
    <t>GSE33675</t>
  </si>
  <si>
    <t xml:space="preserve">The miRNA expression profile of hESC-ECs was determined by two-channel miRNA microarray analysis using the human miRNA array (LC Sciences, Houston, TX) based on miRBase, version 10.1 (Sanger miRBase) (http://www.ncbi.nlm.nih.gov/geo/query/acc.cgi?acc=GSE33675). </t>
  </si>
  <si>
    <t xml:space="preserve">Supporting Information Figure S1 depicts the experimental design of the miRNA microarray. To assess the statistical significance of intergroup differences, the empirical Bayes method implemented in the limma R package was used [38]. </t>
  </si>
  <si>
    <t>PMC5870598</t>
  </si>
  <si>
    <t>GSE39582</t>
  </si>
  <si>
    <t xml:space="preserve">TNF-α was demonstrated more abundantly expressed in CRC tissues compared with adjacent normal mucosa, and its expression is positively correlated with Dukes’ stages19,20. </t>
  </si>
  <si>
    <t xml:space="preserve">Normalized expression values of mRNA data in colorectal cancer downloaded from The Cancer Genome Atlas and a published high-throughput microarray dataset (NCBI/GEO/GSE39582; n = 566) were used for line chart plotting. </t>
  </si>
  <si>
    <t xml:space="preserve">Only 20 representative genes and the median value of their expression in different colorectal cancer stages were shown in the line chart. We identified a correlation between the transcription of TNF-α/ NF-κB-induced genes and CRC progression (Fig. 1a). </t>
  </si>
  <si>
    <t>GSE68377</t>
  </si>
  <si>
    <t xml:space="preserve">mCRC denotes CRC tissues with lymph node metastasis. </t>
  </si>
  <si>
    <t xml:space="preserve">The right panel shows the aberrantly expression of miR-105 in human CRC tissues and their adjacent normal mucosa analysis using a published high-throughput microarray dataset (NCBI/GEO/GSE68377). f Expression of miR-105 in six CRC cell lines compared with the normal human colon epithelial cell line FHC (mean ± SD, n = 3) </t>
  </si>
  <si>
    <t xml:space="preserve">miR-105 is overexpressed in CRC tissues and cell lines Real-time qPCR was used to measure the expression of miR-105 transcripts in CRC tissues and cell lines. </t>
  </si>
  <si>
    <t xml:space="preserve">Moreover, the expression of miR-105 in mCRC tissues was dramatically higher than that in nmCRC tissues (P = 0.021, Fig. 2e, left panel). </t>
  </si>
  <si>
    <t xml:space="preserve">Aberrantly expressed miRNAs were also investigated through analyzing a published high-throughput microarray dataset (NCBI/GEO/GSE68377; n = 7). </t>
  </si>
  <si>
    <t xml:space="preserve">Consistently, the microarray result showed that the expression of miR-105 was upregulated an average of 1.046 fold in CRC tumor tissues compared with normal colorectal mucosa tissue specimens (P = 0.024, Fig. 2e, right panel). Increased expression of miR-105 was also found in CRC cell lines including HT29, SW620, SW480, and HCT116, compared with normal human colon epithelial cell line FHC (Fig. 2f). </t>
  </si>
  <si>
    <t>PMC6491468</t>
  </si>
  <si>
    <t>GSE47185</t>
  </si>
  <si>
    <t xml:space="preserve">Microarray data from hypertensive kidney disease samples (GSM920386-920400) and normotensive healthy controls (GSM807930-807931, 807934, 920368–920385) were compared23. </t>
  </si>
  <si>
    <t xml:space="preserve">Glomerular gene expression profiles were obtained from GEO; http://www.ncbi.nlm.nih.gov/geo under accession number GSE47185. </t>
  </si>
  <si>
    <t xml:space="preserve">The data was processed using Bioconductor R package. To check FHL2 protein expression in normotensive and hypertensive kidney, samples were double-stained with FHL2 and a podocyte marker Nehrin. </t>
  </si>
  <si>
    <t>PMC5663106</t>
  </si>
  <si>
    <t>GSE99427</t>
  </si>
  <si>
    <t xml:space="preserve">KM and CN were supported by a PhD fellowship of the German National Academic Foundation. </t>
  </si>
  <si>
    <t xml:space="preserve">All the data reported in this paper can be found in the Gene Expression Omnibus database with the accession numbers GSE99427 (iCLIP data) [96], GSE99615 (RNA-seq data) [97], GSE99464 (RIP-seq data) [98], and GSE99616 (SuperSeries) [99]. </t>
  </si>
  <si>
    <t xml:space="preserve">Information and requests for reagents: dorothee.staiger@uni-bielefeld.de. </t>
  </si>
  <si>
    <t>PMC5810212</t>
  </si>
  <si>
    <t>GSE85871</t>
  </si>
  <si>
    <t xml:space="preserve">Choice of differentially expressed miRNAs list using heat map analysis </t>
  </si>
  <si>
    <t xml:space="preserve">We obtained the microarray date from Gene Expression Omnibus (GEO, http://www.ncbi.nlm.nih.gov/geo/), and the GEO accession no. is GSE85871. </t>
  </si>
  <si>
    <t xml:space="preserve">Observations with adjusted P-values ≥0.05 were removed, and thus excluded from further analysis. The heat map of the miRNAs most obvious differences was created using a method of hierarchical clustering by GeneSpring GX, version 7.3 (Agilent Technologies, Santa Clara, CA, USA). </t>
  </si>
  <si>
    <t xml:space="preserve">HNK induces aberrant miRNA expression in human OS cells. </t>
  </si>
  <si>
    <t xml:space="preserve">(A) Microarray data obtained from the Gene Expression Omnibus database (accession no. GSE85871). </t>
  </si>
  <si>
    <t xml:space="preserve">Heat map shows significant expression alterations of 45 miRNAs in a breast cancer cell line treated with HNK or vehicle. Green represents low expression and red represents high expression. </t>
  </si>
  <si>
    <t>PMC6399342</t>
  </si>
  <si>
    <t>GSE90711</t>
  </si>
  <si>
    <t xml:space="preserve">Analysis of fibroblast vs Schwann-cell RNA-Seq data </t>
  </si>
  <si>
    <t xml:space="preserve">RNA-Seq data for cultured human fibroblasts (n = 3) and Schwann cells (n = 5) published by Weiss et al.38 were downloaded from GEO (GSE90711). </t>
  </si>
  <si>
    <t xml:space="preserve">Reads were mapped to GRCh38.88 human genome using STAR aligner91 with default settings. Counts were assigned to GRCh38.88 ENSEMBL gene annotation using HTSeq92. </t>
  </si>
  <si>
    <t>PMC5760857</t>
  </si>
  <si>
    <t>GSE104424</t>
  </si>
  <si>
    <t xml:space="preserve">Libraries were quality‐controlled and quantified using a Nanodrop 2000 (Thermo Scientific), Agilent 2100 Bioanalyzer (Agilent Technologies), and Qubit (Life Technologies). </t>
  </si>
  <si>
    <t xml:space="preserve">Data will be made available upon publication via GEO (accession number GSE104424). </t>
  </si>
  <si>
    <t xml:space="preserve">Base calling from raw images and file conversion to fastq‐files was achieved by Illumina pipeline scripts. Subsequent steps included quality control (FastQC, https://www.bioinformatics.babraham.ac.uk/projects/fastqc/), mapping to reference genome (mm10, STAR aligner v2.3.0 (Djebali et al, 2012) non‐default parameters), read counting on genes or exons (HTSeq, http://www-huber.embl.de/users/anders/HTSeq, mode: intersection‐non‐empty), and differential gene (DESeq2_1.4.5; Love et al, 2014) usage biostatistical analysis. </t>
  </si>
  <si>
    <t xml:space="preserve">RNA‐sequencing datasets are available via GEO accession number: GSE104424. </t>
  </si>
  <si>
    <t>PMC5384028</t>
  </si>
  <si>
    <t>GSE75560</t>
  </si>
  <si>
    <t xml:space="preserve">To measure the level of significance for biological pathways in the KEGG pathway database represented by DEGs, enrichment analysis was performed by Perl ‘Comparison' package.48 Only pathways that had a P-value ⩽0.05 were considered significant. </t>
  </si>
  <si>
    <t xml:space="preserve">Array data are available at Gene Expression Omnibus (http://www.ncbi.nlm.nih.gov/geo/) under the accession number GSE75560. </t>
  </si>
  <si>
    <t xml:space="preserve">Bronchoalveolar lavage and isolation of alveolar macrophages Bronchoalveolar lavage was performed as described previously.47, 49 Briefly, the BALF was collected by lavaging the left or right lung three times with phosphate-buffered saline (PBS) through a tracheal cannula, which was pooled and centrifuged at 300 × g for 10 min. </t>
  </si>
  <si>
    <t>PMC6474294</t>
  </si>
  <si>
    <t>GSE50161</t>
  </si>
  <si>
    <t xml:space="preserve">Data availability (where applicable) </t>
  </si>
  <si>
    <t xml:space="preserve">The datasets analyzed are available in the Cancer Genome Atlas data portal and the gene expression omnibus database (GSE50161). </t>
  </si>
  <si>
    <t>PMC3856087</t>
  </si>
  <si>
    <t>GSE45487</t>
  </si>
  <si>
    <t xml:space="preserve">These results indicated that there was essentially no difference in the numbers of expressed probe sets among the three samples. </t>
  </si>
  <si>
    <t xml:space="preserve">The complete lists of probe sets from MC3T3-E1 cell samples are available on Gene Expression Omnibus (GEO), a public database (accession numbers: GSE45487). </t>
  </si>
  <si>
    <t xml:space="preserve">The expression analysis in LIPUS-treated cells using GeneSpring® software demonstrated many probe sets that were differentially expressed by a factor of 1.5 or greater. The Venn diagrams in Figure S1 summarize the numbers of probe sets that were upregulated (Figure S1A,C) and downregulated (Figure S1B,D) in response to LIPUS treatment (6- and 24-h culture) in all three experiments. </t>
  </si>
  <si>
    <t>PMC3459877</t>
  </si>
  <si>
    <t>GSM932404</t>
  </si>
  <si>
    <t xml:space="preserve">After preprocessing to remove low quality reads, 99.24% clean reads of PC and 98.93% clean reads of PT were left and thus submitted for assembly. </t>
  </si>
  <si>
    <t xml:space="preserve">Through assembly and elimination of redundancy, 300,382 contigs were generated from both libraries (GEO accession numbers GSM932404 and GSM932405) with average length of 322 bp, and 32,549 contigs were longer than 500 bp. </t>
  </si>
  <si>
    <t xml:space="preserve">The distribution of contig length is shown in  Figure 1 , varying from 100 bp to more than 3000 bp. We conducted genes at the different expressions between PC library and PT library. </t>
  </si>
  <si>
    <t>GPL23280</t>
  </si>
  <si>
    <t xml:space="preserve">P-value of t-test, *&lt;0.05. </t>
  </si>
  <si>
    <t xml:space="preserve">H.H. viridissima genes involved in the symbiosis with Chlorella algae were identified by microarray based on the contigs of H. viridissima A99 transcriptome (NCBI GEO Platform ID: GPL23280). </t>
  </si>
  <si>
    <t xml:space="preserve">For the microarray analysis, total RNA was extracted from the polyps after light exposure for six hours. By comparing the transcriptomes of Hv_Sym and Hv_Apo, we identified 423 contigs that are up-regulated and 256 contigs that are down-regulated in presence of Chlorella A99 (Figure 1C). </t>
  </si>
  <si>
    <t xml:space="preserve">cRNA labeled with cyanine-3 were synthesized from 400 ng total Hydra RNA using a Low Input Quick Amp Labeling Kit for one color detection (Agilent Technologies). </t>
  </si>
  <si>
    <t xml:space="preserve">A set of fluorescently labeled cRNA targets was employed in a hybridization reaction with 4 × 44K Custom-Made Hydra viridissima Microarray (Agilent Technologies) contributing a total of 43,222 transcripts that was built by mRNA-seq data (NCBI GEO Platform ID: GPL23280) (Bosch et al., 2009). </t>
  </si>
  <si>
    <t xml:space="preserve">Hybridization and washing were performed using the GE Hybridization Kit and GE Wash Pack (Agilent Technologies) after which the arrays were scanned on an Agilent Technologies G2565BA microarray scanner system with SureScan technology following protocols according to the manufacturer's instructions. The intensity of probes was extracted from scanned microarray images using Feature Extraction 10.7 software (Agilent Technologies). </t>
  </si>
  <si>
    <t>GSE97633</t>
  </si>
  <si>
    <t xml:space="preserve">Those genes differentially expressed between two samples were determined by average of fold change (cut of &gt;2.0) and Student's t-test (p&lt;0.1). </t>
  </si>
  <si>
    <t xml:space="preserve">The data series are accessible at NCBI GEO under accession number GSE97633. </t>
  </si>
  <si>
    <t xml:space="preserve">Quantitative real time RT-PCR Total RNA was extracted from 50 green hydra polyps for each biological replicate independently. </t>
  </si>
  <si>
    <t>PMC4912058</t>
  </si>
  <si>
    <t>GSE21501</t>
  </si>
  <si>
    <t xml:space="preserve">Virtual microdissection of PDAC </t>
  </si>
  <si>
    <t xml:space="preserve">We used NMF to analyze gene expression in a cohort of microarray data from 145 primary and 61 metastatic PDAC tumors, 17 cell lines, 46 pancreas and 88 distant site adjacent normal samples using Agilent (Agilent Technologies) human whole genome 4x44K DNA microarrays (106 primary tumors were previously used in a separate bulk analysis of gene expression (GSE2150116). </t>
  </si>
  <si>
    <t xml:space="preserve">To validate our findings, RNA sequencing was performed on 15 primary tumors, 37 pancreatic cancer patient-derived xenografts (PDX), 3 cell lines, and 6 cancer associated fibroblast (CAF) lines derived from deidentified patients with pancreatic cancer. Histology of all available samples was reviewed by a single blinded pathologist (KEV). Table 1 summarizes the demographic and clinical characteristics of patients in our cohorts. </t>
  </si>
  <si>
    <t>PMC5571258</t>
  </si>
  <si>
    <t>GSE100196</t>
  </si>
  <si>
    <t xml:space="preserve">All primary expression microarray data have been deposited in the NCBI Gene Expression Omnibus (accession number GSE100196). </t>
  </si>
  <si>
    <t>PMC6478805</t>
  </si>
  <si>
    <t>GSE83932</t>
  </si>
  <si>
    <t xml:space="preserve">Affymetrix Expression Console software was used for robust multichip average normalization and gene detection by applying detection above background algorithm. </t>
  </si>
  <si>
    <t xml:space="preserve">Expression data are available in the Gene Expression Omnibus public repository (GEO accession number GSE83932: GSM2221843-GSM2222139). </t>
  </si>
  <si>
    <t xml:space="preserve">Further filtering was done by excluding transcripts with low signals and probes that were present in &lt;80% of samples. In total, 24,904 probes passed quality filtering and were used for further analyses. </t>
  </si>
  <si>
    <t>PMC5641107</t>
  </si>
  <si>
    <t>GSE71334</t>
  </si>
  <si>
    <t xml:space="preserve">For statistical analysis, comparison of samples was performed using the method proposed by Love et al. [54] implemented in the DESeq2 Bioconductor library (DESeq2 v1.0.19). </t>
  </si>
  <si>
    <t xml:space="preserve">Resulting p-values were adjusted for multiple testing by using the Benjamini and Hochberg (1995) method [55] (GEO dataset GSE71334). </t>
  </si>
  <si>
    <t xml:space="preserve">Functional and pathway analysis of differentially expressed genes in the presence of AR variants were performed using Ingenuity® Pathway Analysis tool (IPA, www.ingenuity.com, Qiagen). </t>
  </si>
  <si>
    <t>GSE71335</t>
  </si>
  <si>
    <t xml:space="preserve">The annotations were done with miRBase release 20 for the microRNAs, with Repbase for the repeats and with Rfam for the other small non-coding RNAs. </t>
  </si>
  <si>
    <t xml:space="preserve">The normalization and differential expression analysis were done with DESeq2 R package v1.0.12 [53] (GEO dataset GSE71335). </t>
  </si>
  <si>
    <t>PMC2788246</t>
  </si>
  <si>
    <t>GSE9909</t>
  </si>
  <si>
    <t xml:space="preserve">We downloaded the AGEMAP data from the NCBI Gene Expression Omnibus (accession GSE9909) [10]. </t>
  </si>
  <si>
    <t xml:space="preserve">The AGEMAP microarray collection contains microarrays for 16 different tissues for five male and five female mice aged both 16 and 24 months. We removed the liver, striatum, and bone marrow samples because they were missing multiple array experiments (i.e., they each had less than four biological repeats for either the males or females in a single age group). </t>
  </si>
  <si>
    <t xml:space="preserve">Identification of co-expressed clusters from six-month AGEMAP data </t>
  </si>
  <si>
    <t xml:space="preserve">We downloaded the AGEMAP data for the 6-month-old mice from the NCBI Gene Expression Omnibus (accession GSE9909) [10]. </t>
  </si>
  <si>
    <t xml:space="preserve">We normalized the data using the method described for the other AGEMAP data. We found gene clusters by performing a hierarchical clustering of the 6-month data, using a Spearman correlation–based distance metric and average linkage for merging nodes. </t>
  </si>
  <si>
    <t>GSE52377</t>
  </si>
  <si>
    <t>PMC4440712</t>
  </si>
  <si>
    <t>GSE1159</t>
  </si>
  <si>
    <t xml:space="preserve">Patient outcome and gene expression microarray data </t>
  </si>
  <si>
    <t xml:space="preserve">Gene expression microarray and patient outcome data were obtained from the GEO database accession numbers GSE1159 [16], GSE15646 [17], GSE8023[18] and GSE12417[19]. </t>
  </si>
  <si>
    <t xml:space="preserve">Data was processed with Cluster and visualized by Treeview software 1.6. Expression level of a gene in a sample was determined by the average of expression values from multiple probe sets on the array representing this gene. </t>
  </si>
  <si>
    <t xml:space="preserve">MTSS1 is upregulated in t(8;21) and inv(16) AML patients. </t>
  </si>
  <si>
    <t xml:space="preserve">The gene expression profiling of MTSS1, DNMT3B and DNMT3A in different AML subsets (GEO accession number GSE1159) is shown (A and B). </t>
  </si>
  <si>
    <t xml:space="preserve">MTSS1 mRNA levels were measured by qRT-PCR in human AML cell lines carrying either a FLT3-ITD mutation (MV4-11), t(15;17) (NB4), t(8;21) (Kasumi-1) or undefined genetic changes (U937) in relative expression to GAPDH (n = 3; C) which was verified at the protein level by Western Blot analysis using GAP-DH as a loading control (D). </t>
  </si>
  <si>
    <t xml:space="preserve">MTSS1 mRNA levels were measured in patient-derived AML samples (n = 66) with either a Normal Karyotype (NK, n = 38), t(15;17) (n = 15), t(8;21) (n = 5) or inv(16) (n = 8) aberration by qRT-PCR and are expressed as % of GAPDH (A). </t>
  </si>
  <si>
    <t xml:space="preserve">Using the Leukemia Gene Atlas [37] and data from the German AMLCG 1999 clinical trial [19], two groups of patients (above vs. below the median expression of MTSS1) were analyzed for overall survival (OS) in NK AML patients (n = 163, logrank test P = 0.03; GEO accession number GSE12417; B). </t>
  </si>
  <si>
    <t xml:space="preserve">Similarly, in the same trial, patients with a DNMT3B expression above vs. below the median were analyzed for survival (n = 163, logrank test P = 0.04; C). We then segregated patients into two groups based on their MTSS1 and DNMT3B expression levels according to high MTSS1 and low DNMT3B or low MTSS1 and high DNMT3B expression and assessed overall survival (AMLCG 1999, n = 163, logrank test P = 0.006; D). </t>
  </si>
  <si>
    <t>GSE15646</t>
  </si>
  <si>
    <t xml:space="preserve">MTSS1 is positively regulated by AML1-ETO in human AML cells. </t>
  </si>
  <si>
    <t xml:space="preserve">The gene expression of MTSS1 in human AML cells (Kasumi-1 without transduction (no Trans), scramble siRNA (ctr RNAi) or siRNA targeting the AML1-ETO translocation is shown (GEO accession numbers GSE15646; A). </t>
  </si>
  <si>
    <t xml:space="preserve">Similarly, the gene expression of MTSS1, DNMT3B and 3A are measured in a gene expression analysis of human cord-blood derived CD34+ cells and patient-derived AML samples with the AML-1 ETO translocation (GEO accession numbers GSE8023; B and C). Human AML cell lines carrying either a FLT3-ITD mutation (MV4-11), t(15;17) (NB4), t(8;21) (Kasumi-1) or not defined (U937) were transduced with a MTSS1 firefly / renilla construct and the MTSS1 promoter activity as a normalized relative ratio was measured (n = 3;D). </t>
  </si>
  <si>
    <t>GSE8023</t>
  </si>
  <si>
    <t xml:space="preserve">Similarly, the gene expression of MTSS1, DNMT3B and 3A are measured in a gene expression analysis of human cord-blood derived CD34+ cells and patient-derived AML samples with the AML-1 ETO translocation (GEO accession numbers GSE8023; B and C). </t>
  </si>
  <si>
    <t xml:space="preserve">Human AML cell lines carrying either a FLT3-ITD mutation (MV4-11), t(15;17) (NB4), t(8;21) (Kasumi-1) or not defined (U937) were transduced with a MTSS1 firefly / renilla construct and the MTSS1 promoter activity as a normalized relative ratio was measured (n = 3;D). </t>
  </si>
  <si>
    <t>PMC4890675</t>
  </si>
  <si>
    <t>GSE67644</t>
  </si>
  <si>
    <t xml:space="preserve">To gain additional insight into the basis for the morphological abnormalities in the meninges of the Pdgfc−/−; PdgfraGFP/+ mice, we isolated RNA from cerebral meninges of newborn mutants (n=4) and littermate controls (n=9) and analyzed the transcriptome using Affymetrix arrays. </t>
  </si>
  <si>
    <t xml:space="preserve">This analysis revealed extensive differences in gene expression between the two groups, with numerous genes being consistently up- or downregulated in the mutant meninges (Fig. 8A, www.ncbi.nlm.nih.gov/geo/, accession number GSE67644). </t>
  </si>
  <si>
    <t xml:space="preserve">The most unexpected finding was a highly significant upregulation of neuronal genes in cerebral meninges from Pdgfc−/−; PdgfraGFP/+ mice. Both KEGG and GO analysis confirmed high up-regulation of neuron-associated pathways (Table 1). </t>
  </si>
  <si>
    <t xml:space="preserve">To select significantly differentially expressed genes in mutant mice we set the cut-off for expression fold change &gt;2-fold and t-test P-value &lt;0.05. </t>
  </si>
  <si>
    <t xml:space="preserve">The entire microarray data set has been deposited in the NCBI Gene Expression Omnibus database (www.ncbi.nlm.nih.gov/geo/, accession number GSE67644). </t>
  </si>
  <si>
    <t xml:space="preserve">The Affymetrix microarray data set for transcriptome analysis of gene expression in cerebral meninges is available at www.ncbi.nlm.nih.gov/geo/, accession number GSE67644. </t>
  </si>
  <si>
    <t>PMC3212987</t>
  </si>
  <si>
    <t>GSE25133</t>
  </si>
  <si>
    <t xml:space="preserve">All sequence data were submitted to Sequence Read Archive (accession number GSE25133). </t>
  </si>
  <si>
    <t xml:space="preserve">Sites containing strongly positioned in vitro nucleosomes are available as a supplementary data file. </t>
  </si>
  <si>
    <t>PMC3372467</t>
  </si>
  <si>
    <t>GSE32922</t>
  </si>
  <si>
    <t xml:space="preserve">Average values of the replicate spots were background subtracted and log transformed and subjected to further analysis. </t>
  </si>
  <si>
    <t xml:space="preserve">Microarray dataset is publicly available at GEO database http://www.ncbi.nlm.nih.gov/geo/info/linking.html under GEO accession number GSE32922. </t>
  </si>
  <si>
    <t xml:space="preserve">Array Data Processing and Statistical Analysis Raw data were quantile normalized for inter-array variability. </t>
  </si>
  <si>
    <t>PMC4918199</t>
  </si>
  <si>
    <t>GPL21194</t>
  </si>
  <si>
    <t xml:space="preserve">Plasmodium falciparum and P. vivax protein microarray </t>
  </si>
  <si>
    <t xml:space="preserve">The protein microarray used in this study, named Pf/Pv500 (Antigen Discovery Inc., Irvine CA), was described in detail in Baum et al. [17], and on NCBI’s Gene Expression Omnibus under platform accession number GPL21194. </t>
  </si>
  <si>
    <t xml:space="preserve">Briefly, the array includes 500 P. falciparum and 515 P. vivax polypeptides printed as in vitro transcription translation (IVTT) reactions, that were down-selected from larger microarray studies based on seroreactivity and antigenicity to humans. Gene accession numbers follow annotation published on PlasmoDB [24]. </t>
  </si>
  <si>
    <t>PMC3973306</t>
  </si>
  <si>
    <t>GSE26211</t>
  </si>
  <si>
    <t xml:space="preserve">Prediction generalizability across studies </t>
  </si>
  <si>
    <t xml:space="preserve">We further evaluated the prediction performance by applying our prediction model to an independent data set described in Caliskan et al. (2011) (GEO accession ID: GSE26211). </t>
  </si>
  <si>
    <t xml:space="preserve">This data set contains six individuals. Each individual has two T cell samples and 12 LCL samples (24 LCL-T cell pairs for each individual). </t>
  </si>
  <si>
    <t>GSE108549</t>
  </si>
  <si>
    <t xml:space="preserve">We here used a total of 150 genes selected as highly reproducible estrogen-responsive genes as described before27. </t>
  </si>
  <si>
    <t xml:space="preserve">The microarray data are available in the Gene Expression Omnibus database of the National Center for Biotechnology Information (http://www.ncbi.nlm.nih.gov/geo/) under Accession No. GSE108549. </t>
  </si>
  <si>
    <t>PMC4750537</t>
  </si>
  <si>
    <t>GSE64256</t>
  </si>
  <si>
    <t xml:space="preserve">Among the genes that were common to both groups, those that were overexpressed (fold change &gt;1.5) in the recurrence group were selected as candidates for further analysis. </t>
  </si>
  <si>
    <t xml:space="preserve">The gene expression data and DNA copy number data were deposited in the Gene Expression Omnibus (GEO) under accession IDs GSE64256, GSE64257 and GSE64258. </t>
  </si>
  <si>
    <t>PMC4388534</t>
  </si>
  <si>
    <t>GSE17855</t>
  </si>
  <si>
    <t xml:space="preserve">Log2 transformed expression values were calculated from perfect match (PM) probes only and summarized using a median polish method. </t>
  </si>
  <si>
    <t xml:space="preserve">The original and processed data from diagnosis and relapse samples have been deposited in the NCBI Gene Expression Omnibus (GEO; http://www.ncbi.nlm.nih.gov/geo) under GEO Series accession number GSE17855 [26] and GSE52891 respectively. </t>
  </si>
  <si>
    <t xml:space="preserve">(reviewer URL http://www.ncbi.nlm.nih.gov/geo/query/acc.cgi?token=qbszcmwwrdstxgv&amp;acc=GSE52891). </t>
  </si>
  <si>
    <t>PMC6092840</t>
  </si>
  <si>
    <t>GSE83404</t>
  </si>
  <si>
    <t xml:space="preserve">All 3- to 5-year-old horses had taken part in flat races at distances ranging from 1400 to 3000 m. The racing performance traits considered were wins by taking 1st, 2nd or 3rd place and the total number of wins from 1st to 3rd places, the number of races in which the horse participated, and the financial benefits obtained by the horses (wins resulting in money). </t>
  </si>
  <si>
    <t xml:space="preserve">Based on RNA-seq data previously obtained from Arabian horse blood and muscle transcriptome sequencing (GEO databases: GSE83404; GSE88951), all of the coding sequences and 3′ and 5’ UTR regions were screened to detect polymorphisms. </t>
  </si>
  <si>
    <t xml:space="preserve">DNA was isolated using the Sherlock AX DNA Isolation kit (A&amp;A Biotechnology, Gdynia, Poland). Next, the PCR-RFLP method was applied to genotype the only identified mutation, the ENSECAT00000026355.1:c.796 T &gt; C missense variant (ss#2137535205; rs396219497). </t>
  </si>
  <si>
    <t>PMC2265304</t>
  </si>
  <si>
    <t>GSE2052</t>
  </si>
  <si>
    <t xml:space="preserve">For example, WISP-1 and the secreted frizzled-related protein 2 are increased in IPF compared with hypersensitivity pneumonitis [3]. </t>
  </si>
  <si>
    <t xml:space="preserve">Several other Wnt pathway-related genes are also overexpressed in IPF lungs compared to normal controls (Table 1; dataset used in [6]; Gene Expression Omnibus database serial accession number GSE2052). </t>
  </si>
  <si>
    <t xml:space="preserve">The overall balance of the Wnt pathway genes overexpressed in IPF lungs seems to favor activation of the canonic pathway (Figure 2). To date, there is only one study that directly demonstrated aberrant nuclear localization of β-catenin in bronchiolar/alveolar epithelial cells and in fibroblasts from the fibroblastic foci in IPF lungs [49]. </t>
  </si>
  <si>
    <t>PMC5458226</t>
  </si>
  <si>
    <t>GSE42743</t>
  </si>
  <si>
    <t xml:space="preserve">We found 658 lncRNA transcripts (790 probe sets) to be significantly differentially expressed using a criteria of FDR &lt; 0.01, with 36 of them (39 probe sets) showing more than a 2-fold change. </t>
  </si>
  <si>
    <t xml:space="preserve">We further validated the top differentially expressed lncRNAs in three independent datasets from Gene Expression Omnibus (GEO) repository: GSE42743, GSE9844, and GSE6791. </t>
  </si>
  <si>
    <t xml:space="preserve">Fourteen lncRNAs (15 probe sets) were validated in all three datasets using the criteria FDR &lt; 0.01: LOC441178, C5orf66-AS1, HCG22, FLG-AS1, CCL14/CCL15-CCL14, LOC100506990, TRIP10, PCBP1-AS1, LINC01315, LINC00478, COX10-AS1/LOC100506974, MLLT4-AS1, MIR31HG, and DUXAP10/LINC01296. Three lncRNAs in the validated list which showed the highest fold change (LOC441178, HCG22 and C5orf66-AS1) were verified by quantitative RT-PCR in a subset of 20 OSCCs and 10 control samples. </t>
  </si>
  <si>
    <t>GSE30784</t>
  </si>
  <si>
    <t xml:space="preserve">The study was designed to identify gene expression profiles that are related to clinical outcomes of OSCC [34, 35, 55, 56]. </t>
  </si>
  <si>
    <t xml:space="preserve">The microarray data were generated using the Affymetrix Human Genome U133 Plus 2.0 array (Affymetrix, Santa Clara, CA, USA) and were deposited in the Gene Expression Omnibus (GEO) Repository under the general accession number GSE30784. </t>
  </si>
  <si>
    <t xml:space="preserve">The dataset has 212 samples in total, 167 of them are OSCCs and 45 of them are oral mucosa from healthy controls. The samples and patients’ clinical data including age, gender, tumor site, stage, and HPV status were obtained from the original OralChip study. </t>
  </si>
  <si>
    <t>GSE4290</t>
  </si>
  <si>
    <t xml:space="preserve">The single GLIOMASdb dataset complied with the requirements for appropriate datasets (see Materials and Methods). </t>
  </si>
  <si>
    <t xml:space="preserve">In ArrayExpress, the query »glioblastoma, grade« (with filters »homo sapiens«, »RNA assay«, and »array assay«) yielded three appropriate datasets (E-GEOD-52009, E-GEOD-68848, and E-GEOD-16011), the query »glioblastoma, stem cells« (same filters) yielded two datasets (E-GEOD-4536 and E-GEOD-74571), while the last query »glioblastoma, neurospheres« (same filter) produced no appropriate results. The best of the appropriate datasets—i.e., the datasets that contained curated data and/or permitted multiple comparisons relevant for selection of new GB/GSC marker candidates (see Table 1)—were chosen to be used for selection of new marker candidates. </t>
  </si>
  <si>
    <t xml:space="preserve">The best of the appropriate datasets—i.e., the datasets that contained curated data and/or permitted multiple comparisons relevant for selection of new GB/GSC marker candidates (see Table 1)—were chosen to be used for selection of new marker candidates. </t>
  </si>
  <si>
    <t xml:space="preserve">These datasets were the GEO datasets GSE4290/GDS1962 and GSE23806/GDS3885, as well as the single GLIOMASdb dataset (see Table 2). </t>
  </si>
  <si>
    <t xml:space="preserve">The rest of the appropriate datasets (Table 2) were used for bioinformatic validation of novel GB/GSC candidates that were identified in the selection stage. </t>
  </si>
  <si>
    <t>PMC5825863</t>
  </si>
  <si>
    <t>GSE108465</t>
  </si>
  <si>
    <t xml:space="preserve">RNA-seq data are available at Gene Expression Omnibus under accession numbers GSE108465 (hPSC) and GSE57662 (HUVEC). </t>
  </si>
  <si>
    <t xml:space="preserve">Supplementary information Supplementary information available online at http://dev.biologists.org/lookup/doi/10.1242/dev.159905.supplemental </t>
  </si>
  <si>
    <t>PMC4501092</t>
  </si>
  <si>
    <t>GSE69914</t>
  </si>
  <si>
    <t xml:space="preserve">The study was done in adherence to the Declaration of Helsinki. </t>
  </si>
  <si>
    <t xml:space="preserve">Data are available in the Gene Expression Omnibus (accession number GSE69914). </t>
  </si>
  <si>
    <t xml:space="preserve">Raw data files were processed using the minfi, impute and BMIQ/ChAMP Bioconductor packages. Differential expression TCGA meta-analysis of EE genes across cancer </t>
  </si>
  <si>
    <t>PMC5548841</t>
  </si>
  <si>
    <t>GSE97821</t>
  </si>
  <si>
    <t xml:space="preserve">Slides were scanned immediately after washing on an Agilent G2505C Microarray Scanner using the Agilent Scan Control A.8.5.1 software, and the fluorescence signals were extracted using the Agilent Feature Extraction software v10.10.1.1 with the default parameters. </t>
  </si>
  <si>
    <t xml:space="preserve">The microarray data were analyzed using R (www.r-project.org, R v. 3.1.2) and the Bioconductor packages (www.bioconductor.org, v 3.0) as described in GEO entry GSE97821, which also contains all experimental details. </t>
  </si>
  <si>
    <t xml:space="preserve">A total of 16 samples (4 replicates per treatment group) was processed. Network analysis and functional analysis of the DE genes were performed using the Ingenuity Pathway Analysis tool (IPA, http://www.ingenuity.com) to identify gene networks and signaling pathways affected by the mycotoxins. </t>
  </si>
  <si>
    <t>PMC3981821</t>
  </si>
  <si>
    <t>GSE52321</t>
  </si>
  <si>
    <t xml:space="preserve">For expression array, cDNA microarray analysis was performed with a Human Oligo Chip 25K (Toray, Japan) and analyzed by a 3D-Gene scanner 3000 (Toray). </t>
  </si>
  <si>
    <t xml:space="preserve">Result of the microarray was deposited in Gene Expression Omnibus (accession number: GSE52321). </t>
  </si>
  <si>
    <t>PMC5947867</t>
  </si>
  <si>
    <t>GSE44723</t>
  </si>
  <si>
    <t xml:space="preserve">FOXF1 Expression Is Decreased in Human IPF Lung Fibroblasts and in Murine Bleomycin-Treated Fibrotic Lungs </t>
  </si>
  <si>
    <t xml:space="preserve">To determine FOXF1 expression in fibroblasts from human normal and IPF lungs, we assessed gene expression profiles from clinical IPF datasets GEO: GSE44723 (Peng et al., 2013), GEO: GSE17978 (Emblom-Callahan et al., 2010), and GEO: GSE1724 (Renzoni et al., 2004). </t>
  </si>
  <si>
    <t xml:space="preserve">Collectively, these data show that FOXF1 mRNA expression was significantly decreased in human IPF fibroblasts compared to normal lung fibroblasts (Figure 1A). In normal human lungs, immunofluorescence staining showed FOXF1 colocalized with known fibroblast markers (αSMA, PDGFRa, and DESMIN) (Figure 1B). </t>
  </si>
  <si>
    <t>GSE110408</t>
  </si>
  <si>
    <t xml:space="preserve">The accession number for the RNA-seq data reported in this paper is GEO: GSE110408. </t>
  </si>
  <si>
    <t xml:space="preserve">(A) FOXF1 mRNA is decreased in fibroblasts isolated from human IPF and normal lung tissues. </t>
  </si>
  <si>
    <t xml:space="preserve">Data obtained from GEO: GSE44723, GSE17978, and GSE1724. </t>
  </si>
  <si>
    <t xml:space="preserve">Data presented as mean ± SD. (B) Decreased FOXF1 protein in myofibroblasts of IPF fibrotic foci. </t>
  </si>
  <si>
    <t xml:space="preserve">(A and B) CDH2 (A) and CDH11 (B) mRNA data using fibroblasts isolated from human IPF and normal lung samples obtained from GEO: GSE44723, GSE17978, and GSE1724. </t>
  </si>
  <si>
    <t xml:space="preserve">Data presented as mean ± SD. *p &lt; 0.05, **p &lt; 0.01, ***p &lt; 0.001 by Student’s t test. (C and D) Lung sections from normal human lung donors and IPF patients costained with αSMA and CDH2 (C) or CDH11 (D). </t>
  </si>
  <si>
    <t>PMC6098119</t>
  </si>
  <si>
    <t>GDS4758</t>
  </si>
  <si>
    <t xml:space="preserve">Hisayama Study Gene Array Dataset </t>
  </si>
  <si>
    <t xml:space="preserve">The microarray data from the Hisayama study is publicly available through the Pubmed GEO database (GDS4758) and includes HIP, FCX, and TCX data from 79 subjects ranging in age from 54 to 105 years of age. </t>
  </si>
  <si>
    <t xml:space="preserve">Details regarding subjects and sample collection is found on the “sample subsets” page of the database (https://www.ncbi.nlm.nih.gov/sites/GDSbrowser?acc=GDS4758#details). Inclusion in the AD group was based upon histopathological evaluation based on the Consortium to Establish a Registry for Alzheimer’s Disease (CERAD) guidelines31 and Braak staging32,33. </t>
  </si>
  <si>
    <t>PMC4667915</t>
  </si>
  <si>
    <t>GSE65628</t>
  </si>
  <si>
    <t xml:space="preserve">We used KOBAS software to test the statistical enrichment of differentially expressed genes in KEGG pathways. </t>
  </si>
  <si>
    <t xml:space="preserve">All of the sequence data were submitted to the GEO database, and the GEO accession number is GSE65628. </t>
  </si>
  <si>
    <t xml:space="preserve">Quantitative real-time PCR confirmation A total of 15 genes were chosen randomly and detected by quantitative real-time PCR (RT-PCR) to confirm the accurate DGE. </t>
  </si>
  <si>
    <t>PMC4075303</t>
  </si>
  <si>
    <t>GSE38599</t>
  </si>
  <si>
    <t xml:space="preserve">After the labeling procedure, the Hy3™-labeled samples were hybridized to an miRCURY™ LNA Array (v.16.0, Exiqon), which contains more than 1891 capture probes covering all of the human, mouse and rat miRNAs annotated in miRBase 16.0, as well as all viral miRNAs related to these species. </t>
  </si>
  <si>
    <t xml:space="preserve">The entire datasets (for miRNAs) described here are available from the Gene Expression Omnibus (GEO, http://www.ncbi.nlm.nih.gov/geo/) through the accession number GSE38599. </t>
  </si>
  <si>
    <t>PMC4807911</t>
  </si>
  <si>
    <t>HPA036471</t>
  </si>
  <si>
    <t>HPA</t>
  </si>
  <si>
    <t xml:space="preserve">Sanger sequence analysis of AMPD2 was performed by PCR amplification using M13-tagged primers (primer sequences available on request). </t>
  </si>
  <si>
    <t xml:space="preserve">Western blot analysis was performed as previously described12 using monoclonal anti-AMPD2 (1:1000 HPA036471, Sigma-Aldrich, St. Louis, MO) and anti-β-actin antibody (1:10000 A5441, Sigma-Aldrich). </t>
  </si>
  <si>
    <t xml:space="preserve">The reference sequences used for AMPD2 were NG_034075.1, NM_001257360.1, and NP_001244289.1. </t>
  </si>
  <si>
    <t>PMC6406553</t>
  </si>
  <si>
    <t>HPA054648</t>
  </si>
  <si>
    <t xml:space="preserve">In order to validate the data from the preclinical models and the bioinformatic analysis, we first consulted the freely accessible database, The Human Protein Atlas (https://www.proteinatlas.org/). </t>
  </si>
  <si>
    <t xml:space="preserve">According to the database, endothelial cells of the normal colon samples show a low staining intensity for KCNMA1, while the glandular and the peripheral nerve/ganglion cells have a medium staining positivity for the HPA054648 antibody staining. </t>
  </si>
  <si>
    <t xml:space="preserve">As compared to normal colon samples, lower levels of KCNMA1 expression were observed in CRC samples, which showed a high staining intensity in zero out of 12 samples, medium intensity in one out of 12 samples, low intensity in six out of 12 samples, and no positivity in five out of 12 samples (https://www.proteinatlas.org/). Representative pictures of normal and CRC samples are presented in Figure 4. </t>
  </si>
  <si>
    <t xml:space="preserve">Sections derived from paraffin embedded specimens, obtained from biopsies of three patients with normal colonic mucosa, three patients with tubule-villous adenomas, and three patients with invasive adenocarcinomas, were deparaffinized in xylene for 15 min, rehydrated, and treated with 3% H2O2 for 10 min to block endogenous peroxidase activity. </t>
  </si>
  <si>
    <t xml:space="preserve">Briefly, deparaffinized sections were incubated with anti-KCNMA1 antibodies (HPA054648, Sigma-Aldrich, Milan, Italy) (dilution: 1:400). </t>
  </si>
  <si>
    <t xml:space="preserve">Microwave pretreatment was crucial to enhancing the staining in all samples examined. Bound antibody was revealed by incubation with 3,3-diaminobenzidine (Sigma-Aldrich, St.Louis, MO, USA) in 0.01% H2O2 for 5 min at room temperature. </t>
  </si>
  <si>
    <t>PMC5078043</t>
  </si>
  <si>
    <t>HPA036196</t>
  </si>
  <si>
    <t xml:space="preserve">Immunohistochemical staining was conducted as described previously [44]. </t>
  </si>
  <si>
    <t xml:space="preserve">MERTK antibody was obtained from Sigma-Aldrich (Munich, Germany) (HPA036196) and used in the dilution range of 1:20 to 1:100. </t>
  </si>
  <si>
    <t xml:space="preserve">CS and SP assessed MERTK protein expression independently for both staining protocols. Staining intensity was classified into four categories: no expression (0), low expression (1), medium expression (2) and high expression (3). </t>
  </si>
  <si>
    <t>HPA001472</t>
  </si>
  <si>
    <t xml:space="preserve">All patients received initial treatment at Sapporo Medical University Hospital during the period from 2001 to 2011. </t>
  </si>
  <si>
    <t xml:space="preserve">A rabbit anti-BORIS polyclonal antibody (HPA001472, Sigma-Aldrich) was used at a 1:100 dilution. </t>
  </si>
  <si>
    <t xml:space="preserve">For evaluation of BORIS staining, the cases were divided into two groups (BORIShigh group and BORISlow group) by a cut line of 50% of positive rates. Total RNA isolation and microarray preparation </t>
  </si>
  <si>
    <t>PMC5347796</t>
  </si>
  <si>
    <t>HPA014245</t>
  </si>
  <si>
    <t xml:space="preserve">Labeling of cell-derived exosomes was performed as previously described [47]. </t>
  </si>
  <si>
    <t xml:space="preserve">Briefly, exosomes attached on formvar-carbon coated grids were successively washed, fixed in 2% formaldehyde and incubated with primary (2 h, RT, anti-MYOF (Cat. #: HPA014245; Sigma Aldrich, St. Louis, MO, USA) 1/20 dilution in PBS-BSA 0.2% supplemented with normal goat serum 1/50) and secondary antibodies (1 h, RT, anti-rabbit coupled with gold particles (Aurion, Wageningen, The Netherlands) diluted 1/40 in PBS-BSA 0.2%, pH 8.2) for 1 h. </t>
  </si>
  <si>
    <t xml:space="preserve">Samples were postfixed for 10 minutes in 2.5% glutaraldehyde and counterstained using uranyl acetate and lead citrate. Pictures were made with a Jeol JEM-1400 transmission electron microscope (TEM) at 80 kV (Jeol, Peabody, MA, USA). </t>
  </si>
  <si>
    <t xml:space="preserve">The immunoblots were revealed using the chemiluminescent substrate (ECL Western blotting substrate, Thermo Scientific, Rockford, IL, USA). </t>
  </si>
  <si>
    <t xml:space="preserve">Following antibodies were used: myoferlin (Cat. #: HPA014245; Sigma Aldrich, St. Louis, MO, USA), caveolin-1 (Cat. #: 3238; Cell Signaling, Danvers, MA, USA), flotilin-1 (Cat. #: 3253; Cell Signaling), CD-9 (Cat. #: 2125-0909; AbD Serotec, Düsseldorf, Germany), CD-63 (Cat. #: ab134045; Abcam, Cambridge, United Kingdom) and HSC70 (Cat. #: sc-7298; Santa Cruz, Dallas, TX, USA). </t>
  </si>
  <si>
    <t xml:space="preserve">Proteomic analysis of cancer cell-derived exosomes Exosome purifications were performed in biological duplicates. </t>
  </si>
  <si>
    <t>PMC5826688</t>
  </si>
  <si>
    <t>HPA008773</t>
  </si>
  <si>
    <t xml:space="preserve">Immunolabeling and detection were performed using a Dako Autostainer AutoMate, as per the manufacturer’s recommendations. </t>
  </si>
  <si>
    <t xml:space="preserve">The antibodies used were against HIF-1α (generated in our laboratory [7]), HIF-2α (Novus, nb100-122), HAF (Abcam, AB95957), GLUT1 (Abcam, AB53654), MCT1 (generated in our laboratory [8]), MCT4 (Millipore, AB3316P), CAIX (generated in our laboratory [8]), CAXII (Sigma, HPA008773). </t>
  </si>
  <si>
    <t xml:space="preserve">The detection was performed using the Envision Flex Kit (Dako), with 3–3′ diaminobenzidine as a chromogen. </t>
  </si>
  <si>
    <t>PMC5355923</t>
  </si>
  <si>
    <t>HPA008435</t>
  </si>
  <si>
    <t xml:space="preserve">Immunostaining of ASPN on TMA was performed using a rabbit anti-ASPN antibody (Sigma, HPA008435) diluted 1 : 80. </t>
  </si>
  <si>
    <t xml:space="preserve">TMAs were de-paraffinised in xylene and hydrated in ethanol and rinse under water. Endogenous peroxidase activity was blocked for 30 min with 3% H2O2. </t>
  </si>
  <si>
    <t>PMC5354783</t>
  </si>
  <si>
    <t>HPA042779</t>
  </si>
  <si>
    <t xml:space="preserve">Anti-FNIP1 antibody (ab134969) was purchased from Abcam (Cambridge, MA, USA). </t>
  </si>
  <si>
    <t xml:space="preserve">Anti-FNIP2 antibody (HPA042779) was purchased from Atlas Antibodies AB (Stockholm, Sweden). </t>
  </si>
  <si>
    <t xml:space="preserve">Immunoblots and immunoprecipitation Cells were lysed in a cell lysis buffer (50 mM Tris pH 7.5, 120 mM NaCl, and 0.5% NP-40) supplemented with protease inhibitors (Complete Mini, Roche, Basel, Switzerland) and phosphatase inhibitors (phosphatase inhibitor cocktail set I and II, Calbiochem, Billerica, MA, USA). </t>
  </si>
  <si>
    <t>PMC6443653</t>
  </si>
  <si>
    <t>HPA005679</t>
  </si>
  <si>
    <t xml:space="preserve">25 μg of protein were loaded onto 10% SDS-PAGE gels and transferred onto PVDF membrane (VWR, Radnor, PA). </t>
  </si>
  <si>
    <t xml:space="preserve">Western blots were performed using antibodies against 15-PGDH (HPGD; HPA005679; Sigma–Aldrich, St. Louis, MO), anti-Luciferase (Promega, Madison, WI), COX-2 (160112, Cayman Chemical, Ann Arbor, MI), and PTEN (9559, Cell Signaling Technology, Danvers, MA). </t>
  </si>
  <si>
    <t xml:space="preserve">Membranes were stripped and re-probed using β-actin (Clone C4; MP Biomedicals, Solon, OH), tubulin (HRP-66031, Proteintech, Rosemont, IL) or GAPDH (HRP-60004, Proteintech, Rosemont, IL). antibodies. Cells transfected with luciferase reporter constructs were lysed in reporter lysis buffer (Promega, Madison, WI) and assayed using the Luciferase Assay System (Promega). </t>
  </si>
  <si>
    <t>PMC5755140</t>
  </si>
  <si>
    <t>HPA005798</t>
  </si>
  <si>
    <t xml:space="preserve">Membranes were blocked with 5% non-fat milk and incubated with primary antibody in blocking buffer. </t>
  </si>
  <si>
    <t xml:space="preserve">The following antibodies were used for immunoblotting: anti-GRHL1 (Sigma, cat. no. HPA005798), anti-rabbit IgG, HRP-linked (Cell Signaling, cat. no. 7074) and anti-β-actin (Sigma, cat. no. A3854). </t>
  </si>
  <si>
    <t xml:space="preserve">Quantification of protein abundance was carried out by ImageJ software and the relevant bands were normalized against the corresponding β-actin levels. Statistical analysis was performed using Student’s t-test. </t>
  </si>
  <si>
    <t>PMC6469095</t>
  </si>
  <si>
    <t>HPA016557</t>
  </si>
  <si>
    <t xml:space="preserve">Immunohistochemistry (IHC) </t>
  </si>
  <si>
    <t xml:space="preserve">We performed IHC staining on the 128 paraffin-embedded TSCC tissue sections using anti-XPR1 (Sigma, HPA016557, 1:50) and anti-p65 (CST, #8242, 1:50) antibodies. </t>
  </si>
  <si>
    <t xml:space="preserve">In brief, paraffin-embedded specimens were cut into 4-μm sections and baked at 65 °C for 30 min. The sections were deparaffinized with xylenes and rehydrated. </t>
  </si>
  <si>
    <t>PMC5551715</t>
  </si>
  <si>
    <t>HPA009433</t>
  </si>
  <si>
    <t xml:space="preserve">Primary antibodies used in the study are mouse anti-myc (9B11; Cell Signaling Technology), anti-NS1WSN, and anti-GFP (raised rabbit antisera to recombinant purified proteins expressed in E. coli). </t>
  </si>
  <si>
    <t xml:space="preserve">Cellular fractionations were validated with mouse antisera to cytosol (anti–β-tubulin; Sigma Aldrich) or rabbit antisera to ER (anticalnexin; HPA009433), ribosome (anti-RPS20; HPA003570), and nucleus (antilamin B1; HPA050524) markers. </t>
  </si>
  <si>
    <t xml:space="preserve">Band intensities of the indicated IAV proteins were quantified from the same blot and exposure conditions using Multi Gauge software (Fujifilm). The protein expression change was determined by normalizing intensities from the coexpressed samples to the independently expressed sample. </t>
  </si>
  <si>
    <t>PMC4849033</t>
  </si>
  <si>
    <t>HPA003412</t>
  </si>
  <si>
    <t xml:space="preserve">Berberine (1065210) and Primary antibodies uPA (SAB1105036), tPA (HPA003412), TIMP-2 (WH0007077M1) were purchased from Sigma-Aldrich Company (Sigma-Aldrich, St. Louis, MO, USA). </t>
  </si>
  <si>
    <t xml:space="preserve">COX-2 (#4842S), PAI-1 (#11907S), p-p38 (#4511), p38 (#8690), p-Erk1/2 (#4370), Erk1/2 (#4695), p-JNK/SAPK (#9255), p-Src (#12432), Src (#2108), HMGB1 (#6893S), NF-κB (#3033, #8242), TIMP-1 (#8946), MMP-9 (#3852S), MMP-2 (#4022S) and actin (#3700) were purchased from Cell Signaling Company (Cell Signaling, Danvers, MA, USA). JNK/SAPK (EPR18841-95) was purchased from Abcam (Cambridge, MA, USA). </t>
  </si>
  <si>
    <t>PMC5494073</t>
  </si>
  <si>
    <t>HPA001927</t>
  </si>
  <si>
    <t xml:space="preserve">An automated protocol was performed using the Leica Biosystems BOND RX including bake/dewax and antigen retrieval (BOND Epitope Retrieval 1, cat # AR9961, pH 6.0, 20 min, 100°C). </t>
  </si>
  <si>
    <t xml:space="preserve">Primary antibody binding utilized the Leica Biosystems BOND Refine Detection kit (DS98000) with a 15-minute incubation and anti-P-Rex1 antibody (Sigma Aldrich, cat # HPA001927, 1 : 100). </t>
  </si>
  <si>
    <t xml:space="preserve">Visualization was performed using the Leica Refine kit with DAB chromogen and hematoxylin counterstain. Slides were dehydrated, cleared, and mounted with Tissue-Tek Glass Mounting Medium (Sakura). </t>
  </si>
  <si>
    <t>GM12878</t>
  </si>
  <si>
    <t>IGSR/1000 Genomes</t>
  </si>
  <si>
    <t xml:space="preserve">We attempt to bridge the ontologies by adding a relationship between the most specific parent term possible in one ontology and the most generic term possible in the other ontology to maximize connectivity across the ontology boundaries. </t>
  </si>
  <si>
    <t xml:space="preserve">For example, rather than connect cell line GM12878 (EFO:0002784) directly to B cell (CL:0000236), we used a more general term B-cell-derived cell line (EFO:0001640) to extend the relationships to current and future B cell lines. </t>
  </si>
  <si>
    <t xml:space="preserve">For cases in which two ontology boundaries needed to be crossed, we applied similar logic to both boundaries. Once determined, the required relationships are reported to the relevant ontologies using their designated format of issue submission. </t>
  </si>
  <si>
    <t>NA12877</t>
  </si>
  <si>
    <t xml:space="preserve">Comparison on the Platinum sample mixture dataset </t>
  </si>
  <si>
    <t xml:space="preserve">For the first synthetic dataset, as in previous studies5,10 we mixed two normal Platinum Genomes18 samples, NA12877 and NA12878, at 70:30, 50:50, and 25:75 tumor purity ratios to create three tumor contamination profiles, and at 5:95 ratio to create a contaminated normal sample. </t>
  </si>
  <si>
    <t xml:space="preserve">We also included a test with 100% pure normal and 50% pure tumor. We used the germline variants in NA12878, which were reference calls in NA12877 as truth set for the evaluation. </t>
  </si>
  <si>
    <t xml:space="preserve">Comparison on the Platinum tumor spike dataset </t>
  </si>
  <si>
    <t xml:space="preserve">For the third synthetic dataset, as in previous studies1,10, we constructed a tumor sample by spiking reads from NA12878 into NA12877 in variant positions of NA12878 with spike in frequencies sampled from a binomial distribution with means [0.05, 0.1, 0.2, 0.3] and used an independent set of NA12877 reads as pure normal. </t>
  </si>
  <si>
    <t xml:space="preserve">Note that, unlike earlier strategy, which mixed samples in fixed proportions yielding somatic mutations at fixed AFs, this mixing approach generated them at varying AFs ranging from 0.025 to 0.3. NeuSomatic yielded 80.9 and 66.7% F1-scores for SNVs and INDELs, respectively, overall and an improvement of up to 4% over the best method (Supplementary Fig. 3; Supplementary Table 4). </t>
  </si>
  <si>
    <t xml:space="preserve">Platinum synthetic tumor data </t>
  </si>
  <si>
    <t xml:space="preserve">We downloaded 200× Platinum genomes samples NA12878 and NA12877 and their truth germline variants (v2017-1.0)18 to construct a virtual tumor and normal pair (ENA accession number PRJEB3246). </t>
  </si>
  <si>
    <t xml:space="preserve">For the normal, we downsampled NA12877 to 50×. For tumor, we constructed three 50× in silico mixture samples with 70, 50, and 25% tumor purities, by independently downsampling NA12877, respectively, at 15×, 25×, and 37.5×, and mixing each with downsampled NA12878 at 35×, 25×, and 12.5×. </t>
  </si>
  <si>
    <t xml:space="preserve">For the normal, we downsampled NA12877 to 50×. </t>
  </si>
  <si>
    <t xml:space="preserve">For tumor, we constructed three 50× in silico mixture samples with 70, 50, and 25% tumor purities, by independently downsampling NA12877, respectively, at 15×, 25×, and 37.5×, and mixing each with downsampled NA12878 at 35×, 25×, and 12.5×. We use the heterozygous and homozygous variants in NA12878, which are reference calls in NA12877 and are at least five bases apart from NA12877 variants and 300 base apart from each other as the truth set for the training and evaluation steps (1,103,285 SNVs and 174,754 INDELs). </t>
  </si>
  <si>
    <t xml:space="preserve">For tumor, we constructed three 50× in silico mixture samples with 70, 50, and 25% tumor purities, by independently downsampling NA12877, respectively, at 15×, 25×, and 37.5×, and mixing each with downsampled NA12878 at 35×, 25×, and 12.5×. </t>
  </si>
  <si>
    <t xml:space="preserve">We use the heterozygous and homozygous variants in NA12878, which are reference calls in NA12877 and are at least five bases apart from NA12877 variants and 300 base apart from each other as the truth set for the training and evaluation steps (1,103,285 SNVs and 174,754 INDELs). Thus, depending on the zygosity of the germline variants in NA12878, somatic mutations across these three tumor mixture ratios have AFs ranging from 12.5 to 70%. </t>
  </si>
  <si>
    <t xml:space="preserve">We use the heterozygous and homozygous variants in NA12878, which are reference calls in NA12877 and are at least five bases apart from NA12877 variants and 300 base apart from each other as the truth set for the training and evaluation steps (1,103,285 SNVs and 174,754 INDELs). </t>
  </si>
  <si>
    <t xml:space="preserve">Thus, depending on the zygosity of the germline variants in NA12878, somatic mutations across these three tumor mixture ratios have AFs ranging from 12.5 to 70%. We also generated another 50× virtual tumor sample by randomly spiking reads from a downsampled (to 50× coverage) NA12878 into a downsampled (to 50× coverage) NA12877 data at heterozygous and homozygous variant locations in NA12878, which are reference calls in NA12877. </t>
  </si>
  <si>
    <t xml:space="preserve">Thus, depending on the zygosity of the germline variants in NA12878, somatic mutations across these three tumor mixture ratios have AFs ranging from 12.5 to 70%. </t>
  </si>
  <si>
    <t xml:space="preserve">We also generated another 50× virtual tumor sample by randomly spiking reads from a downsampled (to 50× coverage) NA12878 into a downsampled (to 50× coverage) NA12877 data at heterozygous and homozygous variant locations in NA12878, which are reference calls in NA12877. </t>
  </si>
  <si>
    <t xml:space="preserve">For each variant, we randomly assigned the frequencies of spiked reads from a binomial distribution with means [0.05, 0.1, 0.2, 0.3]. Thus, depending on the zygosity of the variant, the mean somatic mutations AFs ranges from 2.5 to 30%. </t>
  </si>
  <si>
    <t xml:space="preserve">This generated a contaminated tumor with reads from NA12878. </t>
  </si>
  <si>
    <t xml:space="preserve">We also used another independent downsampled (to 50×) data for NA12877 as the pure normal. </t>
  </si>
  <si>
    <t xml:space="preserve">For both experiments, FastQ files and truth germline variants were downloaded and aligned with BWA-MEM (v0.7.15)28 followed by Picard MarkDuplicates (v2.10.10) (https://broadinstitute.github.io/picard), and GATK IndelRealigner and Base Quality Score Recalibration (v3.7)29. Real tumor-normal pair data </t>
  </si>
  <si>
    <t>PMC3041504</t>
  </si>
  <si>
    <t>NA11881</t>
  </si>
  <si>
    <t xml:space="preserve">Genomic DNA from nine HapMap samples was chosen for the study (three trio families). </t>
  </si>
  <si>
    <t xml:space="preserve">DNA from one of the samples (NA11881) was prepared twice (with and without an indexed adapter), target enriched and sequenced separately as single samples (non-indexed sample and one indexed sample in Step 1 and enriched libraries 1 and 2 in Step 2). </t>
  </si>
  <si>
    <t xml:space="preserve">One trio family (NA11881, NA11882 and NA10859; all indexed) was pooled after the Illumina genomic DNA sample prep and enriched together using one SureSelect enrichment reaction to produce the enriched library 3 sample. Indexed DNA from all nine samples was also pooled after the Illumina genomic DNA sample prep and enriched together using one SureSelect enrichment reaction to produce the enriched library 4 sample. </t>
  </si>
  <si>
    <t>NA10859</t>
  </si>
  <si>
    <t xml:space="preserve">Percentage distribution per sample of sequence reads (pre-alignment to reference genome; 40 and 80 bp data combined) for the three-index (A) and the nine-index (B) sample libraries. </t>
  </si>
  <si>
    <t xml:space="preserve">The relative underperformance of sample NA10859 in the three-index library is not observed in the nine-index library and is unlikely to be due to a systemtaic problem with the ACACAT index. </t>
  </si>
  <si>
    <t xml:space="preserve">The problem of differential ligation efficiency for individual indexes11 has been resolved here by quantifying each ligated and PCR-enriched sequencing library and then combining individual indexed sample libraries in equimolar amounts prior to target enrichment. </t>
  </si>
  <si>
    <t xml:space="preserve">In the three-index sample library, the sample with the ACACAT index (NA10859) had approximately one-third less reads than the other two indexed samples in that library. </t>
  </si>
  <si>
    <t xml:space="preserve">However, in the nine-index sample library, where the read counts for all nine individual samples were within a tight range of each other, the same ACACAT index did not under perform compared with the other indexes. Differences in sample read counts are more likely due to pipetting or quantitation error when the sequencing libraries are initially combined prior to the enrichment process. </t>
  </si>
  <si>
    <t>GM04626</t>
  </si>
  <si>
    <t xml:space="preserve">Cell Culture and Transfection </t>
  </si>
  <si>
    <t xml:space="preserve">Human cell lines used in this study were T-3352, a 46,XX primary fibroblast strain (provided by Dr. Stuart Schwartz, Case Western Reserve University, Cleveland, OH); 293, a female fetal kidney tumor cell line; GM04626 and GM00254, both 47,XXX primary fibroblast strains (National Institute of General Medical Sciences Cell Repository, Camden, NJ); and Y87, a 46,XY primary fibroblast strain. </t>
  </si>
  <si>
    <t xml:space="preserve">Cell lines were maintained in culture as monolayers in alpha-MEM supplemented with 20% FBS, 100 μg/ml antibiotics (penicillin and streptomycin), and 2 mM l-glutamine (GIBCO BRL) at 37°C in a 5% CO2 atmosphere. Stably transformed 293 cell lines (see below) were cultured in the presence of 300 μg/ml Neomycin (G418; GIBCO BRL). </t>
  </si>
  <si>
    <t>PMC3157836</t>
  </si>
  <si>
    <t xml:space="preserve">Chromatin Structure of PAS </t>
  </si>
  <si>
    <t xml:space="preserve">We investigated the openness of chromatin in PAS flanking regions through DNaseI hypersensitivity (HS) studies in four different human cell lines, one normal (H1-hESC) and three transformed (K562, HeLa S3, and GM12878). </t>
  </si>
  <si>
    <t xml:space="preserve">No equivalent mouse data were used in our analysis as there has been insufficient analysis of this type using mouse cell lines. All data were downloaded from the ENCODE project (Rosenbloom et al. 2010) hosted in the UCSC Genome Browser (Karolchik et al. 2003) website (http://genome.ucsc.edu/ENCODE/). </t>
  </si>
  <si>
    <t xml:space="preserve">Data from two independent DNaseI HS data sets were mapped to 16,730 human PAS flanking regions [−500, +50] in four tissues. </t>
  </si>
  <si>
    <t xml:space="preserve">We chose these two data sets because they were performed independently at two different institutions, used different protocols, and analyzed four cell types, HeLa S3, K562, Hu ESC, and GM12878 each with distinct features, three being transformed cells and one being a primary human embryonic stem cell. </t>
  </si>
  <si>
    <t xml:space="preserve">Furthermore, all four cell types are from distinct tissues and ESCs pluripotent cells that are not yet committed to a differentiation pathway. These PAS flanking regions were further split into three groups namely no CF, short CF (&lt;200 nt), and long CF (≥200 nt). </t>
  </si>
  <si>
    <t xml:space="preserve">For callers identifying nested TADs, we separately investigate the enrichment of TAD-associated biological features at different levels of nesting. </t>
  </si>
  <si>
    <t xml:space="preserve">Each caller was run on the high-quality Hi-C data generated for chromosome 6 of the lymphoblastoid cell line GM12878 (Fig. 1a). </t>
  </si>
  <si>
    <t xml:space="preserve">This model was chosen as it is one of the cell lines where Hi-C data have been generated at the highest resolution [2], and chromosome 6 had the average chromosome length and number of reads per kb. Results were often heterogeneous among callers and conditions, prompting caution when drawing conclusions from specific TAD partitions, but also highlighted consistent good performance for some callers. </t>
  </si>
  <si>
    <t xml:space="preserve">The ability of a caller to robustly perform independent of the resolution and quality of the data is highly desirable, as Hi-C experiments with high sequencing depth remain costly and, thus, difficult to scale to large datasets. </t>
  </si>
  <si>
    <t xml:space="preserve">To specifically assess the performance of all callers when different numbers of reads are available, independent of the bin size of the matrix, we systematically subsampled Hi-C contacts determined for the GM12878 cell line (chromosome 6) and compared the TADs called with subsampled reads with those obtained from the complete contact matrix. </t>
  </si>
  <si>
    <t xml:space="preserve">For this test, we used ICE-normalized data binned in 50-kb intervals and generated 13 different matrices using different percentages of reads that ranged from 100 to 0.01%, corresponding to an estimated cost ranging from over $1000 to less than a dollar (Fig. 3 top panel). Some of the tested callers failed to return a TAD partition for low sequencing depth, in particular arrowhead and HiTAD did not identify TADs with less than 1% of the reads (Additional file 2: Figure S3). </t>
  </si>
  <si>
    <t xml:space="preserve">Across all analyses, we could confirm highly correlated results (Additional file 2: Figure S5), indicating that these are robust with respect to and independent of the chosen chromosome. </t>
  </si>
  <si>
    <t xml:space="preserve">To further corroborate our results, we compared TAD and TAD features derived from chromosome 6 of the GM12878 cell line with four distinct datasets: two independent replicates of the GM12878 model and two independent Hi-C datasets including human fetal fibroblasts (IMR90 cell line) and mouse cortical neurons (MCN) [45]. </t>
  </si>
  <si>
    <t xml:space="preserve">For these analyses, we selected a subset of 6 callers that exhibited variable performance across our tests: arrowhead, CaTCH, HiCseg, ICFinder, spectral, and TopDom. First, we compared the concordance (MoC) between TADs identified by each caller in the two independent GM12878 replicates. </t>
  </si>
  <si>
    <t>PMC4500966</t>
  </si>
  <si>
    <t>NA12891</t>
  </si>
  <si>
    <t xml:space="preserve">The individual NA12891 (CEU trio father) was used as the reference for comparisons against all the other samples. </t>
  </si>
  <si>
    <t xml:space="preserve">A threshold (T) and a sliding-window size (WS) that best fitted each of our samples was chosen based on the following reasoning: we sub-sampled the reference individual NA12891 to a series of different coverage levels representative of the samples in each data set. </t>
  </si>
  <si>
    <t xml:space="preserve">We then performed DOC analysis between each of the sub-samples and the complete NA12891 reference. Since this last analysis compares samples from the same individual, we expected no CNVs to be detected. </t>
  </si>
  <si>
    <t xml:space="preserve">We then performed DOC analysis between each of the sub-samples and the complete NA12891 reference. </t>
  </si>
  <si>
    <t xml:space="preserve">Since this last analysis compares samples from the same individual, we expected no CNVs to be detected. Combinations of T and WS values producing this expected result were chosen as the best for each data set (Supplementary Table 2)(Supplementary Table 2). </t>
  </si>
  <si>
    <t xml:space="preserve">Since intensity data were present for both alleles of each SNP and we were interested in the overall intensity (indicative of copy number) for each SNP position, intensities for both alleles were summed into single values. </t>
  </si>
  <si>
    <t xml:space="preserve">As in the previous analyses, we used the sample NA12891 as a reference and calculated log2-ratios between SNP intensities in this sample and all the other samples. </t>
  </si>
  <si>
    <t xml:space="preserve">Individual plots for all samples and variants were generated using R (29) and deviations from 0 (no copy number difference) were compared with the log-2 ratio plots of the DOC analysis on the same variants. Experimental validation of large partial deletions in the AZFc region </t>
  </si>
  <si>
    <t>NA18561</t>
  </si>
  <si>
    <t xml:space="preserve">From top to bottom: 1) Read-depth analysis. </t>
  </si>
  <si>
    <t xml:space="preserve">Read-depth plots for Pilot 1 sample NA18561 (blue), Pilot 1 pooled sample Haplogroup R1 (red), and Complete Genomics sample NA18940 (green). </t>
  </si>
  <si>
    <t xml:space="preserve">2) Segmental duplications (from the UCSC genome browser). Bars colored in gray, dark-yellow, and dark-orange correspond to duplications with 90%-98%, 98%-99%, and &gt;99% sequence identity, respectively. </t>
  </si>
  <si>
    <t xml:space="preserve">Bars colored in gray, dark-yellow, and dark-orange correspond to duplications with 90%-98%, 98%-99%, and &gt;99% sequence identity, respectively. </t>
  </si>
  <si>
    <t xml:space="preserve">All comparisons in the read-depth plots are expressed in log2-ratios and use the reference individual NA12891. </t>
  </si>
  <si>
    <t xml:space="preserve">Red vertical dotted lines indicate the approximate start and end positions of the SV (see Table 1). </t>
  </si>
  <si>
    <t>NA18501</t>
  </si>
  <si>
    <t xml:space="preserve">Read-depth plots for Pilot 1 sample NA18501 (blue), Pilot 1 pooled sample Haplogroup E1b1a1a1 (red), and Complete Genomics sample NA18501 (green). </t>
  </si>
  <si>
    <t xml:space="preserve">2) Segmental duplications. Bars colored in gray, dark-yellow, and dark-orange correspond to duplications with 90%-98%, 98%-99%, and &gt;99% sequence identity, respectively. </t>
  </si>
  <si>
    <t xml:space="preserve">Single nucleotide polymorphism (SNP) intensities of sample NA18501 at the variant location. </t>
  </si>
  <si>
    <t xml:space="preserve">Blue horizontal lines are positioned at log2-ratios -0.6 and 0.6. All comparisons in the read-depth and SNP intensity plots are expressed as log2-ratios and use the reference individual NA12891. </t>
  </si>
  <si>
    <t xml:space="preserve">Blue horizontal lines are positioned at log2-ratios -0.6 and 0.6. </t>
  </si>
  <si>
    <t xml:space="preserve">All comparisons in the read-depth and SNP intensity plots are expressed as log2-ratios and use the reference individual NA12891. </t>
  </si>
  <si>
    <t xml:space="preserve">Red vertical dotted lines indicate the start and end positions of the SV (Table 1). </t>
  </si>
  <si>
    <t>NA18974</t>
  </si>
  <si>
    <t xml:space="preserve">Read-depth plots for Pilot 1 sample NA18974 (blue) and Pilot 1 pooled sample from Haplogroup C (red). </t>
  </si>
  <si>
    <t xml:space="preserve">2) Segmental duplications. Bars colored in gray correspond to duplications with 90%-98% sequence identity. </t>
  </si>
  <si>
    <t xml:space="preserve">All comparisons in the read-depth and SNP intensity plots are expressed in log2-ratios and use the reference individual NA12891. </t>
  </si>
  <si>
    <t xml:space="preserve">Red vertical dotted lines indicate start and end positions of the variant (Table 1). </t>
  </si>
  <si>
    <t>PMC4383723</t>
  </si>
  <si>
    <t>NA19020</t>
  </si>
  <si>
    <t xml:space="preserve">CTNND2 as a novel autism gene </t>
  </si>
  <si>
    <t xml:space="preserve">CTNND2 harbored two deleterious variants, G34S and R713C both of which were absent in 3,889 European controls (1000G and Exome Variant Server (EVS)); G34S was present at a frequency of 5.3x10−4 in 1,869 African ancestry samples (EVS) and in one Luhyan sample (NA19020) (Extended Data Figure 2). </t>
  </si>
  <si>
    <t xml:space="preserve">To estimate their frequency, we genotyped 10,782 samples from the HapMap and autism collections: the only additional individuals with G34S were an affected female and her mother (SSC02696, SSC03276) from the Simons Simplex Collection (SSC). Principal component analysis on polymorphism data from G34S individuals found that our autism cases were not of African ancestry, identifying a new ancestral origin for G34S (Extended Data Figure 3). </t>
  </si>
  <si>
    <t>NA18507</t>
  </si>
  <si>
    <t xml:space="preserve">Exome sequencing &amp; read mapping </t>
  </si>
  <si>
    <t xml:space="preserve">We analyzed 10 female autism cases and 1 HapMap sample (NA18507) utilizing the Agilent SureSelect Whole Exome capture (38 megabases) and SOLiD 3+ and 4 technologies. </t>
  </si>
  <si>
    <t xml:space="preserve">For 3 additional female autism individuals, sequencing used the Illumina TruSeq Whole Exome capture (62 megabases) and Illumina technology; all Illumina exome experimental steps were performed at the Illumina sequencing center (Hayward, CA). The SOLiD and Illumina data were mapped to the human genome build 37 using the BFAST44 and BWA45 programs, respectively. </t>
  </si>
  <si>
    <t>PMC6440956</t>
  </si>
  <si>
    <t>GM12801</t>
  </si>
  <si>
    <t xml:space="preserve">The cases are also annotated with MUM1, BCL2, and SOX11 expression status analyzed by immunohistochemistry, as well as MYC translocation status. c Plot contrasting mutational load and replication time of recurrently altered genes in BL. </t>
  </si>
  <si>
    <t xml:space="preserve">The x axis displays the median replication time in five lymphoblastoid B-cell lines (ENCODE cell lines GM12801, GM06990, GM12812, GM12813, and GM12878) and the y axis the mutation count per gene </t>
  </si>
  <si>
    <t xml:space="preserve">Alterations in non-coding genes Recurrent mutations were detected in six non-coding RNAs, namely RP1–150O5.3 (4/39, 10%), LINC00939 (3/39, 8%), RP11–351J23.2 (3/39, 8%), CASC2 (3/39, 8%), MIR4447 (3/39, 8%), and RNU5E-8P (3/39, 8%) (Fig. 4b). </t>
  </si>
  <si>
    <t xml:space="preserve">Repli-Seq scores80 were used to investigate the replication timing of mutations. </t>
  </si>
  <si>
    <t xml:space="preserve">Replication timing of lymphoblastoid cell lines was calculated as median Repli-Seq score of the lymphoblastoid ENCODE cell lines GM12801, GM06990, GM12812, GM12813, and GM12878. </t>
  </si>
  <si>
    <t xml:space="preserve">Detection of mutational signatures Unsupervised analysis of mutational signatures. </t>
  </si>
  <si>
    <t>PMC5106211</t>
  </si>
  <si>
    <t>GM03440</t>
  </si>
  <si>
    <t xml:space="preserve">HEK293T (RRID: CVCL_0063, purchased from ATCC, the identity has been authenticated using STR profiling) and A549 (RRID: CVCL_0023, purchased from ATCC, the identity has been authenticated using STR profiling) cells were cultured in low glucose DMEM (Life Technology) supplemented with 10% FBS (Life Technology). </t>
  </si>
  <si>
    <t xml:space="preserve">Healthy human fibroblasts (Coriell Insititute, GM03440) and mucolipidosis IV human fibroblasts (Coriell Insititute, GM02048) were cultured in EMEM (ATCC) supplemented with 15% FBS. </t>
  </si>
  <si>
    <t xml:space="preserve">HUVEC (purchased from Lonza) were cultured in EGM media (Lonza). All cells were cultured at 37°C with the presence of 5% CO2. </t>
  </si>
  <si>
    <t xml:space="preserve">Sequence variation was surveyed in a subset of 20 YRI belonging to the sample collection of the International HapMap Project Phase I/II (NA18501, NA18853, NA18870, NA18913, NA19092, NA19141, NA19144, NA19152, NA19203, NA19207, NA19210, NA19209, NA18522, NA18855, NA18856, NA19140, NA19160, NA19201, NA19200, NA19223). </t>
  </si>
  <si>
    <t xml:space="preserve">To perform phylogenetic evolutionary analysis of SERPINB11, we retrieved from Genbank (http://www.ncbi.nlm.nih.gov/) the following coding sequences with the accession numbers: XM_523958 for Pan troglodytes; XM_001091618.1 for Macaca mulatta; DP000514 for Papio anubis; DP000562 for Callithrix jacchus; and XM_541073 for Canis lupus familiaris. The sequence of Colobus guereza was reconstructed from raw data downloaded from BLAST Trace Archives (http://blast.ncbi.nlm.nih.gov/Blast.cgi), and Pongo pigmeus was identified using the BLAT tool (http://genome.ucsc.edu/cgi-bin/hgBlat). </t>
  </si>
  <si>
    <t>PMC6468893</t>
  </si>
  <si>
    <t>IPR001733</t>
  </si>
  <si>
    <t>InterPro</t>
  </si>
  <si>
    <t xml:space="preserve">So far, no information is available about protein structure and subunit composition of arachnid SPase. </t>
  </si>
  <si>
    <t xml:space="preserve">The catalytic subunit belongs to the serine endoprotease S26B (S26.023) family (IPR001733). </t>
  </si>
  <si>
    <t xml:space="preserve">Active site residues Ser 54 and His 94 could be identified when compared with arthropod peptidase subunit SEC11 (Drosophila melanogaster sp_Q3YMT4) (http://merops.sanger.ac.uk) [20]. The N-terminal region exhibits a cytoplasmic domain (1–19 aa). </t>
  </si>
  <si>
    <t>IPR013766</t>
  </si>
  <si>
    <t xml:space="preserve">The two mature forms of PDI (PDI_1a/1b and PDI_2) from C. salei differ by eleven mutations in a restricted area of the C-terminus, resulting in 97.8% identity between both enzymes. </t>
  </si>
  <si>
    <t xml:space="preserve">These enzymes (IPR005792) exhibit detailed signature matches as the thioredoxin-like fold (IPR012336), the thioredoxin domain (IPR013766), and the disulfide isomerase domain (IPR005788) with the redox-active disulphide region motif “APWCGHCK” in its N-terminal, as well as in its C-terminal part (amino acid residues: 48–55 and 389–396). </t>
  </si>
  <si>
    <t xml:space="preserve">So far, no sequence data for PDI identified from other spider venom gland transcriptomes are available. In our venom gland transcriptome of Alopecosa marikovskyi [22] we identified a corresponding sequence with 94.9% identity to PDI_1ab, and in the venom gland of Viridasius fasciatus we found a protein with an identity of 91.9% toward PDI_2. </t>
  </si>
  <si>
    <t>IPR001314</t>
  </si>
  <si>
    <t xml:space="preserve">These cleavage motifs are not classical PQM/iPQM and do not follow the Glu to Arg or/and Glu after Arg-processing rules [24]. </t>
  </si>
  <si>
    <t xml:space="preserve">Another VSP2 (Table 1, Supplementary Figure S1.4) is less expressed in the venom glands, but also belongs to the peptidase S1A chymotrypsin family (IPR001314) with the typical serine protease, trypsin domain (IPR001254, ~aa 43–285). </t>
  </si>
  <si>
    <t xml:space="preserve">The active site is the typical catalytic triad of His97, Asp144, and Ser237. Additionally, amino acid residues Asp231, Ser256, and Gly258 are supposed to be involved in substrate binding. </t>
  </si>
  <si>
    <t>IPR014044</t>
  </si>
  <si>
    <t xml:space="preserve">Additionally, three silent mutations were identified in the nucleotide sequences at positions G45A, A267G, and A161G. </t>
  </si>
  <si>
    <t xml:space="preserve">An InterPro scan revealed a CAP domain-like structure (IPR014044) in the N-terminal part of the precursor proteins (aa: 60–222). </t>
  </si>
  <si>
    <t xml:space="preserve">Furthermore, the following domains, related to cysteine-rich secretory proteins, were identified: allergen V5/Tpx-like (IPR001283; PR00837), and V5 allergen (IPR002413; PR00838) (aa: 52–68; 112–128; 173–192). Comparable to CRISP1, the precursor protein of CRISP2 shows the CAP domain-like structure (IPR014044, aa: 56–217), four detailed signature matches (aa: 89–107; 146–159, 174–190, 204–217) related to allergen V5/Tpx-1(IPR001283; PR00837) and three signature matches related to V5 allergen (IPR002413; PR00838) (aa: 52–68; 112–128; 173–192) (Supplementary Figure S1.8). </t>
  </si>
  <si>
    <t>IPR001283</t>
  </si>
  <si>
    <t xml:space="preserve">Furthermore, the following domains, related to cysteine-rich secretory proteins, were identified: allergen V5/Tpx-like (IPR001283; PR00837), and V5 allergen (IPR002413; PR00838) (aa: 52–68; 112–128; 173–192). </t>
  </si>
  <si>
    <t xml:space="preserve">Comparable to CRISP1, the precursor protein of CRISP2 shows the CAP domain-like structure (IPR014044, aa: 56–217), four detailed signature matches (aa: 89–107; 146–159, 174–190, 204–217) related to allergen V5/Tpx-1(IPR001283; PR00837) and three signature matches related to V5 allergen (IPR002413; PR00838) (aa: 52–68; 112–128; 173–192) (Supplementary Figure S1.8). CRISP1 and CRISP2 only share 31.1% sequence identity, possibly reflecting different protein subfamilies and functions. </t>
  </si>
  <si>
    <t xml:space="preserve">Comparable to CRISP1, the precursor protein of CRISP2 shows the CAP domain-like structure (IPR014044, aa: 56–217), four detailed signature matches (aa: 89–107; 146–159, 174–190, 204–217) related to allergen V5/Tpx-1(IPR001283; PR00837) and three signature matches related to V5 allergen (IPR002413; PR00838) (aa: 52–68; 112–128; 173–192) (Supplementary Figure S1.8). </t>
  </si>
  <si>
    <t xml:space="preserve">CRISP1 and CRISP2 only share 31.1% sequence identity, possibly reflecting different protein subfamilies and functions. The MSA of CRISP1 with CRISPs of other spiders revealed 54.7% identity with venom allergen 5 from Lycosa singoriensis, 51.8% with CRISP1 from V. fasciatus, and 37.4% identity with two further CRISPs identified in the spider S. mimosarum (Supplementary Figure S1.8). </t>
  </si>
  <si>
    <t>IPR001548</t>
  </si>
  <si>
    <t xml:space="preserve">We identified at least four ACE isoforms, featuring the following amino acid polymorphisms: A10T (signal peptide) and L315I (mature protein). </t>
  </si>
  <si>
    <t xml:space="preserve">ACE belongs to the protein domain family of peptidyl-dipeptidase A, M2 metalloprotease group (IPR001548). </t>
  </si>
  <si>
    <t xml:space="preserve">The metal-binding domain might be formed by the HEXXH +E motif. The ACE identities between different spiders vary between 83.6% (C. salei/A. marikovskyi), 74.6% (V. fasciatus), 63.8% (S. mimosarum) and 64.9% (P. tepidariorum). </t>
  </si>
  <si>
    <t>IPR001211</t>
  </si>
  <si>
    <t xml:space="preserve">PLA2 is much lower expressed in the C. salei venom gland compared to most other venom proteins (Table 1), which begs the question if it functions as a house-keeping or venomous enzyme. </t>
  </si>
  <si>
    <t xml:space="preserve">InterPro sequence classification resulted in the identification of the protein as a member of the phospholipase A2 family (IPR001211), belonging to the cl05417 superfamily, subfamily cd00125. </t>
  </si>
  <si>
    <t xml:space="preserve">Honeybee PLA2 belongs to the same superfamily, but to the cd 4704 subfamily. The MSA of C. salei PLA2_CUPSA with predicted genomic and transcriptomic PLA2 sequences from other spiders shows identities between 88.8% (A. marikovskyi), 63.0% (S. mimosarum), and 58.0% (V. fasciatus). </t>
  </si>
  <si>
    <t>IPR027214</t>
  </si>
  <si>
    <t xml:space="preserve">CSTs occur in prokaryotes and eukaryotes [59], and have been identified in the venom glands of invertebrates and vertebrates [31,60]. </t>
  </si>
  <si>
    <t xml:space="preserve">Their main function is the partial or total inhibition of cysteine-type endopeptidases, such as peptidase families C1 (papain family) and C13 (legumain family), in which CSTs are less selective inhibitors showing low discrimination between endopeptidases and exopeptidases [61]. C. salei CSTs belong to the cystatin type 2 family (IPR027214) with a cystatin conserved site (IPR018073). </t>
  </si>
  <si>
    <t xml:space="preserve">CST_2 exhibits two mutations in the mature protein as R130E and R132E. Sequence alignments of CST_1,2 with the predicted cystatins identified in A. marikovskyi and S. mimosarum show identities of 54% and 48.3% with C. salei, and even lower identities (38.2% and 34.3%) with V. fasciatus and P. tepidariorum (Supplementary Figure S1.14). </t>
  </si>
  <si>
    <t>IPR036880</t>
  </si>
  <si>
    <t xml:space="preserve">KCPs have been identified at a very low expression level (Table 1), and may act as serine protease inhibitors inside the venom glands. </t>
  </si>
  <si>
    <t xml:space="preserve">The proteins belong to the pancreatic trypsin inhibitor Kunitz domain superfamily (IPR036880). </t>
  </si>
  <si>
    <t xml:space="preserve">Interestingly, two pancreatic trypsin inhibitor Kunitz domains (IPR002223) are identified within the protein (amino acid residues 28–83 and 111–164, respectively). The isoforms (KCP_1a and KCP_1b) differ in amino acid residues D107G, K109Q, D112A, and Q116L. </t>
  </si>
  <si>
    <t>IPR002223</t>
  </si>
  <si>
    <t xml:space="preserve">Interestingly, two pancreatic trypsin inhibitor Kunitz domains (IPR002223) are identified within the protein (amino acid residues 28–83 and 111–164, respectively). </t>
  </si>
  <si>
    <t xml:space="preserve">The isoforms (KCP_1a and KCP_1b) differ in amino acid residues D107G, K109Q, D112A, and Q116L. Sequence alignments of different hypothetical spider KCPs with KCP1ab from C. salei show identities between 50.3% and 69.7% for araneomorph spider proteins (A. marikovskyi, V. fasciatus, S. mimosarum) and of only 36.3% for the mygalomorph spider T. loki (Supplementary Figure S1.15). </t>
  </si>
  <si>
    <t>IPR036857</t>
  </si>
  <si>
    <t xml:space="preserve">Thyroglobulin Type-1 Domain-Like Protein (TT1LP) </t>
  </si>
  <si>
    <t xml:space="preserve">We identified a protein, which exhibits two thyroglobulin type-1 domains (IPR036857). </t>
  </si>
  <si>
    <t xml:space="preserve">A second isoform is present with only one mutation (T31M). The identification of these domains points to a possible role as a protease inhibitor because the thyroglobulin type-1 domains belong to MEROPS protease inhibitor familyI31 (http://merops.sanger.ac.uk). </t>
  </si>
  <si>
    <t>IPR000867</t>
  </si>
  <si>
    <t xml:space="preserve">This protein is characterized by four overlapping domains. </t>
  </si>
  <si>
    <t xml:space="preserve">An N-terminal highly structured globular insulin-like growth factor-binding domain (IPR000867) is followed by a Kazal-domain (IPR002350), acting as linker to the two C-terminal immunoglobulin-like/immunoglobulin subtype domains (IRP007110/IPR003599). </t>
  </si>
  <si>
    <t xml:space="preserve">High sequence identities of 72%–92% were observed between different spider IGFBPrPs, ticks (62%), and the spiny lobster, Sagmariasus verreauxi, a decapod crustacean (39%) (Supplementary Figure S1.17). Decapod IGFBP-related proteins are involved in the insulin-signaling pathway and are able to bind insulin like peptides (ILPs) [74]. </t>
  </si>
  <si>
    <t>IPR002181</t>
  </si>
  <si>
    <t xml:space="preserve">Tachylectin 5A-Like Protein (TL5A) </t>
  </si>
  <si>
    <t xml:space="preserve">Two TL5A-like proteins from the venom gland of C. salei exhibit the fibrinogen, α/β/γ chain, C-terminal globular domain (IPR002181). </t>
  </si>
  <si>
    <t xml:space="preserve">Two mutations occur at positions T61A and D193N. Additionally, a silent mutation was identified at position T579C. </t>
  </si>
  <si>
    <t>IPR032675</t>
  </si>
  <si>
    <t xml:space="preserve">Leucine-Rich Repeat Domain-Containing Protein (LRR) </t>
  </si>
  <si>
    <t xml:space="preserve">We identified a protein, classified by InterPro as a possible member of the leucine-rich repeat domain superfamily (IPR032675), which exhibits five typical subtype LRR_typ_2 motifs of 20–23 amino acids. </t>
  </si>
  <si>
    <t xml:space="preserve">This protein was also identified in the transcriptomes of other spiders, and shows identities between 70.8% and 85.9% with V. fasciatus, Oxyopes lineatus and A. marikovskyi and of 68% with S. mimosarum LRRs. Leucine-rich repeats are known to often be involved in protein-protein interactions. </t>
  </si>
  <si>
    <t>IPR023569</t>
  </si>
  <si>
    <t xml:space="preserve">So far, no biological activity is described for these peptides isolated from spider and scorpion venom (Supplementary Figure S2.19). </t>
  </si>
  <si>
    <t xml:space="preserve">Interpro analysis shows that CsTx-22a, b, c comprise the prokineticin domain (IPR023569) nearly over the whole length of the peptides (amino acid residues 5–59, CsTx-22) but the crucial N-terminal AVIT sequence part, responsible for its biological activity, is lacking. </t>
  </si>
  <si>
    <t xml:space="preserve">The prokineticin domain is identified in several putative toxin precursors from different araneomorph and mygalomorph spiders, but also, surprisingly, from ticks. Sequence identities between CsTx-22a, b, c and such peptides are medium to high: for araneomorph spiders 43.9%–7.6%, for mygalomorph spiders 41.8%–49.2%, and for ticks 37.5%–39.1%. </t>
  </si>
  <si>
    <t>IPR020202</t>
  </si>
  <si>
    <t xml:space="preserve">Sequence alignments even show 22.4%–33.4% identity to the prokineticin Bm8f from the toad Bombina maxima and to MIT1 from the elapid black mamba (Supplementary Figure S2.20). </t>
  </si>
  <si>
    <t xml:space="preserve">CsTx-21a, b, c, d, e, f, g are classified as belonging to the atracotoxin family (IPR020202). </t>
  </si>
  <si>
    <t xml:space="preserve">This family classification is based on ACTX–Hvf17 [118] and six more MIT1-like ACTX orthologs isolated from the venom of the mygalomorph funnel web spiders Hadronyche versuta and H. infensa [86]. They share sequence homologies to the above-mentioned MIT1 and Bm8f, but no pharmacological activity or biological function in the venom is known. </t>
  </si>
  <si>
    <t>IPR011701</t>
  </si>
  <si>
    <t xml:space="preserve">A total of 493 candidate genes was identified to harbor one or more IPR domains of interest in TERIBR1(Table 1). </t>
  </si>
  <si>
    <t xml:space="preserve">IPR domains mdrL/yfmO (IPR011701; n = 334), recG (IPR001650; n = 71), ruvB (IPR003959; n = 45) and recG (IPR011545; n = 44) were among the maximally present protein domains related to chromium resistance.Table 1Distribution of IPR domains important in chromium bio-accumulation in A. flavus strains TERIBR1, NRRL3357 &amp; AF70 </t>
  </si>
  <si>
    <t xml:space="preserve">Identification of single nucleotide polymorphisms (SNPs) The read alignment rate of TERIBR1 with NRRL3357 (assembly) was 78.62% (29,001,807 / 36,890,268) of which 78.23% (22,681,743) were uniquely mapped reads. </t>
  </si>
  <si>
    <t>IPR008907</t>
  </si>
  <si>
    <t xml:space="preserve">The introduction of the term ‘Tubulin Polymerization Promoting Protein (TPPP)-like proteins’ is suggested. </t>
  </si>
  <si>
    <t xml:space="preserve">They constitute a eukaryotic protein superfamily, characterized by the presence of the p25alpha domain (Pfam05517, IPR008907), and named after the first identified member, TPPP/p25, exhibiting microtubule stabilizing function. </t>
  </si>
  <si>
    <t xml:space="preserve">TPPP-like proteins can be grouped on the basis of two characteristics: the length of their p25alpha domain, which can be long, short, truncated or partial, and the presence or absence of additional domain(s). TPPPs, in the strict sense, contain no other domains but one long or short p25alpha one (long- and short-type TPPPs, respectively). </t>
  </si>
  <si>
    <t xml:space="preserve">TPPP3 but not TPPP2 shares the MAP-like features of TPPP1. </t>
  </si>
  <si>
    <t xml:space="preserve">The common C-terminal part of the three proteins (55–219 amino acids in TPPP1) is denoted as p25alpha domain, Pfam05517 or IPR008907, which corresponds practically to the whole sequence of TPPP2 or. </t>
  </si>
  <si>
    <t xml:space="preserve">There are no data about the function of these proteins except two human paralogs which are involved in developmental processes of the brain (TPPP1) [7], [12] and the musculoskeletal system (TPPP3) [16], respectively. In this paper I have investigated the conservation of this protein/gene family and the occurrence of the p25alpha domain in a systematic bioinformatics study. </t>
  </si>
  <si>
    <t xml:space="preserve">Grouping of TPPP-like proteins </t>
  </si>
  <si>
    <t xml:space="preserve">TPPP-like proteins involve TPPPs and other proteins possessing one or more complete or partial p25alpha domain, Pfam05517 or IPR008907 (cf. Fig. 1 and 2). </t>
  </si>
  <si>
    <t xml:space="preserve">It is not a structural domain but was generated automatically from a sequence alignment from Prodom 2004.1 for the Pfam-B database (http://pfam.sanger.ac.uk/family/PF05517). The whole p25alpha domain of 140–160 amino acids can be found in TPPPs [1], [2], [9], [37]. </t>
  </si>
  <si>
    <t>IPR003533</t>
  </si>
  <si>
    <t xml:space="preserve">In the stramenopile A. anophagefferens the domain is coupled with a WD40 repeat-like domain. </t>
  </si>
  <si>
    <t xml:space="preserve">A special case of this independent occurrence is the apicortin where the partial p25alpha domain is combined with a DCX (Pfam03607, IPR003533) domain [38]. </t>
  </si>
  <si>
    <t xml:space="preserve">The DCX (doublecortin) domain is named after the brain-specific X-linked gene doublecortin [41]. Both domains (p25alpha ad DCX) are known to play an important role in the stabilization of microtubules ([8], [10] and [41], [42]) which suggests a similar function for apicortin. </t>
  </si>
  <si>
    <t>PMC4352355</t>
  </si>
  <si>
    <t>OMIM</t>
  </si>
  <si>
    <t xml:space="preserve">Hypoparathyroidism, sensorineural deafness, and renal dysplasia (HDR) syndrome (MIM 146255) is a rare autosomal dominant disease characterized by hypoparathyroidism, sensorineural deafness, and renal dysplasia due to a heterozygous germline mutation of the GATA3 gene located on chromosome 10p15 1. </t>
  </si>
  <si>
    <t xml:space="preserve">The hypoparathyroidism is characterized by symptomatic or asymptomatic hypocalcemia with low or undetectable serum levels of parathyroid hormone (PTH). The renal phenotype of HDR syndrome has a variable expression, which includes presence or absence of symmetry, renal agenesis, and renal dysplasia; patients with HDR syndrome often develop end-stage renal failure requiring dialysis due to renal abnormalities 2. </t>
  </si>
  <si>
    <t xml:space="preserve">The areflexia seen in our family was only noted after the second decade, suggesting age-dependent onset. </t>
  </si>
  <si>
    <t xml:space="preserve">In the absence of autopsy findings, it is not possible to determine whether the lower motor neuron involvement identified in our family reflects a pure motor axonal neuropathy or an anterior horn cell disorder similar to that described in PCH1 (OMIM #607596). </t>
  </si>
  <si>
    <t xml:space="preserve">A frameshift mutation in AMPD2 was recently reported to cause hereditary spastic paraplegia type 63 (OMIM #615686) in a single family.13 The clinical presentation was relatively mild, with normal cognition, normal NCSs, and no cerebellar signs. </t>
  </si>
  <si>
    <t xml:space="preserve">MRI of 1 affected individual identified thinning of the CC and periventricular deep white matter changes but no brainstem or cerebellar abnormalities. The identified truncation [p.(Cys107Alafs*80)] disrupts only 3 of 5 predicted AMPD2 isoforms (figure 3), whereas disruption of the deaminase domain affects all, suggesting functional redundancy of isoforms as a molecular explanation for variability in disease severity. </t>
  </si>
  <si>
    <t>PMC5674732</t>
  </si>
  <si>
    <t xml:space="preserve">These studies clearly establish a crucial role of GRHL2 in embryonic development, and our finding of GRHL2 deletion in two unrelated CFEOM patients suggests a role for the gene in orbital innervation. </t>
  </si>
  <si>
    <t xml:space="preserve">An involvement of GRHL2 in other physiological processes have also been described. GRHL2 (alias TFCP2L3, MIM 608576) mutation has been reported in childhood-onset progressive autosomal dominant hearing loss [DFNA28 (MIM 608641)] [24]; however, there was no evidence for hearing loss in either of our patients. </t>
  </si>
  <si>
    <t xml:space="preserve">Homozygous mutations in this gene have been implicated in an autosomal- recessive ectodermal dysplasia syndrome [25]. Besides, other polymorphic sequence variants in GRHL2 have also been implicated in age-related hearing impairment and noise-induced hearing loss [26, 27]. </t>
  </si>
  <si>
    <t xml:space="preserve">Compelling evidence for a genetic liability in the development of these tumors has been demonstrated in twin studies [8], [9] yet no susceptibility genes have consistently emerged from the few genome scans reported so far [10], [11]. </t>
  </si>
  <si>
    <t xml:space="preserve">Early studies of two dominantly transmitted Mendelian syndromes, multiple cutaneous and uterine leiomyomatosis (MCUL1; OMIM 150800), and hereditary leiomyomatosis and renal cell cancer (HLRCC; OMIM 605839) have implicated a subregion on chromosome 1q43 that contains FH, a gene encoding the tricarboxylic acid cycle (Krebs cycle) fumarate hydratase enzyme [12], [13]. </t>
  </si>
  <si>
    <t xml:space="preserve">Heterozygous germline mutations in FH were initially found in 25 of 42 probands in European families segregating HLRCC. These germline mutations, which included missense substitutions, protein-truncating changes and large germline deletions, were predicted to result in absent or reduced FH activity because FH functions as a homotetramer (dominant-negative effect). </t>
  </si>
  <si>
    <t xml:space="preserve">Several lines of evidence for a link between PLD activities and mitogenic signaling as well as suppression of apoptosis have been reported [41]. </t>
  </si>
  <si>
    <t xml:space="preserve">In addition to HLRCC and MCLU1, another cancer phenotype maps to the studied region (Predisposing for Prostate Cancer or PCaP; OMIM 602759). </t>
  </si>
  <si>
    <t xml:space="preserve">PCaP is an early-onset hereditary prostate cancer mapped to 1q42.3q43 in families from Southern Europe [42]. Further refinement of the linkage [43] placed the putative prostate locus in the interval between D1S321 (telomeric to CHML at position 241.82 Mb) and D1S2842 (telomeric to PLD5 at 242.87 Mb). </t>
  </si>
  <si>
    <t>PMC3932285</t>
  </si>
  <si>
    <t xml:space="preserve">The array showed a female molecular karyotype with a 232 kb heterozygous interstitial deletion involving chromosome region 7q31.33 [hg19 coordinates chr7:126,531,039-126,763,294] and a 647 kb duplication involving interstitial chromosome region 17q21.31 [hg 19 coordinates chr17:43,645,879-44,292,742]. </t>
  </si>
  <si>
    <t xml:space="preserve">The 7q31.33 microdeletion contains part of one gene, GRM8 (OMIM 601116), while the 17q21.31 microduplication contains a number of genes including CRHR1 (OMIM 122561), IMP5 (SPPL2C; OMIM 608284), MAPT (OMIM 157140), and STH (OMIM 607067) and a partial duplication of the KANSL1 gene (also known as KIAA1267, OMIM 612452); see Figure 1. </t>
  </si>
  <si>
    <t xml:space="preserve">In order to determine the genotype encompassing the MAPT gene, we focused on amplifying the region of intron 9 of the MAPT gene that carries a polymorphic 238 bp deletion, which is a characteristic marker of the H1/H2 genotypes. Fifty nanograms of genomic DNA was subjected to PCR amplification using Roche FastStart buffer (without Mg), 1.5 mM MgCl2, 0.4 mM dNTPs, 1 unit Roche Faststart Taq DNA polymerase, and 0.8 μM of each forward and reverse primer [14]. </t>
  </si>
  <si>
    <t xml:space="preserve">Kitsiou-Tzeli et al. [16] reported an additional 413 kb 15q11.2 deletion, and these authors have stated that this deletion may have contributed to some of the phenotypic symptoms of their patient. </t>
  </si>
  <si>
    <t xml:space="preserve">Patient 3 reported by Grisart et al. [17] had the common 17p11.2 deletion but was asymptomatic for NHPP (OMIM 162500) associated with this anomaly. </t>
  </si>
  <si>
    <t xml:space="preserve">Molecular characterisation of our patient showed two abnormalities. In the case of the 7q31.33 microdeletion, the pathological significance of a partial deletion of the GRM8 gene in this region has not been determined. </t>
  </si>
  <si>
    <t>PMC4110360</t>
  </si>
  <si>
    <t xml:space="preserve">However, we did not consider the morphological criterion (inflammatory infiltration of biopsy specimen) since none of our patients had the pancreatic biopsy. </t>
  </si>
  <si>
    <t xml:space="preserve">Moreover, all the participants were screened for gene mutations predisposing to CP: CFTR (cystic fibrosis transmembrane conductance regulator; OMIM 602421), PRSS1 (cationic trypsinogen/serine protease 1; OMIM 276000), and SPINK1 (serum protease inhibitor Kazal type 1; OMIM 167790). </t>
  </si>
  <si>
    <t>PMC5227663</t>
  </si>
  <si>
    <t xml:space="preserve">In addition, most of the pure trisomies of the whole chromosome 18p reported have been identified by conventional cytogenetic methods. </t>
  </si>
  <si>
    <t xml:space="preserve">Whole 18p trisomies are phenotypically heterogeneous with subtle dysmorphic features and moderate intellectual disabilities; however, some cases are presented with normal phenotype and no intellectual disability.10 The 18p amplification spanned over 2,5-Mb encompassing 13 genes including SMCHD1 (OMIM 614982), associated with facioscapulohumeral muscular dystrophy, a recessive developmental disorder. </t>
  </si>
  <si>
    <t xml:space="preserve">Finally, among the genes encompassed in both deleted and duplicated region, none are associated with developmental delay or seems to play a role in spermatogenesis. Sperm-FISH is a widely used screening tool to aid in counseling couples with severe male factor infertility, especially in cases of repeated failed fertilization by assisted reproductive technologies or RPL. </t>
  </si>
  <si>
    <t xml:space="preserve">Isolated complex I deficiency (OMIM: 252010) is a common biochemical phenotype observed in pediatric mitochondrial disease. </t>
  </si>
  <si>
    <t xml:space="preserve">The associated clinical and genetic heterogeneity is vast—individuals can present with a plethora of clinical symptoms ranging from isolated myopathy to Leigh syndrome (OMIM: 256000). </t>
  </si>
  <si>
    <t>PMC3407419</t>
  </si>
  <si>
    <t xml:space="preserve">Sir, We read with great interest the report of a Tunisian family by Rouzier et al. (2011) describing the neurological disorder linked to a novel heterozygous missense mutation in MFN2 (1p36.2) (Rouzier et al., 2011). MFN2 mutations typically cause autosomal dominant axonal Charcot–Marie–Tooth disease (CMT2A, OMIM 609260), with peripheral nerve degeneration occasionally associated with visual failure and optic atrophy (Zuchner et al., 2004, 2006). </t>
  </si>
  <si>
    <t xml:space="preserve">Interestingly, the clinical manifestations among mutational carriers in this Tunisian family were even more variable, ranging from asymptomatic subclinical disease to an axonal sensorimotor neuropathy complicated by optic atrophy, deafness, cerebellar ataxia and proximal myopathy. Furthermore, the intriguing finding of cytochrome c oxidase (COX)-deficient fibres and multiple mitochondrial DNA deletions in skeletal muscle biopsies suggest that MFN2 mutations can result in disturbed mitochondrial DNA maintenance and an overt respiratory chain defect, in addition to marked fragmentation of the mitochondrial network. </t>
  </si>
  <si>
    <t xml:space="preserve">For instance, FREM1 (near locus 9p22.3) has been shown to play a role in the fusion of the nasal processes during gestation22, and was implicated in human upper lip morphology in a recent GWAS of facial shape23. </t>
  </si>
  <si>
    <t xml:space="preserve">In humans, mutations in this gene result in several Mendelian conditions affecting the midline facial structures, such as BNAR syndrome (OMIM #608980) and trigonocephaly (OMIM #190440)22,24. </t>
  </si>
  <si>
    <t xml:space="preserve">Trigonocephaly is in 34% of the cases associated with speech and/or language delay25. KREMEN1 (near locus 22q12.2) is a modulator of WNT signaling, crucial for neural tube closure26. TFRC, located 500 kb from the lead SNP of locus 3q29, is involved in craniofacial morphogenesis by regulating TGFß and BMP signaling activation27. Interestingly, one of the identified loci contained genes involved in the neural control of speech production. NAGPA at locus 16p13.3 is involved in stuttering28 and focal epilepsy with speech disorders29, respectively. </t>
  </si>
  <si>
    <t>PMC5181623</t>
  </si>
  <si>
    <t xml:space="preserve">We used a regional heritability approach (24) and estimated the proportion of variability in site-specific DNAm levels that is due to local genetic variation, h^r,g2. </t>
  </si>
  <si>
    <t xml:space="preserve">We also contrasted the distribution of h^r,g2 for DNAm sites within and outwith known susceptibility loci for colorectal cancer (CRC, OMIM no. 114500). </t>
  </si>
  <si>
    <t xml:space="preserve">In addition, CRC can manifest in colorectal epithelial cells (26), which are significantly more costly and challenging to extract from the colon than whole-cell biopsies. To establish the extent of the difference in the regulation of DNAm levels in colon epithelial tissue and whole-cell biopsy, we studied the phenotypic profiles and h^r,g2 for the DNAm level of genes expressed in epithelial cells obtained from laser capture microdissection (LCM) and whole-colon biopsy (WCB). </t>
  </si>
  <si>
    <t>PMC5314723</t>
  </si>
  <si>
    <t xml:space="preserve">Tay-Sachs disease (TSD; MIM 272800), associated with mutations in HEXA, is a neurodegenerative disease caused by accumulation of GM2-ganglioside. </t>
  </si>
  <si>
    <t xml:space="preserve">TSD most often presents in infancy with regression of skills, intellectual disability, paralysis, dementia, blindness, and death by 5 years of age. Individuals of Ashkenazi Jewish (AJ) ancestry have the highest TSD risk, due to a one in 31 carrier frequency (Gross et al., 2008). </t>
  </si>
  <si>
    <t>PMC4755596</t>
  </si>
  <si>
    <t xml:space="preserve">The mitochondrial enzyme very-long chain Acyl-CoA dehydrogenase (VLCAD, OMIM 201475) is the first enzyme in the fatty acid oxidation cycle and, as such, a key enzyme in this pathway for mitochondrial energy transduction from fatty acids [1,2]. </t>
  </si>
  <si>
    <t xml:space="preserve">The clinical presentation of patients with VLCAD deficiency (VLCADD) varies from death in early childhood, associated with fasting intolerance and failing glucose homeostasis [1,3], to exercise intolerance with episodic rhabdomyolysis and myalgia in (early-)childhood and adult life, to asymptomatic individuals [3–5]. In the past decade VLCADD has been included in newborn screening programs all over the world [6]. </t>
  </si>
  <si>
    <t>PMC6030844</t>
  </si>
  <si>
    <t xml:space="preserve">The two remaining variants correspond to the mutation c.240+1G&gt;T from the SURF1 gene and c.1969G&gt;A (p.Ala657Thr) from the ANO3 gene. </t>
  </si>
  <si>
    <t xml:space="preserve">The SURF1 mutation was excluded as this gene is only involved in autosomal recessive diseases: Charcot-Marie-Tooth disease, type 4K (MIM #616624) and Leigh syndrome, due to COX IV deficiency (MIM #516000). </t>
  </si>
  <si>
    <t xml:space="preserve">In contrast, mutations from the ANO3 gene have been reported in the autosomal dominant Dystonia 24 and this mutation was identified by the authors as the disease-causing mutations in this family (Figure 4). </t>
  </si>
  <si>
    <t>PMC6313083</t>
  </si>
  <si>
    <t xml:space="preserve">Floating-Harbor syndrome (OMIM #136140) is an autosomal dominant genetic disorder characterized by short stature, delayed bony maturation, unique facial morphology, and expressive language impairment [1]. </t>
  </si>
  <si>
    <t xml:space="preserve">Recently, truncating mutations in SRCAP (Snf2 related CREBBP activator protein) have been shown to cause Floating-Harbor syndrome [2]. Till date, approximately 50 cases of SRCAP exon 34 mutations, and two cases in SRCAP exon 33 mutations have been reported [3,4]. </t>
  </si>
  <si>
    <t xml:space="preserve">In humans, about 40 % of hydrocephalus cases have a known genetic cause according to the Online Mendelian Inheritance in Man (OMIM) database. </t>
  </si>
  <si>
    <t xml:space="preserve">Genetic heterogeneity of congenital hydrocephalus is observed: mutations in the CCDC88C gene [MIM:611204] on chromosome 14 [14, 15] and in the MPDZ gene [MIM:603785] on chromosome 9 [16] are responsible for autosomal recessive hydrocephalus (respectively HYC1 [MIM:236600] and HYC2 [MIM:615219]). </t>
  </si>
  <si>
    <t xml:space="preserve">The most common form of congenital hydrocephalus in humans (5 to 15 % of patients) is the X-linked recessive form caused by a mutation in L1CAM ([MIM:308840]; e.g. [17]; HSAS1 [MIM:307000]). Moreover, heterogeneity among phenotypes exists in humans as well as in animals [18]. </t>
  </si>
  <si>
    <t xml:space="preserve">The most common form of congenital hydrocephalus in humans (5 to 15 % of patients) is the X-linked recessive form caused by a mutation in L1CAM ([MIM:308840]; e.g. [17]; HSAS1 [MIM:307000]). </t>
  </si>
  <si>
    <t xml:space="preserve">Moreover, heterogeneity among phenotypes exists in humans as well as in animals [18]. To our best knowledge, research on the genetic background of hydrocephalus in horses is very limited. </t>
  </si>
  <si>
    <t xml:space="preserve">The mutation introduced a stopcodon on ECA1:75,907,505 (exon 12), c.1423C&gt;T [GenBank:XM_001491545] corresponding to p.Gln475* [GenBank:XP_001491595]. </t>
  </si>
  <si>
    <t xml:space="preserve">In humans, a muscular dystrophy-dystroglycanopathy phenotype [MDDGA11, MIM:615181] including hydrocephalus has recently been associated with mutations in B3GALNT2 [30, 31]. </t>
  </si>
  <si>
    <t xml:space="preserve">The 4 affected Friesian horses were homozygous for the nonsense allele, while one of the controls was heterozygous and the others were homozygous for the normal allele. The 16 cases of Friesian horses with hydrocephalus that were available for the validation were genotyped for the mutation by Sanger DNA sequencing and all were found homozygous (TT) (Additional file 1). </t>
  </si>
  <si>
    <t xml:space="preserve">In the current study, no genetic heterogeneity was observed for hydrocephalus with all 16 affected Friesian horses being homozygous for the same nonsense mutation in B3GALNT2. </t>
  </si>
  <si>
    <t xml:space="preserve">The strongest indication that this mutation causes the phenotype in Friesian horses is that the exact same nonsense mutation was found homozygously in a human muscular dystrophy patient with hydrocephalus by Stevens et al. [30] (Fig. 5) [MIM:610194.0006 or dbSNP:rs367543077]. </t>
  </si>
  <si>
    <t xml:space="preserve">Nine different mutations were observed in the B3GALNT2 gene in 6 human patients with muscular dystrophy-dystroglycanopathy with brain and eye anomalies, type A, 11 (MDDGA11 [MIM:615181]). Following Stevens et al., Hedberg et al. [31] identified 2 novel mutations in B3GALNT2 in a 5-year-old girl with milder clinical features (ataxia, spasticity, muscle weakness) and brain abnormalities (e.g. cerebellar cysts) detected using MRI. </t>
  </si>
  <si>
    <t xml:space="preserve">Nine different mutations were observed in the B3GALNT2 gene in 6 human patients with muscular dystrophy-dystroglycanopathy with brain and eye anomalies, type A, 11 (MDDGA11 [MIM:615181]). </t>
  </si>
  <si>
    <t xml:space="preserve">Following Stevens et al., Hedberg et al. [31] identified 2 novel mutations in B3GALNT2 in a 5-year-old girl with milder clinical features (ataxia, spasticity, muscle weakness) and brain abnormalities (e.g. cerebellar cysts) detected using MRI. The syndrome was clinically somewhat variable and only 4 patients and 1 affected foetus (from 3 families) displayed hydrocephalus [30, 31]. </t>
  </si>
  <si>
    <t xml:space="preserve">One variation was located in LYST (rs394520771). </t>
  </si>
  <si>
    <t xml:space="preserve">Mutations in this gene cause Chediak-Higashi syndrome (MIM:214500) in humans, of which hydrocephalus is not a characteristic. </t>
  </si>
  <si>
    <t xml:space="preserve">The other variation was located in NID1 (rs394402493). Mice with knock-out mutations of this gene do not display a phenotype. </t>
  </si>
  <si>
    <t>PMC3467039</t>
  </si>
  <si>
    <t xml:space="preserve">Aliquots, once thawed, were not re-frozen. </t>
  </si>
  <si>
    <t xml:space="preserve">Unless stated, all studies used the NRAS gene (neuroblastoma RAS viral oncogene homologue, geneID 4893, MIM 164790). Total RNA was reverse transcribed with Superscript III (Invitrogen) and RNAseOUT recombinant ribonuclease inhibitor (Invitrogen), with either specific primers or random hexamers, according to the manufacturer’s protocol. </t>
  </si>
  <si>
    <t xml:space="preserve">Primers were first annealed to RNA by heating to 65°C for 5 min and then cooling on ice for at least 1 min. Reverse transcription was in 25 μl of 50 mM Tris–HCl pH 8.3, 75 mM KCl, 3 mM MgCl2, 5 mM DTT, 40 units RNAseOUT, 200 units Superscript III, 0.5 mM each dNTP and total RNA from up to 120 μl blood (i.e. 500,000 leukocytes). </t>
  </si>
  <si>
    <t xml:space="preserve">We designed both cDNA and intronic primers to amplify the cDNA and the 22 coding exons plus the 3’UTR exon of the TNPO3 gene (MIM 610032; NM_012470.3, NM_001191028.2) (Table S2). </t>
  </si>
  <si>
    <t xml:space="preserve">In addition, we sequenced all the other exons at the disease interval that were inadequately covered (&lt;10x) (Table S3). We also designed additional primers to map the alternatively spliced products. </t>
  </si>
  <si>
    <t>PMC6235972</t>
  </si>
  <si>
    <t xml:space="preserve">Oxidative phosphorylation (OXPHOS) is carried out by five protein complexes (CI-CV) and constitutes a prime source of mitochondrial ATP1. </t>
  </si>
  <si>
    <t xml:space="preserve">OXPHOS dysfunction and isolated CI deficiency (OMIM 252010) is often associated with Leigh Syndrome (LS), a rare metabolic disorder with poorly understood pathophysiology2–6. </t>
  </si>
  <si>
    <t xml:space="preserve">Functionally, CI couples the transfer of electrons from NADH to oxidized ubiquinone-10 to the transport of H+ from the mitochondrial matrix across the mitochondrial inner membrane (MIM). This process provides the electron transport chain (ETC) with reducing equivalents to sustain a trans-MIM pH gradient (ΔpH) and electrical potential (Δψ). </t>
  </si>
  <si>
    <t xml:space="preserve">Fibroblasts were obtained following informed parental consent and according to the relevant Institutional Review Boards from skin biopsies of healthy individuals and various Leigh Syndrome (LS) patients with isolated complex I (CI) deficiency (OMIM 252010). </t>
  </si>
  <si>
    <t xml:space="preserve">These cell lines were previously fully characterized at the genetic, biochemical and cellular level in our group (reviewed in ref. 39). Control cell lines included: #CT5120 (“CT1”), #CT5119 (“CT2”), and #CT5118 (“CT3”), which all displayed a similar and normal phenotype during their previous characterization (reviewed in ref. 39). </t>
  </si>
  <si>
    <t>PMC3203223</t>
  </si>
  <si>
    <t xml:space="preserve">Presentation and clinical course </t>
  </si>
  <si>
    <t xml:space="preserve">The classic form of FHHNC (OMIM #248250) most commonly presents with kidney stones, convulsions, carpopedal spasm, polydipsia, polyuria, rickets, and recurrent urinary tract infections [24]. </t>
  </si>
  <si>
    <t xml:space="preserve">A subset of patients with the syndrome of FHHNC present in addition with ocular abnormalities including macular colobomata, nystagmus, severe myopia, corneal calcifications, and chorioretinitis (OMIM #248190, which turns out to be caused by claudin-19 mutations, see below) [24, 31, 35]. Since the primary defect is related to impaired tubular reabsorption of Mg, patients almost always have a high fractional excretion of urinary Mg, while serum Mg is inappropriately low [24–31]. </t>
  </si>
  <si>
    <t xml:space="preserve">A subset of patients with the syndrome of FHHNC present in addition with ocular abnormalities including macular colobomata, nystagmus, severe myopia, corneal calcifications, and chorioretinitis (OMIM #248190, which turns out to be caused by claudin-19 mutations, see below) [24, 31, 35]. </t>
  </si>
  <si>
    <t xml:space="preserve">Since the primary defect is related to impaired tubular reabsorption of Mg, patients almost always have a high fractional excretion of urinary Mg, while serum Mg is inappropriately low [24–31]. Family members with heterozygous mutation may have only hypercalciuria and nephrolithiasis without having hypomagnesemia, suggesting a milder phenotype [31]. </t>
  </si>
  <si>
    <t>PMC3468964</t>
  </si>
  <si>
    <t xml:space="preserve">“About 1 in 70 people carry a gene for OCA. </t>
  </si>
  <si>
    <t xml:space="preserve">OCA1 (MIM 203100) is caused by mutations in the tyrosinase gene (TYR, MIM 606933) on chromosome 11q14.3. </t>
  </si>
  <si>
    <t xml:space="preserve">The gene consists of 5 exons spanning about 65 kb of genomic DNA and encoding a protein of 529 amino acids. TYR (EC 1.14.18.1) is a copper-containing enzyme catalysing the first two steps in the melanin bio-synthesis pathway, converting tyrosine to L-dihydroxy-phenylalanine (DOPA) and subsequently to DOPAquinone” (2). </t>
  </si>
  <si>
    <t xml:space="preserve">OCA1 is caused by a mutation with complete lack of tyrosinase activity while mutations rendering some enzyme activity result in OCA1B, therefore some melanin pigments are accumulated over time (3). </t>
  </si>
  <si>
    <t xml:space="preserve">“Mutations in the OCA2 gene (formerly known as the P-gene) (MIM 203200) cause the OCA2 phenotype (MIM 203200). </t>
  </si>
  <si>
    <t xml:space="preserve">OCA3 (MIM 203290) is caused by mutations in tyrosinase-related protein 1 (TYRP1, MIM 115501, 9p23)” (2). “Mutations in the membrane-associated transporter protein gene (MATP, also known as SLC45A2, MIM 606202) cause OCA4 (MIM 606574)” (4). </t>
  </si>
  <si>
    <t xml:space="preserve">OCA3 (MIM 203290) is caused by mutations in tyrosinase-related protein 1 (TYRP1, MIM 115501, 9p23)” (2). </t>
  </si>
  <si>
    <t xml:space="preserve">“Mutations in the membrane-associated transporter protein gene (MATP, also known as SLC45A2, MIM 606202) cause OCA4 (MIM 606574)” (4). Initially there was a report in 1989 for mutation in TYR gene (5); almost 200 mutations in TYR are known so far (6). </t>
  </si>
  <si>
    <t xml:space="preserve">“Mutations in the membrane-associated transporter protein gene (MATP, also known as SLC45A2, MIM 606202) cause OCA4 (MIM 606574)” (4). </t>
  </si>
  <si>
    <t xml:space="preserve">Initially there was a report in 1989 for mutation in TYR gene (5); almost 200 mutations in TYR are known so far (6). Our findings will indicate the molecular diagnosis of OCA1 and will present mutation in an ethnic group, in another word, will submit the type of mutation presented in an Iranian family. </t>
  </si>
  <si>
    <t xml:space="preserve">In addition to clinical findings that were agree with the standard diagnostic criteria, only D11S1887, among the mentioned markers, was informative in DNA samples (Fig. 2). </t>
  </si>
  <si>
    <t xml:space="preserve">The result of the molecular analysis proved that the disease among three affected members (H., T. and S.) of the considered family, that were agree for sampling, was oculocutaneouse type1 (OMIM# 203100) with gene map locus 11q14-q21. </t>
  </si>
  <si>
    <t xml:space="preserve">Gel analyzing showed that the proband (A.), her husband (M.) and her parents (II-3 and III-4) were heterozygote (carrier) for mentioned mutant gene. </t>
  </si>
  <si>
    <t xml:space="preserve">The autosomal-recessively inherited monogenic disease cystic fibrosis (CF; OMIM #219700)1 is caused by two defective copies of the cystic fibrosis transmembrane conductance regulator (CFTR) gene,2 which encodes a chloride3 and bicarbonate4, 5 channel localized in the apical membrane of epithelial cells. </t>
  </si>
  <si>
    <t xml:space="preserve">The CFTR-transmitted basic defect can be used to diagnose the disease by the analysis of sweat glands,6, 7 nasal6, 7 or intestinal epithelium.7 As CF is a rare disease affecting about 1:2000 newborns in the Caucasian population, sample sizes of several 10 000 individuals desirable for many genome-wide association studies (GWAS)8 cannot be obtained for the rare disease CF. </t>
  </si>
  <si>
    <t>PMC4973067</t>
  </si>
  <si>
    <t xml:space="preserve">Fanconi-Bickel syndrome (FBS, OMIM 227810) is a rare autosomal recessive disease caused by a deficiency of glucose transporter 2 (GLUT2), a member of the facilitative glucose transporter family (Santer et al. J Inherit Metab Dis 21:191–194, 1998). </t>
  </si>
  <si>
    <t xml:space="preserve">The typical clinical picture is characterized by hepatorenal glycogen accumulation resulting in hepato- and nephromegaly, impaired utilization of glucose and galactose, proximal renal tubular dysfunction, rickets and severe short stature. </t>
  </si>
  <si>
    <t>PMC2518525</t>
  </si>
  <si>
    <t xml:space="preserve">POAG is a complex, genetically heterogeneous disease. </t>
  </si>
  <si>
    <t xml:space="preserve">Of the three genes from 22 genetic loci that have been identified for POAG using linkage analyses, myocilin (MYOC, OMIM 601652), optineurin (OPTN, OMIM 602432), and WD repeat-domain 36 (WDR36, OMIM 609669), none of these genes have been found to associate with POAG in African Americans, Afro Caribbeans or in West African populations [12], [13]. </t>
  </si>
  <si>
    <t xml:space="preserve">We have investigated possible differences in ONH astrocytes from populations with different genetic backgrounds, using well characterized primary human astrocytes cultures. We have found that astrocytes derived from normal AA donors exhibit differential gene expression profiles compared to astrocytes derived from normal age-matched CA donors. </t>
  </si>
  <si>
    <t>PMC5032117</t>
  </si>
  <si>
    <t xml:space="preserve">Parkinson’s disease (PD, MIM 168600) is the second most common progressive age-related neurodegenerative disorder affecting approximately 1–2% of the population over 6512. </t>
  </si>
  <si>
    <t xml:space="preserve">Autopsy studies show a selective loss of dopaminergic neurons in the midbrain substantia nigra, and Lewy bodies formation accompanied by alpha-synuclein aggregation34. Motor skills are primarily devastated by the preferential demise of dopaminergic neurons. </t>
  </si>
  <si>
    <t xml:space="preserve">This study found that only DNAJC10 gene variant rs13414223 was related to decreased PD risk. </t>
  </si>
  <si>
    <t xml:space="preserve">The DNAJC10 gene (MIM 607987), which is mapped to chromosome 2q32.1, contains 24 exons and spans ~64 kb, is a paralog of two known PD-related genes, DNAJC6 and DNAJC13232527. </t>
  </si>
  <si>
    <t xml:space="preserve">It encodes a ~91 kDa endoplasmic reticulum (ER) co-chaperone with 793 amino acids, also known as ERdj5, or JPDI, which is a type III DnaJ protein. It is an ER-resident molecule composed of an N-terminal hydrophobic sequence, a type III DnaJ domain, four thioredoxin-like domains, and a C-terminal tetrapeptide KDEL motif mediating ER retention2728. </t>
  </si>
  <si>
    <t>PMC5548758</t>
  </si>
  <si>
    <t xml:space="preserve">Although generally non-progressive, complications associated with choroidal neovascularization can contribute to visual deterioration. </t>
  </si>
  <si>
    <t xml:space="preserve">The molecular genetics of NCMD has been extensively investigated with the disorder being mapped to chromosome 6q16 (MCDR1, MIM:136550) in multiple families of different ethnic origins since the early 1990s4–10. </t>
  </si>
  <si>
    <t xml:space="preserve">A similar phenotype has been assigned to a second locus at 5p15-p13 (MCDR3, MIM:608850)3, 11. Interestingly, several studies reported evidence for ancestral haplotypes at the MCDR1 locus2, 12, 13. </t>
  </si>
  <si>
    <t xml:space="preserve">A similar phenotype has been assigned to a second locus at 5p15-p13 (MCDR3, MIM:608850)3, 11. </t>
  </si>
  <si>
    <t xml:space="preserve">Interestingly, several studies reported evidence for ancestral haplotypes at the MCDR1 locus2, 12, 13. Early sequencing studies of the two disease intervals failed to identify exonic disease-causing variants2, 14. </t>
  </si>
  <si>
    <t>PMC3781641</t>
  </si>
  <si>
    <t xml:space="preserve">Cornelia de Lange syndrome (CdLS; OMIM 122470) is a genetic disorder characterized by characteristic facial features, abnormal upper limb development, delayed growth and cognitive retardation (1). </t>
  </si>
  <si>
    <t xml:space="preserve">These diverse clinical features are indicative of a developmental disorder affecting the expression of multiple genes. Interestingly, all causative mutations identified in cases defined as CdLS have been in genes encoding proteins in the cohesin complex or in proteins that interact with this complex. </t>
  </si>
  <si>
    <t>PMC4401571</t>
  </si>
  <si>
    <t xml:space="preserve">Inclusion body myopathy (IBM) associated with Paget’s disease of the bone (PDB) and Frontotemporal Dementia, (IBMPFD, MIM 167320), was first reported in 2000 by Kimonis et al. [1] and mapped to the human chromosomal region 9p13.3–12 [2], [3]. </t>
  </si>
  <si>
    <t xml:space="preserve">In 2004, the disease was attributed to being caused by mutations in the gene encoding Valosin-Containing Protein (VCP) [4]. Classic symptoms of VCP disease include weakness and atrophy of the skeletal muscles of the pelvic and shoulder girdle muscles in 90% of individuals [1–3]. </t>
  </si>
  <si>
    <t xml:space="preserve">This seems to better match the observations in humans. </t>
  </si>
  <si>
    <t xml:space="preserve">Heterozygous loss of EHMT1/GLP causes Kleefstra syndrome (OMIM number 610253). </t>
  </si>
  <si>
    <t xml:space="preserve">This rare disorder is characterized by developmental delay and severe intellectual disability. Interestingly, up to 60% of Kleefstra syndrome patients suffer from recurrent infections; yet, these patients do not suffer from primary immune deficiencies [56]. </t>
  </si>
  <si>
    <t>PMC3486859</t>
  </si>
  <si>
    <t xml:space="preserve">Whereas many additional anomalies are associated with hypertrichosis, only a subset of disorders with congenital hypertrichosis present with excessive hair as the primary clinical feature. </t>
  </si>
  <si>
    <t xml:space="preserve">These include hypertrichosis universalis (OMIM 145700) [2], Ambras type (OMIM 145701) [3], X-linked hypertrichosis (OMIM 307150) [4] and generalized hypertrichosis terminalis with or without gingival hyperplasia (OMIM 135400) [5]. </t>
  </si>
  <si>
    <t xml:space="preserve">We previously demonstrated that a position effect on the zinc-finger transcription factor TRPS1 is associated with two hypertrichosis models, Ambras syndrome (AS) in humans and the Koala phenotype in mice [6]. Consistent with a causative role for Trps1 in hypertrichosis, the protein is expressed in the nuclei of mesenchyme-derived dermal papilla cells and the proliferative epithelial cells of human and mouse hair follicles [7]. </t>
  </si>
  <si>
    <t xml:space="preserve">Consistent with a causative role for Trps1 in hypertrichosis, the protein is expressed in the nuclei of mesenchyme-derived dermal papilla cells and the proliferative epithelial cells of human and mouse hair follicles [7]. </t>
  </si>
  <si>
    <t xml:space="preserve">Heterozygous germline mutations in TRPS1 on chromosome 8q23 in humans result in autosomal dominant inheritance of trichorhinophalangeal syndrome types I and III (TRPS1 I, OMIM 190350; TRPS III, OMIM 190351) [8], [9], which are characterized by sparse and slow-growing scalp hair, as well as craniofacial and skeletal abnormalities [10]. </t>
  </si>
  <si>
    <t xml:space="preserve">Correspondingly, homozygous mutant mice in which the GATA-type zinc-finger domain of Trps1 was deleted (Trps1Δgt/Δgt) were reported to have a number of hair follicle, craniofacial and skeletal defects that mirror the phenotypic characteristics of human TRPS patients [11]. Trps1Δgt/Δgt mice die within six hours of birth due to respiratory failure stemming from thoracic skeletal defects. Homozygous mutant mice were reported to completely lack vibrissae follicles during late gestation. </t>
  </si>
  <si>
    <t>PMC4316712</t>
  </si>
  <si>
    <t xml:space="preserve">The protein encoded by this gene, previously known as DSCR1 (DS critical region gene 1), interacts with calcineurin-inhibiting calcineurin-dependent signaling pathways (Carme Mulero et al., 2010). </t>
  </si>
  <si>
    <t xml:space="preserve">RCAN1 is located in the minimal candidate region of the DS phenotype, an area of approximately 3 Mb at chromosomal region 21q22 (OMIM 602917), and it is overexpressed in the DS patient's brain. </t>
  </si>
  <si>
    <t xml:space="preserve">Its overexpression is linked to the formation of neurofibrillary tangles in Alzheimer's disease patients and with the facilitation of neural apoptosis in the DS phenotype (Sun et al., 2014). Comparative sequence analyses of HSA21 and the mouse genome models of DS resulted in the discovery of DSRC1 (RCAN1) as a potential candidate for being a tumor suppressor gene in both lung tumor, as well as melanoma cells, through the suppression of tumor angiogenesis (Minami et al., 2014; Shin et al., 2014). </t>
  </si>
  <si>
    <t>PMC3448640</t>
  </si>
  <si>
    <t xml:space="preserve">Interestingly, the six genes predicted by the method (pointed by arrows in Figure 4) were not associated with AD in OMIM. </t>
  </si>
  <si>
    <t xml:space="preserve">Remarkably, only APH1A (1q21–q22), and PSENEN (19q13.13) lied either under or close to a linkage interval associated with AD (i.e. 1q21, OMIM:611152; and 19q13.32, OMIM:107741) and none of the remaining four genes lied under or close to a known linkage interval associated with AD. </t>
  </si>
  <si>
    <t xml:space="preserve">Moreover, the subnetwork of top-ranking AD genes covered several genes in the expert curated data set reported by Krauthammer et al. [46] such as APBB1, VLDLR, SERPINA1 and BACE1 (p-value associated with this event&lt;1.3e-3). </t>
  </si>
  <si>
    <t>PMC5936855</t>
  </si>
  <si>
    <t xml:space="preserve">Pompe disease (PD), also known as “glycogen storage disease type II (OMIM # 232300)” is a rare autosomal recessive disorder characterized by progressive glycogen accumulation in cellular lysosomes. </t>
  </si>
  <si>
    <t xml:space="preserve">It ultimately leads to cellular damage. Infantile-onset Pompe disease (IOPD) is the most severe type of this disease and is characterized by severe hypertrophic cardiomyopathy and generalized hypotonia. </t>
  </si>
  <si>
    <t xml:space="preserve">Originally described in 1932, Pompe disease (PD), also known as “glycogen storage disease type II (OMIM #232300)”, is a rare autosomal recessive disorder characterized by progressive glycogen accumulation in cellular lysosomes ultimately leading to cellular damage. </t>
  </si>
  <si>
    <t xml:space="preserve">Mutations in the acid alpha-glucosidase (GAA) gene, located at locus 17q25.3, are responsible for the disease leading to reduced activity of the acid alpha-glucosidase enzyme.1 Generally, the lesser the enzyme activity, the greater the disease severity with an earlier age of onset.2 Infantile-onset Pompe disease (IOPD) is the most severe type of this disease. </t>
  </si>
  <si>
    <t xml:space="preserve">The frameshift mutation in CHEK2 leads to a truncated protein (p.Thr410MetfsTer15). </t>
  </si>
  <si>
    <t xml:space="preserve">Germline mutations in CHEK2 (OMIM: 604373), in particular truncating mutations, are considered causative of Li Fraumeni (like) syndrome 2 (LFS2) (OMIM: 609265) and are associated with increased cancer risk, with lymphoma belonging to the disease spectrum of LFS59,60. </t>
  </si>
  <si>
    <t xml:space="preserve">The BLM mutations were compound heterozygous, leading to biallelic inactivation. Indeed, clinical features of the patient were in line with the phenotype of Bloom syndrome (OMIM: 210900) but the diagnosis was not made prior to the current study. </t>
  </si>
  <si>
    <t xml:space="preserve">The BLM mutations were compound heterozygous, leading to biallelic inactivation. </t>
  </si>
  <si>
    <t xml:space="preserve">Indeed, clinical features of the patient were in line with the phenotype of Bloom syndrome (OMIM: 210900) but the diagnosis was not made prior to the current study. </t>
  </si>
  <si>
    <t xml:space="preserve">Individuals with Bloom Syndrome, which is a rare autosomal recessive disorder characterized by genomic instability, have been described to carry a higher risk of developing cancers including lymphomas. Taken together, 2/39 (5%) patients with pediatric BL investigated in this series carry likely pathogenic germline changes predisposing to this disease. </t>
  </si>
  <si>
    <t>PMC6132939</t>
  </si>
  <si>
    <t xml:space="preserve">Encephalocraniocutaneous lipomatosis (ECCL;[MIM:613001]) is a rare sporadic RASopathy due to one of two mutually exclusive fibroblast growth factor receptor 1 (FGFR1) mutations p.N546K or p.K656E. </t>
  </si>
  <si>
    <t xml:space="preserve">These activating hotspot mutations are identified in affected tissues, but not in the peripheral blood of ECCL patients, and are likely the result of post-zygotic constitutional mosaicism promoting locally constitutive activation of the RAS-MAPK pathway [1]. The same FGFR1 mutations occur in subgroups of sporadic low-grade gliomas (LGG) [7, 10, 12] indicating probable intersection between ECCL and tumorigenesis, possibility further substantiated by reports of brain tumors in nine ECCL cases with wide-ranging histopathological subtypes [1–3, 5, 6, 8, 9, 13]. </t>
  </si>
  <si>
    <t>PMC5241211</t>
  </si>
  <si>
    <t xml:space="preserve">It is characterized by OFC and bilateral lower lip pits that are highly penetrant in affected families and inherited in an autosomal dominant fashion (Lam et al. 2010). </t>
  </si>
  <si>
    <t xml:space="preserve">In 2002, mutations in the IRF6 gene, which accounts for 75% of VWS (OMIM: 119300) and popliteal pterygium syndrome (PPS; OMIM: 119500), were first reported (Kondo et al. 2002). </t>
  </si>
  <si>
    <t xml:space="preserve">Resequencing of IRF6 gene in nonsyndromic OFC (a phenocopy of VWS) identified a missense mutation in IRF6 p.Val247Iso that was more frequent in cases than controls and significantly overtransmitted in affected families using the family based approach (Zucchero et al. 2004). These findings suggest that common polymorphisms in IRF6 are associated with nonsyndromic clefts and rare variants in this gene are associated with VWS and PPS. </t>
  </si>
  <si>
    <t>PMC6396496</t>
  </si>
  <si>
    <t xml:space="preserve">The chromosomal region 15q11–13 includes several genes showing monoallelic expression in a parent-of-origin-specific manner [1]. </t>
  </si>
  <si>
    <t xml:space="preserve">This region is responsible for Prader-Willi syndrome (PWS, OMIM #176270) and Angelman syndrome (AS, OMIM #105830). </t>
  </si>
  <si>
    <t xml:space="preserve">PWS is characterized by hypotonia during infancy, developmental delay, hyperphagia followed by morbid obesity, and cognitive impairment [2], and AS is associated with severe developmental delay, ataxia, and recurrent seizures [3]. Approximately 70% of PWS and AS patients have 5–7 Mb deletions affecting the 15q11–13 imprinted region (Fig. 1). </t>
  </si>
  <si>
    <t>PMC3773458</t>
  </si>
  <si>
    <t xml:space="preserve">Cold induced sweating syndrome (CISS; MIM number 272430) was first described by Soher et al. (1978) when they reported two siblings from Israel with paradoxical cold induced sweating and dysmorphic features [1]. </t>
  </si>
  <si>
    <t xml:space="preserve">Crisponi reported 17 newborns he encountered over 25 years ago from Sardinia, Italy, with characteristic dysmorphic facial features, musculoskeletal deformities, difficulty feeding, and unexplained recurrent episodes of high-grade fever; he suggested an autosomal recessive inheritance pattern, this was later called the Crisponi syndrome (CS; MIM number 601378) [2]. It was found that both CISS and CS were caused by mutation in the same gene; the cytokine receptor-like factor 1 (CRLF1) [3, 4]. </t>
  </si>
  <si>
    <t xml:space="preserve">Crisponi reported 17 newborns he encountered over 25 years ago from Sardinia, Italy, with characteristic dysmorphic facial features, musculoskeletal deformities, difficulty feeding, and unexplained recurrent episodes of high-grade fever; he suggested an autosomal recessive inheritance pattern, this was later called the Crisponi syndrome (CS; MIM number 601378) [2]. </t>
  </si>
  <si>
    <t xml:space="preserve">It was found that both CISS and CS were caused by mutation in the same gene; the cytokine receptor-like factor 1 (CRLF1) [3, 4]. Over the last 10 years it has been proven that CS and CISS represent a spectrum of one disorder with some differences in the clinical features between infancy and childhood rather than two entities [5–7]. </t>
  </si>
  <si>
    <t>PMC6376752</t>
  </si>
  <si>
    <t xml:space="preserve">Gaucher disease (GD), an autosomal recessively inherited disease, is caused due to a defect in glucosylceramidase beta gene (GBA1; OMIM*606463) coding for the enzyme glucocerebrosidase (EC 3.2.1.45; alternate names: acid β-glucosidase and GCase). </t>
  </si>
  <si>
    <t xml:space="preserve">Its prevalence is 1:50000 in general population and 1:950 live births in Ashkenazi Jewish population [1, 2]. Since Philippe Charles Ernest Gaucher first described the GD phenotypes a hundred and thirty-six years ago, the eponym ‘Gaucher Disease’ was introduced. </t>
  </si>
  <si>
    <t>PMC5158031</t>
  </si>
  <si>
    <t xml:space="preserve">The phototransduction is the first step initiating visual signal process within the retina. </t>
  </si>
  <si>
    <t xml:space="preserve">The rod-specific Gα transducin subunit, encoded by GNAT1 (Guanine nucleotide-binding protein G(t) subunit alpha-1; MIM#*139330) is a key element of this phototransduction cascade [1]. </t>
  </si>
  <si>
    <t xml:space="preserve">Defects in GNAT1 have been identified to cause autosomal dominant and autosomal recessive congenital stationary night blindness CSNB (adCSNB; MIM#610444 [2,3] and arCSNB; MIM#616389 [4]) (Fig 1) showing a Riggs-type electroretinogram (ERG), which is characterized by a- and b-wave amplitude reduction on the dark-adapted ERG responses secondary to rod phototransduction dysfunction [5] and no photoreceptor degeneration. In contrast, ERGs from Gnat1 null mice also revealed a- and b- wave reduction under scotopic conditions, however with a shortening of rod outer segments and subsequent progressive loss of photoreceptor nuclei [6]. </t>
  </si>
  <si>
    <t xml:space="preserve">Defects in GNAT1 have been identified to cause autosomal dominant and autosomal recessive congenital stationary night blindness CSNB (adCSNB; MIM#610444 [2,3] and arCSNB; MIM#616389 [4]) (Fig 1) showing a Riggs-type electroretinogram (ERG), which is characterized by a- and b-wave amplitude reduction on the dark-adapted ERG responses secondary to rod phototransduction dysfunction [5] and no photoreceptor degeneration. </t>
  </si>
  <si>
    <t xml:space="preserve">In contrast, ERGs from Gnat1 null mice also revealed a- and b- wave reduction under scotopic conditions, however with a shortening of rod outer segments and subsequent progressive loss of photoreceptor nuclei [6]. Therefore this mouse model resembles more the phenotype of rod-cone dystrophy (RCD), also known as retinitis pigmentosa (RP; MIM#268000) [7] than CSNB. </t>
  </si>
  <si>
    <t xml:space="preserve">In contrast, ERGs from Gnat1 null mice also revealed a- and b- wave reduction under scotopic conditions, however with a shortening of rod outer segments and subsequent progressive loss of photoreceptor nuclei [6]. </t>
  </si>
  <si>
    <t xml:space="preserve">Therefore this mouse model resembles more the phenotype of rod-cone dystrophy (RCD), also known as retinitis pigmentosa (RP; MIM#268000) [7] than CSNB. </t>
  </si>
  <si>
    <t xml:space="preserve">RCD is a progressive disease, characterized by an initial night vision defect followed by visual field constriction and loss of central vision in severe cases. Recently, a homozygous nonsense variant in GNAT1, c.904C&gt;T p.(Gln302*), has been identified in a 80 year-old subject with moderate arRCD [8] (Fig 1) originating from a Irish population. </t>
  </si>
  <si>
    <t xml:space="preserve">Family F780 is composed of two unaffected parents (father: I.1, CIC01294; mother: I.2, CIC06690), one affected son (II.1; CIC01293) and one unaffected son (II.2). </t>
  </si>
  <si>
    <t xml:space="preserve">The nonsense variant c.963C&gt;A p.(Cys321*) [M] in GNAT1 (NM_144499.2; MIM *139330) was found homozygous in the affected boy (II.1, CIC01293), heterozygous in the unaffected mother (I.2, CIC06690) and absent in the unaffected father (I.1, CIC01294). </t>
  </si>
  <si>
    <t xml:space="preserve">Females and males are depicted by circles and squares, respectively. Filled and unfilled symbols indicate affected and unaffected status, respectively. </t>
  </si>
  <si>
    <t xml:space="preserve">The structural differences are indeed localized in this region: the p.(Gln302*) mutant loses the last α-helix, α6, (Fig 4A; in yellow) and the C-terminal part of the α5-helix and the β6-strand (Fig 4A; in green) [8], while the p.(Cys321*) mutant, which is 19 amino acid residues longer compared to the previously reported RCD mutant, is predicted to keep the α5-helix and the β6-strand (Fig 4A; in green). </t>
  </si>
  <si>
    <t xml:space="preserve">The C-terminal part of GNAT1 is involved in the interactions with GTP/GDP, rhodopsin (RHO; MIM#*180380) and γ subunit of the phosphodiesterase 6 (PDE6G, MIM#*180073) (Fig 4B). </t>
  </si>
  <si>
    <t xml:space="preserve">The guanine binding site formed by amino acid residues 321 to 323, with Thr323 residue crucial for the binding of the guanine ring, is similarly affected in both mutants (Fig 4B; in orange). Consistent with this finding, an independent in vitro study noted that the p.Gln326* mutant is no longer able to bind GTP/GDP [27]. </t>
  </si>
  <si>
    <t>PMC6406247</t>
  </si>
  <si>
    <t xml:space="preserve">Hutchison-Gilford progeria syndrome (HGPS; OMIM 176670) is a rare human genetic disorder linked with a subset of specific mutations in the LMNA gene, coding for lamin A and lamin C proteins. </t>
  </si>
  <si>
    <t xml:space="preserve">The LMNA gene is located at position 1q22. Interestingly, different sets of mutations in the LMNA gene and genes coding for interacting proteins, such as emerin (EMD/STA gene) and BAF (barrier-to-autointegration, BANF1 gene), give rise to a variety of genetic disorders collectively called laminopathies [1,2,3]. </t>
  </si>
  <si>
    <t xml:space="preserve">It is currently thought that at least 11 distinct disease phenotypes can be defined within the laminopathy group. </t>
  </si>
  <si>
    <t xml:space="preserve">These include: EDMD1 (Emery-Dreifuss muscular dystrophy 1, OMIM 310300), EDMD2 (OMIM 181350), EDMD3 (OMIM 616516), DCM (dilated cardiomyopathy, OMIM 115200), FPLD2 (Dunnigan familial partial lipodystrophy type 2, OMIM 151660), CMT2B1 (Charcot–Marie–Tooth disorder, type 2B1, OMIM 605588), heart-hand syndrome, Slovenian type (OMIM 610140), Malouf syndrome (OMIM 212112), MADA (mandibuloacral dysplasia with type A lipodystrophy, OMIM 248370), and RD (restrictive dermopathy, OMIM 275210). </t>
  </si>
  <si>
    <t xml:space="preserve">MADA is a type of mandibuloacral dysplasia associated with mutation in the LMNA gene, while MADB is associated with ZMPSTE24 gene coding for cysteine proteinase (prenyl protease 1 homolog), which among other functions, is responsible for maturation of prelamin A by cleaving off the farnesylated C-terminus. Both are also considered as progeroid laminopathies. </t>
  </si>
  <si>
    <t xml:space="preserve">Similar genetic disorders to HGPS, with at least partially similar genetic background and molecular mechanisms of pathogenesis, have been recently characterized. </t>
  </si>
  <si>
    <t xml:space="preserve">Nestor-Guillermo progeria syndrome (OMIM 614008) [8,9] arises due to mutations in the BANF1 gene (11q13.1) coding for BAF protein, which is an interacting partner for, among others, emerin and lamin A/C complexes with chromatin. </t>
  </si>
  <si>
    <t xml:space="preserve">RD is an autosomal recessive, lethal disorder associated with mutations in two genes: LMNA and ZMPSTE24 [10,11]. </t>
  </si>
  <si>
    <t>PMC3254894</t>
  </si>
  <si>
    <t xml:space="preserve">The diagnosis of HOKPP is made if there are recurrent attacks of paralysis and hypokalemia, without any apparent cause for hypokalemia1). </t>
  </si>
  <si>
    <t xml:space="preserve">Patients with HOKPP can be grouped according to the underlying molecular genetic defects; HOKPP type 1 (online mendelian inheritance in man [OMIM] 170400) is due to mutations in the α-subunit of the DHP-receptor (CACNA1S)gene3) and HOKPP type 2 (OMIM 613345) is due to mutations in the α-subunit of the sodium channel (SCN4A) gene4). </t>
  </si>
  <si>
    <t xml:space="preserve">Although there are no significant differences in clinical presentation between the two groups, difference in response to treatment with certain SCN4A gene mutation has been reported5). We report two patients diagnosed with HOKPP type 1 and type 2 after identifying p.Arg528His mutation of the CACNA1S and p.Arg672His mutation of the SCN4A, respectively. </t>
  </si>
  <si>
    <t>PMC4327256</t>
  </si>
  <si>
    <t xml:space="preserve">The expression of PAX9 in the mesenchyme appears to be a marker for the sites of tooth formation as it occurs before any morphological manifestation of this process12. </t>
  </si>
  <si>
    <t xml:space="preserve">Mutations in this gene have been shown to be associated with autosomal dominant forms of oligodontia (agenesis of more than 6 teeth, MIM 604625) in humans10,25. </t>
  </si>
  <si>
    <t xml:space="preserve">In most families, mutations occur in exon 2 affecting the function of PAX9 paired domain that is responsible for the binding of this protein to DNA target sequences. Affected individuals have severe tooth agenesis with absence of most molars, second premolars and some incisors. PAX9 is critical for the regulation of BMP4 expression through its paired domain rather than Msx113. </t>
  </si>
  <si>
    <t>PMC5835904</t>
  </si>
  <si>
    <t xml:space="preserve">PD is related to the progressive loss of dopaminergic neurons in the substantia nigra (Moore et al., 2005; Poewe et al., 2017) and is clinically characterized by bradykinesia, rigidity and resting tremor. </t>
  </si>
  <si>
    <t xml:space="preserve">Although the majority of cases do not correlate with clear genetic causes, mutations in the Leucine-rich repeat kinase 2 (LRRK2) gene (PARK8; OMIM 609007) have been unequivocally related to late-onset PD. </t>
  </si>
  <si>
    <t xml:space="preserve">LRRK2 mutations have been identified in up to 13% of familial PD cases (Paisán-Ruíz et al., 2004; Zimprich et al., 2004) and also account for 1%–2% of not familial cases (Aasly et al., 2005; Goldwurm et al., 2005). LRRK2 protein includes some functional domains such as, from N- to C-terminus armadillo, ankyrin, the namesake leucine-rich repeats, a ROC GTPase domain (Ras of complex proteins), a COR dimerization domain (C-terminal of ROC), a kinase domain and WD40 repeats (Bosgraaf and Van Haastert, 2003; Mills et al., 2012). </t>
  </si>
  <si>
    <t>PMC3542511</t>
  </si>
  <si>
    <t xml:space="preserve">Although TAPSE and TASV revealed good correlations with conventional echocardiographic RV parameters, they were not associated with adverse clinical events, cardiac death or any cause death in this study. </t>
  </si>
  <si>
    <t xml:space="preserve">PE is a relatively common cardiovascular disease and its annual incidence in the United States is about 600000 cases.16) The consequences of acute PE are mainly hemodynamic and become evident when more than a third of pulmonary arterial bed is obstructed.17) Emboli might abruptly increase pulmonary arterial resistance and pressure by obstructing the pulmonary vascular bed. </t>
  </si>
  <si>
    <t xml:space="preserve">The increased pulmonary arterial resistance can affect the structure and function of RV.16) </t>
  </si>
  <si>
    <t>PMC3176813</t>
  </si>
  <si>
    <t>1ZIW</t>
  </si>
  <si>
    <t>PDBe</t>
  </si>
  <si>
    <t xml:space="preserve">TollML is a specialized database that organizes the structural motifs of TLRs, derived from the NCBI database [32]. </t>
  </si>
  <si>
    <t xml:space="preserve">The crystal structures of hTLR3 (PDB ID: 1ZIW) and mTLR3 (PDB ID: 3CIG) were used as common templates to build all of the LRRs of TLR8 species, except the LRR14-15 region. </t>
  </si>
  <si>
    <t xml:space="preserve">The LRR14-15 region was built using polygalacturonase-inhibiting protein (PDB ID: 1OGQ) as a template. The target-template alignments were carefully checked to avoid deletions or insertions in each block of LRRs and then manually adjusted based upon the sequence alignment obtained from each LRR identified by TollML. </t>
  </si>
  <si>
    <t>1OGQ</t>
  </si>
  <si>
    <t xml:space="preserve">The LRR14-15 region was built using polygalacturonase-inhibiting protein (PDB ID: 1OGQ) as a template. </t>
  </si>
  <si>
    <t xml:space="preserve">The target-template alignments were carefully checked to avoid deletions or insertions in each block of LRRs and then manually adjusted based upon the sequence alignment obtained from each LRR identified by TollML. Three-dimensional (3D) coordinates of the template proteins were assigned to the target sequences according to the above sequence alignment and then combined to generate multiple alignments. </t>
  </si>
  <si>
    <t xml:space="preserve">Sequence analysis and comparative model of TLR8 </t>
  </si>
  <si>
    <t xml:space="preserve">The crystal structures of hTLR3 (1ZIW) and mTLR3 (3CIY) were the two structurally homologous proteins showing higher sequence similarity to the individual target LRRs. </t>
  </si>
  <si>
    <t xml:space="preserve">Hence, we chose these structures as common templates for constructing the (h, m, r, b, and p) TLR8 model [12], [13], [47]. LRR proteins and domains share a common structure that makes them well suited for mediating protein-protein interactions. </t>
  </si>
  <si>
    <t xml:space="preserve">(D) Verify 3D analysis of hTLR8 and template structures. </t>
  </si>
  <si>
    <t xml:space="preserve">Comparison of the calculated averaged 3D profiles of the TLR8 (cyan line) and template structures 1ZIW (blue line), 3CIY (red line), and 1OGQ (green line). </t>
  </si>
  <si>
    <t xml:space="preserve">The y-axis represents the average 3D-1D score, and x-axis shows residue numbers. </t>
  </si>
  <si>
    <t>PMC5215079</t>
  </si>
  <si>
    <t>4C3I</t>
  </si>
  <si>
    <t xml:space="preserve">Note that replicating chromosomes from dividing cells run poorly and result in smearing – compare to condensed chromosomes from saturated cultures in (A). Right: Southern blot probing the 35S gene in the rDNA locus on chromosome XII. </t>
  </si>
  <si>
    <t xml:space="preserve">Note the signal in TOP1-AID (2) and rnh1∆ rnh201∆ TOP1-AID (3) is diminished when cells are treated with Auxin.DOI: http://dx.doi.org/10.7554/eLife.20533.01710.7554/eLife.20533.018Figure 7—figure supplement 3.Structural analysis of Rpa190 in the context of the RNA pol I complex.Structure shown is from Protein Data Bank accession number 4C3I, as originally published in Fernández-Tornero, et al. (2013). </t>
  </si>
  <si>
    <t xml:space="preserve">(A) The ‘jaw’ domain of Rpa190 (green) is shown with the N-terminal zinc-ribbon of Rpa12 (brown) and the ‘lobe’ domain of Rpa135 (cyan). (B) The highlighted region rotated to see residue V1486 in its position on the alpha helix of RPA190 behind the beta sheet in the foreground of (A). </t>
  </si>
  <si>
    <t>1PVC</t>
  </si>
  <si>
    <t xml:space="preserve">The polypeptide main chain and side chains were well resolved for most of the capsid (Fig. 3d, e), allowing an atomic model for the majority of the three capsid proteins (VP0, VP1, and VP3) to be manually built into the cryo-EM maps. </t>
  </si>
  <si>
    <t xml:space="preserve">The two particles are almost indistinguishable (rmsd in Cα atoms 0.72 Å) with both showing D antigen structure—the final refined atomic models are very similar to the X-ray crystal structure of the closely related Sabin strain of PV3 (PDB 1PVC), with only 0.77 Å rmsd in Cα atoms between complete protomers of the Sabin PV3 (1PVC) and PV3 SktSC8 sVLP. </t>
  </si>
  <si>
    <t xml:space="preserve">The overall architecture of the plant-expressed PV3 SktSC8 sVLP preserves all the structural features characteristic of native conformation particles including the canyon depression around the fivefold vertex of the capsid (Fig. 3b). The only significant changes are on the interior of the particle, where the N-terminal region of the uncleaved VP0 in the empty sVLPs is less well ordered than the corresponding regions of VP4 and VP2 in the mature virus (residues corresponding to VP2 1–11 and VP4 1–25 and 41–69 are not visible in the sVLPs). </t>
  </si>
  <si>
    <t>1POV</t>
  </si>
  <si>
    <t xml:space="preserve">For PV3 SktSC8 sVLP, a total of 37,378 particles from 2768 micrographs were subjected to reference-free two-dimensional (2D) class averaging to discard bad particles. </t>
  </si>
  <si>
    <t xml:space="preserve">The particle population was further improved by 3D classification, using the X-ray structure of PV1 (PDB 1POV), low-pass filtered to 40 Å as an initial model. </t>
  </si>
  <si>
    <t xml:space="preserve">In total, 4046 particles were selected for 3D auto-refinement. For the PV3 SktSC8 sVLP + GPP3 data set 2060 particles from 1018 micrographs were selected after 2D and 3D classification and 3D auto-refinement used a low-pass (40 Å) filtered model taken from the previously reconstructed PV3 SktSC8 sVLP data set. </t>
  </si>
  <si>
    <t xml:space="preserve">Atomic model building and refinement </t>
  </si>
  <si>
    <t xml:space="preserve">The X-ray crystal structure of the Sabin PV3 (PDB 1PVC) was manually placed into the cryo-EM density map for the PV3 SktSC8 sVLP data set and rigid-body fitted with UCSF Chimera44. </t>
  </si>
  <si>
    <t xml:space="preserve">The fitting was further improved with real-space refinement using Coot45. Manual model building was performed using Coot45 and in combination with iterative positional and B-factor refinement in real space with Phenix33. </t>
  </si>
  <si>
    <t>PMC2577342</t>
  </si>
  <si>
    <t>1URN</t>
  </si>
  <si>
    <t xml:space="preserve">The results indicate that although the two aromatic amino acids provide little specificity, their interactions contribute significantly to the strength of RNA binding as evidenced by the substantial loss of affinity observed when they are individually mutated. </t>
  </si>
  <si>
    <t xml:space="preserve">These results make the two amino acids ideal for testing our selection method. Figure 5.Structure of the U1A-RNA interface (pdb code 1URN). </t>
  </si>
  <si>
    <t xml:space="preserve">The two amino acids (Y13 and F56) randomized in the library are highlighted in red and the RNA bases with which these amino acids stack are in green. The rest of the protein and RNA are colored in cyan and yellow, respectively. </t>
  </si>
  <si>
    <t>PMC3963408</t>
  </si>
  <si>
    <t>2DQ7</t>
  </si>
  <si>
    <t xml:space="preserve">We identified structural coverage of the FYN protein through use of the PSI-Blast and SKAN algorithms. </t>
  </si>
  <si>
    <t xml:space="preserve">The structures 2DQ7, 2DLY, 3UA7, 2LP5, and 1G83 were structurally aligned into composite structures to assess for conformational flexibilities, and subsequently analyzed through use of the Chimera Suite25,26. </t>
  </si>
  <si>
    <t xml:space="preserve">In silico modeling of identified mutations was performed using the I-TASSER software suite and Modeller program; structures were refined and analyzed in Chimera25,27. We predicted protein stability changes upon mutation through use of the SDM potential energy statistical algorithm and associated software37. </t>
  </si>
  <si>
    <t>PMC5970196</t>
  </si>
  <si>
    <t>3LDP</t>
  </si>
  <si>
    <t xml:space="preserve">The chemical structure of BA was drawn by Chemoffice (CambridgeSoft, Cambridge, MA). </t>
  </si>
  <si>
    <t xml:space="preserve">The crystal structure of GRP78 was obtained from the Protein Data Bank (http://www.rcsb.org/pdb/) with the ID of 3LDP. </t>
  </si>
  <si>
    <t xml:space="preserve">The water molecules in GRP78 were removed. For docking purposes, the center of the binding site was determined by 3P1, an inhibitor of GRP78. </t>
  </si>
  <si>
    <t>PMC4848981</t>
  </si>
  <si>
    <t>4M0E</t>
  </si>
  <si>
    <t xml:space="preserve">The biological activities were converted to logarithmic scale for comparison with calculated binding energies. </t>
  </si>
  <si>
    <t xml:space="preserve">The structural files of the following protein targets were downloaded from the RCSB Protein Data Bank repository: human AChE (hAChE) PDB ID: 4M0E [72]; mus musculus AChE (mAChE) PDB ID: 2HA2 [73]; human BChE (hBChE) PDB ID: 1POI [74]; human MAO-A (hMAO-A) PDB ID: 2BXR [75]; rattus norvegicus MAO-A (mMAO-A) PDB ID: 1O5W [76]; human MAO-B (hMAO-B) PDB ID: 1S3E [77]; human ACE (hACE) PDB ID: 1O86 [78]; human NEP (hNEP) PDB ID: 2QPJ [79]; and human ECE (hECE) PDB ID: 3DWB [80]. </t>
  </si>
  <si>
    <t xml:space="preserve">All targets were processed with the Protein Preparation Wizard in the Schrödinger Suite [81]. Hydrogen atoms were added followed by the adjustment of bond orders. </t>
  </si>
  <si>
    <t>PMC6077815</t>
  </si>
  <si>
    <t>3W2S</t>
  </si>
  <si>
    <t xml:space="preserve">Accession and preparation of the target protein </t>
  </si>
  <si>
    <t xml:space="preserve">The protein, mutant epidermal growth factor receptor (EGFR) was prepared by retrieving the three-dimension crystal structure of EGFR kinase domain in complex with ligand, 1-{3[2-chloro-4- {5-[2-[2-hydroxyethoxylethyl-5H-pyrrolo[3,2-d]pyrimidine-4- yl}amino}phenoxy]phenyl}-3-cyclohexylurea, (PDB: 3W2S) from RCSB PDB (http://www.rcsb.org/pdb/home/home.do) [19]. </t>
  </si>
  <si>
    <t xml:space="preserve">Subsequently, The bound complex molecules with the proteins were removed. The non-essential water molecules and all heteroatoms were removed using Pymol tool and Discovery studio 2017R2 respectively. </t>
  </si>
  <si>
    <t xml:space="preserve">Accession and Preparation of the Standard </t>
  </si>
  <si>
    <t xml:space="preserve">The standard compound used in the present study is the cocrystalized ligand of the EGFR receptor (PDB: 3W2S]. </t>
  </si>
  <si>
    <t xml:space="preserve">The structure of the standard (1-{3[2-chloro-4-{5-[2-[2- hydroxyethoxylethyl-5H-pyrrolo[3,2-d]pyrimidine-4- yl}amino}phenoxy]phenyl}-3 cyclohexylurea) (PDB Ligaind ID:2WR) extracted from the receptor's active site was converted to PDBQT file using PyRx tool to generate atomic coordinates and energy was minimized by optimization using the optimization algorithm at force field set at mmff94 (required) on PyRx. Molecular docking using PyRx </t>
  </si>
  <si>
    <t xml:space="preserve">Validation of docking results </t>
  </si>
  <si>
    <t xml:space="preserve">The docking results obtained were validated with the blasting of the fasta sequence of the crystal structure of the human EGFR (ID: 3W2S), which was obtained from the protein data bank unto the online available ChEMBL Database (www.ebi.ac.uk/chembl/). </t>
  </si>
  <si>
    <t xml:space="preserve">The bioactivity generated by the database, having an inhibition of 4 and IC50 value of 115, was downloaded in txt format. The bioactivity was sorted out; missing or misplaced data were removed. </t>
  </si>
  <si>
    <t xml:space="preserve">It is obvious then that the higher binding affinity of luteolin to the binding pocket of mutant EGFR when compared to that of the cocrystallized ligand is attributed to the number of hydrogen bonds present in luteolin (10 hydrogen bonds) as compared to the standard (8 Hydrogen bonds). </t>
  </si>
  <si>
    <t xml:space="preserve">We validated the accuracy of our docking protocol by re-docking the co-crystallized ligand ((PDB Ligand ID: 2WR)) back into the binding pocket of the mutant EGFR (PDB: 3W2S). </t>
  </si>
  <si>
    <t xml:space="preserve">As stated, the re-docked pose overlapped almost totally with the experimental orientation, indicating that Autodock vina on PyRx re-docked the co crystallized ligand, with a very high accuracy, back into the binding pocket of the EGFR, this reveals that our docking methodology was reliable and the docking scores obtained are correct (Figure 4). The reliability of our docking scores was further validated using the online available ChEMBL Database, the Fasta sequence of the crystal structure of mutant EGFR (ID: 3W2S) was blasted on www.ebi.ac.uk/chembl/. </t>
  </si>
  <si>
    <t xml:space="preserve">As stated, the re-docked pose overlapped almost totally with the experimental orientation, indicating that Autodock vina on PyRx re-docked the co crystallized ligand, with a very high accuracy, back into the binding pocket of the EGFR, this reveals that our docking methodology was reliable and the docking scores obtained are correct (Figure 4). </t>
  </si>
  <si>
    <t xml:space="preserve">The reliability of our docking scores was further validated using the online available ChEMBL Database, the Fasta sequence of the crystal structure of mutant EGFR (ID: 3W2S) was blasted on www.ebi.ac.uk/chembl/. </t>
  </si>
  <si>
    <t xml:space="preserve">The compounds obtained from the search were docked into the binding site of the mutant EGFR, a correlation coefficient graph plotted between the docking scores of the compounds generated and their corresponding ChEMBL's Pchem values (experimentally determined IC50). This showed a strong correlation coefficient between the docking scores and the experimentally derived data in the present study which gave credence to the fact that computational experiment can replicate experimental data at least in this present study and that our docking scores, using PyRx AutoDock Vina algorithm is dependable (Figure 6). </t>
  </si>
  <si>
    <t>PMC5013595</t>
  </si>
  <si>
    <t>1fg9</t>
  </si>
  <si>
    <t xml:space="preserve">Interferon-γ receptor 2 is a cell-surface receptor that represents a crucial molecule in the interferon-γ (IFNγ) signalization pathway, influencing innate and adaptive immunity against pathogens and tumours (Schoenborn &amp; Wilson, 2007 ▸; Lin &amp; Young, 2013 ▸). </t>
  </si>
  <si>
    <t xml:space="preserve">The signalling cascade is initiated by the binding of IFNγ to its high-affinity cell surface receptor 1, forming a binary complex with a structure that has already been determined [PDB entries 1fg9 (Thiel et al., 2000 ▸) and 1fyh (Landar et al., 2000 ▸)]. </t>
  </si>
  <si>
    <t xml:space="preserve">However, to activate this binary complex and activate the JAK/STAT signalization pathway (Jung et al., 1987 ▸; Cook et al., 1994 ▸; Hemmi et al., 1994 ▸), IFNγ receptor 2 must participate in a ternary complex created by a homodimer of IFNγ, two molecules of receptor 1 and molecule(s) of receptor 2. To date, detailed structural and biophysical characterization of IFNγ receptor 2, the key molecule for proper IFNγ signalization, is lacking. </t>
  </si>
  <si>
    <t>3se4</t>
  </si>
  <si>
    <t xml:space="preserve">However, there is another factor that contributes to the receptor specificity, the different mutual orientation of D1 and D2 (Supplementary Table S3), which displaces these variable regions to different positions, thus providing a unique binding interface for each receptor. </t>
  </si>
  <si>
    <t xml:space="preserve">Several structural and sequential features of receptors of interferon-α and interferon-β (PDB entry 3se4; Thomas et al., 2011 ▸), here labelled IFNαR1 and IFNαR2, distinguishes them from the other analyzed receptors. </t>
  </si>
  <si>
    <t xml:space="preserve">Specifically, IFNαR1 is composed of four instead of two domains; here, we analyzed D1 and D2. The D3–D4 pair cannot be analyzed as D4 is not resolved in the electron density. </t>
  </si>
  <si>
    <t>1bqu</t>
  </si>
  <si>
    <t xml:space="preserve">Similarity among receptors and consequences for evolution   </t>
  </si>
  <si>
    <t xml:space="preserve">As discovered previously (Yoon et al., 2010 ▸), an aromatic tyrosine or phenylalanine residue situated in the cleft between D1 and D2 of gp130 (PDB entry 1bqu; Bravo et al., 1998 ▸), γc (PDB entry 4gs7; Ring et al., 2012 ▸) and IL10R2 (PDB entry 3lqm; Yoon et al., 2010 ▸) serves as the key binding epitope of promiscuous class 1 and 2 receptors, implying the existence of a common ancestor. </t>
  </si>
  <si>
    <t xml:space="preserve">Superposition of these receptor structures shows that the orientation of Phe109 and three residues in gp130, γc and IL10R2 are quite different (Fig. 2 ▸ c). No preferred rotamer of Phe109 overlaps the three former residues without significant rebuilding of the IFNγR2 backbone. </t>
  </si>
  <si>
    <t xml:space="preserve">(b) N-Acetyl-d-glucosamines (NAGs; blue) glycosylating Asn110 and Asn137 sandwich Trp131 (orange), reducing its hydrophobic character. </t>
  </si>
  <si>
    <t xml:space="preserve">(c) The superposition of aromatic binding epitopes shows differences between IFNγR2 (Phe109 in green) on one side and promiscuous shared cytokine receptors on the other [in red; Tyr82 of IL10R2 (PDB entry 3lqm; Yoon et al., 2010 ▸), Phe169 of gp130 (PDB entry 1bqu; Bravo et al., 1998 ▸) and Tyr103 of γc receptor (PDB entry 4gs7; Ring et al., 2012 ▸)]. </t>
  </si>
  <si>
    <t xml:space="preserve">No corresponding aromatic residue is observed in IL20R2 (Logsdon et al., 2012 ▸). Structural differences between the N-terminal (D1) and C-terminal (D2) domains of 12 class 2 cytokine receptors gauged by the r.m.s.d. values for backbone atoms of their 34 residues. </t>
  </si>
  <si>
    <t>2LG4</t>
  </si>
  <si>
    <t xml:space="preserve">BLASTp and HMMER validations resulted in 29% identities and an expected accuracy of 0.97 using the HMM profile of the family domain. </t>
  </si>
  <si>
    <t xml:space="preserve">The predicted P. variabilis toxin-like is located in the clade of the toxic ShK peptides (fig. 2B) and the ProBiS result of the modeled structure of the putative P. variabilis ShK-like peptide showed that the protein aurelin (PDB ID: 2LG4) was the second best match based on Z scores (supplementary file S1, Supplementary Material online). </t>
  </si>
  <si>
    <t xml:space="preserve">Aurelin is a known antimicrobial peptide that was identified from the mesoglea of the scyphoid jellyfish Aurelia aurita (Ovchinnikova et al. 2006), with structural and spatial conformation similar to that of ShK. The domain alignment of the predicted Protopalythoa ShK-like peptide with Aurelin revealed that both amino acid sequences have a percentage identity of 38%, with the conservation of the six cysteine residues, which stabilizes the structure of the ShK domain by forming three disulfide bridges. </t>
  </si>
  <si>
    <t>1F94</t>
  </si>
  <si>
    <t xml:space="preserve">The multiple sequence alignment and phylogenetic relationship of the putative P. variabilis TFT-like Toxin_1 domain with related sequences indicate structural similarity with MALT0070C and Bucandin (fig. 2C and supplementary file S1, Supplementary Material online). </t>
  </si>
  <si>
    <t xml:space="preserve">Using ProBiS for binding site prediction indicated similarity between the structural conformation of binding sites of the P. variabilis TFT-like sequence and that of Bucandin, a TFT from the venom of the elapid Bungarus candidus (PDB ID: 1F94) (supplementary file S1, Supplementary Material online). </t>
  </si>
  <si>
    <t xml:space="preserve">Anthozoan Neurotoxin-Like This peptide has neurotoxic activity, exerting its effect by inactivating the voltage-gated sodium channel subtype 1.7, and was purified and characterized from the tissue of the P. caribaeorum (Lazcano-Perez et al. 2014). </t>
  </si>
  <si>
    <t xml:space="preserve">(A) Multiple sequence alignment of the ShK domain of the predicted P. variabilis poplypeptide with ShK toxins. </t>
  </si>
  <si>
    <t xml:space="preserve">(B) Display of the Aurelin toxin structure retrieved from PDB (PDB ID: 2LG4) and the model structure of the P. variabilis peptide predicted using MODELLER with the 2MCR PDB template. </t>
  </si>
  <si>
    <t xml:space="preserve">Disulfide bridges are in yellow. (C) Survival rates of zebrafish larvae (3 dpf) exposed to various concentrations of the P. variabilis ShK/Aurelin-like peptide for 12 h. </t>
  </si>
  <si>
    <t>PMC5019492</t>
  </si>
  <si>
    <t>1M7W</t>
  </si>
  <si>
    <t xml:space="preserve">In silico modeling of all five NHR-49 isoforms. </t>
  </si>
  <si>
    <t xml:space="preserve">(A-B) Homology models of the five NHR-49 isoforms generated using the HNF4α crystal structure (PDB 1M7W) depicted in a structural overlay (A). </t>
  </si>
  <si>
    <t xml:space="preserve">Strong structural similarity is observed for both the DBD (red) and the LBD (blue) for the longest NHR-49C isoform (B), whereas other regions show variability across isoforms. (C) Overlay of the HNF4α-derived NHR-49C model with models generated using the same modeling parameters but experimentally derived PPARα (PDB 2REW; top) and PPARγ (PDB 3E00; bottom) structures as templates (PPAR derived structure: black; LBD: cyan). </t>
  </si>
  <si>
    <t>2REW</t>
  </si>
  <si>
    <t xml:space="preserve">Strong structural similarity is observed for both the DBD (red) and the LBD (blue) for the longest NHR-49C isoform (B), whereas other regions show variability across isoforms. </t>
  </si>
  <si>
    <t xml:space="preserve">(C) Overlay of the HNF4α-derived NHR-49C model with models generated using the same modeling parameters but experimentally derived PPARα (PDB 2REW; top) and PPARγ (PDB 3E00; bottom) structures as templates (PPAR derived structure: black; LBD: cyan). </t>
  </si>
  <si>
    <t xml:space="preserve">Both structures successfully model the NHR-49C-LBD (182 aa homology in both models), but neither has the robustness of the HNF4α-derived NHR-49C model. The PPARα-derived model had a 1.6535 RMSD and the PPARγ-derived model a 1.7144 RMSD from HNF4α-derived NHR-49C, indicating a worse overall fit. </t>
  </si>
  <si>
    <t>4IQR</t>
  </si>
  <si>
    <t xml:space="preserve">The protein sequences for the five NHR-49 isoforms were imported from NCBI (https://www.ncbi.nlm.nih.gov/protein) and sequence aligned. </t>
  </si>
  <si>
    <t xml:space="preserve">Using the built in BLAST search algorithm (http://blast.ncbi.nlm.nih.gov/Blast.cgi), three high confidence crystal structures for HNF4 from RCSB (http://www.rcsb.org/) were identified (PDBs 4IQR; 1LV2; 1M7W) and the individual isoform amino acid sequences were threaded onto the HNF4 sequence using a Blosum62 scoring matrix. </t>
  </si>
  <si>
    <t xml:space="preserve">For PPARα and PPARγ, we identified one high confidence crystal structure each (PDB 2REW and PDB 3E00, respectively) that were used. The MODELLER algorithm was used to generate homology models (&gt;10,000 permutations) using the Discrete Optimized Protein Energy (DOPE) method to refine loops. </t>
  </si>
  <si>
    <t xml:space="preserve">For PPARα and PPARγ, we identified one high confidence crystal structure each (PDB 2REW and PDB 3E00, respectively) that were used. </t>
  </si>
  <si>
    <t xml:space="preserve">The MODELLER algorithm was used to generate homology models (&gt;10,000 permutations) using the Discrete Optimized Protein Energy (DOPE) method to refine loops. Isoform models were then refined, subjected to energy minimization (CHARMm), and side-chain rotamers were verified. In silico mutagenesis was performed and Gibb’s free energy (kcal/mol) was calculated for individual mutant models. </t>
  </si>
  <si>
    <t xml:space="preserve">The lipid ligand structures were obtained from http://www.lipidmaps.org/data/structure/ using &lt; = C18 as the ontology search and downloaded as.sdf files and prepared for docking at physiological pH. </t>
  </si>
  <si>
    <t xml:space="preserve">The ligand-binding site was defined for each prepared homology model using coordinates from the HNF4 crystal structure template (PDB 4IQR). </t>
  </si>
  <si>
    <t xml:space="preserve">High throughput screening of the wild-type and mutant protein models was performed using LibDock [49,50]. LibDock is a rigid docking algorithm in which the protein template is held in constant conformation while the molecular ligand is allowed limited flexibility to generate novel conformations based on atomic, polar, and apolar interactions within the protein cleft. </t>
  </si>
  <si>
    <t>PMC3139599</t>
  </si>
  <si>
    <t>1AMN</t>
  </si>
  <si>
    <t xml:space="preserve">In the kinetic characterization of a new enzyme, active site titration allows estimation of reaction mechanism parameters, such as the turnover number. </t>
  </si>
  <si>
    <t xml:space="preserve">We titrated the active site of Torpedo californica acetylcholinesterase (TcAChE) using approximately equimolar concentrations of m-(N,N,N-trimethylammonio)trifluoroaceto-phenone (TMTFA), a transition state analogue with affinities reported [9, PDB code 1AMN] to be in the atomolar range. </t>
  </si>
  <si>
    <t xml:space="preserve">After various incubation times aliquots were diluted by a factor of 300 and the residual enzyme activity in the presence of 0.5 mM acetylthiocholine (ATCh) was measured by a standard method [10]. For a reliable determination of active site concentration, we measured three curves with different initial enzyme and titrant concentrations. </t>
  </si>
  <si>
    <t>PMC6273470</t>
  </si>
  <si>
    <t>1HWK</t>
  </si>
  <si>
    <t xml:space="preserve">PyRX was also used for the protein preparation with default settings. </t>
  </si>
  <si>
    <t xml:space="preserve">The crystal structure of human HMG-CoA reductase inhibited by atorvastatin (PDB ID: 1HWK) was downloaded from the Research Collaboratory for Structural Bioinformatics Protein Data Bank (http://www.rcsb.org/pdb/home/home.do) [38]. </t>
  </si>
  <si>
    <t xml:space="preserve">Extraneous atoms, alternate amino acid residue conformations, ligands, ions and solvent molecules were removed. The protein was then prepared using the PyRX program with default settings. </t>
  </si>
  <si>
    <t>PMC2943613</t>
  </si>
  <si>
    <t>28sr</t>
  </si>
  <si>
    <t xml:space="preserve">Single-stranded oligonucleotides were synthesized (BEX Co., Tokyo, Japan) and their 5′-termini were radiolabelled with [γ-32P]ATP using T4 polynucleotide kinase (Takara Bio, Shiga, Japan) at 37°C for 1 h. </t>
  </si>
  <si>
    <t xml:space="preserve">The substrates with 3′-overhanging, Y and gapped flap structures were yielded by hybridizing 50sf with 40sr, 50sf with 28sr and 50sf with 28sr and 21sr (Table 2), respectively. </t>
  </si>
  <si>
    <t xml:space="preserve">In the case of 3′-end labelling, an oligonucleotide (Table 1; 21r; 5′-GGGTGTTGCTTTAGTTGTCAT-3′) was radiolabelled with [α-32P]cordycepin-5′-triphosphate (PerkinElmer Life &amp; Analytical Sciences, Boston, MA, USA) by using terminal deoxynucleotidyl transferase (Promega Co., Fitchburg, WI, USA). The radiolabelled substrates were incubated with 3-μM TTHB178 in 20-mM Hepes–KOH, 100-mM KCl and 5-mM MgCl2 (pH 7.5). </t>
  </si>
  <si>
    <t xml:space="preserve">The 3′-OH group of the substrate would be essential for the TTHB178 activity. Figure 6.Exonuclease activity of TTHB178 against various DNA structures. </t>
  </si>
  <si>
    <t xml:space="preserve">(A–C) The 3′-overhanging (50sf + 40sr) (A), Y structure (50sf + 20sr) (B) and gapped flap structure (50sf + 21sr + 28sr) (C) DNAs were reacted with 3-μM TTHB178 for various reaction periods. </t>
  </si>
  <si>
    <t xml:space="preserve">The reaction time is indicated at the top of the panels. Assays for the Y structure and gapped flap structure were carried out at 20°C to stabilize the short dsDNA region of the substrates. </t>
  </si>
  <si>
    <t>PMC4240730</t>
  </si>
  <si>
    <t>3QQ9</t>
  </si>
  <si>
    <t xml:space="preserve">Data reduction was performed using iMosflm22,23 and scala24 from the CCP4 processing suite25. </t>
  </si>
  <si>
    <t xml:space="preserve">A composite of the light chain from PDB entry 3QQ9 and the heavy chain from 3HR5 was used as a molecular replacement model for 9AD4 in Phaser26. </t>
  </si>
  <si>
    <t xml:space="preserve">Density modification was performed with PARROT27. Buccaneer28 was employed to build helices into initial PfRH5ΔNL density, initiating a cycle of model building and refinement using REFMAC29, BUSTER30, and Coot31. </t>
  </si>
  <si>
    <t>3B5H</t>
  </si>
  <si>
    <t xml:space="preserve">Buccaneer28 was employed to build helices into initial PfRH5ΔNL density, initiating a cycle of model building and refinement using REFMAC29, BUSTER30, and Coot31. </t>
  </si>
  <si>
    <t xml:space="preserve">PfRH5ΔNL was used as a molecular replacement model in Phaser26, together with basigin (PDB code 3B5H) for the PfRH5ΔNL:basigin structure, or with a composite of the heavy chain from 2ZN9 and the light chain from 1I7Z for the PfRH5ΔNL:QA1 structure. </t>
  </si>
  <si>
    <t xml:space="preserve">Refinement was accomplished with BUSTER30. Ramachandran statistics, determined using PROCHECK32, were as follows: for PfRH5ΔNL:basigin, 93% of residues fell in the allowed regions and 7% in the additional allowed region; for PfRH5ΔNL:9AD4, 93.9% were in the allowed region, 5.8% were in the additional allowed region, and 0.2% were in the generously allowed region; and for PfRH5ΔNL:QA1, 86.0% were in the allowed region, 13.3% were in the additional allowed region, and 0.7% were in the generously allowed region. </t>
  </si>
  <si>
    <t>4U0Q</t>
  </si>
  <si>
    <t xml:space="preserve">Atomic coordinates and structure factors are deposited at the Protein Data Bank with accession codes 4U0Q, 4U0R and 4U1G. </t>
  </si>
  <si>
    <t xml:space="preserve">Reprints and permissions information is available at www.nature.com/reprints. The authors declare competing financial interests. </t>
  </si>
  <si>
    <t>PMC5328250</t>
  </si>
  <si>
    <t>3NQ1</t>
  </si>
  <si>
    <t xml:space="preserve">The crystal structures of tyrosinase from Bacillus megaterium (TyrBm) in complex with inhibitor kojic acid (PDB entry: 3NQ1) [21] and biphenyl esters (2i, 2o, 2p, 2r and 2s) were used as target and ligands, respectively, for molecular docking using Genetic Optimization for Ligand Docking (GOLD) package 5.4.1 [22–24]. </t>
  </si>
  <si>
    <t xml:space="preserve">Genetic algorithm (GA) was used to explore the ligand-protein binding space and the conformational flexibility of ligand inside the protein. A spherical binding site with a radius of 6 Å was used across residues Phe197, Pro201, Asn205 and Arg209 in the active-site entrance. </t>
  </si>
  <si>
    <t xml:space="preserve">Docking and structure-activity relationship </t>
  </si>
  <si>
    <t xml:space="preserve">In the protein crystal structure of 3NQ1, inhibitor kojic acid was bound to the active-site entrance of protein TyrBm with hydrogen bond and C–H···π interaction, involving residues Gly200, Arg209 and Pro201 (Fig 6a). </t>
  </si>
  <si>
    <t xml:space="preserve">The docking models of active compounds 2i, 2o, 2p, 2r and 2s are illustrated in Fig 6b and 6f. The first phenyl ring in biphenyl moiety was bound to the copper binding site via C–H···π and π···π interactions with residues His208 and Val218 (additional C–H···π interaction with residue Ala221 for ligand 2s), while the second phenyl ring in biphenyl moiety was bound to residue Arg209 through C-H···π interaction. </t>
  </si>
  <si>
    <t>1edu</t>
  </si>
  <si>
    <t xml:space="preserve">Joel Hyman and Hong Chen contributed equally to this work. </t>
  </si>
  <si>
    <t xml:space="preserve">The coordinates and structure factors have been deposited with the Research Collaboratory for Structural Bioinformatics (RSCB), accession number 1edu, and will also be available at http://atb.csb.yale.edu </t>
  </si>
  <si>
    <t xml:space="preserve">Abbreviations used in this paper: CNS, Crystallography &amp; NMR System; EH, Eps15 homology; ENTH domain, epsin NH2-terminal homology domain; epsin, Eps15 interactor; MAD, multiwavelength anomalous dispersion; NPF motifs, asparagine-proline-phenylalanine motifs; PLZF, promyelocytic leukemia Zn2+ finger protein; RMSD, root mean square difference; SeMet, selenomethionine. </t>
  </si>
  <si>
    <t>PMC5854945</t>
  </si>
  <si>
    <t>2HPY</t>
  </si>
  <si>
    <t xml:space="preserve">Crystal structures of representative GPCR-ligand complexes from classes A, B, C, and F presenting diverse ligand-binding sites. </t>
  </si>
  <si>
    <t xml:space="preserve">Class A GPCRs are classified into rhodopsin (bRho, PDB ID: 2HPY) and nonrhodopsin GPCRs. </t>
  </si>
  <si>
    <t xml:space="preserve">The representative structures of class A nonrhodopsin GPCRs which are further subdivided into aminergic-like (β2AR, PDB ID: 3P0G), nucleotide-like (A2AAR, PDB ID: 3QAK), peptide-like (μ-OR, PDB ID: 5C1M), and lipid-like receptors (CB1R, PDB ID: 5XRA) along with their bound ligands are shown. Similarly, representative structures for class B (CRF1 [PDB ID: 4K5Y], GCGR [PDB ID: 5EE7], full-length GLP-1R [PDB ID: 5NX2], and CTR [5UZ7]), class C (mGlu1R [PDB ID: 4OR2]), and class F (SMO [PDB ID: 4QIN] bound to negative allosteric modulator) are shown. </t>
  </si>
  <si>
    <t>3P0G</t>
  </si>
  <si>
    <t xml:space="preserve">The representative structures of class A nonrhodopsin GPCRs which are further subdivided into aminergic-like (β2AR, PDB ID: 3P0G), nucleotide-like (A2AAR, PDB ID: 3QAK), peptide-like (μ-OR, PDB ID: 5C1M), and lipid-like receptors (CB1R, PDB ID: 5XRA) along with their bound ligands are shown. </t>
  </si>
  <si>
    <t xml:space="preserve">Similarly, representative structures for class B (CRF1 [PDB ID: 4K5Y], GCGR [PDB ID: 5EE7], full-length GLP-1R [PDB ID: 5NX2], and CTR [5UZ7]), class C (mGlu1R [PDB ID: 4OR2]), and class F (SMO [PDB ID: 4QIN] bound to negative allosteric modulator) are shown. Receptors are shown in cartoon representation and the ligands are shown as stick models with transparent surfaces. </t>
  </si>
  <si>
    <t>4K5Y</t>
  </si>
  <si>
    <t xml:space="preserve">Similarly, representative structures for class B (CRF1 [PDB ID: 4K5Y], GCGR [PDB ID: 5EE7], full-length GLP-1R [PDB ID: 5NX2], and CTR [5UZ7]), class C (mGlu1R [PDB ID: 4OR2]), and class F (SMO [PDB ID: 4QIN] bound to negative allosteric modulator) are shown. </t>
  </si>
  <si>
    <t xml:space="preserve">Receptors are shown in cartoon representation and the ligands are shown as stick models with transparent surfaces. Agonists are represented as red sticks, antagonists are shown as purple sticks, and negative allosteric modulator is shown as blue stick model. </t>
  </si>
  <si>
    <t>4LDE</t>
  </si>
  <si>
    <t xml:space="preserve">Examples of β2-adrenergic receptor (β2AR) orthosteric ligands with similar structures but possess different activities. (A) BI167,107 acts an agonist (PDB ID: 4LDE) (Ring et al., 2013), (B) alprenolol acts an antagonist (PDB ID: 3NYA) (Wacker et al., 2010), and (C) carazolol acts as an inverse agonist (PDB ID: 2RH1) (Cherezov et al., 2007). </t>
  </si>
  <si>
    <t>2RH1</t>
  </si>
  <si>
    <t xml:space="preserve">The pioneering study of SBVS for a druggable GPCR using the β2AR crystal structure was reported (Cherezov et al., 2007). </t>
  </si>
  <si>
    <t xml:space="preserve">In another SBVS, the authors utilized the inactive structure of β2AR/carazolol (PDB code: 2RH1) (Sabio et al., 2008) and screened proprietary and public databases for the identification of β2AR ligands. </t>
  </si>
  <si>
    <t xml:space="preserve">The hit rates obtained were 36 and 12%, respectively. Similarly, Kolb et al. (2009) docked ~1 × 106 commercially available compounds onto the same crystal structure and the top 25 virtual hits were selected based on their commercial availability, chemical diversity, and complementarity to the binding sites, and subjected for biological testings. </t>
  </si>
  <si>
    <t>1q42</t>
  </si>
  <si>
    <t xml:space="preserve">In summary, in this work, we present the cloning and sequencing of MLK4α and MLK4β for the first time. </t>
  </si>
  <si>
    <t xml:space="preserve">Using FISH, we assigned the MLK4 gene to chromosomal band 1q42. </t>
  </si>
  <si>
    <t xml:space="preserve">A number of diseases have been localized to this region, see for example.35,36 pCMV-MLK4β fusion protein was localized in the cytoplasm and nucleus of transiently transfected COS-1 cells, while pCMV-MLK4α was present in cytoplasm only. Both forms of MLK4 strongly inhibited viability and MCF7 cell proliferation in vitro. </t>
  </si>
  <si>
    <t>PMC3415135</t>
  </si>
  <si>
    <t>1GMZ</t>
  </si>
  <si>
    <t xml:space="preserve">Docking calculations were performed with the GOLD 4.0 program [20] in order to obtain the relative in silico affinities of the Har2 ligand with respect to the sPLA2 targets. </t>
  </si>
  <si>
    <t xml:space="preserve">The sPLA2 structures were taken from the RCSB Protein Data Bank (http://www.pdb.org/), under the PDB ID: 1GMZ, 2QOG, 1PSH, and 1POC, respectively, for PrTX-III, Cdt F15, Naja, and Apis. </t>
  </si>
  <si>
    <t xml:space="preserve">The docking calculations were performed taking advantage of the flexibility of the Har2 ligand, by activating its rotational degrees of freedom. The active site was defined as all atoms within a radius of 10.0 Å from the residue 48 (His or Asp), which is an important residue according to the literature [21, 22]. </t>
  </si>
  <si>
    <t>2QOG</t>
  </si>
  <si>
    <t xml:space="preserve">CD analysis of native and Har2-treated sPLA2 revealed that the treatment induced discrete unfolding of sPLA2, which did not modify the tridimensional structure of the proteins (See supplementary material, available at doi: 10.1155/2012/987517). </t>
  </si>
  <si>
    <t xml:space="preserve">The sPLA2 structures were represented by the PDB IDs 1GMZ, 2QOG, 1PSH, and 1POC, respectively, for PrTX-III, Cdt F15, Naja, and Apis. </t>
  </si>
  <si>
    <t xml:space="preserve">The calculated docking score values (GOLD scores) for these targets were 33.93, 44.12, 55.26, and 51.23, respectively, for PrTX-III, Cdt F15, Naja, and Apis. One can see in Figure 5 that an interesting trend between the in silico (docking scores) and in vitro (percentages of inhibition) results was observed. </t>
  </si>
  <si>
    <t xml:space="preserve">The values near the points represent the percentage of inhibition for each PLA2, with the respective PDB ID below. </t>
  </si>
  <si>
    <t xml:space="preserve">The PDB ID: 1GMZ, 2QOG, 1PSH, and 1POC were used, respectively, for PrTX-III, Cdt F15, Naja, and Apis. </t>
  </si>
  <si>
    <t xml:space="preserve">(a) Multiple sequence alignment of PrTX-III, Cdt F15, Naja and Apis, with the PDB ID: 1GMZ, 2QOG, 1PSH and 1POC, respectively. ClustalX was used with default setup. </t>
  </si>
  <si>
    <t>1PSH</t>
  </si>
  <si>
    <t xml:space="preserve">(a) Multiple sequence alignment of PrTX-III, Cdt F15, Naja and Apis, with the PDB ID: 1GMZ, 2QOG, 1PSH and 1POC, respectively. </t>
  </si>
  <si>
    <t xml:space="preserve">ClustalX was used with default setup. (b) Structure alignment of the PLA2 (cartoon model) with their respective docking solutions for harpalycin 2 (stick model): PrTX-III (green), Cdt F15 (red), and Naja (blue). </t>
  </si>
  <si>
    <t>2WII</t>
  </si>
  <si>
    <t xml:space="preserve">(C) Structure of CFHR3 in complex with the ligand C3b were generated with the DS 3.0. </t>
  </si>
  <si>
    <t xml:space="preserve">CFHR3 is denoted by pink; C3b (based on the C3 crystal structure, PDB 2WII) consists of a β-chain (residues 1–642) shown in turquoise and α’-chain (residues 730–1641) in steel blue. </t>
  </si>
  <si>
    <t xml:space="preserve">The binding regions of the CFHR3/C3b complex are presented in yellow. The Arg residue 142 of CFHR3 is highlighted with a CPK model and shown to be directly involved in the binding to C3b. </t>
  </si>
  <si>
    <t xml:space="preserve">Potential energy of refined protein was estimated by “Calculate Energy” protocol of Discovery Studio (DS) 3.0. </t>
  </si>
  <si>
    <t xml:space="preserve">C3b (template) (PDB ID: 2WII) structure was obtained from protein data bank (www.rcsb.org/pdb). </t>
  </si>
  <si>
    <t xml:space="preserve">Energy minimization of the protein structure was performed by applying “Prepare Protein” protocol of DS. This protocol cleans the protein molecule by adding missing atoms, inserting missing loops, assigning charges and fixing CHARMm force fields. </t>
  </si>
  <si>
    <t>1HPN</t>
  </si>
  <si>
    <t xml:space="preserve">Binding free energy simulation of protein-protein interaction was estimated by the Calculate Mutation Energy (Binding) protocol. </t>
  </si>
  <si>
    <t xml:space="preserve">Binding energy of protein-small molecule (heparin, PDB ID: 1HPN) was calculated by the Calculate Binding Energies protocol. </t>
  </si>
  <si>
    <t xml:space="preserve">Visualization of hydrogen bonding networks was demonstrated by Molecular Operating Environment (MOE) (http://www.chemcomp.com/MOE-Molecular_Operating_Environment.htm). Evaluation of pathogenicity </t>
  </si>
  <si>
    <t>PMC5715905</t>
  </si>
  <si>
    <t>1SAX</t>
  </si>
  <si>
    <t xml:space="preserve">The DNA-bound variants of HerA–NurA, hexameric HerA and heptameric HerA were generated using PyMOL (www.pymol.org). </t>
  </si>
  <si>
    <t xml:space="preserve">A 25 bp DNA molecule of sequence 5′-d(GCTCCGATATTACAGTTGTAATTTT)-3′ was extracted from a MecI–DNA transcription repressor complex from Staphylococcus aureus (PDB ID: 1SAX). </t>
  </si>
  <si>
    <t xml:space="preserve">Overhanging 5′ bases were removed in order to generate a blunt double-stranded DNA molecule of 24 bp. The 24 bp DNA molecule was added to the cavity of HerA–NurA to yield the HerA–NurA–DNA complex. </t>
  </si>
  <si>
    <t>4D2I</t>
  </si>
  <si>
    <t xml:space="preserve">Heptameric HerA–DNA was generated through superimposing the heptameric HerA onto the hexameric HerA–DNA structure, and removing the hexameric helicase while preserving the position of DNA. </t>
  </si>
  <si>
    <t xml:space="preserve">ATP-bound HerA–NurA-DNA was assembled using the crystallographically available dimeric HerA-ANP asymmetric unit (PDB ID 4D2I). </t>
  </si>
  <si>
    <t xml:space="preserve">The hexameric ANP-bound barrel was formed via the aforementioned method. ANP ligands were converted to ATP through exchanging the γ-nitrogen atom for oxygen. </t>
  </si>
  <si>
    <t xml:space="preserve">The HerA–NurA-DNA-ATP assembly was formed exchanging the HerA-DNA complex for a HerA-DNA-ATP hexamer. </t>
  </si>
  <si>
    <t xml:space="preserve">The structure of HerA–NurA was assembled through rigid-body docking of the HerA (PDB 4D2I) and NurA (PDB 2YGK) crystal structures into a 7.35 Å cryo-EM density map of HerA–NurA (EMD-2808). </t>
  </si>
  <si>
    <t xml:space="preserve">The heptameric model of HerA was built using the existing hexameric HerA (PDB ID: 4D10). The six chains of the HerA hexamer were separated and each protomer was translated and rotated in order to build a heptameric ring with six subunits. </t>
  </si>
  <si>
    <t>4D10</t>
  </si>
  <si>
    <t xml:space="preserve">The heptameric model of HerA was built using the existing hexameric HerA (PDB ID: 4D10). </t>
  </si>
  <si>
    <t xml:space="preserve">The six chains of the HerA hexamer were separated and each protomer was translated and rotated in order to build a heptameric ring with six subunits. The remaining seventh subunit was added through duplicating one HerA protomer. </t>
  </si>
  <si>
    <t>2YGK</t>
  </si>
  <si>
    <t xml:space="preserve">(B) dsDNA binds the hexameric HerA–NurA complex. </t>
  </si>
  <si>
    <t xml:space="preserve">(C) Building of the HerA–NurA assembly by fitting the crystal structures of the NurA dimer (PDB 2YGK) and HerA hexamer (PDB 4D2I) into the EM density map (EMD-2808) of the HerA–NurA assembly. </t>
  </si>
  <si>
    <t xml:space="preserve">(D) Average TWCCSHe show that the binding of dsDNA to HerA hexamer or HerA–NurA increases by only 1.2% (average TWCCSHe values shown) and supports dsDNA binding to the central HerA cavity. (E) Comparison of collision-induced unfolding (CIU) plots between HerA–NurA and HerA–NurA-dsDNA complexes. </t>
  </si>
  <si>
    <t>PMC5650161</t>
  </si>
  <si>
    <t>3NY8</t>
  </si>
  <si>
    <t xml:space="preserve">Protein optimization, modeling of T164I β 2AR variant and ligand preparation </t>
  </si>
  <si>
    <t xml:space="preserve">The crystal structure of β2AR was retrieved from Protein Data Bank [PDB entry 3NY8] with a resolution of 2.84 Å [37]. </t>
  </si>
  <si>
    <t xml:space="preserve">The structure was optimized and prepared by assigning bond orders; charges, hybridizations and explicit hydrogen were added if missing. The missing side chains and loops in the structure were filled using prime module of Schrödinger suite 2015. </t>
  </si>
  <si>
    <t>PMC3689675</t>
  </si>
  <si>
    <t>1T5R</t>
  </si>
  <si>
    <t xml:space="preserve">Molecular replacement was carried out successfully with a number of different hemolysin-like structures. </t>
  </si>
  <si>
    <t xml:space="preserve">The best results used the S component of S. aureus Panton-Valentine leucocidin (PDB ID 1T5R [21], as the search model and the program Phaser [31]. </t>
  </si>
  <si>
    <t xml:space="preserve">This gave a Z-score of 11.6 and a log-likelihood gain of 123.4 following placement of a single copy in the asymmetric unit, and an R-factor and R-free of 41.8 and 44.9% respectively following an initial rigid-body refinement round. Model Building and Refinement </t>
  </si>
  <si>
    <t>7AHL</t>
  </si>
  <si>
    <t xml:space="preserve">Secondly, αHL has detectable sequence homology to Delta toxin, whereas the more recently solved (and structurally related) Vibrio cholerae cytolysin heptamer [35] has inserted domains and much lower sequence homology. </t>
  </si>
  <si>
    <t xml:space="preserve">Delta toxin was sequence aligned with a number of other known hemolysin-like atomic structures using ClustalW [36] and αHL (PDB ID 7AHL) [15], and residues corresponding to the stem and latch domains in αHL were deleted from the final refined model of Delta toxin. </t>
  </si>
  <si>
    <t xml:space="preserve">The coordinates of the refined Delta toxin minus these two regions were then optimally superposed onto the A molecule from αHL using SSM [37] in CCP4. The residues corresponding to the latch and stem domains from 7AHL where mutated to their corresponding residues in Delta toxin using Chainsaw [38] from CCP4 and these two domains added to the Delta toxin. </t>
  </si>
  <si>
    <t xml:space="preserve">The coordinates of the refined Delta toxin minus these two regions were then optimally superposed onto the A molecule from αHL using SSM [37] in CCP4. </t>
  </si>
  <si>
    <t xml:space="preserve">The residues corresponding to the latch and stem domains from 7AHL where mutated to their corresponding residues in Delta toxin using Chainsaw [38] from CCP4 and these two domains added to the Delta toxin. </t>
  </si>
  <si>
    <t xml:space="preserve">This model of a Delta toxin pore-form monomer was then superposed on each of the 7 monomers in 7AHL in turn to form a model of a heptameric Delta toxin pore. The model was then energy-minimised in Phenix [32]. </t>
  </si>
  <si>
    <t xml:space="preserve">Analysis of the diffraction pattern and systematic absences led to Delta toxin crystals being assigned to the orthorhombic space group P21212, with unit-cell dimensions a = 112.93, b = 49.66, c = 58.48 Å. The Matthews coefficient (VM of 2.58 Å3.Da−1) suggested that the asymmetric unit contained one molecule of Delta toxin, corresponding to a crystal solvent content of 52.4%. </t>
  </si>
  <si>
    <t xml:space="preserve">C. perfringens Delta toxin structure was determined by molecular replacement using Phaser [31] and LukS-PV (PDB ID: 1T5R; [21]) as the model and yielded excellent quality electron density maps. </t>
  </si>
  <si>
    <t xml:space="preserve">The model was refined using Phenix [32] and built with Coot [33]. It includes a monomer of Delta toxin, comprising 282 residues (residues Ile9 to Ser290), 139 water molecules, three glycerol molecules, one imidazole and three zinc molecules. </t>
  </si>
  <si>
    <t>2YGT</t>
  </si>
  <si>
    <t xml:space="preserve">The final values of R-factor and R-free are 17.9% and 22.8%, respectively (Table 1). </t>
  </si>
  <si>
    <t xml:space="preserve">The final refined co-ordinates were submitted to the Protein DataBank with PDB ID: 2YGT. </t>
  </si>
  <si>
    <t xml:space="preserve">Monomeric form of Delta Toxin Determined by X-ray Crystallography C. perfringens Delta toxin structure has an elongated ellipsoid shape composed of eighteen β-strands and three short helical fragments: two 310 helices and one α-helix (Fig. 1). </t>
  </si>
  <si>
    <t>3B07</t>
  </si>
  <si>
    <t xml:space="preserve">Superposition of C. perfringens Delta toxin structure with γHL-Hlg2 in grey (PDB ID: 3B07) (A), with γHL-LukF in pale green (PDB ID: 3B07) (B) and with a monomer of the αHL of S. aureus in yellow (PDB ID: 7AHL) (C). </t>
  </si>
  <si>
    <t xml:space="preserve">Colors for the different domains of C. perfringens Delta toxin have been kept as for Fig. 1. The conserved Arginine and Tryptophan associated with phospholipid binding are shown as sticks. </t>
  </si>
  <si>
    <t>3LKF</t>
  </si>
  <si>
    <t xml:space="preserve">Glycerol molecules are shown as grey sticks. </t>
  </si>
  <si>
    <t xml:space="preserve">In C, a cartoon representation of the glycerol molecules binding region of C. perfringens Delta toxin in cyan superposed with S. aureus LukF in lemon (PDB ID: 3LKF; [19]) and LukF-PV in pink (PDB ID: 1PVL; [20]). </t>
  </si>
  <si>
    <t xml:space="preserve">In D, the glycerol molecule binding region of Delta toxin, coloured as for Fig. 1 showing the residues involved in binding glycerol which are shown as lemon sticks. </t>
  </si>
  <si>
    <t>PMC3471820</t>
  </si>
  <si>
    <t>1G8P</t>
  </si>
  <si>
    <t xml:space="preserve">The modified sequence of CoxD is being referred to as CoxD*. </t>
  </si>
  <si>
    <t xml:space="preserve">The 3D structure of CoxD was modeled with the automated web surfer ESyPred3D employing the CoxD* sequence shown and the 3D structure of BchI (1G8P) [31] from Rhodobacter capsulatus as template. </t>
  </si>
  <si>
    <t xml:space="preserve">(A) Structure of CoxD showing the N-terminal Rossmann-fold domain (orange) with central β-sheet core (green) and the C-terminal α-helical domain (blue). (B) Positions of AAA+ domain key elements on CoxD: Walker A (red), Walker B (blue), sensor 1 (magenta), arginine finger (orange), sensor 2 (green), VWA-binding motif (cyan). </t>
  </si>
  <si>
    <t>2X31</t>
  </si>
  <si>
    <t xml:space="preserve">(C) Inserts of the PS-II-insert clade in CoxD; helix-2-insert (orange), PS-I-insert (blue), PS-II-insert (green). </t>
  </si>
  <si>
    <t xml:space="preserve">(D) A model of the BchI hexamer of the Mg-chelatase complex (pdb 2X31) [48] showing the inserts of the PS-II-insert clade. </t>
  </si>
  <si>
    <t xml:space="preserve">The program CHIMERA was employed to show the different views and color coding [52]. </t>
  </si>
  <si>
    <t xml:space="preserve">Three dimensional structures were built employing the automated web surfer ESyPred3D (http://www.fundp.ac.be/sciences/biologie/urbm/bioinfo/esypred/) and the program package MODELLER [30]. </t>
  </si>
  <si>
    <t xml:space="preserve">The 3D structure of CoxD was modeled with the 3D structure of BchI (1G8P) from Rhodobacter capsulatus [31] as a template. </t>
  </si>
  <si>
    <t>3OL6</t>
  </si>
  <si>
    <t xml:space="preserve">In the center of the figure the palm subdomain present in all of the polymerases is shown. </t>
  </si>
  <si>
    <t xml:space="preserve">(A) single-stranded positive RNA virus: poliovirus RNA-dependent RNA polymerase (PDB code: 3OL6); (B) single-stranded negative RNA virus: influenza A virus RNA-dependent RNA polymerase (PDB code: 4WSB); (C) double-stranded RNA virus: bacteriophage Φ6 RNA-dependent RNA polymerase (PDB code: 1HHS); (D) reverse-transcribing virus: HIV-1 reverse transcriptase (PDB code: 3DLK). </t>
  </si>
  <si>
    <t xml:space="preserve">(E) The highly conserved palm subdomain showing the position of the conserved catalytic aspartic acid residues (edited from 3DLK). The color code for the subdomains is fingers subdomain, yellow; palm subdomain, green; thumb subdomain, red; fingertips, orange. </t>
  </si>
  <si>
    <t>3DLK</t>
  </si>
  <si>
    <t xml:space="preserve">(E) The highly conserved palm subdomain showing the position of the conserved catalytic aspartic acid residues (edited from 3DLK). </t>
  </si>
  <si>
    <t xml:space="preserve">The color code for the subdomains is fingers subdomain, yellow; palm subdomain, green; thumb subdomain, red; fingertips, orange. The conserved structural motifs in the palm subdomain are colored as follows: motif A, red; motif B, dark blue; motif C, green; motif D, magenta; motif E, cyan. </t>
  </si>
  <si>
    <t>4WSB</t>
  </si>
  <si>
    <t xml:space="preserve">Prompted by the lack of a tertiary structure of the EBOV polymerase to an atomic resolution level, we have developed a three-dimensional model of the RdRp domain of the EBOV L protein by using the PHYRE 2.0 web server and, with the addition of a Mononegavirales L protein secondary structure-based multiple sequence alignment, identify conserved residues within the enzyme that might help in the design of specific drugs that could counteract the EBOV epidemic. </t>
  </si>
  <si>
    <t xml:space="preserve">The best match yielded by the PHYRE 2.0 server to our EBOV polymerase sequence corresponds to the bat influenza A virus (PDB code 4WSB, chain B) [17]. </t>
  </si>
  <si>
    <t xml:space="preserve">Only 253 residues of the EBOV polymerase could be aligned with confidence levels of 91.7%, and the identity between the fragments of the two proteins is of 12% (S1 Fig). Although the ss(-)RNA LaCrosse virus polymerase is now available [15], its use as a template in the alignment and model prediction were not encouraging. </t>
  </si>
  <si>
    <t>2E9R</t>
  </si>
  <si>
    <t xml:space="preserve">The completion of the abovementioned interactions is a major determinant of the intrinsic fidelity of these enzymes, which is enhanced by the presence of an exonuclease domain in many DNA polymerases, which is clearly a later evolutionary addition [7–9]. </t>
  </si>
  <si>
    <t xml:space="preserve">A structural superposition of the EBOV RdRp with a foot-and-mouth disease virus polymerase bound to a template-primer RNA and ribavirin triphosphate (Fig 5) was drawn with Chimera 1.8 using the palm subdomain as reference (PDB code 2E9R) [30]. </t>
  </si>
  <si>
    <t xml:space="preserve">The image shows that the EBOV RdRp central crevice has enough space to hold a dsRNA, and the interactions between the RNA and the protein are analogous to those previously observed in RdRps (Fig 5). The primer might could be bound to residues located in the thumb subdomain and residues within palm domain’s motif E, while the template might be coordinated by residues located in the fingers subdomain. </t>
  </si>
  <si>
    <t xml:space="preserve">The three structural subdomains are colored as in Fig 1. </t>
  </si>
  <si>
    <t xml:space="preserve">(A) Ebola virus polymerase predicted model (B) herpes virus DNA-dependent DNA polymerase (edited from PDB: 2GV9) (C) human immunodeficiency virus-1 reverse transcriptase (edited from PDB: 4G1Q) (D) influenza A virus RNA-dependent RNA polymerase (edited from PDB: 4WSB). </t>
  </si>
  <si>
    <t xml:space="preserve">Fragment of the bat influenza A virus polymerase used for the EBOV pol model construction. </t>
  </si>
  <si>
    <t xml:space="preserve">On the left, colored in red, the fragment of the bat influenza A virus polymerase (edited from PDB 4WSB) in which the PHYRE 2.0 web server yielded confidence levels of 91.7% for the EBOV polymerase. </t>
  </si>
  <si>
    <t xml:space="preserve">On the right, the PHYRE 2.0 sequence alignment for the corresponding fragments of the EBOV and bat influenza A virus polymerases used for the construction of the three-dimensional EBOV polymerase model. </t>
  </si>
  <si>
    <t>2hi4</t>
  </si>
  <si>
    <t xml:space="preserve">Prediction of three-dimensional structures of WsCYP98A and WsCYP76A </t>
  </si>
  <si>
    <t xml:space="preserve">Three-dimensional structures of WsCYP98A and WsCYP76A were predicted using Phyre2 server (Protein Homology/analogY Recognition Engine V 2.0) [30] using crystal structure of cytochrome P450 1a2 (PDB: 2hi4) as a template. </t>
  </si>
  <si>
    <t xml:space="preserve">Ligand binding sites were predicted using 3DLigandSite. Ramachandran plot analysis of both WsCYP98A and WsCYP76A was performed online using RAMPAGE web server [31]. </t>
  </si>
  <si>
    <t>2HI4</t>
  </si>
  <si>
    <t xml:space="preserve">Prediction of secondary structure of WsCYP98A and WsCYP76A proteins by SOPMA program revealed that they consist of α-helixes (52.84%; 50.68%), β-turns (6.07%; 4.47%) joined by extended strands (8.61%; 10.49%), and random coils (32.49%; 34.37%). </t>
  </si>
  <si>
    <t xml:space="preserve">Three dimensional structural models for WsCYP98A and WsCYP76A were generated using Phyre2 with &gt;90% accuracy on the basis of homology based modelling using cytochrome P450 1a2 (PDB: 2HI4) as template (Figure 4A and C). </t>
  </si>
  <si>
    <t xml:space="preserve">The amino acid residues involved in ligand binding were also predicted using the 3DLigandSite tool as depicted in Figure 4B and D. Analysis of the evolutionary conservation of WsCYP98A and WsCYP76A amino acids were performed using ConSurf program. Several residues with high scores were found to be functional and structural residues of the proteins by ConSeq servers (Additional file 2: Figure S2). </t>
  </si>
  <si>
    <t xml:space="preserve">Both P450 confined to separated clan and exhibited maximum similarity with their respective members of CYP98 and CYP76 families.Figure 4 Prediction of three dimensional structures of Ws CYP98A and Ws CYP76A using Phyre 2 based on homology modelling approach. </t>
  </si>
  <si>
    <t xml:space="preserve">A &amp; C: Cartoon display of the 3-D structures of WsCYP98A and WsCYP76A as predicted by Phyre2 using crystal structure of cytochrome P450 1a2 (PDB: 2HI4) as template. B &amp; D: Predicted ligand (shown in green) binding sites as predicted by 3DLigandSite Web Server. The residues involved in substrate binding and active site are shown in the center core of structure. </t>
  </si>
  <si>
    <t xml:space="preserve">Heterologous expression in E. coli For heterologous expression, entire coding sequences of WsCYP98A and WsCYP76A cDNAs were expressed in E. coli using pGEX 4 T-2 expression vector system. </t>
  </si>
  <si>
    <t>PMC5768020</t>
  </si>
  <si>
    <t>4BWM</t>
  </si>
  <si>
    <t xml:space="preserve">b) Amino acids in proximity to the nascent base pair were chosen for saturation mutagenesis. </t>
  </si>
  <si>
    <t xml:space="preserve">Adapted from PDB ID: 4BWM19a using PyMOL (Schrödinger, LLC; New York, NY). </t>
  </si>
  <si>
    <t xml:space="preserve">c) Anticipated outcome for promising RT‐KTQ variants: high m6A discrimination for dTMP incorporation and high efficiency for dAMP misincorporation. It was reported that low‐fidelity DNA polymerases differ from high‐fidelity DNA polymerases mainly in the efficiency of correct nucleotide incorporation, whereas the incorporation of incorrect nucleotides is comparable.22 Thus, we reasoned that enhanced error rates opposite m6A would probably derive from decreased dTMP incorporation rather than from increased misincorporation. </t>
  </si>
  <si>
    <t>4N6T</t>
  </si>
  <si>
    <t xml:space="preserve">We have determined the crystal structure of the full-length Adhiron92 scaffold by X-ray crystallography. </t>
  </si>
  <si>
    <t xml:space="preserve">The crystals belonged to space group of P41 and diffracted to a resolution of 1.75 Å (Table I; PDB ID code 4N6T). </t>
  </si>
  <si>
    <t xml:space="preserve">The overall structure comprises the characteristic cystatin family fold of a four-strand anti-parallel β-sheet core with a central helix (Fig. 3). Amino acids 1–10 and 90–92 are not visible in the electron density maps presumably as they are disordered. </t>
  </si>
  <si>
    <t>4N6U</t>
  </si>
  <si>
    <t xml:space="preserve">Amino acids 1–10 and 90–92 are not visible in the electron density maps presumably as they are disordered. </t>
  </si>
  <si>
    <t xml:space="preserve">The shorter Adhiron81 also crystallised in space group P41 and the structure determined to 2.25 Å resolution (Table II; PDB ID code 4N6U) was essentially identical to that of Adhiron92. </t>
  </si>
  <si>
    <t xml:space="preserve">The Adhiron structure is compact with limited unstructured loops and this is consistent with the very high melting temperature of this consensus protein. Fig. 3.X-ray crystal structure of Adhiron92 scaffold (PDB ID no. 4N6T) at 1.75 Å resolution. The single alpha helix and the four anti-parallel β strands are shown in white with the insertion sites for library production shown in black. </t>
  </si>
  <si>
    <t xml:space="preserve">The Adhiron structure is compact with limited unstructured loops and this is consistent with the very high melting temperature of this consensus protein. Fig. 3.X-ray crystal structure of Adhiron92 scaffold (PDB ID no. 4N6T) at 1.75 Å resolution. </t>
  </si>
  <si>
    <t xml:space="preserve">The single alpha helix and the four anti-parallel β strands are shown in white with the insertion sites for library production shown in black. Residues 1–10 and 90–92 are not visible in the structure and are presumably disordered. </t>
  </si>
  <si>
    <t xml:space="preserve">Residues 1–10 and 90–92 are not visible in the structure and are presumably disordered. </t>
  </si>
  <si>
    <t xml:space="preserve">The structure of Adhiron81 at 2.25 Å resolution (PDB ID no. 4N6U) is essentially identical. </t>
  </si>
  <si>
    <t>1EQK</t>
  </si>
  <si>
    <t xml:space="preserve">The introduction of peptide encoding sequences, suitable for molecular recognition, was guided by the predicted loop positions within the known structure of the rice phytocystatin OC-1 (PDB code 1EQK). </t>
  </si>
  <si>
    <t xml:space="preserve">VR 1 was positioned between the first and second β strands with VR 2 between the third and fourth β strands (Fig. 3). Sequences encoding nine random amino acids (excluding cysteine) were introduced at Loops 1 and 2 by replacing four and three amino acid codons, respectively, by using codon-selected semi-trinucleotide cassette synthesis. </t>
  </si>
  <si>
    <t>PMC4267178</t>
  </si>
  <si>
    <t>3GFT</t>
  </si>
  <si>
    <t xml:space="preserve">Structures of human K-Ras, AKT1 and mTOR complexed with allosteric inhibitors. </t>
  </si>
  <si>
    <t xml:space="preserve">For compound structures refer to Table 1, N- and C-terminal are highlighted. (A) The overall structure of K-Ras shown in ribbon representation (PDB ID: 3GFT) with switch I, switch II, and the p-loop highlighted. </t>
  </si>
  <si>
    <t xml:space="preserve">The active site is marked by nucleotide analog substrate, GMPPNP, and is illustrated in red. Allosteric inhibitors are shown with the following color scheme; 4,6-dichloro-2-methyl-3-aminoethyl-indole (PDB ID: 4DST), pink; compound 13 (PDB ID: 4EPY), gold; compound six (PDB ID: 4LUC), green; compound eight (PDB ID: 4LYF), gray. </t>
  </si>
  <si>
    <t>4DST</t>
  </si>
  <si>
    <t xml:space="preserve">The active site is marked by nucleotide analog substrate, GMPPNP, and is illustrated in red. </t>
  </si>
  <si>
    <t xml:space="preserve">Allosteric inhibitors are shown with the following color scheme; 4,6-dichloro-2-methyl-3-aminoethyl-indole (PDB ID: 4DST), pink; compound 13 (PDB ID: 4EPY), gold; compound six (PDB ID: 4LUC), green; compound eight (PDB ID: 4LYF), gray. </t>
  </si>
  <si>
    <t xml:space="preserve">The latter two compounds are covalently attached to the side-chain of Cys13, highlighted by the Cβ and Sγ-atoms colored blue and yellow, respectively. (B) The overall fold of the PH and kinase domains of AKT1 shown in ribbon representation (PDB ID: 3O96), with the N-terminal PH colored pink and the C-terminal kinase domain in coral. The active site is marked out by AMPPNP (from PDB ID: 4EKK) and illustrated in red, inhibitor VIII is shown as pale yellow. (C) Crystal structure of mTORΔN, shown as blue ribbons, complexed with regulatory protein mLST8, shown as green ribbons (PDB ID: 4JSP). </t>
  </si>
  <si>
    <t>3O96</t>
  </si>
  <si>
    <t xml:space="preserve">The latter two compounds are covalently attached to the side-chain of Cys13, highlighted by the Cβ and Sγ-atoms colored blue and yellow, respectively. (B) The overall fold of the PH and kinase domains of AKT1 shown in ribbon representation (PDB ID: 3O96), with the N-terminal PH colored pink and the C-terminal kinase domain in coral. </t>
  </si>
  <si>
    <t xml:space="preserve">The active site is marked out by AMPPNP (from PDB ID: 4EKK) and illustrated in red, inhibitor VIII is shown as pale yellow. (C) Crystal structure of mTORΔN, shown as blue ribbons, complexed with regulatory protein mLST8, shown as green ribbons (PDB ID: 4JSP). FKBP12 (PDB ID: 1FAP) (yellow) which recruits allosteric inhibitor rapamycin (shown in magenta) is superimposed onto the complex using mTOR's FRB domain (highlighted in slate blue) as a reference. </t>
  </si>
  <si>
    <t>4EKK</t>
  </si>
  <si>
    <t xml:space="preserve">The active site is marked out by AMPPNP (from PDB ID: 4EKK) and illustrated in red, inhibitor VIII is shown as pale yellow. (C) Crystal structure of mTORΔN, shown as blue ribbons, complexed with regulatory protein mLST8, shown as green ribbons (PDB ID: 4JSP). </t>
  </si>
  <si>
    <t xml:space="preserve">FKBP12 (PDB ID: 1FAP) (yellow) which recruits allosteric inhibitor rapamycin (shown in magenta) is superimposed onto the complex using mTOR's FRB domain (highlighted in slate blue) as a reference. Substrate analog ATPγS is shown in red. </t>
  </si>
  <si>
    <t>1FAP</t>
  </si>
  <si>
    <t xml:space="preserve">FKBP12 (PDB ID: 1FAP) (yellow) which recruits allosteric inhibitor rapamycin (shown in magenta) is superimposed onto the complex using mTOR's FRB domain (highlighted in slate blue) as a reference. </t>
  </si>
  <si>
    <t xml:space="preserve">Substrate analog ATPγS is shown in red. </t>
  </si>
  <si>
    <t>PMC6272888</t>
  </si>
  <si>
    <t>1T2F</t>
  </si>
  <si>
    <t xml:space="preserve">All compounds were built and saved as Mol2. </t>
  </si>
  <si>
    <t xml:space="preserve">The crystal structure of human LDH-5B in complex with nicotinamide adenine dinucleotide was downloaded from protein data bank (pdb code = 1T2F). </t>
  </si>
  <si>
    <t xml:space="preserve">The protein was loaded into Leadit 2.1.5 and the receptor components were chosen by selection of chain A as a main chain. Binding site was defined by choosing NAD+ as a reference ligand to which all coordinates were computed. </t>
  </si>
  <si>
    <t>PMC5173318</t>
  </si>
  <si>
    <t>1J6Z</t>
  </si>
  <si>
    <t xml:space="preserve">The tree diagram was modified from Ettema et al. (2011). </t>
  </si>
  <si>
    <t xml:space="preserve">The structures use the following PDB entries: 1J6Z (actin), 5LY3 (crenactin), 4A62 (ParM), 5LJK (MamK) and 4CZL (MreB). </t>
  </si>
  <si>
    <t xml:space="preserve">Now, in eLife, Löwe and colleagues – including Izoré as first author – have used electron cryo-microscopy to further investigate the structure of crenactin filaments (Izoré et al., 2016). However, contrary to the previous reports, Izoré et al. now show that crenactin filaments are more similar to actin filaments than previously thought. </t>
  </si>
  <si>
    <t>2NRA</t>
  </si>
  <si>
    <t xml:space="preserve">Superposition analysis revealed a small (∼9°) difference between the relative orientation of domains 2 and 3 in the two copies present in the dimer seen in the asymmetric unit, suggesting flexibility between the two domains (Supplementary Figure S6). </t>
  </si>
  <si>
    <t xml:space="preserve">Structural comparisons against the PDB (39,40) revealed that the 38 kDa fragment of RctB bears significant similarity to several replication initiator proteins from plasmid DNA replication systems, including π (2NRA, (45)), RepE (2Z90, (46), 1REP, (47)) and RepA (1HKQ, (48)), (Z scores of between 7.7 and 9 using the DALI server). </t>
  </si>
  <si>
    <t xml:space="preserve">Nearly every secondary structure element of π or RepE can be mapped on to a corresponding element of RctB domain 2 or 3 (Figure 3, Supplementary Figures S7 and S8). For RepA, the structure of only one domain of the two is available, and its secondary structure elements correspond to RctB domain 2 (Figure 3); the structure of the second domain of RepA is not known, but it likely resembles the corresponding domain of RepE based on primary sequence considerations (47). </t>
  </si>
  <si>
    <t>2Z33</t>
  </si>
  <si>
    <t xml:space="preserve">The RctB-R278A-D279A-R282A mutant could not be produced in soluble form and was not analyzed. </t>
  </si>
  <si>
    <t xml:space="preserve">Candidate DNA-binding residues in domain 3 were identified through structural alignment of RctB to PhoB bound to its target DNA (PDB entry 2Z33); based on this analysis, we anticipated that a number of residues, including Arg 420 and Arg 423, would be required for DNA binding and generated the RctB-R420A-R423A, referred to as domain 3 double-mutant. </t>
  </si>
  <si>
    <t xml:space="preserve">Similar to the domain 1 triple-mutant, domain 3 double-mutant bound to three of the six DNA probes tested differently than wild-type RctB. The Kdapp of RctB R420A-R423A binding to the 6 × 12-mer array probe was ∼1500-fold lower than wild-type RctB (Figure 4, Supplementary Figure S13), and similar marked reductions in binding to individual 12-mer and 11-mer containing probes were observed (Supplementary Figures S14 and S15). </t>
  </si>
  <si>
    <t>3TQ8</t>
  </si>
  <si>
    <t xml:space="preserve">Model was made via GalaxyTBM [19]. </t>
  </si>
  <si>
    <t xml:space="preserve">Five templates (PDB ID: 3TQ8, 1ZDR, 3DAU, 3IA4 and 3IX9) with sequence identity of 6–29% to the target were selected by the GalaxyTBM pipeline and additionally structure was refined by using Galaxy Refine. </t>
  </si>
  <si>
    <t xml:space="preserve">To investigate the interaction between proteins (DfrA7) and inhibitor (trimethoprim), molecular docking was carried out using Autodock 4.0 [20]. The ligand trimethoprim (TMP) was docked to the available crystal structure of TMP-sensitive-Dfr (PDB- ID: 2ANQ, 100% identical to the wild type Dfr, Ac.No. AAA87976) and PGB01-DfrA7 (Ac. </t>
  </si>
  <si>
    <t>2ANQ</t>
  </si>
  <si>
    <t xml:space="preserve">To investigate the interaction between proteins (DfrA7) and inhibitor (trimethoprim), molecular docking was carried out using Autodock 4.0 [20]. </t>
  </si>
  <si>
    <t xml:space="preserve">The ligand trimethoprim (TMP) was docked to the available crystal structure of TMP-sensitive-Dfr (PDB- ID: 2ANQ, 100% identical to the wild type Dfr, Ac.No. AAA87976) and PGB01-DfrA7 (Ac. </t>
  </si>
  <si>
    <t xml:space="preserve">The docking conformations of ligand occurred at the same site in all Dfr proteins. </t>
  </si>
  <si>
    <t xml:space="preserve">The binding energy was found-6.08 KJ mole-1 in case of PGB01- DfrA7 (Ac.No. CBH31027) while for complex of wild type Dfr (PDB- ID: 2ANQ), binding energy was-8.92 KJ mole-1. </t>
  </si>
  <si>
    <t xml:space="preserve">A significant variability in the binding energy was noted between TMP-resistant (PGB01- DfrA7, E. coli- DfrA7) and TMP-sensitive Dfr. Stability of MD trajectory </t>
  </si>
  <si>
    <t>PMC2777313</t>
  </si>
  <si>
    <t>3CWK</t>
  </si>
  <si>
    <t xml:space="preserve">Evolutionary sequence conservation mapped to the surface of three example proteins. </t>
  </si>
  <si>
    <t xml:space="preserve">(A) Cellular retinoic acid-binding protein II (PDB: 3CWK). </t>
  </si>
  <si>
    <t xml:space="preserve">(B) Delta1-piperideine-2-carboxylate reductase (PDB: 2CWH). (C) Thiamin phosphate synthase (PDB: 1G6C). </t>
  </si>
  <si>
    <t>2CWH</t>
  </si>
  <si>
    <t xml:space="preserve">(B) Delta1-piperideine-2-carboxylate reductase (PDB: 2CWH). </t>
  </si>
  <si>
    <t xml:space="preserve">(C) Thiamin phosphate synthase (PDB: 1G6C). Warmer colors indicate greater evolutionary conservation; the most conserved residues are colored dark red, and the least conserved are colored dark blue. </t>
  </si>
  <si>
    <t>1G6C</t>
  </si>
  <si>
    <t xml:space="preserve">(C) Thiamin phosphate synthase (PDB: 1G6C). </t>
  </si>
  <si>
    <t xml:space="preserve">Warmer colors indicate greater evolutionary conservation; the most conserved residues are colored dark red, and the least conserved are colored dark blue. Ligands are rendered with yellow sticks, and protein backbone atoms are shown as spheres. </t>
  </si>
  <si>
    <t xml:space="preserve">Both methods identify the binding site, but by considering conservation information (Figure 2A), ConCavity more accurately traces the ligand. </t>
  </si>
  <si>
    <t xml:space="preserve">(B) PDB: 2CWH. Structure significantly overpredicts the extent of the ligand in the bottom left corner as well as predicting an additional pocket on the reverse of the protein. ConCavity predicts only the two ligand binding pockets. </t>
  </si>
  <si>
    <t xml:space="preserve">The results for 2CWH (Figure 3B) and 1G6C (Figure 3C) demonstrate that ConCavity can predict dramatically different sets of pockets than are obtained when considering structure alone. </t>
  </si>
  <si>
    <t xml:space="preserve">In 2CWH, both methods identify the ligands, but Structure over-predicts the bottom left binding pocket and predicts an additional pocket that does not have a ligand bound. ConCavity traces the ligands more closely and does not predict any additional pockets. Structure performs quite poorly on the tetramer 1G6C: it predicts several pockets that do not bind ligands; it fails to completely identify several ligands; and it misses one ligand entirely. </t>
  </si>
  <si>
    <t xml:space="preserve">In stark contrast, ConCavity's four predicted pockets each accurately trace a ligand. The incorporation of conservation resulted in the accurate prediction of a pocket in a region where no pocket was predicted using structure alone. </t>
  </si>
  <si>
    <t>3B6A</t>
  </si>
  <si>
    <t xml:space="preserve">Bound ligands are shown in yellow, and the pocket predictions of ConCavity are represented by green meshes. </t>
  </si>
  <si>
    <t xml:space="preserve">(A) The ActR protein (PDB: 3B6A) contains both a ligand-binding (bottom half) and a more conserved DNA-binding domain (top half). </t>
  </si>
  <si>
    <t xml:space="preserve">(B) The ring-shaped pentameric B-subunit of a shiga-like toxin (PDB: 1CQF) binds globotriaosylceramide (Gb3) via a relatively flat interface that surrounds the center of the ring. (C) The carbohydrate binding sites of the CBM29 protein (PDB: 1GWL) are too long and flat to be detected by ConCavity in the presence of a concave pocket between the chains. </t>
  </si>
  <si>
    <t>1CQF</t>
  </si>
  <si>
    <t xml:space="preserve">(B) The ring-shaped pentameric B-subunit of a shiga-like toxin (PDB: 1CQF) binds globotriaosylceramide (Gb3) via a relatively flat interface that surrounds the center of the ring. </t>
  </si>
  <si>
    <t xml:space="preserve">(C) The carbohydrate binding sites of the CBM29 protein (PDB: 1GWL) are too long and flat to be detected by ConCavity in the presence of a concave pocket between the chains. As illustrated here, ConCavity's inaccurate predictions are often the result of misleading evolutionary sequence conservation information (A) or ligands that bind partially or entirely outside of well-defined concave surface pockets (B, C). </t>
  </si>
  <si>
    <t>1GWL</t>
  </si>
  <si>
    <t xml:space="preserve">(C) The carbohydrate binding sites of the CBM29 protein (PDB: 1GWL) are too long and flat to be detected by ConCavity in the presence of a concave pocket between the chains. </t>
  </si>
  <si>
    <t xml:space="preserve">As illustrated here, ConCavity's inaccurate predictions are often the result of misleading evolutionary sequence conservation information (A) or ligands that bind partially or entirely outside of well-defined concave surface pockets (B, C). In (A) and (B), ConCavity misses the ligands, but identifies functionally relevant binding sites for other types of interactions (DNA and protein). </t>
  </si>
  <si>
    <t xml:space="preserve">The first pattern common among these difficult cases is evolutionary sequence conservation information leading predictions away from actual ligand binding sites. Figure 7A provides an example in which the ligand binding site is less conserved than other parts of the protein. </t>
  </si>
  <si>
    <t xml:space="preserve">The ActR protein from Streptomyces coelicolor (PDB: 3B6A) contains both a small molecule ligand-binding and a DNA-binding domain [63]. </t>
  </si>
  <si>
    <t xml:space="preserve">The ligand-binding domain is in the bottom, less-conserved half of the structure. The DNA-binding domain is found in the more conserved top half of the given structure. </t>
  </si>
  <si>
    <t xml:space="preserve">Figure 7 also provides two examples of another difficult case: ligands bound outside of clearly defined, concave surface pockets. </t>
  </si>
  <si>
    <t xml:space="preserve">In Figure 7B, ConCavity identifies the center of the ring-shaped structure of the pentameric B-subunit of a shiga-like toxin (PDB: 1CQF) as the binding site. </t>
  </si>
  <si>
    <t xml:space="preserve">This protein binds to glycolipids, like the globotriaosylceramide (Gb3) shown, via a relatively flat interface that surrounds the center of the ring [64]. The center cavity (ConCavity's prediction) is filled by a portion of the A-subunit of the toxin (not included in the structure) which after binding breaks off and enters the host cell. Figure 7C shows the structure of a dimeric noncatalytic carbohydrate binding module (CBM29) from Piromyces equi complexed with mannohexaose (PDB: 1GWL). </t>
  </si>
  <si>
    <t xml:space="preserve">This protein binds to glycolipids, like the globotriaosylceramide (Gb3) shown, via a relatively flat interface that surrounds the center of the ring [64]. </t>
  </si>
  <si>
    <t xml:space="preserve">The center cavity (ConCavity's prediction) is filled by a portion of the A-subunit of the toxin (not included in the structure) which after binding breaks off and enters the host cell. Figure 7C shows the structure of a dimeric noncatalytic carbohydrate binding module (CBM29) from Piromyces equi complexed with mannohexaose (PDB: 1GWL). </t>
  </si>
  <si>
    <t xml:space="preserve">The carbohydrate ligands bind in long flat clefts on the protein surface [65]. Even though these sites exhibit significant evolutionary conservation, their geometry prevents them from being predicted. </t>
  </si>
  <si>
    <t>1P5T</t>
  </si>
  <si>
    <t xml:space="preserve">This set consists of 337 proteins with apo (unbound) structures, each having less than 25% sequence identity with any other protein in the set. </t>
  </si>
  <si>
    <t xml:space="preserve">Five of the 337 structures were left out of the evaluation: 1P5T, 1YJG, and 3DL3 lacked holo ligand information in the database, and 2PCY and 3EZM, because their corresponding holo structures are not in PQS or HSSP. </t>
  </si>
  <si>
    <t xml:space="preserve">Each apo structure has at least one associated holo (bound) structure in which biologically relevant ligands are identified in order to define ligand binding residues and map them to the apo structure. If multiple holo structures are available for the protein, the sets of contacting residues are combined to define the binding residues for the apo structure. </t>
  </si>
  <si>
    <t>1LY7</t>
  </si>
  <si>
    <t xml:space="preserve">This set contains a diverse set of high-quality structures (resolution &lt;3 Å) with drug or drug-like molecules (molecular weight between 200 and 600, and 1−12 rotatable bonds) bound. </t>
  </si>
  <si>
    <t xml:space="preserve">Structure 1LY7 has been removed from the PDB, and 1R09 could not be parsed. </t>
  </si>
  <si>
    <t xml:space="preserve">We consider the 98 remaining structures. The catalytic site annotations were taken from version 2.2.9 of the Catalytic Site Atlas [66]. </t>
  </si>
  <si>
    <t>PMC3334985</t>
  </si>
  <si>
    <t>3IU4</t>
  </si>
  <si>
    <t xml:space="preserve">Three residues of the HCDR3 loop are missing from the structure of chP3 (PDB 3IU4) [30]. </t>
  </si>
  <si>
    <t xml:space="preserve">The missing portion was manually built, and low energy conformers of this portion, as well as the residue adjacent to each side of the missing portion (making a total of five residues), were generated using the loop refinement tool in Prime [47]. The site mapping procedure (see above) was performed on the ten lowest energy conformers. </t>
  </si>
  <si>
    <t>3HZK</t>
  </si>
  <si>
    <t xml:space="preserve">However, all of the programs were able to identify the correct binding mode (i.e., less than 2.0 Å rmsd between pose and crystallographic binding mode) for at least one case, regardless of ranking. </t>
  </si>
  <si>
    <t xml:space="preserve">The exception to this is GOLD, which was able to both accurately identify and rank, as the top pose, the correct binding mode in four cases, these being all of the S73-2 complexes (PDB codes 3HZK, 3HZV and 3HZY), and the complex of S25-39 with Kdoα(2→4)Kdoα(2-OAll) (PDB 3OKK). </t>
  </si>
  <si>
    <t xml:space="preserve">Two of these successful cases are shown in Figure 2. In general, increasing the size and flexibility of the carbohydrate determinant being examined led to reduced quality predictions. </t>
  </si>
  <si>
    <t>3OKK</t>
  </si>
  <si>
    <t xml:space="preserve">Comparison of top ranked pose obtained from molecular docking (yellow) with the crystallographic binding mode (blue) of the Kdoα(2→4)Kdoα(2-OAll):S25-39 complex (PDB 3OKK). </t>
  </si>
  <si>
    <t>3HZV</t>
  </si>
  <si>
    <t xml:space="preserve">Comparison of top ranked pose (yellow) obtained from molecular docking with the crystallographic binding mode (blue) of the Kdoα(2→8)Kdoα(2→4)Kdoα(2-OAll):S73-2 complex (PDB 3HZV). </t>
  </si>
  <si>
    <t>3HZY</t>
  </si>
  <si>
    <t xml:space="preserve">Evaluation of site mapping using high resolution crystal structure complexes. </t>
  </si>
  <si>
    <t xml:space="preserve">Kdoα(2→4)Kdoα(2→4)Kdoα(2-OAll) binding to S73-2 (PDB 3HZY) described by hydrogen bonding map (A) and van der Waals interaction map (B). </t>
  </si>
  <si>
    <t xml:space="preserve">Kdoα(2→8)Kdoα(2→4)Kdoα(2-OAll) binding to S25-39 (PDB 3OKO) described by hydrogen bonding map (C) and van der Waals interaction map (D). The color depth indicates the level of involvement of a particular residue in ligand recognition; more strongly illuminated residues are more involved in ligand recognition than weakly illuminated residues. </t>
  </si>
  <si>
    <t>3OKO</t>
  </si>
  <si>
    <t xml:space="preserve">Kdoα(2→8)Kdoα(2→4)Kdoα(2-OAll) binding to S25-39 (PDB 3OKO) described by hydrogen bonding map (C) and van der Waals interaction map (D). </t>
  </si>
  <si>
    <t xml:space="preserve">The color depth indicates the level of involvement of a particular residue in ligand recognition; more strongly illuminated residues are more involved in ligand recognition than weakly illuminated residues. The crystal structure binding mode is shown in each structure in sticks colored by atom type (C, yellow; O, red). </t>
  </si>
  <si>
    <t>PMC3585415</t>
  </si>
  <si>
    <t>3K71</t>
  </si>
  <si>
    <t xml:space="preserve">The aligned reference projection was subtracted from the class average and the resulting difference map classified against a set of reference projections prepared from the CD11bA/Fab107 structure. </t>
  </si>
  <si>
    <t xml:space="preserve">Additional models were generated with the CD11c/CD18 ectodomain X-ray structure (pdb id 3K71), using chains G and H that possess the αA domain density. </t>
  </si>
  <si>
    <t xml:space="preserve">Homology modeling between the two αA domains was used to place Fab107 on the CD11c/CD18 structure. To generate a canonical ‘bent model’, crystal structure of inactive αVβ3 ectodomain (pdb 1jv2) was superimposed on that of CD11c/CD18 ectodomain by homology modeling between the α-chain Propeller domain while the Fab107/CD11bA structure was superimposed on CD11c/CD18 as before. </t>
  </si>
  <si>
    <t>1jv2</t>
  </si>
  <si>
    <t xml:space="preserve">Homology modeling between the two αA domains was used to place Fab107 on the CD11c/CD18 structure. </t>
  </si>
  <si>
    <t xml:space="preserve">To generate a canonical ‘bent model’, crystal structure of inactive αVβ3 ectodomain (pdb 1jv2) was superimposed on that of CD11c/CD18 ectodomain by homology modeling between the α-chain Propeller domain while the Fab107/CD11bA structure was superimposed on CD11c/CD18 as before. </t>
  </si>
  <si>
    <t xml:space="preserve">The final model was generated by deleting the CD11c/CD18 chains leaving the oriented αVβ3 ectodomain/Fab107 CD11bA chains. Each of the models was oriented to a common origin by a series of rigid body rotations and translations. </t>
  </si>
  <si>
    <t>3IJE</t>
  </si>
  <si>
    <t xml:space="preserve">The isosurface has been chosen to enclose 100% of the expected protein volume. </t>
  </si>
  <si>
    <t xml:space="preserve">C and D) the same views of the map as in A and B, shown as a transparent isosurface, but also displaying the αA-lacking αVβ3 ectodomain (pdb 3IJE) model as a ribbon diagram. </t>
  </si>
  <si>
    <t xml:space="preserve">A clear density corresponding to the CD11bA domain is seen, fitted here with a ribbon diagram of the crystal structure of the isolated CD11bA (pdb 1jlm), with the MIDAS ion in cyan. The αV subunit and CD11bA are shown in blue and β3-subunit in red. </t>
  </si>
  <si>
    <t>1jlm</t>
  </si>
  <si>
    <t xml:space="preserve">A clear density corresponding to the CD11bA domain is seen, fitted here with a ribbon diagram of the crystal structure of the isolated CD11bA (pdb 1jlm), with the MIDAS ion in cyan. </t>
  </si>
  <si>
    <t xml:space="preserve">The αV subunit and CD11bA are shown in blue and β3-subunit in red. The spherical metal ions in the Propeller and α-genu are in green and that in the βA ADMIDAS is in magenta. </t>
  </si>
  <si>
    <t>2vdn</t>
  </si>
  <si>
    <t xml:space="preserve">Binding of mAb Fab fragments directed against four different αA-lacking integrins as defined by X-Ray crystal structure determination of integrin-Fab complexes (see text). Ribbon diagrams of αVβ3 ectodomain (α- and β-subunits in blue and red, respectively) complexed to 17E6 Fab (yellow); αIIbβ3 headpiece/10E5 Fab (gray) complex (2vdn.pdb); α4β7 headpiece/ACT-1 Fab (brown) complex (3v4p.pdb), and α5β1 headpiece/SG/19 Fab (green) complex. </t>
  </si>
  <si>
    <t xml:space="preserve">The ADMIDAS metal ion (cyan sphere), and Propeller and α-genu metal ions (orange spheres) in αVβ3 ectodomain are shown. The diagram was generated by superposing structure of the Propeller domain from the integrin in each complex onto that of the αV structure, using Matchmaker in Chimera. </t>
  </si>
  <si>
    <t>PMC3493678</t>
  </si>
  <si>
    <t>1BYR</t>
  </si>
  <si>
    <t xml:space="preserve">The crystals belong to the space group P43212 with a=b=38.7 Å, c=213.1 Å, α=β=γ=90° with one molecule per asymmetric unit and a solvent content of ~35%. </t>
  </si>
  <si>
    <t xml:space="preserve">The structure was solved by molecular replacement with the program Phaser38 using the structure of Nuc, a bacterial PLD-family nuclease (PDB: 1BYR) as a search model18. </t>
  </si>
  <si>
    <t xml:space="preserve">Automatic model building was performed using ARP/wARP39, which correctly built approximately 140 residues of the 158 in the final structure. Subsequent model building and inspection were carried out using the program Coot40. </t>
  </si>
  <si>
    <t>4GGJ</t>
  </si>
  <si>
    <t xml:space="preserve">Coordinates and structure factors have been deposited in the Protein Data Bank (PDB) with the accession numbers 4GGJ (native) and 4GGK (tungstate derivative). </t>
  </si>
  <si>
    <t xml:space="preserve">RNA Modeling and Energy Minimization The refined mZuc structure was used as a template for manual model building of a short, ssRNA using Coot40. </t>
  </si>
  <si>
    <t xml:space="preserve">A short RNA molecule was manually built into the structure of mZuc, then subjected to energy minimization using GROMACS25. </t>
  </si>
  <si>
    <t xml:space="preserve">The minimized model shows the phosphates of the RNA backbone positioned in the most positively charged areas of the groove with the bases extending away from the dimer core. b) In Nuc (PDB ID 1BYR18), which acts on double-stranded DNA, the equivalent groove is significantly wider. c) A bone fide phospholipase, PLD (PDB ID 2ZE9), uses the same active site architecture in a strikingly different structural context. </t>
  </si>
  <si>
    <t xml:space="preserve">PLD has a small pocket for binding phospholipids, rather than an elongated groove. Each surface depicts the solvent-accessible surface contoured at ± 2 kB T/e using ABPS30. </t>
  </si>
  <si>
    <t>PMC5593987</t>
  </si>
  <si>
    <t>4KMA</t>
  </si>
  <si>
    <t xml:space="preserve">The BestSel method35 indicates that dSUFU CD spectrum is consistent with secondary-structure content of 20% helix and 22% ß-strand at 15 °C. </t>
  </si>
  <si>
    <t xml:space="preserve">This is in agreement with the crystal structure of the Drosophila protein 4KMA that contains 24% helix and 21% ß-strand (Table 1). </t>
  </si>
  <si>
    <t xml:space="preserve">SRCD spectra were measured as a function of increasing temperatures to characterise thermal unfolding of dSUFU (Fig. 1A). An isobestic point is present at 200 nm, indicating that a transition occurs between two states. </t>
  </si>
  <si>
    <t xml:space="preserve">DROME, Drosophila melanogaster; DROVI, Drosophila virilis; AEDAE, Aedes aegypti; NEMVE, Nematostella vectensis; HUMAN, Homo sapiens; XENLA, Xenopus laevi; DANRE, Danio rerio; BOVIN, Bos taurus; MOUSE, Mus musculus; CANFA, Canis familiaris; HORSE, Equus caballus; CHICK, Gallus gallus; PEDHC, Pediculus humanus subspecies corpori. </t>
  </si>
  <si>
    <t xml:space="preserve">(B) Global view and close-up of dSUFU crystal structure 4KMA showing the superposition of several cation binding sites selected by ASSAM server. The main chain is represented as a grey cartoon; the ions are displayed as spheres and conserved aminoacid side chains are coloured as follows: His, red; Asp or Glu, blue; Tyr, magenta; Thr, cyan. </t>
  </si>
  <si>
    <t xml:space="preserve">Spectroscopic measurements show that SUFU co-purifies with zinc The X-ray fluorescence spectrum measured on a very concentrated (30 mg/ml) solution of dSUFU, expressed and purified with no added metal, showed the presence of an absorption edge at 9.66 keV, characteristic of the Zinc K level (Fig. 3A). </t>
  </si>
  <si>
    <t xml:space="preserve">The environment around His71 and His73 in SUFU (i.e., the presence of Tyr60, Gln180 and Asp178), constitutes a pocket that can accommodate an ion such as Zn ++ . </t>
  </si>
  <si>
    <t xml:space="preserve">Moreover, pKa calculation using pdb2pka.org server on dSUFU structure 4KMA showed that the pKa of His71 and His73 are 2 and 3.2, respectively (Fig. 4C). </t>
  </si>
  <si>
    <t xml:space="preserve">pKa calculation of hSUFU histidines gives similar results (not shown). These are considerably lower pKa values than the average pKa value of 6.5 for Histidine. </t>
  </si>
  <si>
    <t>4BLB</t>
  </si>
  <si>
    <t xml:space="preserve">In most structures, either EDTA or tartrate are present in the protein solution, or in the crystallisation conditions, and may therefore have chelated cations during the several day - long crystallisation process. </t>
  </si>
  <si>
    <t xml:space="preserve">Two crystal structures of a construct composed of a 6-Histidine tag, hSUFU and Maltose-Binding Protein were obtained by Cherry et al., in the presence of one zinc equivalent per protein monomer (PDB entries 4BLB and 4BLD)27. </t>
  </si>
  <si>
    <t xml:space="preserve">The zinc is bound in a non-physiological site at the interface between the 6-Histidine tag of one protein and the Maltose-Binding Protein tag of another chain. Therefore, the nine deposited structures of SUFU are devoid of zinc, most probably due to crystallisation conditions. </t>
  </si>
  <si>
    <t>1M1L</t>
  </si>
  <si>
    <t xml:space="preserve">Examination of the protein structure showed that this site is buried in the protein and in contact with other conserved residues Y29, T105, R107 and D178 forming a potentially interesting pocket (see Fig. 2B). </t>
  </si>
  <si>
    <t xml:space="preserve">The PDB coordinates of the corresponding residues Y45, H87, H89, T121, R123 and D182 from structure 1M1L of hSUFU was input in the ASSAM server, a program that searches the protein data bank to locate structures with similar amino-acid composition and geometry38. </t>
  </si>
  <si>
    <t xml:space="preserve">Metal binding site characterisation X-ray fluorescence and absorption measurements were performed at the Proxima1 beamline (SOLEIL synchrotron). </t>
  </si>
  <si>
    <t>3NHQ</t>
  </si>
  <si>
    <t xml:space="preserve">Selected conserved amino acids are highlighted as sticks, water molecules are shown as red spheres. </t>
  </si>
  <si>
    <t xml:space="preserve">In the Pfr state of bathy bacteriophytochromes (a, wild-type Agp2-PCM and b, Agp2-PAiRFP2; c, PaBphP-PCM (P. aeruginosa; PDB entry 3NHQ29)) Tyr165, Phe192 and Arg202 show a conserved conformation. </t>
  </si>
  <si>
    <t xml:space="preserve">Furthermore, the cysteines are always β-facially bound to BV. In the Meta-F state of Agp2-PAiRFP2, the two monomers (Mol A and B) of the asymmetric unit (d, e) show slightly different structures. </t>
  </si>
  <si>
    <t>4Q0J</t>
  </si>
  <si>
    <t xml:space="preserve">In Mol B (e), the N-terminus is tightly packed to Mol A (Fig. 5). </t>
  </si>
  <si>
    <t xml:space="preserve">In the Pr states of prototypical bacterial (f, Agp1-PCMSER13 of A. fabrum, PDB entry 5HSQ30 and g, DrBphP-PCM of D. radiodurans; e.g. PDB entry 4Q0J18), cyanobacterial (h, Cph1-PCM of Synchocystis sp.; PDB entry 2VEA31) and plant (i, AtPhyB-PCM of A. thaliana; PDB entry 4OUR32) phytochromes, the rotameric states of the corresponding amino acids as well as the same two water molecules between the Tyr and Arg residues are similar to Mol A in the Meta-F state of Agp2-PAiRFP2 (d). </t>
  </si>
  <si>
    <t xml:space="preserve">Because of the low resolution (3.4 Å), these water molecules were not resolved in the AtPhyB-PCM structure32 Group III structural changes within the PHY tongue region </t>
  </si>
  <si>
    <t xml:space="preserve">The group II structural changes seem to constitute the key process for coupling chromophore and protein structural changes. </t>
  </si>
  <si>
    <t xml:space="preserve">Here the formation of the hydrophobic pocket for ring D via reorientation of Tyr165 and Phe192 and the hydrogen bonding interactions of Tyr165 with the rotated Arg202 via two new water molecules is a structural motif that can be deduced from the various Pr state structures of prototypical bacterial (Agp1-PCMSER13 of A. fabrum [PDB entry 5HSQ30], DrBphP-PCM of D. radiodurans [e.g. PDB entry 4Q0J18]) and cyanobacterial (Cph1-PCM of Synechocystis sp. </t>
  </si>
  <si>
    <t xml:space="preserve">[PDB entry 2VEA31]) phytochromes. Also in plant phytochrome AtPhyB-PCM of A. thaliana (PDB entry 4OUR32) in its (dark adapted) Pr state, very similar rotameric states of the corresponding amino acids were found although the two water molecules between the Tyr and Arg residues were not resolved in that structure due to the low resolution (3.4 Å) (Fig. 7f–i). </t>
  </si>
  <si>
    <t>2VEA</t>
  </si>
  <si>
    <t xml:space="preserve">[PDB entry 2VEA31]) phytochromes. </t>
  </si>
  <si>
    <t xml:space="preserve">Also in plant phytochrome AtPhyB-PCM of A. thaliana (PDB entry 4OUR32) in its (dark adapted) Pr state, very similar rotameric states of the corresponding amino acids were found although the two water molecules between the Tyr and Arg residues were not resolved in that structure due to the low resolution (3.4 Å) (Fig. 7f–i). In the Pfr structures of the bathy phytochrome PaBphP and the prototypical phytochrome of DrBphP, the conformations of all three amino acids (Tyr165, Phe192 and Arg202 in Agp2) are very similar to those observed in the present Pfr structures of Agp2-PCM and Agp2-PAiRFP2. </t>
  </si>
  <si>
    <t>4OUR</t>
  </si>
  <si>
    <t xml:space="preserve">Also in plant phytochrome AtPhyB-PCM of A. thaliana (PDB entry 4OUR32) in its (dark adapted) Pr state, very similar rotameric states of the corresponding amino acids were found although the two water molecules between the Tyr and Arg residues were not resolved in that structure due to the low resolution (3.4 Å) (Fig. 7f–i). </t>
  </si>
  <si>
    <t xml:space="preserve">In the Pfr structures of the bathy phytochrome PaBphP and the prototypical phytochrome of DrBphP, the conformations of all three amino acids (Tyr165, Phe192 and Arg202 in Agp2) are very similar to those observed in the present Pfr structures of Agp2-PCM and Agp2-PAiRFP2. Consistent with these results, alternating conformations of Tyr165, Phe192 and Arg211 (numbering of Agp2) have been observed in the mixed Pr/Pfr state crystals of the Q188L PaBphP variant29. </t>
  </si>
  <si>
    <t>3C2W</t>
  </si>
  <si>
    <t xml:space="preserve">Table 1 summarizes the statistics for crystallographic data collection and structural refinement. </t>
  </si>
  <si>
    <t xml:space="preserve">Initial phases for Agp2-PCM and Agp2-PAiRFP2 were obtained by the conventional molecular replacement protocol (rotation, translation, rigid-body fitting) using the PaBphP-PCM (PDB entry 3C2W) and Agp1-PCM structures (PDB entry 5HSQ) as initial search models, respectively27,30. </t>
  </si>
  <si>
    <t xml:space="preserve">After excluding BV from the initial search models, molecular replacement was used in the program Phaser45. PAS, GAF and PHY domains were placed separately in the molecular replacement search. </t>
  </si>
  <si>
    <t>PMC5412928</t>
  </si>
  <si>
    <t>3V2A</t>
  </si>
  <si>
    <t xml:space="preserve">Polygons indicate sort gates used to collect yeast cells. </t>
  </si>
  <si>
    <t xml:space="preserve">(e) Structure of wild‐type VEGF‐VEGFR2 complex (PDB: 3V2A) showing positions of the most common mutations (green spheres) selected from the scVEGF affinity maturation libraries. </t>
  </si>
  <si>
    <t xml:space="preserve">Chains 1 and 2 are shown in dark and light blue, respectively, and VEGFR2 is shown in gray. Mutations introduced into scVEGFmut to disrupt binding at the opposite pole of the protein are shown in red sticks </t>
  </si>
  <si>
    <t>4FM0</t>
  </si>
  <si>
    <t xml:space="preserve">Finally, both His-Flag- and HA- internally tagged MLH1 alleles produced wild-type frequencies of crossing over at the HIS4LEU2 meiotic recombination hotspot (Figure 2d). </t>
  </si>
  <si>
    <t xml:space="preserve">We conclude that our internally tagged MLH1 alleles are fully functional and suitable to perform molecular studies of Mlh1 complexes during meiotic recombination.10.7554/eLife.21900.003Figure 2.Mlh1 alleles tagged internally in the Cter domain are fully functional for MMR and meiotic recombination.(a) Crystal structure of the C-terminal region of S. cerevisiae Mlh1-Pms1 heterodimer (pdb code 4FM0) (Gueneau et al., 2013). </t>
  </si>
  <si>
    <t xml:space="preserve">The Mlh1 and Pms1 regions are colored in green and yellow, respectively. The two metal ions of the endonuclease site are represented by grey spheres. </t>
  </si>
  <si>
    <t>PMC5349592</t>
  </si>
  <si>
    <t>1LRJ</t>
  </si>
  <si>
    <t xml:space="preserve">Position 300 in N. gonorrhoeae strain FA1090 is labelled. </t>
  </si>
  <si>
    <t xml:space="preserve">(B) The active site region of GalE from E. coli in complex with NADH and UDP-GlcNAc (PDB code 1LRJ)17. </t>
  </si>
  <si>
    <t xml:space="preserve">The protein alpha carbon trace is shown. The bound ligands and side chains for residues involved in interaction with the bound ligands are indicated by stick representation. </t>
  </si>
  <si>
    <t>1HZJ</t>
  </si>
  <si>
    <t xml:space="preserve">A mesh surface is shown for Tyr299. </t>
  </si>
  <si>
    <t xml:space="preserve">(C) The active site region of GalE from H. sapiens in complex with NADH and UDP-GlcNAc (PDB code 1HZJ)17. </t>
  </si>
  <si>
    <t xml:space="preserve">The bound ligands and side chains for residues involved in interaction with the bound ligands are indicated by stick representation. A mesh surface is shown for Cys307. </t>
  </si>
  <si>
    <t>PMC6005897</t>
  </si>
  <si>
    <t>1O0N</t>
  </si>
  <si>
    <t xml:space="preserve">Secondary structure of bovine RNase A is traced on top of the sequence alignment using blocks, arrows and dashed lines to represent α-helix, β-strand and loop regions, respectively. </t>
  </si>
  <si>
    <t xml:space="preserve">The 3′-UMP and 5′-AMP ligand positions, depicted on the structures of RNase A (A,F), were obtained from PDB entries 1O0N and 1Z6S, respectively. </t>
  </si>
  <si>
    <t>PMC3691274</t>
  </si>
  <si>
    <t>1YP3</t>
  </si>
  <si>
    <t xml:space="preserve">Using the crystal structure of the small subunit of potato tuber ADP-Glc PPase (1YP3) [13] as a template, a model of the large subunit (StuL) was generated using Modeller [27]. </t>
  </si>
  <si>
    <t xml:space="preserve">The same program was used to generate the missing loop (residues 90 to 98) in the small subunit (StuS). No attempt was made to generate a structure for the residues missing from the N-termini of the subunits. </t>
  </si>
  <si>
    <t>PMC2901629</t>
  </si>
  <si>
    <t>1A64</t>
  </si>
  <si>
    <t xml:space="preserve">Structures of three different proteins involved in 3D domain swapping (PDB IDs: 1A64,57 1OQF,58 1K6W59). </t>
  </si>
  <si>
    <t xml:space="preserve">Hinge region is colored in red and swapped segment is in coffee brown. Schematic representation of data curation steps. </t>
  </si>
  <si>
    <t>PMC4429619</t>
  </si>
  <si>
    <t>2UV0</t>
  </si>
  <si>
    <t xml:space="preserve">Molecular Docking Analysis </t>
  </si>
  <si>
    <t xml:space="preserve">The protein data bank (PDB) structure 2UV0 of LasR was downloaded from Brookhaven Protein Databank for molecular docking of phytoconstituents obtained from Mentha piperita essential oil to natural autoinducer AHL binding site of LasR. </t>
  </si>
  <si>
    <t xml:space="preserve">The residues falling within 5 Å of the binding site were extracted and combined to define the binding site residues. </t>
  </si>
  <si>
    <t xml:space="preserve">The hydrogen bonding and hydrophobic interactions between ligand and protein were calculated by Accelrys DS Visualizer 2.0 (Accelrys Software Inc., 2012) while the Figure 2 were generated by PyMol version 0.99 (DeLano, 2002) and Accelrys DS Visualizer 2.0 (Accelrys Software Inc., 2012). </t>
  </si>
  <si>
    <t xml:space="preserve">To validate the LasR-inhibitor docking experiments, we have compared our docking results with the structures already available at the PDB where the the natural autoinducer AHL has been co-crystallized with LasR, as for example, 2UV0 (BottomLey et al., 2007). </t>
  </si>
  <si>
    <t xml:space="preserve">Here, all the ligands from the crystal structure have been removed and the AHL was re-docked. The binding constants (Kb) for protein-ligand interactions were calculated from the obtained free energy changes of docking by using the following equation: </t>
  </si>
  <si>
    <t>PMC3578728</t>
  </si>
  <si>
    <t>2A65</t>
  </si>
  <si>
    <t xml:space="preserve">We allowed for shifts of the TMDs by ±1 residue with respect to these assignments. </t>
  </si>
  <si>
    <t xml:space="preserve">In a set of 14 structures of the seven proteins (LeuT: PDB identifiers 2A65, 2QJU, 3F3A; Mhp1: 2JLN, 2JLO, 2X79; CaiT: 3HFX, 2WSW, 2WSX; AdiC: 3NCY, 3LRB; vSGLT: 3DH4; BetP: 2WIT; ApcT: 3GIA) we shifted the residue ranges that were assigned to the individual TMDs to minimize Cα root mean square deviation (r.m.s.d.) from the reference structure 2A65, which has the best resolution. </t>
  </si>
  <si>
    <t xml:space="preserve">During the process, core TMD lengths were reduced if this was necessary to keep all core residues within the ranges originally assigned for the TMDs in (Schulze et al. 2010). Thus, the alignment defines a minimal ten-helix core. </t>
  </si>
  <si>
    <t>3TT3</t>
  </si>
  <si>
    <t xml:space="preserve">That way the x axis is approximately in the membrane plane, connecting the bundle and hash midpoints, whereas the z axis is approximately along the membrane normal. </t>
  </si>
  <si>
    <t xml:space="preserve">With the inward-open structure 3TT3 of LeuT, we found that the first step of this procedure did not provide a bundle axis perpendicular to the membrane. </t>
  </si>
  <si>
    <t xml:space="preserve">Given the poor electron density near the N terminus in this structure, we excluded the first two residues of TMD 1 (residues 11 and 12) from computation of the bundle axis for all LeuT structures. This exclusion did not lead to significant changes in the orientation of the bundle axis for the other LeuT structures 2A65, 3F3A, 3GJC, and 3TT1. </t>
  </si>
  <si>
    <t xml:space="preserve">Given the poor electron density near the N terminus in this structure, we excluded the first two residues of TMD 1 (residues 11 and 12) from computation of the bundle axis for all LeuT structures. </t>
  </si>
  <si>
    <t xml:space="preserve">This exclusion did not lead to significant changes in the orientation of the bundle axis for the other LeuT structures 2A65, 3F3A, 3GJC, and 3TT1. </t>
  </si>
  <si>
    <t xml:space="preserve">In our assignment for Mhp1, TMD 9 and 10 are direct neighbors without an intervening loop. </t>
  </si>
  <si>
    <t xml:space="preserve">While it might be more appropriate to assign the two border residues as a short turn, our subsequent discussions are not affected by such redefinition.Table 1Alignment of core TMDs for seven secondary transporters from the LeuT fold aEntry of a representative structure bWith respect to LeuT structure 2A65. </t>
  </si>
  <si>
    <t xml:space="preserve">For proteins with several structures, the number corresponds to the representative structure The total core size is 241 TMD residues. </t>
  </si>
  <si>
    <t xml:space="preserve">No high incidence of aromatic residues is found near the unwound region of the pseudosymmetry-related TMD 1 of the first repeat.Scheme 1Sequence alignment for core TMD 6 </t>
  </si>
  <si>
    <t xml:space="preserve">The similarity of the core architectures can be appreciated from Fig. 1, where the outward occluded structure of LeuT and the structure most distant from it (maximum core Cα r.m.s.d.) are shown from a view that is approximately perpendicular to the membrane.Fig. 1Core architecture of LeuT structure 2A65 (a) and vSGLT structure 3DH4 (b). </t>
  </si>
  <si>
    <t xml:space="preserve">TMDs are color coded with numbering starting with the first core TMD. Collectively moving groups of TMDs are marked as bundle and hash motif in (b) </t>
  </si>
  <si>
    <t>3NCY</t>
  </si>
  <si>
    <t xml:space="preserve">Collectively moving groups of TMDs are marked as bundle and hash motif in (b) </t>
  </si>
  <si>
    <t xml:space="preserve">The Cα r.m.s.d. for pairwise alignment of the cores of different proteins in the LeuT fold varies between 1.86 (CaiT: 3HFX and BetP: 2WIT, both from the BCCT family) and 5.87 Å (vSGLT: 3DH4 and AdiC: 3NCY). </t>
  </si>
  <si>
    <t xml:space="preserve">This can be compared to the structural change between the outward-open structure of Mhp1 (2JLN) and the inward-open structure of the same protein (2X79), which is 2.93 Å. The comparison suggests that the differences of core TMD internal conformation and orientation between the individual proteins are not exclusively due to idiosyncrasies of the proteins, but may be related at least partially to different conformational states of the shared architecture. To analyze internal conformation variability of individual TMDs we have considered the mean Cα r.m.s.d. for pairwise superposition of single TMDs in the set of structures 2WSW, 2WIT, 3DH4, 2A65, 2JLN, 3NCY, and 3GIA (Fig. 2). </t>
  </si>
  <si>
    <t>2JLN</t>
  </si>
  <si>
    <t xml:space="preserve">This can be compared to the structural change between the outward-open structure of Mhp1 (2JLN) and the inward-open structure of the same protein (2X79), which is 2.93 Å. The comparison suggests that the differences of core TMD internal conformation and orientation between the individual proteins are not exclusively due to idiosyncrasies of the proteins, but may be related at least partially to different conformational states of the shared architecture. </t>
  </si>
  <si>
    <t xml:space="preserve">To analyze internal conformation variability of individual TMDs we have considered the mean Cα r.m.s.d. for pairwise superposition of single TMDs in the set of structures 2WSW, 2WIT, 3DH4, 2A65, 2JLN, 3NCY, and 3GIA (Fig. 2). For most TMDs we find a mean Cα r.m.s.d. between 1.5 and 2.5 Å. The exceptions are TMD 4 with a very low internal conformation variability of only 0.57 Å and TMD 6 with a very large internal conformation variability of 3.70 Å. Slightly enhanced internal conformation variability between 2 and 2.5 Å is observed for TMDs 1, 2, 8, and 10. </t>
  </si>
  <si>
    <t>2WSW</t>
  </si>
  <si>
    <t xml:space="preserve">To analyze internal conformation variability of individual TMDs we have considered the mean Cα r.m.s.d. for pairwise superposition of single TMDs in the set of structures 2WSW, 2WIT, 3DH4, 2A65, 2JLN, 3NCY, and 3GIA (Fig. 2). </t>
  </si>
  <si>
    <t xml:space="preserve">For most TMDs we find a mean Cα r.m.s.d. between 1.5 and 2.5 Å. The exceptions are TMD 4 with a very low internal conformation variability of only 0.57 Å and TMD 6 with a very large internal conformation variability of 3.70 Å. Slightly enhanced internal conformation variability between 2 and 2.5 Å is observed for TMDs 1, 2, 8, and 10. </t>
  </si>
  <si>
    <t xml:space="preserve">Comparison of the outward occluded structure of LeuT (2A65), an occluded structure of BetP (2W8A, meanwhile superseded by 2WIT), and the inward-open structure of vSGLT (3DH4) suggested that TMD 8 changes from a kinked internal conformation via a slightly kinked internal conformation to a straight TMD in the outward-open to inward-open transition (Ressl et al. 2009). </t>
  </si>
  <si>
    <t xml:space="preserve">For the apo form of prolin/sodium symporter PutP, a helix-loop-helix model based on EPR data revealed a kink of TMD 8 very similar to the one seen in LeuT (Hilger et al. 2009), whereas the same TMD is straight in inward-open conformations of vSGLT, which belongs to the same protein family of sodium substrate symporters (SSS) as PutP. However, in Mhp1 and LeuT, which could be crystallized in outward-open and inward-open structures, only slight straightening is observed (vide infra). </t>
  </si>
  <si>
    <t xml:space="preserve">However, in Mhp1 and LeuT, which could be crystallized in outward-open and inward-open structures, only slight straightening is observed (vide infra). </t>
  </si>
  <si>
    <t xml:space="preserve">In the SLC 7 family of amino acid transporters TMD 8 is straight in the outward-open structure of the arginine/agmatine antiporter AdiC (3NCY) and kinked in the inward-open structure of ApcT (3GIA). </t>
  </si>
  <si>
    <t xml:space="preserve">Hence, even if a change of internal conformation of TMD 8 is a universal feature of the transition from the outward-open to the inward-open state, extent and direction of this change differ between different proteins for currently unknown reasons. We have taken advantage of the small internal conformation variability of TMD 4 to define a robust parameter θΒ,4 (see Sect. “Methods”) that characterizes relative orientation of the bundle of TMDs 1, 2, 6, and 7 and the hash motif made up by TMDs 3, 4, 8, and 9 (see Fig. 1b). </t>
  </si>
  <si>
    <t>2WIT</t>
  </si>
  <si>
    <t xml:space="preserve">For all inward-open structures, we find θΒ,4 &lt; 18° with typical values around 15°. </t>
  </si>
  <si>
    <t xml:space="preserve">The BetP structure 2WIT, which is assigned as CSic, but was originally assigned as CSc, has θΒ,4 = 17.4°.Table 2Coarse-grained characteristics of conformations in the LeuT foldConformation assignments were taken from (Forrest et al. 2011), except for 2XQ2, 3TT1, 3TT3, and 3OB6, which were assigned analogously. </t>
  </si>
  <si>
    <t xml:space="preserve">S2 is an outward-open structure with a putative secondary binding site blocked aFor LeuT, the first two residues of TMD1 were excluded from computation of the bundle axis Relation between crystalline conformations and functional states </t>
  </si>
  <si>
    <t xml:space="preserve">These changes reveal which parts of the structure are flexible and which parts move collectively. </t>
  </si>
  <si>
    <t xml:space="preserve">This is still true for conformations that may be off-path because of blocking of a binding site by detergent, as suggested for structure 2A65 of LeuT (Quick et al. 2009) but dismissed by (Wang et al. 2012), or downregulated because of low osmolarity, as suggested for structure 2WIT of BetP (Forrest et al. 2011). </t>
  </si>
  <si>
    <t xml:space="preserve">In the following, we thus turn to an analysis of structural changes. Identification of distinct protein conformations in the LeuT fold </t>
  </si>
  <si>
    <t xml:space="preserve">For identification of structural transitions we originally considered all protein structures in the LeuT fold that were published in the PDB by the end of 2011. </t>
  </si>
  <si>
    <t xml:space="preserve">Of the 23 structures of LeuT bound to different substrates and inhibitors, 18 structures are within 0.3 Å Cα r.m.s.d. from the best resolved structure 2A65. </t>
  </si>
  <si>
    <t xml:space="preserve">Structures 3QS5 and 3QS6 differ by only 0.45 and 0.5 Å from 2A65 and by only 0.26 Å from each other. This group of 20 structures was assigned to the CSec conformation. </t>
  </si>
  <si>
    <t>3QS5</t>
  </si>
  <si>
    <t xml:space="preserve">Structures 3QS5 and 3QS6 differ by only 0.45 and 0.5 Å from 2A65 and by only 0.26 Å from each other. </t>
  </si>
  <si>
    <t xml:space="preserve">This group of 20 structures was assigned to the CSec conformation. For the remaining three structures 3F3A (1.20 Å Cα r.m.s.d.), 3GJC (1.99 Å), and 3QS4 (1.20 Å), we computed pairwise Cα r.m.s.d. of the core, including TMDs and intervening loops. </t>
  </si>
  <si>
    <t>3F3A</t>
  </si>
  <si>
    <t xml:space="preserve">This group of 20 structures was assigned to the CSec conformation. </t>
  </si>
  <si>
    <t xml:space="preserve">For the remaining three structures 3F3A (1.20 Å Cα r.m.s.d.), 3GJC (1.99 Å), and 3QS4 (1.20 Å), we computed pairwise Cα r.m.s.d. of the core, including TMDs and intervening loops. </t>
  </si>
  <si>
    <t xml:space="preserve">This revealed that structure 3F3A with the competitive inhibitor tryptophan bound in a second binding site and structure 3QS4 of mutant F259V also bound to tryptophan agree within 0.24 Å. These structures represent a CSe conformation. Structure 3GJC of mutant E290S with n-octyl-β-d-glucopyranoside (OG) bound in the same site deviates by 1.10 Å from these structures and was assigned as a conformation with blocked secondary binding site S2 by (Forrest et al. 2011). </t>
  </si>
  <si>
    <t xml:space="preserve">This revealed that structure 3F3A with the competitive inhibitor tryptophan bound in a second binding site and structure 3QS4 of mutant F259V also bound to tryptophan agree within 0.24 Å. These structures represent a CSe conformation. </t>
  </si>
  <si>
    <t xml:space="preserve">Structure 3GJC of mutant E290S with n-octyl-β-d-glucopyranoside (OG) bound in the same site deviates by 1.10 Å from these structures and was assigned as a conformation with blocked secondary binding site S2 by (Forrest et al. 2011). While this work was under review, a number of new LeuT structures appeared. </t>
  </si>
  <si>
    <t>3GJC</t>
  </si>
  <si>
    <t xml:space="preserve">Structure 3GJC of mutant E290S with n-octyl-β-d-glucopyranoside (OG) bound in the same site deviates by 1.10 Å from these structures and was assigned as a conformation with blocked secondary binding site S2 by (Forrest et al. 2011). </t>
  </si>
  <si>
    <t xml:space="preserve">While this work was under review, a number of new LeuT structures appeared. The first group of these structures addressed the problem of possible OG binding and other influence of detergents in the structures previously assigned to the CSec state by growing crystals from bicelles and using a selenium-containing analog of OG (Wang et al. 2012). </t>
  </si>
  <si>
    <t xml:space="preserve">The first group of these structures addressed the problem of possible OG binding and other influence of detergents in the structures previously assigned to the CSec state by growing crystals from bicelles and using a selenium-containing analog of OG (Wang et al. 2012). </t>
  </si>
  <si>
    <t xml:space="preserve">In the second work, rationally designed mutants and complexation with antibody fragments provided, among others, the inward-open structure 3TT3 (Ci state) and an outward-open substrate-free structure 3TT1 (Ce state) (Krishnamurthy and Gouaux 2012). </t>
  </si>
  <si>
    <t xml:space="preserve">The core of structure 3TT1 deviates by only 0.42 and 0.50 Å from the core of structures 3QS4 and 3F3A (CSe state), respectively, a fact already noticed by Krishnamurthy and Gouaux. Structure 3TT3 deviates by 3.70, 3.34, and 3.16 Å from 3F3A, 3GJC, and 2A65, respectively. </t>
  </si>
  <si>
    <t>3TT1</t>
  </si>
  <si>
    <t xml:space="preserve">The core of structure 3TT1 deviates by only 0.42 and 0.50 Å from the core of structures 3QS4 and 3F3A (CSe state), respectively, a fact already noticed by Krishnamurthy and Gouaux. </t>
  </si>
  <si>
    <t xml:space="preserve">Structure 3TT3 deviates by 3.70, 3.34, and 3.16 Å from 3F3A, 3GJC, and 2A65, respectively. For all the remaining new LeuT structures the core deviation from 2A65 (CSec state) does not exceed 0.49 Å. All structures obtained by crystallization from bicelles agree better with each other (maximum deviation 0.18 Å) than with structure 2A65 (typical deviation 0.48 Å), except for structure 3USI. </t>
  </si>
  <si>
    <t xml:space="preserve">Structure 3TT3 deviates by 3.70, 3.34, and 3.16 Å from 3F3A, 3GJC, and 2A65, respectively. </t>
  </si>
  <si>
    <t xml:space="preserve">For all the remaining new LeuT structures the core deviation from 2A65 (CSec state) does not exceed 0.49 Å. All structures obtained by crystallization from bicelles agree better with each other (maximum deviation 0.18 Å) than with structure 2A65 (typical deviation 0.48 Å), except for structure 3USI. For LeuT we shall thus consider structural transitions between 3TT1, 3F3A, 2A65, 3GJC, and 3TT3, which are the best resolved structures in their respective groups. </t>
  </si>
  <si>
    <t xml:space="preserve">For all the remaining new LeuT structures the core deviation from 2A65 (CSec state) does not exceed 0.49 Å. All structures obtained by crystallization from bicelles agree better with each other (maximum deviation 0.18 Å) than with structure 2A65 (typical deviation 0.48 Å), except for structure 3USI. </t>
  </si>
  <si>
    <t xml:space="preserve">For LeuT we shall thus consider structural transitions between 3TT1, 3F3A, 2A65, 3GJC, and 3TT3, which are the best resolved structures in their respective groups. The three Mhp1 structures 2JLN, 2JLO, and 2X79 are all distinct with Cα r.m.s.d. of 1.13 Å between 2JLN and 2JLO and 3.03 Å between 2JLO and 2X79. </t>
  </si>
  <si>
    <t xml:space="preserve">For LeuT we shall thus consider structural transitions between 3TT1, 3F3A, 2A65, 3GJC, and 3TT3, which are the best resolved structures in their respective groups. </t>
  </si>
  <si>
    <t xml:space="preserve">The three Mhp1 structures 2JLN, 2JLO, and 2X79 are all distinct with Cα r.m.s.d. of 1.13 Å between 2JLN and 2JLO and 3.03 Å between 2JLO and 2X79. </t>
  </si>
  <si>
    <t xml:space="preserve">They combine to a succession of conformations Ce ↔ CSec ↔ Ci. The two BetP structures 2WIT with substrate glycine betaine bound and 3P03 of mutant G153D with choline bound have a core Cα r.m.s.d. of 1.04 Å. The significant deviations are confined to the loops between TMDs. </t>
  </si>
  <si>
    <t xml:space="preserve">They combine to a succession of conformations Ce ↔ CSec ↔ Ci. </t>
  </si>
  <si>
    <t xml:space="preserve">The two BetP structures 2WIT with substrate glycine betaine bound and 3P03 of mutant G153D with choline bound have a core Cα r.m.s.d. of 1.04 Å. The significant deviations are confined to the loops between TMDs. </t>
  </si>
  <si>
    <t xml:space="preserve">As loop structure is easily influenced by crystal packing, we refrain from further study of the difference between these two structures. The three ApcT structures 3GI8, 3GI9, and 3GIA have mutual Cα r.m.s.d. of less than 0.5 Å, which is insignificant at their resolution. </t>
  </si>
  <si>
    <t>3GI8</t>
  </si>
  <si>
    <t xml:space="preserve">As loop structure is easily influenced by crystal packing, we refrain from further study of the difference between these two structures. </t>
  </si>
  <si>
    <t xml:space="preserve">The three ApcT structures 3GI8, 3GI9, and 3GIA have mutual Cα r.m.s.d. of less than 0.5 Å, which is insignificant at their resolution. </t>
  </si>
  <si>
    <t xml:space="preserve">The two CaiT structures 3HFX and 2WSX of the same protein differ by 1.43 Å. However, as in the case of BetP, significant differences are strictly confined to the loops. Hence, we also refrain from discussing structural changes in ApcT and CaiT. </t>
  </si>
  <si>
    <t>3HFX</t>
  </si>
  <si>
    <t xml:space="preserve">The two CaiT structures 3HFX and 2WSX of the same protein differ by 1.43 Å. However, as in the case of BetP, significant differences are strictly confined to the loops. </t>
  </si>
  <si>
    <t xml:space="preserve">Hence, we also refrain from discussing structural changes in ApcT and CaiT. In contrast, the five AdiC structures 3LRB (apo), 3LRC (apo), 3L1L (arginine bound), 3NCY (apo complexed with a Fab fragment), and 3OB6 (mutant N101A arginine bound in an open-to-outward conformation) are pairwise significantly different with Cα r.m.s.d. larger than 2 Å, except for the pair 3LRB/3LRC, which corresponds to the same conformation. </t>
  </si>
  <si>
    <t>3LRB</t>
  </si>
  <si>
    <t xml:space="preserve">Hence, we also refrain from discussing structural changes in ApcT and CaiT. </t>
  </si>
  <si>
    <t xml:space="preserve">In contrast, the five AdiC structures 3LRB (apo), 3LRC (apo), 3L1L (arginine bound), 3NCY (apo complexed with a Fab fragment), and 3OB6 (mutant N101A arginine bound in an open-to-outward conformation) are pairwise significantly different with Cα r.m.s.d. larger than 2 Å, except for the pair 3LRB/3LRC, which corresponds to the same conformation. </t>
  </si>
  <si>
    <t xml:space="preserve">Structures 3LRB and 3NCY can be assigned to different Ce conformations, 3OB6 to a CSe conformation, and 3L1L to a CSec conformation. We shall consider the sequence of structural transitions 3LRB ↔ 3OB6 ↔ 3L1L as well as the transition 3LRB ↔ 3NCY. </t>
  </si>
  <si>
    <t xml:space="preserve">Structures 3LRB and 3NCY can be assigned to different Ce conformations, 3OB6 to a CSe conformation, and 3L1L to a CSec conformation. </t>
  </si>
  <si>
    <t xml:space="preserve">We shall consider the sequence of structural transitions 3LRB ↔ 3OB6 ↔ 3L1L as well as the transition 3LRB ↔ 3NCY. Finally, the cores of the galactose-bound structure (3DH4) and the apo structure (2XQ2) of vSGLT differ by 2.19 Å. These structures can be assigned as CSic and Ci conformations. </t>
  </si>
  <si>
    <t>3DH4</t>
  </si>
  <si>
    <t xml:space="preserve">We shall consider the sequence of structural transitions 3LRB ↔ 3OB6 ↔ 3L1L as well as the transition 3LRB ↔ 3NCY. </t>
  </si>
  <si>
    <t xml:space="preserve">Finally, the cores of the galactose-bound structure (3DH4) and the apo structure (2XQ2) of vSGLT differ by 2.19 Å. These structures can be assigned as CSic and Ci conformations. </t>
  </si>
  <si>
    <t xml:space="preserve">Note that a computational study has assigned structure 3DH4 as an ion-releasing state (Li and Tajkhorshid 2009). In the nomenclature of Scheme 2b this structure thus corresponds to an SSi rather than an SISi state. </t>
  </si>
  <si>
    <t xml:space="preserve">Note that a computational study has assigned structure 3DH4 as an ion-releasing state (Li and Tajkhorshid 2009). </t>
  </si>
  <si>
    <t xml:space="preserve">In the nomenclature of Scheme 2b this structure thus corresponds to an SSi rather than an SISi state. Coarse-grained analysis of the Ce ↔ Ci transition in Mhp1 </t>
  </si>
  <si>
    <t>2X79</t>
  </si>
  <si>
    <t xml:space="preserve">Coarse-grained analysis of the Ce ↔ Ci transition in Mhp1 </t>
  </si>
  <si>
    <t xml:space="preserve">The only protein for which both an outward-open (2JLN) and inward-open structure (2X79) was known on initial submission of this work was Mhp1. </t>
  </si>
  <si>
    <t xml:space="preserve">The transition has been characterized as mainly a relative motion of the hash motif (TMDs 3, 4, 8, and 9) with respect to the bundle (TMDs 1, 2, 6, and 7), accompanied by some bending and flexing of the arm TMDs 5 and 10 (Shimamura et al. 2010). To characterize this movement we have superimposed the bundle TMDs by minimization of Cα r.m.s.d. </t>
  </si>
  <si>
    <t xml:space="preserve">The Cα r.m.s.d. between the two hash motifs (blue and cyan) is 6.16 Å. Coupler TMDs 5 and 10 are not displayed for structure 2JLN. </t>
  </si>
  <si>
    <t xml:space="preserve">The standard frame is visualized as a grey tripod (see text). The screw axis for the hash motif movement points to the observer. b A screw transformation was applied to the hash motif of 2JLN, resulting in the position and orientation shown as transparent blue sticks. </t>
  </si>
  <si>
    <t xml:space="preserve">The screw axis for the hash motif movement points to the observer. b A screw transformation was applied to the hash motif of 2JLN, resulting in the position and orientation shown as transparent blue sticks. </t>
  </si>
  <si>
    <t xml:space="preserve">Coupler TMDs 5′ and 10′ of structure 2JLN are shown as transparent purple sticks. </t>
  </si>
  <si>
    <t xml:space="preserve">The transformed hash motif superimposes with Cα r.m.s.d. of 0.89 Å onto the one of structure 2X79 (solid blue sticks). c View from the periplasmic side corresponding to (a). d View from the periplasmic side corresponding to (b). The screw axis is visualized by a green arrow  </t>
  </si>
  <si>
    <t xml:space="preserve">The transformed hash motif superimposes with Cα r.m.s.d. of 0.89 Å onto the one of structure 2X79 (solid blue sticks). c View from the periplasmic side corresponding to (a). d View from the periplasmic side corresponding to (b). </t>
  </si>
  <si>
    <t xml:space="preserve">The screw axis is visualized by a green arrow  Optimum superposition of the hash motif from the outward-open structure 2JLN to the inward-open structure 2X79 can be achieved by a screw transformation (minimum Cα r.m.s.d. </t>
  </si>
  <si>
    <t xml:space="preserve">The screw axis is visualized by a green arrow  </t>
  </si>
  <si>
    <t xml:space="preserve">Optimum superposition of the hash motif from the outward-open structure 2JLN to the inward-open structure 2X79 can be achieved by a screw transformation (minimum Cα r.m.s.d. </t>
  </si>
  <si>
    <t xml:space="preserve">Such movement may help to occlude one side of the substrate translocation pathway while opening up the other side. </t>
  </si>
  <si>
    <t xml:space="preserve">If the same analysis is applied to the Ce ↔ CSec transition between structures 2JLN and 2JLO, only arm II rotates by 14.9°. </t>
  </si>
  <si>
    <t xml:space="preserve">The screw transformation of the hash and any internal changes in the bundle and hash are insignificant in this transition. Note however that structure 2JLO is based on 2JLN with remodeling of only part of loop L9–10 and TMD 10 (Weyand et al. 2008). </t>
  </si>
  <si>
    <t xml:space="preserve">The screw transformation of the hash and any internal changes in the bundle and hash are insignificant in this transition. </t>
  </si>
  <si>
    <t xml:space="preserve">Note however that structure 2JLO is based on 2JLN with remodeling of only part of loop L9–10 and TMD 10 (Weyand et al. 2008). </t>
  </si>
  <si>
    <t xml:space="preserve">We now discuss reorientation of the arms characterized by angles ϕ5 and ϕ10 (Fig. 3c). We have checked that this motion is generally better described as reorientation of the corresponding TMD as a whole than as an independent movement of one moiety of a kinked TMD, in agreement with the finding that the entire TMD 5 contributes to the cyoplasmic thin gate and the entire TMD 10 to the periplasmic thick gate (Shimamura et al. 2010). </t>
  </si>
  <si>
    <t xml:space="preserve">Complete visualization of the transition in Online Resource 1, page S 1, shows that TMD 10 kinks towards the bundle, thus occluding periplasmic access to the central binding site, as was already pointed out in (Weyand et al. 2008). </t>
  </si>
  <si>
    <t xml:space="preserve">Among the characteristic angles, θΒ,4 and ϕ5 only slightly decrease by 2.6 and 4.2°, respectively, corresponding to only 13–15 % of the total change between the Ce and Ci conformations (19.7 and 28.3°, respectively, for the structure pair 2JLN/2X79). </t>
  </si>
  <si>
    <t xml:space="preserve">In contrast, ϕ10 increases by 18.9°, which is approximately 50 % of the change between the Ce and Ci conformations. The kink or bending angle β10 between the mean axes through the N-terminal and C-terminal halves of TMD 10 increases by about 6°. </t>
  </si>
  <si>
    <t xml:space="preserve">Nevertheless, the 50 lowest normal modes cover about 50 % of the coordinate change. </t>
  </si>
  <si>
    <t xml:space="preserve">Similar tendencies were observed for the other structural transitions discussed in this work (data not shown).Fig. 6Dependence of normal mode coefficients d k on mode number k for expressing the coordinate change between Mhp1 structures 2JLN and 2X79 as a linear combination of ANM normal modes </t>
  </si>
  <si>
    <t xml:space="preserve">Based on our definition of fractional coverage f1 of the conformational change by a small basis of slow normal modes (see Sect. “Methods”), we have tested to what extent structural transitions can be described by a reduced basis of 50 normal modes, corresponding to about 5 % of the total number of modes for the core of transporters with the LeuT fold. This number of modes is a compromise between precision of the description and the effort required for obtaining distance constraints in order to perform such fits with the algorithm described in (Zheng and Brooks 2006). </t>
  </si>
  <si>
    <t xml:space="preserve">The extent of coverage of the structural transition by the reduced ANM can also be assessed by the characteristic angles. </t>
  </si>
  <si>
    <t xml:space="preserve">With the ANM model, θB,4 decreases by 14.3°, whereas the decrease is 17.1° for the crystal structure 2X79. </t>
  </si>
  <si>
    <t xml:space="preserve">Hence, the ANM covers most of the motion of the hash relative to the bundle. Of the increase in ϕ10 by 17.6°, the ANM covers 10.4° and of the decrease in ϕ5 by 24.1° it covers 11.9°. </t>
  </si>
  <si>
    <t>3OB6</t>
  </si>
  <si>
    <t xml:space="preserve">For TMD 2 the fit slightly overestimates the change. </t>
  </si>
  <si>
    <t xml:space="preserve">The N terminal end of TMD 6 unwinds in the ANM fit, probably owing to problems in covering the conformational change of L5–6.Fig. 8Coverage of TMD internal conformation changes during the CSe (3OB6) → CSec (3L1L) transition of AdiC. Color code Crystal structure 3OB6 cyan, crystal structure 3L1L green, ANM fit result R f grey. a TMD 2. b TMD 6 </t>
  </si>
  <si>
    <t xml:space="preserve">All these findings combined suggest that the lowest 5 % of the normal modes of ANMs can provide a reasonable, coarse description of large-scale structural changes in secondary transporters with the LeuT fold. This approach has an inherent bias to underestimate the amplitude of structural changes. </t>
  </si>
  <si>
    <t>PMC2425495</t>
  </si>
  <si>
    <t>1WMQ</t>
  </si>
  <si>
    <t xml:space="preserve">The HutP-l-his–Mg2+-55mer RNA complex structure was determined by molecular replacement, using the HutP-l-histidine–Mg2+-21-mer RNA complex as a search model (PDB ID 1WMQ). </t>
  </si>
  <si>
    <t xml:space="preserve">Both the molecular replacement and structure refinement were carried out using CNS (20). The model was built using the program Quanta (21). </t>
  </si>
  <si>
    <t>PMC6498775</t>
  </si>
  <si>
    <t>3DIV</t>
  </si>
  <si>
    <t xml:space="preserve">Next, we analyzed quantitatively the degree of axon preservation in vivo during Wallerian degeneration, using NF immunostaining after treatment of HO inhibitors (Figure 9(e)). </t>
  </si>
  <si>
    <t xml:space="preserve">Three HO inhibitors also suppressed the disappearance of consecutive NF-positive line structures in sciatic nerve fibers on 3DIV. </t>
  </si>
  <si>
    <t xml:space="preserve">Thus, we found that in vivo treatment with HO inhibitors effectively inhibited myelin fragmentation process and axonal degradation, suggesting that HO1 regulates Wallerian degeneration in vivo. </t>
  </si>
  <si>
    <t>1UDX</t>
  </si>
  <si>
    <t xml:space="preserve">Quality assessment data of a 3D model for 86079/7NS Obg (referred as target hereafter) is shown in the results described below. </t>
  </si>
  <si>
    <t xml:space="preserve">The QMEAN6 raw and Z-score of 0.628 and –1.66 respectively were obtained for the target when T. thermophilus Obg (PDB ID: 1UDX) was used as template (Figure 4). </t>
  </si>
  <si>
    <t xml:space="preserve">These scores were 0.566 and –2.42 respectively when B. subtilis Obg (PDB ID: 1LNZ) was used as template (graph not shown). DFIRE energy scores when T. thermophilus Obg and B. subtilis Obg were used as templates were –499.68 and –384.84 respectively. </t>
  </si>
  <si>
    <t>1LNZ</t>
  </si>
  <si>
    <t xml:space="preserve">These scores were 0.566 and –2.42 respectively when B. subtilis Obg (PDB ID: 1LNZ) was used as template (graph not shown). </t>
  </si>
  <si>
    <t xml:space="preserve">DFIRE energy scores when T. thermophilus Obg and B. subtilis Obg were used as templates were –499.68 and –384.84 respectively. Stereochemical quality of each residue in the target was determined by Ramachandran plot (shows percentage of residues in allowed regions) (Figure 5). </t>
  </si>
  <si>
    <t>PMC2686436</t>
  </si>
  <si>
    <t>1pw4</t>
  </si>
  <si>
    <t xml:space="preserve">To query the database, a live search of PDB headers is enabled by an AJAX-based mechanism. Figure 1.Screenshot of the 3D visualization of an entry in Voronoia. </t>
  </si>
  <si>
    <t xml:space="preserve">Here, the glycerol-3-phosphate transporter (PDB code 1pw4) is shown. </t>
  </si>
  <si>
    <t xml:space="preserve">It has a transmembrane domain, in which a number of nonpolar (blue) and polar (red) cavities indicate regions of enhanced flexibility. Reference packing data calculated from a current nonredundant set of 744 structures based on SCOP superfamilies is provided. </t>
  </si>
  <si>
    <t>PMC4002455</t>
  </si>
  <si>
    <t>1OYB</t>
  </si>
  <si>
    <t xml:space="preserve">The predicted active site residues were located in each ArOYE. </t>
  </si>
  <si>
    <t xml:space="preserve">Active site residue organization in ArOYE1-3 and their superimposition upon each other along with OYE1 (PDB ID: 1OYB, skyblue), in ArOYE4 and ArOYE5 and their superimposition upon each other along with YqjM (PDBID: 1Z42, sky blue), and in ArOYE6 and its superimposition upon OYE1 and YqjM. </t>
  </si>
  <si>
    <t>PMC4945123</t>
  </si>
  <si>
    <t>3KAS</t>
  </si>
  <si>
    <t xml:space="preserve">In contrast, in the post-fusion conformation of GP2, HR1 forms a single α helix and the T-loop forms an α helix. </t>
  </si>
  <si>
    <t xml:space="preserve">(a) Structural alignment of LCMV GP (blue) and Machupo (MACV) GP1 (magenta, PDB: 3KAS 35). </t>
  </si>
  <si>
    <t xml:space="preserve">Despite low sequence similarity of 20%, the GP1 subunits of LCMV and MACV align with an RMSD of 2.08Å. Major differences map to the loops that connect the β-sheet. (b) Structural alignment of LCMV GP and Lassa virus (LASV) GP1 (green, PDB: 4ZJF 38). </t>
  </si>
  <si>
    <t>PMC3487734</t>
  </si>
  <si>
    <t>2L86</t>
  </si>
  <si>
    <t xml:space="preserve">Superimposition of the representative conformations of wild type hIAPP1–25 and the S20G mutant with the NMR structure. </t>
  </si>
  <si>
    <t xml:space="preserve">The NMR structure of hIAPP1–37 (+3) (PDB ID: 2L86, model 1) is in yellow [12]. </t>
  </si>
  <si>
    <t xml:space="preserve">The side chains of the NMR structure are shown using the stick model. The representative structure of the wild type hIAPP1–25 is in cyan. </t>
  </si>
  <si>
    <t xml:space="preserve">PDBeFold  [56]  result of the L-shaped structure in the protein data bank. The coordinates of (PDB ID) 2L86 model 1 was used as query. </t>
  </si>
  <si>
    <t xml:space="preserve">The structure of dimerization domain (1–33) of HNF-1alpha (PDB ID: 1JB6) shows that the intramolecular hydrophobic interaction stabilizes its L-shaped structure. </t>
  </si>
  <si>
    <t>1JB6</t>
  </si>
  <si>
    <t>PMC3834820</t>
  </si>
  <si>
    <t>3CMU</t>
  </si>
  <si>
    <t xml:space="preserve">The atomic co-ordinates of RecA*, comprising six RecA protomers (pdb ID: 3CMU) (8), and of LexA, with the first subunit well-ordered throughout and the second disordered in NTD (pdb ID: 1JHH) (7), were obtained from the Protein Data Bank. </t>
  </si>
  <si>
    <t xml:space="preserve">Full-length wt LexA, LexAQM and seven RecA protomeric filament three-dimensional models were constructed using the homology modelling programme Modeller 9v4 (25). The atom co-ordinates obtained in each separate pdb file were re-numbered as 1 to 404 for the LexA and 1 to 2295 for the RecA*. </t>
  </si>
  <si>
    <t>3CMX</t>
  </si>
  <si>
    <t xml:space="preserve">(C) Secondary DNA of the postsynaptic nucleoprotein filament, enabling exchange of strands between two homologous DNA molecules in recombination, sterically precludes interaction of RecA* with LexA. </t>
  </si>
  <si>
    <t xml:space="preserve">Postsynaptic RecA* (PDB ID: 3CMX) shown as RecA* in red and dsDNA in green was superimposed by RecA to the LexA–RecA* structure. </t>
  </si>
  <si>
    <t xml:space="preserve">The RecA* is presented in yellow and LexA in grey (CTDs) and black (NTDs). To confirm that DNA-binding LexA NTD interacts with RecA* in the LexA–RecA* complex, we prepared His-tagged NTD (LexA residues from Met1 to Ile69), LexA(1–69) (7), and performed the SPR analysis. </t>
  </si>
  <si>
    <t>PMC4667975</t>
  </si>
  <si>
    <t>4EK3</t>
  </si>
  <si>
    <t xml:space="preserve">This dataset was designed to test the influence of a variable number of side-chains on a diverse range of interactions between a series of different ligands bound to a single target. </t>
  </si>
  <si>
    <t xml:space="preserve">A high-resolution apo structure (4EK3, resolution of 1.34Å) was selected along with 52 ligand bound holo structures in which one or more side-chains interacting with the ligands presented different conformations with respect to the apo structure. </t>
  </si>
  <si>
    <t xml:space="preserve">The 52 holo structures were aligned to the apo structure by superimposing the backbone atoms, yielding deviations of up to 2Å between the Cα positions of the side-chains interacting with the ligand. A detailed analysis on backbone deviations is reported in the Supporting Information (S1 Table). </t>
  </si>
  <si>
    <t>4N0U</t>
  </si>
  <si>
    <t xml:space="preserve">The 1519.g57 Fab’ binding site on human FcRn in solution was determined by HDX and was consistent with that determined by X-ray crystallography (data not shown).10.1080/19420862.2018.1505464-F0001Figure 1.Crystal structure of complex of human FcRn (deglycosylated extracellular domain) and 1519.g57 Fab’. </t>
  </si>
  <si>
    <t xml:space="preserve">(A) The binding epitope of 1519.g57 Fab’ on FcRn α-chain is shown in red; (B) PDB 4N0U – human IgG Fc domain interacting with FcRn, demonstrating the overlapping epitope with that of 1519.g57Fab’,29 (C) FcRn α-chain sequence, showing residues involved in interaction with 1519.g57 Fab’ (in red). </t>
  </si>
  <si>
    <t xml:space="preserve">Residues involved in interaction between human FcRn and IgG (Fc domain) or albumin (as described by Oganesyan et al, 2014, highlighted in yellow or in blue, respectively) are also shown. The sequence of human FcRn α-chain ECD was taken from Swiss Prot (P55899-1); Residue F44, identified by Oganesyan et al.29 as interacting with albumin, is residue E44 in this sequence and in the sequence of Schmidt et al.30 Dark blue = FcRn α-chain; pale blue = β2 M; magenta = 1519.g57 heavy chain; orange = 1519.g57 light chain; yellow = IgG Fc domain; red = 1519.g57 Fab’ binding epitope on FcRn. </t>
  </si>
  <si>
    <t>PMC2807739</t>
  </si>
  <si>
    <t>2O81</t>
  </si>
  <si>
    <t xml:space="preserve">Comparison of structural motifs (a) (5′iGGAiC3′)2 with (b) (5′GGAC3′)2 and (c) (5′iCGAiG3′)2 with (d) (5′CGAG3′)2. </t>
  </si>
  <si>
    <t xml:space="preserve">Colored nucleotides in a−d are the loop regions of NMR structures of 2O81, 1MIS, 2O83, and 1YFV, respectively, from the PDB.25,26,30 Dramatic changes in the backbone are seen when the adjacent canonical base pairs of GC in (5′GGAC3′)2 and CG in (5′CGAG3′)2 are replaced with iGiC (b → a) and iCiG (d → c), respectively. </t>
  </si>
  <si>
    <t>1MIS</t>
  </si>
  <si>
    <t xml:space="preserve">Structures in red are observed by NMR26,30 so that ΔG1 − ΔG4 is positive. </t>
  </si>
  <si>
    <t xml:space="preserve">PDB IDs of (5′GCGGACGC3′)2 and (5′GCiGGAiCGC3′)2 are 1MIS and 2O81, respectively. </t>
  </si>
  <si>
    <t xml:space="preserve">Thermodynamic cycle for CGAG → iCGAiG transformation. Structures in red are observed by NMR25,30 so that ΔG1 − ΔG4 is negative. </t>
  </si>
  <si>
    <t>1YFV</t>
  </si>
  <si>
    <t xml:space="preserve">Structures in red are observed by NMR25,30 so that ΔG1 − ΔG4 is negative. </t>
  </si>
  <si>
    <t xml:space="preserve">PDB IDs of (5′GGCGAGCC3′)2 and (5′GGiCGAiGCC3′)2 are 1YFV and 2O83, respectively. </t>
  </si>
  <si>
    <t xml:space="preserve">5′GG3′/3′CA̲5′, imino GA stacked on GC in 5′GCGGACGC3′/3′CGCAGGCG5′ (1MIS) after minimization with (a) amber99 force field and (b) modified amber99 force field. </t>
  </si>
  <si>
    <t xml:space="preserve">The cross-strand hydrogen bond of H2−O2 distance is reduced from 3.01 to 1.84 Å when nonplanarity on amino group of G in a GA base pair is imposed on the structure. The figures were created with VMD.(56) </t>
  </si>
  <si>
    <t>2O83</t>
  </si>
  <si>
    <t xml:space="preserve">5′iCG3′/3′iGA5′, imino GA stacked on iCiG in 5′GGiCGAiGCC3′/3′CCiGAGiCGG5′ (2O83) after minimization with amber99 force field. </t>
  </si>
  <si>
    <t xml:space="preserve">The distance between the cross-strand hydrogen bond of H21−O6 is 4.01 Å. With the modified amber99 force field, this distance is 2.60 Å. The figure was created with VMD.(56) </t>
  </si>
  <si>
    <t>PMC3790736</t>
  </si>
  <si>
    <t>1bna</t>
  </si>
  <si>
    <t xml:space="preserve">Double-stranded DNA dodecamer </t>
  </si>
  <si>
    <t xml:space="preserve">The atomic coordinates of a double-stranded DNA dodecamer, d(5′-CGCGAATTCGCG-3′)2, were obtained from the Protein Data Bank (PDB) [22] (PDBID 1bna [23]). </t>
  </si>
  <si>
    <t xml:space="preserve">This DNA model was embedded in a box with dimensions of 80 Å x 60 Å x 60 Å. In total, 9,048 explicit TIP3P water molecules [24] and 39 Na+ and 17 Cl− ions were added in the box, for a physiologically neutral environment. The total number of atoms in the box was 27,958 (Figure 1 (A)). </t>
  </si>
  <si>
    <t xml:space="preserve">The double-stranded DNA dodecamer system. </t>
  </si>
  <si>
    <t xml:space="preserve">(A) The initial DNA structure (PDB 1bna) with the explicit TIP3P water molecules (cyan), Na+ ions (orange) and Cl− ions (green). </t>
  </si>
  <si>
    <t xml:space="preserve">The atom colors of DNA are the CPK colors. (B) A snapshot at 50 ps by the RESA method with rc = 18 Å. (C) A snapshot at 10 ns by the ZD method, with rc = 12 Å and α = 0.0. </t>
  </si>
  <si>
    <t>PMC5579056</t>
  </si>
  <si>
    <t xml:space="preserve">In other words, the I66M, I109V, and I133V mutations may affect the structural integrity of the polymerase complex.Figure 5Locations of residues 66, 109, and 133 near the PB1-PB2 and PA-PB2 interfaces in the polymerase complex model. </t>
  </si>
  <si>
    <t xml:space="preserve">The crystal structure of the A/little yellow-shoulder bat/Guatemala/060/2010 (H17N10) polymerase complex (PDB code: 4WSB) was used to locate amino acid residues in IAV. </t>
  </si>
  <si>
    <t xml:space="preserve">The analysis was performed using the program PYMOL (W. </t>
  </si>
  <si>
    <t xml:space="preserve">The crystal structure of the A/little yellow-shouldered bat/Guatemala/060/2010(H17N10) polymerase complex (PDB code: 4WSB) was used to locate amino acid residues in the IAV polymerase model with the PyMOL Molecular Graphics System (Version 1.1, DeLano Scientific LLC). </t>
  </si>
  <si>
    <t>3U2F</t>
  </si>
  <si>
    <t xml:space="preserve">The quality of the cryo-EM map of the Polytomella ATP synthase dimer enabled manual de novo modelling of all subunits. </t>
  </si>
  <si>
    <t xml:space="preserve">For the c-ring rotor an initial model was based on the structure of a c10-ring in the proton-unlocked state at pH 8.3 (pdb code 3U2F). </t>
  </si>
  <si>
    <t xml:space="preserve">Each c-subunit was fitted as a rigid body in UCSF Chimera (Goddard et al., 2007). The model was fitted and built manually in Coot (Emsley and Cowtan, 2004) with additional rounds of real-space refinement in PHENIX (Adams et al., 2010) (Table 1). </t>
  </si>
  <si>
    <t>3N23</t>
  </si>
  <si>
    <t xml:space="preserve">The neighbor amino acid pair delimiting the 45CKR in AT1A1_CAVPO (Lys-445 and Leu-491) and the homologous amino acid residues of ATNA_CAVPO are marked in orange. c Chemical interaction between AT1A1 and its inhibitor ouabain. </t>
  </si>
  <si>
    <t xml:space="preserve">The crystallized 3D structure of the Na+/K+-ATPase holoenzyme from pig is shown in E2-P conformation with ouabain-bound (PDB: 3N23). </t>
  </si>
  <si>
    <t xml:space="preserve">The Na+/K+-ATPase alpha, beta and gamma chains are colored blue, orange, and green, respectively. Ouabain is marked in red. </t>
  </si>
  <si>
    <t>PMC4496089</t>
  </si>
  <si>
    <t>3WGN</t>
  </si>
  <si>
    <t xml:space="preserve">The crystal structure of the S. aureus FtsZ monomer bound to GTP-γS (Protein Data Bank: 3WGN). </t>
  </si>
  <si>
    <t>4DXD</t>
  </si>
  <si>
    <t xml:space="preserve">The chemical library of the Open Innovation Center for Drug Discovery (The University of Tokyo) consisting of approximately 210,000 individual structures was prepared using the LigPrep task to produce structural variations, perform corrections, exclude undesirable structures, generate tautomers, add hydrogen atoms, neutralize charged groups and optimize ligand structures for a pH range from 5 to 9. </t>
  </si>
  <si>
    <t xml:space="preserve">For the construction of a grid for screening by the use of the DOCK4.0 program, the grid box was set directly on the two cavities of the FtsZ crystal structure 4DXD from the PDB database (www.pdb.org) after extraction of PC190723, which is known to have efficiency against the FtsZ and GDP molecules. </t>
  </si>
  <si>
    <t xml:space="preserve">Molegro Virtual Docker was used for cavity detection. One of the selected cavities was the PC190723 binding site. </t>
  </si>
  <si>
    <t xml:space="preserve">High-throughput virtual screening </t>
  </si>
  <si>
    <t xml:space="preserve">The X-ray crystal structure of the S. aureus FtsZ domain in the active configuration (PDB accession code 4DXD) was used as the target structure in this approach. </t>
  </si>
  <si>
    <t xml:space="preserve">On the basis of the results for the AutoDock scoring functions, the molecules were ranked, and the top 500 molecules were extracted and carefully considered for their receptor binding and scaffold diversity. We finally obtained 495 available candidate chemicals from the chemical library of the Open Innovation Center for Drug Discovery (The University of Tokyo) for the in vitro assay. </t>
  </si>
  <si>
    <t>PMC3432061</t>
  </si>
  <si>
    <t>2BJF</t>
  </si>
  <si>
    <t xml:space="preserve">The sequence for human NAAA was taken from the SWISS-PROT protein sequence database (amino acids 126–359 primary accession number Q02083). </t>
  </si>
  <si>
    <t xml:space="preserve">The homology model of hNAAA was constructed using the crystal structure of conjugated bile acid hydrolase (CBAH) from Clostridium Perfringens (PDB ID: 2BJF) [15] as a template in Prime (1.6 ed., Schrödinger, LLC, New York, NY). </t>
  </si>
  <si>
    <t xml:space="preserve">An initial BLAST alignment between the two sequences was adjusted by taking secondary structure into account using SSpro and PSIPRED [26]. This alignment was further refined manually to superimpose Asn204 and Asn287 of hNAAA with Asn82 and Asn175 of CBAH respectively as previously suggested [12]. </t>
  </si>
  <si>
    <t>PMC5364535</t>
  </si>
  <si>
    <t>1LMB</t>
  </si>
  <si>
    <t xml:space="preserve">To recognize these different PPIs derived combinations, we needed to design specific core sequences. </t>
  </si>
  <si>
    <t xml:space="preserve">By using FoldX10, we built the complex structure of CI(N,wt)/CI(N,mut) heterodimer binding with DNA, which is based on the complex structure of CI(N,wt)/CI(N,wt) homodimer binding with DNA (PDB:1LMB), then structures corresponding to each of the single point mutants of DNA sequences in these two complexes were generated. </t>
  </si>
  <si>
    <t xml:space="preserve">The interaction energy changes of CI(N,wt)/CI(N,wt)–DNA complex (Fig. 2A) and CI(N,wt)/CI(N,mut)–DNA complex (Fig. 2B) were obtained by comparing the interaction energies of DNA mutant structures from each complex with each wild type. According to these calculations, we designed five core sequences (core-1~5) for CI(N,wt)/CI(N,wt) and CI(N,mut)/CI(N,mut), three core sequences (core-6~8) for CI(N,wt)/CI(N,mut) (Table S1). </t>
  </si>
  <si>
    <t>PMC5767197</t>
  </si>
  <si>
    <t>3FXV</t>
  </si>
  <si>
    <t xml:space="preserve">Initial protein and ligand structure setup </t>
  </si>
  <si>
    <t xml:space="preserve">For the two sets of literature data, the crystal structure with PDB ID 3FXV (FXR in complex with compound 7a) was used for the ligands taken from Feng et al. [34], and the crystal structure with PDB ID 3OKI (FXR in complex with compound 1a) was used for data taken from Richter et al. [36]. </t>
  </si>
  <si>
    <t xml:space="preserve">Due to the plasticity of the binding site of FXR and the differences in shape between compounds in set1 and set2, two different protein structures were needed to build complexes between FXR and compounds of set1 and set2. Each structure required a different preparation protocol. </t>
  </si>
  <si>
    <t xml:space="preserve">To use the resulting structure in alchemical free energy simulations, however, it was necessary to model the missing region comprised between residues A459 and K464. </t>
  </si>
  <si>
    <t xml:space="preserve">Visual analysis of crystallographic structures available in the PDB revealed that fragments of the region comprised between M450 and N472 are missing in several structures (i.e: 3FXV), or are arranged in at least two slightly different conformations. </t>
  </si>
  <si>
    <t xml:space="preserve">The first conformation displays a slightly kinked alpha helix spanning from residue N432 to residue N461 with a loop connecting residues D462 to T466 (as in structure 3OKH). In the second conformation the kinked alpha helix is shorter (N432 to S457) and the loop is longer (W458 to T466) and adopts a different orientation (as in structure 3OKI). </t>
  </si>
  <si>
    <t>3OKH</t>
  </si>
  <si>
    <t xml:space="preserve">The first conformation displays a slightly kinked alpha helix spanning from residue N432 to residue N461 with a loop connecting residues D462 to T466 (as in structure 3OKH). </t>
  </si>
  <si>
    <t xml:space="preserve">In the second conformation the kinked alpha helix is shorter (N432 to S457) and the loop is longer (W458 to T466) and adopts a different orientation (as in structure 3OKI). After superimposing the structure provided by the organizers with representative structures of each conformation, 3OKH was deemed as a suitable template to build the missing fragment of the structure. </t>
  </si>
  <si>
    <t>3OKI</t>
  </si>
  <si>
    <t xml:space="preserve">In the second conformation the kinked alpha helix is shorter (N432 to S457) and the loop is longer (W458 to T466) and adopts a different orientation (as in structure 3OKI). </t>
  </si>
  <si>
    <t xml:space="preserve">After superimposing the structure provided by the organizers with representative structures of each conformation, 3OKH was deemed as a suitable template to build the missing fragment of the structure. Subsequently, appropriate capping groups were added to residue M247 of the main chain and to residues D743 and D755 of the co-activator fragment. </t>
  </si>
  <si>
    <t xml:space="preserve">After superimposing the structure provided by the organizers with representative structures of each conformation, 3OKH was deemed as a suitable template to build the missing fragment of the structure. </t>
  </si>
  <si>
    <t xml:space="preserve">Subsequently, appropriate capping groups were added to residue M247 of the main chain and to residues D743 and D755 of the co-activator fragment. For set2, the 3OKI structure was used as an initial template and the preparation process was significantly simpler. </t>
  </si>
  <si>
    <t xml:space="preserve">Generation of ligand binding modes </t>
  </si>
  <si>
    <t xml:space="preserve">Binding modes for the literature data were manually build in Maestro 11 (beta) by means of an overlay with the binding mode of compounds 7a and 1a as observed in the X-ray crystal structures 3FXV and 3OKI respectively. </t>
  </si>
  <si>
    <t xml:space="preserve">For set1 of the blind datasets, a putative binding mode for the series was obtained by docking the compounds bearing the smallest (hydrogen, 91) the bulkiest (morpholino amide, 102) substituent, as well as compound 101 to probe the effect of an ionized carboxylic acid on the binding mode. Consistent binding modes were obtained for the three molecules in the crystallographic structure provided by the organizers. </t>
  </si>
  <si>
    <t xml:space="preserve">A similar protocol was followed for compounds in set2, using compounds 12, 74, 76, 79 and 83 to explore the influence of different substituents in the sulfonamide. </t>
  </si>
  <si>
    <t xml:space="preserve">A consistent binding mode was found for these compounds in the protein conformation displayed in PDB ID 3OKI, and putative binding modes for the entire series were manually created from the binding mode of compound 83. </t>
  </si>
  <si>
    <t xml:space="preserve">All docking calculations were performed with rDock, generating the cavity using the two-sphere method available in the program, centering a 15 Å cavity within residues M294, I356, S336 and Y373 using 1.5 and 4.0 Å for the radius of the small and large spheres respectively. Manual building of the compounds was performed with Maestro 11 (beta) and the minimizer available in the suite was used to avoid steric clashes. </t>
  </si>
  <si>
    <t>1D1H</t>
  </si>
  <si>
    <t xml:space="preserve">The map of RTX/DkTx bound structure is of sufficient quality to build the model without ambiguity. </t>
  </si>
  <si>
    <t xml:space="preserve">A polyalanine model (a total of 31 aa) based on the NMR structure of hanatoxin (pdb code: 1D1H) 56 was docked onto the DkTx density with slight adjustment. </t>
  </si>
  <si>
    <t>3J5Q</t>
  </si>
  <si>
    <t xml:space="preserve">The coordinates of atomic models of TRPV1 in these two states have been deposited in the Protein Data Bank under the accession number: 3J5Q and 3J5R. </t>
  </si>
  <si>
    <t xml:space="preserve">The authors declare no competing financial interests. </t>
  </si>
  <si>
    <t>PMC4394528</t>
  </si>
  <si>
    <t>1VE7</t>
  </si>
  <si>
    <t xml:space="preserve">Furthermore, porcine brain APH is potently inhibited by organophosphorous compounds and has been proposed as a new pharmacological target for the cognitive-enhancing effects of these compounds in the treatment of neurodegenerative diseases [7,10]. </t>
  </si>
  <si>
    <t xml:space="preserve">The crystal structure of apAPH, which is the first available APH structure, was determined in 2004 (PDB Id 1VE7) [9]. </t>
  </si>
  <si>
    <t xml:space="preserve">This enzyme is active and very stable at an optimal temperature of 90 °C. The structure of apAPH is a symmetric homodimer, in which each subunit comprises two domains. </t>
  </si>
  <si>
    <t xml:space="preserve">Despite advances in understanding the biological functions of acylpeptide hydrolases, little is known of the structural basis for the sequential deacetylation of N-terminally acetylated proteins. </t>
  </si>
  <si>
    <t xml:space="preserve">Until known, only the crystal of an APH from the thermophilic archaeon Aeropyrum pernix K1 (APH) was obtained for structure determination (PDB Id 1VE7) [9]. </t>
  </si>
  <si>
    <t xml:space="preserve">Although APH from Aeropyrum pernix K1 shares only 29%, 20% and 29% sequence identity with human, porcine, and rat acylpeptide hydrolase, respectively, there is a surprising conservation of secondary structure between mammalian APH and APH from Aeropyrum pernix K1, especially in the C-terminal domain (residues 325–581) having a canonical α/β hydrolase. It is well known that α/β hydrolase superfamily members have low sequence identity but similar function [33]. </t>
  </si>
  <si>
    <t xml:space="preserve">The starting model of APH has been derived from 2.7 Å resolution crystal structure of a protein (PDB code 1VE7) [9]. </t>
  </si>
  <si>
    <t xml:space="preserve">The 3D structures of chlorpyrifosmethyl oxon and dichlorvos were download from ChemSpider database (Figure 3a,b) and optimized at the B3LYP-6-31G* level by using Gaussian 09 software [38]. The lowest unoccupied molecular orbital (LUMO) orbit of chlorpyrifosmethyl oxon and dichlorvos was generated by Gaussian view 5.07 (Figure 3c,d) [40], which indicated that the chlorine substituent group was the active center of the two inhibitors. </t>
  </si>
  <si>
    <t>PMC4452272</t>
  </si>
  <si>
    <t>3J6E</t>
  </si>
  <si>
    <t xml:space="preserve">The recent structures for GMPCPP and GDP bound MTs at resolutions of 4.7 and 4.9 Å, respectively [15], represented an excellent starting point for building the models presented here. </t>
  </si>
  <si>
    <t xml:space="preserve">The 3×3 lattice PDB structures of 3J6E (with GMPCPP) and 3J6F (with GDP) were processed using MOE software [35] by the addition of hydrogens and prediction of ionization states. </t>
  </si>
  <si>
    <t xml:space="preserve">The central tubulin dimer of the 3×3 lattice in each case was separated and was repaired by the addition of missing residues (Residue 1 in β-tubulin and residues 1,39 to 48, 440 in α-tubulin) from the PDB structure 1TUB [36], using MOE. We modified GMPCPP into GTP since in our simulations there is no need to use the nonhydrolyzable GTP analogue as hydrolysis is not expected in MD simulations. </t>
  </si>
  <si>
    <t>1TUB</t>
  </si>
  <si>
    <t xml:space="preserve">The central tubulin dimer of the 3×3 lattice in each case was separated and was repaired by the addition of missing residues (Residue 1 in β-tubulin and residues 1,39 to 48, 440 in α-tubulin) from the PDB structure 1TUB [36], using MOE. </t>
  </si>
  <si>
    <t xml:space="preserve">We modified GMPCPP into GTP since in our simulations there is no need to use the nonhydrolyzable GTP analogue as hydrolysis is not expected in MD simulations. Next, for both GTP and GDP systems, the repaired tubulin was superimposed over the 13 tubulin dimers in the complete MT model built by Wells and Aksimentiev [24], producing a hybrid complete MT model for both systems. </t>
  </si>
  <si>
    <t>PMC3428805</t>
  </si>
  <si>
    <t>1X88</t>
  </si>
  <si>
    <t xml:space="preserve">Diffraction data for the Eg5–inhibitor complexes Eg5–25 and Eg5–29 were recorded at the European Synchrotron Radiation Facility (ESRF) beamlines ID23-1 and ID23-2, respectively. </t>
  </si>
  <si>
    <t xml:space="preserve">Data were processed using iMosflm47 and scaled using Scala48 from the CCP4 suite of programs.49 The structures were solved by molecular replacement (Phaser)50 using one molecule of Eg5 motor domain from structures with PDB codes 1X88(20) and 3KEN,19 respectively. </t>
  </si>
  <si>
    <t xml:space="preserve">Refinement was carried out with Phenix51 and Refmac5, respectively. The calculation of Rfree used 5% of data. </t>
  </si>
  <si>
    <t>PMC3683295</t>
  </si>
  <si>
    <t>1LXL</t>
  </si>
  <si>
    <t xml:space="preserve">The 20 lowest energy structures for BCL-xLΔLΔC exhibited Cα and heavy atom r.m.s.d. values of 1.01±0.26 Å and 1.71±0.28 Å respectively for the folded core of the protein. </t>
  </si>
  <si>
    <t xml:space="preserve">These r.m.s.d. values are only marginally larger than those reported for the solution structure of fully protonated BCL-xLΔC (PDB: 1LXL; Cα r.m.s.d., 0.54±0.10 Å; heavy atom r.m.s.d., 1.03±0.12 Å; Supplementary. </t>
  </si>
  <si>
    <t>1R2D</t>
  </si>
  <si>
    <t xml:space="preserve">The ensemble of 20 lowest energy structures displayed backbone r.m.s.d. of 2.06 Å from the x-ray structure of BCL-xLΔC (PDB: 1R2D, Supplementary. </t>
  </si>
  <si>
    <t>2M03</t>
  </si>
  <si>
    <t xml:space="preserve">The atomic coordinates (or 20 lowest-energy structures) and structure factors (or NMR assignments) for the X-ray-derived (NMR-derived) models described in this manuscript have been deposited in the PDB (NMR assignments deposited in the BioMAgRes Databank): solution structure of apo BCL-xLΔLΔC: 2M03 (BMRB #18792); solution structure of monomeric, 1:1 BCL-xLΔLΔC·PUMABH3 complex: 2M04 (BMRB #18793); and X-ray structure of domain-swapped, 2:2 dimeric BCL-xLΔC·PUMABH3 complex: 4HNJ. </t>
  </si>
  <si>
    <t>1G5J</t>
  </si>
  <si>
    <t xml:space="preserve">These sequences correspond to the synthetic peptides employed in this study. c. Solution structure of the BCL-xLΔLΔC·PUMABH3 complex; ribbon representation of the lowest-energy structure (left) and alignment of the 20 lowest-energy structures (right). </t>
  </si>
  <si>
    <t xml:space="preserve">BCL-xLΔLΔC is colored blue and PUMABH3 is colored red. d. Structural representation of 1H-15N NMR chemical shift perturbations caused by PUMABH3 binding to BCL-xLΔLΔC. e. Equivalent representations for the BCL-xLΔLΔC·BADBH3 complex (PDB: 1G5J; BMRB entry: 6578)13. f. Sequence dependence of random coil index order parameter (RCI S2) for free BCL-xLΔLΔC (blue), BCL-xLΔLΔC·BADBH3 (light blue), and BCL-xLΔLΔC·PUMABH3 (red). </t>
  </si>
  <si>
    <t xml:space="preserve">The BH3 interaction site is highlighted above the graph (dark gray) within a schematic representation of the protein’s α-helices. g. Sequence dependence of {1H}-15N HetNOE values for the same proteins as illustrated in f. Error bars are inversely proportional to the signal-to-noise ratio of each resonance. Mechanism of PUMA binding-induced p53 release from BCL-xL. a. Crystal structure of BCL-xLΔC domain-swapped dimer bound to PUMABH3. </t>
  </si>
  <si>
    <t>PMC5961012</t>
  </si>
  <si>
    <t>3K1N</t>
  </si>
  <si>
    <t xml:space="preserve">ADP1) whose three-dimensional structure is known (27% identity). </t>
  </si>
  <si>
    <t xml:space="preserve">Locations of the HTH motif (helices α1–α3), the linker helix (α4) and the EBDs (subdomains EBDI and EBDII) are indicated (from crystal structure PDB 3K1N). </t>
  </si>
  <si>
    <t xml:space="preserve">The start residue for the AceRt construct employed in this study, in which the HTH motif is deleted, is indicated with an arrow. Orthologues identified from a BLASTP search against UniProtKB; sequences aligned with CLUSTAL.35 (b) Ribbon view of the BenM crystal structure,36 coloured so as to distinguish the DBD (HTH motif) (dark blue), linker helix (cyan), EBDI (pink) and EBDII (red). </t>
  </si>
  <si>
    <t>PMC3326311</t>
  </si>
  <si>
    <t xml:space="preserve">The crystal structure of NurA was determined by single anomalous dispersion (SAD) using selenomethionine-labelled crystals and refined to a resolution of 2.5 Å. Full details of the structure determination and refinement are given in the Supplementary Methods. </t>
  </si>
  <si>
    <t xml:space="preserve">Coordinates and structure factors have been deposited in the Protein Data Bank under entry ID 2YGK. </t>
  </si>
  <si>
    <t>2W36</t>
  </si>
  <si>
    <t xml:space="preserve">The crystallographic analysis revealed that NurA adopts an RNAseH-like fold (Figure 4A). </t>
  </si>
  <si>
    <t xml:space="preserve">The closest, functionally characterized, structural relative of NurA is endonuclease V from Thermotoga maritima (PDB id: 2W36) (33), with an rmsd of 3.0 Å over 143 Ca positions (Figure 4B). </t>
  </si>
  <si>
    <t xml:space="preserve">In the NurA crystal, two L-shaped chains dimerize in a head-to-tail fashion, via the reciprocal intertwining of helical N- and C-terminal extensions that protrude from the RNAseH domain (Figure 4C). The large surface area buried at the interface between NurA chains (∼2800 Å2/protomer) indicates that this dimeric arrangement reflects a biologically relevant, constitutive interaction. </t>
  </si>
  <si>
    <t>1ZUP</t>
  </si>
  <si>
    <t xml:space="preserve">The large surface area buried at the interface between NurA chains (∼2800 Å2/protomer) indicates that this dimeric arrangement reflects a biologically relevant, constitutive interaction. </t>
  </si>
  <si>
    <t xml:space="preserve">Our conclusion is corroborated further by the presence of a similar dimeric arrangement in the crystal structure of an RNAseH-like fold protein from T. maritima (TM1739; PDB id: 1ZUP). </t>
  </si>
  <si>
    <t xml:space="preserve">Thus, the crystallographic analysis of NurA supports our proposed stoichiometry of six HerA and two NurA subunits in the complex. Figure 4.Crystal structure of NurA. (A) NurA belongs to the RNAseH-like family of nucleases. </t>
  </si>
  <si>
    <t>2w36</t>
  </si>
  <si>
    <t xml:space="preserve">The position of the active site is indicated by an arrow. </t>
  </si>
  <si>
    <t xml:space="preserve">(B) Structural superposition of NurA and Endo V from T. maritima (PDB ID: 2w36). </t>
  </si>
  <si>
    <t xml:space="preserve">NurA is shown in light brown and Endo V in green. (C) Dimeric arrangement of NurA chains, as observed in the crystal. </t>
  </si>
  <si>
    <t>2W35</t>
  </si>
  <si>
    <t xml:space="preserve">(B) Cation–pi interaction between side chains of K202 and Y298 at the active site of NurA. </t>
  </si>
  <si>
    <t xml:space="preserve">The structure of the T. maritima Endo V - DNA complex (PDB: 2W35) at the post-incision stage is also shown superimposed. </t>
  </si>
  <si>
    <t xml:space="preserve">NurA is shown in light brown and Endo V in green. The side chain of conserved K139 in Endo V contacts the two phosphate groups on either side of the DNA backbone cleavage. </t>
  </si>
  <si>
    <t>1E9R</t>
  </si>
  <si>
    <t xml:space="preserve">The HerA hexamer and NurA dimer are arranged coaxially, with the flat side of NurA contacting the HAS barrel ring of HerA. </t>
  </si>
  <si>
    <t xml:space="preserve">The HerA structure is a homology model calculated in Modeller (37), based on the hexameric structure of the bacterial conjugation protein TrwB (PDB ID: 1E9R) (38). </t>
  </si>
  <si>
    <t xml:space="preserve">(B) Top-down view of the complex, highlighting the continuous channel formed by the proposed coaxial arrangement. The relative rotational setting of NurA and HerA is arbitrary. </t>
  </si>
  <si>
    <t xml:space="preserve">The coordinates and structure factors of the S. solfataricus NurA crystal structure have been deposited in the Protein Data Bank under accession code 2YGK. </t>
  </si>
  <si>
    <t>PMC5549728</t>
  </si>
  <si>
    <t>2JCQ</t>
  </si>
  <si>
    <t xml:space="preserve">Our data from the crystallographic binding mode correlate well with these residues (see Table 1), excluding N94 and H101 (N101 in human CD44) which are both located at the β4–β5 loop. </t>
  </si>
  <si>
    <t xml:space="preserve">The reason for these minor differences most likely lies in the slightly different folding of this loop in the murine structure (PDB:2JCQ) determined by Banerji et al. [10] and the human protein (PDB:1UUH) [4] used in the present study. </t>
  </si>
  <si>
    <t xml:space="preserve">Earlier, Peach et al. discovered two clusters of binding residues, one in the link module and another in the C-terminal flanking regions [8]. The former comprises residues R29, K38, and R41. </t>
  </si>
  <si>
    <t>PMC6069170</t>
  </si>
  <si>
    <t xml:space="preserve">Sequences were aligned using T-Coffee (https://www.ebi.ac.uk/Tools/msa/tcoffee/) and visualized using ESPript 3.0 (http://espript.ibcp.fr/). </t>
  </si>
  <si>
    <t xml:space="preserve">(B) Crystal structures of the vRNA promoter-bound influenza A/little yellow-shouldered bat/Guatemala/060/2010 (H17N10) virus (Flu A) polymerase (PDB accession number 4WSB), the vRNA (PDB 4WSA) and cRNA (PDB 5EPI) promoter-bound influenza B/Memphis/13/03 virus (Flu B) polymerases, and the RNA-free influenza C/Johannesburg/1/66 virus (Flu C) polymerase (PDB 5D98). </t>
  </si>
  <si>
    <t xml:space="preserve">The PB1 (pink), PB2 (orange), and PA (blue) subunits and the PA51-72-loop (magenta) are highlighted as indicated. (C) Schematic of the full-length PA subunit and a PA subunit where the PA51-72-loop has been replaced with a GGS linker. </t>
  </si>
  <si>
    <t>PMC6449795</t>
  </si>
  <si>
    <t>4BZJ</t>
  </si>
  <si>
    <t xml:space="preserve">Type I coats are red and type II are blue. </t>
  </si>
  <si>
    <t xml:space="preserve">Idealized structures appear above, and examples of structures determined by x-ray (COPI subunits pdf:5A1U and COPII subunits pdf:4BZJ as representatives of type I and type II, respectively) appear below. </t>
  </si>
  <si>
    <t xml:space="preserve">Note the characteristic β-propeller head and α-solenoid tail in both type I subunits, the α-solenoid adaptin-like subunit in type I, and the clear presence of a discontinuity and loop in the α-solenoid following the β-propellers in type II. ( B) A section of the Saccharomyces cerevisiae nuclear pore complex structure is shown at the bottom, illustrating only the type I– and type II–related subunits. </t>
  </si>
  <si>
    <t>1and</t>
  </si>
  <si>
    <t xml:space="preserve">As suggested recently, eukaryotes can be divided into three monophyletic megagroups: unikonts, Archaeplastida+Rhizaria+Chromalveolata, Excavata [28], [29]. </t>
  </si>
  <si>
    <t xml:space="preserve">The phyletic distribution of the long- and short-type TPPPs and that of the partial p25alpha domain containing proteins differs from each other (Table 1and Table S1). </t>
  </si>
  <si>
    <t xml:space="preserve">The most important difference is that the short-type TPPP (and the short type p25alpha domain) is not present in unikonts, i.e., in Opisthokonta and Amoebozoa. It is also missing in T. trahens, an Apusomonadida suggested recently as a sister group to Opisthokonta [45]. </t>
  </si>
  <si>
    <t>PMC2686501</t>
  </si>
  <si>
    <t>1t5i</t>
  </si>
  <si>
    <t xml:space="preserve">Clicking on a blank part of the image brings up an alignment between the two versions of the sequence, which can be used to identify these mismatches. Figure 1.Diagrams illustrating the correspondence between a given structural model and the full-length sequence of the corresponding protein. </t>
  </si>
  <si>
    <t xml:space="preserve">(a) A schematic Pfam diagram taken from the PDBsum atlas page for PDB entry 1t5i: human pre-mRNA-processing protein (15). </t>
  </si>
  <si>
    <t xml:space="preserve">The extent of the 3D structural model is shown beneath the Pfam domains and shows that the structural model corresponds to only the C-terminal helicase C domain. Clicking on the orange ‘+’ icon returns all other PDB entries for the given UniProt sequence (UAP56_HUMAN). </t>
  </si>
  <si>
    <t>1a5z</t>
  </si>
  <si>
    <t xml:space="preserve">These ‘wiring diagrams’ have been improved to provide a prettier picture than previously. </t>
  </si>
  <si>
    <t xml:space="preserve">And now the diagrams can be enlarged to five times their size for publication purposes (Figure 2a). Figure 2.Schematic diagrams from the PDBsum ‘Protein page’ for entry 1a5z: lactate dehydrogenase from Thermatoga maritima (16). </t>
  </si>
  <si>
    <t xml:space="preserve">(a) The ‘wiring diagram’ shows the protein's secondary structure elements (α-helices and β-sheets) together with various structural motifs such as β- and γ-turns, and β-hairpins. The yellow linking bars labelled 1 and 2 represent disulphide bonds. </t>
  </si>
  <si>
    <t xml:space="preserve">Red dots above the single-letter codes signify residues that interact with any bound ligand(s) while coloured lines underneath represent residues belonging to a PROSITE pattern, the redder the colour the more highly conserved the residue in the pattern. </t>
  </si>
  <si>
    <t xml:space="preserve">(b) Topology diagram of the first (i.e. red) structural domain in 1a5z. </t>
  </si>
  <si>
    <t xml:space="preserve">The diagram illustrates how the β-strands, represented by the large arrows, join up, side-by-side, to form the domain's central β-sheet. The diagram also shows the relative locations of the α-helices, here represented by the red cylinders. </t>
  </si>
  <si>
    <t>3VEK</t>
  </si>
  <si>
    <t xml:space="preserve">The data were plotted as a moving average of 5 bp. </t>
  </si>
  <si>
    <t xml:space="preserve">Above the plot are X-ray structure images of TAL1 and GATA1 bound to cognate DNA sites (Protein Data Bank [PDB] accession codes 3VEK for GATA1 [J. </t>
  </si>
  <si>
    <t>2YPB</t>
  </si>
  <si>
    <t xml:space="preserve">Matthews, unpublished data] and 2YPB for TAL1 [SCL:E47] [17]). </t>
  </si>
  <si>
    <t xml:space="preserve">The circled X indicates the deduced site of cross-linking of GATA1 (red) and TAL1 (gold). </t>
  </si>
  <si>
    <t>PMC4481277</t>
  </si>
  <si>
    <t>1HGD</t>
  </si>
  <si>
    <t xml:space="preserve">The alignment file lists a quality score for every position in the protein sequence, which is a measure of residue conservation. </t>
  </si>
  <si>
    <t xml:space="preserve">The quality scores were then binned and mapped onto the crystal structure of H3N2 A/Hong Kong/1/68 HA [protein data bank (PDB) ID: 1HGD (38)]. </t>
  </si>
  <si>
    <t xml:space="preserve">Protein expression and purification The E. coli codon-optimized gene sequence of our designed construct H3HA10 was synthesized with a stop codon at the 3’ end (GenScript, USA). </t>
  </si>
  <si>
    <t xml:space="preserve">HA sequence conservation guided immunogen design. (A) The residue conservation among H3 HA human isolates is mapped onto a surface representation of H3N2 A/Hong Kong/1/68 HA trimer [PDB ID: 1HGD (38)]. </t>
  </si>
  <si>
    <t xml:space="preserve">The quality score (Q-score) at every position in the protein sequence, which is a measure of residue conservation, was obtained from a multiple sequence alignment of H3 HA sequences (n = 3169) and binned. The HA stem is well conserved within a subtype. </t>
  </si>
  <si>
    <t xml:space="preserve">In fact, extensive conformational rearrangement of the HA stem at low pH disrupts the epitope of HA stem-directed bnAbs. </t>
  </si>
  <si>
    <t xml:space="preserve">We analyzed the interaction network within H3 HA [H3N2 A/Hong Kong/1/68, PDB ID: 1HGD (38)] using PREDBURASA, as described previously (46), to identify HA stem fragments defined by stable structural breakpoints. </t>
  </si>
  <si>
    <t xml:space="preserve">During HA protein minimization, we performed iterative calculations to identify residue fragments: 191-461, 2901-3211, and 442-1132 (included in H3HA10) within the stem domain having minimalistic interactions with the rest of HA (Figure 1B). Residues from HA1 and HA2 subunits are distinguished by subscripts 1 or 2 respectively. </t>
  </si>
  <si>
    <t>PMC4006915</t>
  </si>
  <si>
    <t>1EGF</t>
  </si>
  <si>
    <t xml:space="preserve">Truncated SREC-I constructs were generated as follows: the amino-terminal domain including the signal peptide was amplified with SREC-I sense primer and SREC-SP-antisense (5′-GACTCTCGAG TTGATCCTTC TGCCTCCAGC CTG-3′). </t>
  </si>
  <si>
    <t xml:space="preserve">The C-terminal domain was sequentially truncated by PCR amplification using SREC-I antisense primer together with the different sense primers SREC-I-1EGF (5′-GACTCTCGAG TCCGCTGCCC GGCCCAGTAC TG-3′), SREC-I-2EGF (5′-GACTCTCGAG TTCCCGTGCG CCTGCGGCCC CC-3′), SREC-I-4EGF (5′-GACTCTCGAG CTGCCCTGCC CGGCAGGCAG CC-3′) or SREC-I-5EGF (5′-GACTCTCGAG GGACCCCTGC CCCACTGGTA CC-3′), respectively. </t>
  </si>
  <si>
    <t xml:space="preserve">The resulting PCR fragments were cloned into pGEM-T easy TA-vector system. DNA fragments containing either the signal peptide or truncated versions of SREC-I were prepared by restriction with BglII/XhoI or XhoI/EcoRI, respectively and were ligated into pEGFP-N1. </t>
  </si>
  <si>
    <t>PMC4141757</t>
  </si>
  <si>
    <t>2L34</t>
  </si>
  <si>
    <t xml:space="preserve">This force field was improved for the polar interaction. </t>
  </si>
  <si>
    <t xml:space="preserve">The coordinates for the DAP12 dimer TM and NKG2C TM were obtained from NMR structures PDB: 2L34 and PDB: 2L35 respectively [12]. </t>
  </si>
  <si>
    <t xml:space="preserve">The assigned backbone particle for glycine (Gly) residues in the TM segments of the helices changed to atom type Na as the Na-Na pairwise interaction is semiattractive as described in the work by Psachoulia et al. [23] on GpA TM homodimerization and Chng et al. [24] on the integrins TM hetero-dimerization. This alteration is to mimic the interaction for GxxxG motif in the helices association, as the Gly backbones are exposed. </t>
  </si>
  <si>
    <t xml:space="preserve">Coarse-Grained Simulation of Self-Assembly of DAP12-NKG2C TM Heterotrimer </t>
  </si>
  <si>
    <t xml:space="preserve">The initial structures of the DAP12 TM dimer (PDB: 2L34) and the NKG2C TM (PDB: 2L35) were obtained from the NMR structure, and subsequently placed into a preformed DPPC bilayer with a backbone distance of approximately 55 Å between the dimer and NKG2C. </t>
  </si>
  <si>
    <t xml:space="preserve">Such a significant separation between the helices ruled out an effect of inter-helix interactions at the beginning of the simulation, as the distance was much larger than the cutoff distance for electrostatic and van der Waals interactions. Three independent simulations were run for 3 µs with different sets of starting velocities. </t>
  </si>
  <si>
    <t>2L35</t>
  </si>
  <si>
    <t xml:space="preserve">Top and side view of the interaction between the key interfacial residues in DAP12-NKG2C-DAP12 complex in PDB structure: 2L35 (b1, b2) and in our DPPC bilayer system (a1, a2) respectively. </t>
  </si>
  <si>
    <t xml:space="preserve">Polar residues Asps (red) and Thrs (pink) in DAP12 dimer and Lys (cyan) in the NKG2C TM are labeled. All other side chains are omitted for clarity. </t>
  </si>
  <si>
    <t xml:space="preserve">Examining greater detail of the complex structure from AT-MD simulations, the resulting structure of DAP12-NKG2C trimer showed significant similarities and differences with the available NMR structure. </t>
  </si>
  <si>
    <t xml:space="preserve">Instead of facing the membrane hydrophobic core in NMR structure (PDB: 2L35) which is energetically unfavorable, both side chains of Asps in DAP12 oriented toward the interface of the trimer complex. </t>
  </si>
  <si>
    <t xml:space="preserve">To decrease electrostatic repulsion between both Asps of the DAP12 dimer, both chains of DAP12 dimer shifted away and moved slightly vertical to facilitate the formation of two salt bridges between both Asps and Lys. These two stable salt bridges were further proven from the distances between each DAP12 Asp and NKG2C Lys, which were equally as close to approximately 0.5 nm and lower than the distance between both Asps of the DAP12 dimer. </t>
  </si>
  <si>
    <t>PMC5856746</t>
  </si>
  <si>
    <t>3OGK</t>
  </si>
  <si>
    <t xml:space="preserve">To rationalise the observed generally detrimental impact of variation of CMA to L-Ile (and the majority of other amino acids), we compared the docking of 1 and 16 (Fig. 4). </t>
  </si>
  <si>
    <t xml:space="preserve">Docking calculations were performed against the binding site of subunit B from PDB51 structure 3OGK50, using the programme Glide52,53 in “standard precision” mode. </t>
  </si>
  <si>
    <t xml:space="preserve">In this approach, the receptor was treated as rigid, while ligands were docked with full conformational flexibility, including sampling of ring conformations, and an additional energy penalty was included to discourage formation of non-planar amide bonds. Following the initial docking, the five highest-scoring poses for each ligand were identified using the Glide “docking score”, a metric that accounts for both the ligand-receptor molecular mechanics interaction energy and the ligand strain energy: these five poses were then subjected to a full force-field minimisation, with the resulting, minimised, poses re-scored and only the single highest-scoring docked pose for each ligand retained for analysis. </t>
  </si>
  <si>
    <t>PMC6210175</t>
  </si>
  <si>
    <t>4I58</t>
  </si>
  <si>
    <t xml:space="preserve">Modelling of p21: The full length structure of the 164aa long p21 protein was modelled using two crystallographic structures 4I58 and 5EOU as templates, respectively, for homology by MODELLER [39] and a structure prediction approach using Iterative Threading ASSEmbly Refinement (ITASSER), a hierarchical server for protein structure prediction [57]. </t>
  </si>
  <si>
    <t xml:space="preserve">For modelling of Chk2, its crystal structure with an inhibitor was taken from the PDB (2WTC) and the coordinates of the inhibitor were then removed to get the structure of Chk2. The structure was energy-minimized and the stable structure was considered for further investigations. </t>
  </si>
  <si>
    <t>2WTC</t>
  </si>
  <si>
    <t xml:space="preserve">For modelling of Chk2, its crystal structure with an inhibitor was taken from the PDB (2WTC) and the coordinates of the inhibitor were then removed to get the structure of Chk2. </t>
  </si>
  <si>
    <t xml:space="preserve">The structure was energy-minimized and the stable structure was considered for further investigations. Phosphorylation of p21 at T145 and of Chk2 at T68 was modelled using CHIMERA [41]. </t>
  </si>
  <si>
    <t xml:space="preserve">The resulting immune complexes were then analyzed for p21 by Western Blot using an anti-p21 antibody. </t>
  </si>
  <si>
    <t xml:space="preserve">(d) Complex of p21 and Chk2 obtained by structural modelling; p21 (cyan) was modelled using two PDB structures 4I58 and 5EOU as templates using MODELLER [39]. </t>
  </si>
  <si>
    <t xml:space="preserve">Chk2 (magenta) was obtained from its crystal structure 2WTC after removing the coordinates of the inhibitor. The structures were energy-minimized and docked using ClusPro [40] and rendered using Chimera [40]. </t>
  </si>
  <si>
    <t xml:space="preserve">Chk2 (magenta) was obtained from its crystal structure 2WTC after removing the coordinates of the inhibitor. </t>
  </si>
  <si>
    <t xml:space="preserve">The structures were energy-minimized and docked using ClusPro [40] and rendered using Chimera [40]. (e) Complex of phosphorylated p21 and Chek2: the energy-minimized stable structure of p21 (cyan) was phosphorylated at Threonine residue at position 145 using Chimera [41] and was docked with the structural model of Chek2 (magenta) using ClusPro [40]. </t>
  </si>
  <si>
    <t>PMC3531626</t>
  </si>
  <si>
    <t>1v4s</t>
  </si>
  <si>
    <t xml:space="preserve">In the crystal structures of human and yeast hexokinases, the hydroxyl group of this conserved Thr interacts with the α-phosphate of ATP [21,23,24], and a Thr→Met substitution in hGK is inferred to eliminate this important contact (see the in silico studies below). </t>
  </si>
  <si>
    <t xml:space="preserve">According to the coordinates of the closed (Glc-bound) conformation of WT hGK [Protein Data Bank (PDB) ID 1v4s], the T228M mutation is predicted to be destabilizing, as measured by the free energy of thermal unfolding (ΔΔG = −4.07 kcal·mol−1) and the free energy of folding (ΔΔG = 0.85 kcal·mol−1). </t>
  </si>
  <si>
    <t xml:space="preserve">However, the far-UV CD spectrum was very similar, if not identical, to that of WT hGK (Fig. S1), and no significant differences in the apparent Tm values (on thermal unfolding) of WT hGK (Fig. 1) and the mutant protein (data not shown) were observed. </t>
  </si>
  <si>
    <t>1v4t</t>
  </si>
  <si>
    <t xml:space="preserve">In silico dynamic and conformational effects of ATP binding </t>
  </si>
  <si>
    <t xml:space="preserve">In the MD simulations, the starting crystal structure (PDB ID 1v4t) of the ligand-free super-open conformation was modified to include the 23 missing residues (Glu157–Asn179) in a surface loop structure (see Experimental procedures). </t>
  </si>
  <si>
    <t xml:space="preserve">The Cα rmsd value for the modelled structure and the crystal structure was ∼ 2.3 Å when the Glu157–Asn179 loop residues were not included. From the computed B-factor values (Figs 5A and S2B), the region that fluctuates the most is Glu157–Asn179, consistent with the observed disorder in the crystal structure. </t>
  </si>
  <si>
    <t xml:space="preserve">Modelling of the hGK apoenzyme in the super-open conformation </t>
  </si>
  <si>
    <t xml:space="preserve">The initial coordinates of the hGK apoenzyme were taken from the X-ray crystal structure solved at 3.4 Å resolution (PDB ID 1v4t) [31]. </t>
  </si>
  <si>
    <t xml:space="preserve">As the coordinates of a highly flexible loop structure, comprising residues Glu157–Asn179, were not fully resolved, we refined this crystal structure computationally. Initial coordinates for the 23 missing amino acids were taken from the structure of the binary glucose–hGK complex (PDB ID 1v4s) [including a GK activator (GKA) (compound A)] [31]. </t>
  </si>
  <si>
    <t xml:space="preserve">As the coordinates of a highly flexible loop structure, comprising residues Glu157–Asn179, were not fully resolved, we refined this crystal structure computationally. </t>
  </si>
  <si>
    <t xml:space="preserve">Initial coordinates for the 23 missing amino acids were taken from the structure of the binary glucose–hGK complex (PDB ID 1v4s) [including a GK activator (GKA) (compound A)] [31]. </t>
  </si>
  <si>
    <t xml:space="preserve">The dihedral angle of the peptide bond of Gly170 was adjusted so that the terminal amino acids were in an optimal position for filling the gap in the apoenzyme. Insertion of the missing residues was followed by energy minimization and 3-ns MD simulation (allowing only the inserted residues to move). </t>
  </si>
  <si>
    <t xml:space="preserve">Structure modelling and MD simulations </t>
  </si>
  <si>
    <t xml:space="preserve">The binary hGK–Glc complex (PDB ID 1v4s) [including a GKA (compound A)] was structurally aligned with the modelled structure of the complete hGK apoenzyme by applying the combinatorial extension method as implemented in the ce software [49]. </t>
  </si>
  <si>
    <t xml:space="preserve">Coordinates for glucose were extracted from the binary complex, and saved together with the hGK apoenzyme coordinates to construct an initial model of glucose bound to the super-open conformation. Furthermore, the coordinates of human hexokinase type I in complex with AMP-PNP (PDB ID 1qha) were aligned with our model to build the initial model for ATP-bound super-open hGK, and with the coordinates of the binary complex with Glc (PDB ID 1v4s) to generate starting coordinates for the ternary complex. </t>
  </si>
  <si>
    <t>1qha</t>
  </si>
  <si>
    <t xml:space="preserve">Coordinates for glucose were extracted from the binary complex, and saved together with the hGK apoenzyme coordinates to construct an initial model of glucose bound to the super-open conformation. </t>
  </si>
  <si>
    <t xml:space="preserve">Furthermore, the coordinates of human hexokinase type I in complex with AMP-PNP (PDB ID 1qha) were aligned with our model to build the initial model for ATP-bound super-open hGK, and with the coordinates of the binary complex with Glc (PDB ID 1v4s) to generate starting coordinates for the ternary complex. </t>
  </si>
  <si>
    <t xml:space="preserve">These procedures provided us with the following four structural models: model 1, hGK super-open conformation (including coordinates for the Glu157–Asn179 loop); model 2, hGK super-open conformation with inserted Glc; model 3, hGK super-open conformation with inserted ATP; and model 4, hGK ternary complex with Glc and ATP. Coordinates for all four models were relaxed by MD simulation in explicit water. </t>
  </si>
  <si>
    <t xml:space="preserve">Each job was distributed over 32 CPUs, and the average computation time was 11.5 h·ns−1. </t>
  </si>
  <si>
    <t xml:space="preserve">By use of the crystal structure of the super-open (PDB ID 1v4t) and the closed (Glc and GKA-bound) (PDB ID 1v4s) forms, two structure-based methods were used for the estimation of the free energy of thermal unfolding [51] and the folding free energy [52] of hGK mutants. </t>
  </si>
  <si>
    <t xml:space="preserve">The dyndom program [30] was used to determine dynamic domains and connecting residues involved in hinge bending motions on binding of Glc and ATP to the super-open conformation of hGK. Structural images were generated with pymol, version 1.0 [53]. icm-pro [54] was used to analyse the resulting complexes after MD simulations and to calculate the contact area of residues interacting with Glc and ATP presented in Table S1. </t>
  </si>
  <si>
    <t>PMC6278250</t>
  </si>
  <si>
    <t>3OU6</t>
  </si>
  <si>
    <t xml:space="preserve">Structures that displayed ambiguous electron density for the ligands were omitted from the survey. </t>
  </si>
  <si>
    <t xml:space="preserve">For the structure of the DhpI phosphonate O-methyltransferase (accession code 3OU6.pdb), the AdoMet molecules were remodeled in the electron density maps using the real space refinement and geometry tools in Coot. </t>
  </si>
  <si>
    <t xml:space="preserve">The remodeled AdoMet coordinates were then used to measure the tetrel bond geometries (Table 1). Finally, in cases where two or more structures of a given methyltransferase possess the same tetrel bond donor, such as interactions involving water molecules and the COMT/AdoMet/DNC/Mg2+ complexes, only the highest resolution structure of the wild type enzyme is reported in Table 1. </t>
  </si>
  <si>
    <t>2HB0</t>
  </si>
  <si>
    <t xml:space="preserve">Epitope mapping of lead anti-CfaE HuMAbs. </t>
  </si>
  <si>
    <t xml:space="preserve">To define the antibody-binding epitope, putative antibody-antigen interaction models were established based on a previously resolved CfaE structure (PDB ID 2HB0) and the lead HuMAb sequences using an antibody modeling program, BioLuminate (Schrodinger). </t>
  </si>
  <si>
    <t xml:space="preserve">This software suite develops models of antibody structures from their sequences, followed by computational docking to identify high-confidence antibody-antigen complex models. Based on these models, the software identified potential residues critical for the binding interaction. </t>
  </si>
  <si>
    <t xml:space="preserve">Mutations of the arginine residues result in a complete loss of binding activity of ETEC to host cells (18). </t>
  </si>
  <si>
    <t xml:space="preserve">Putative antibody-antigen interaction models were established utilizing the sequences of CfaE (PDB ID 2HB0) and the anti-CfaE HuMAbs with the aid of an antibody modeling program (BioLuminate; Schrödinger). </t>
  </si>
  <si>
    <t xml:space="preserve">A set of residues predicted to be important for the binding interaction based on the top-ranked model were selected for experimental alanine scanning and were confirmed to be energetically critical using ELISA. HuMAbs 68-51 and 68-97, the antibodies with the highest in vitro functional activity, were found to bind directly to Arg67 (part of the putative receptor binding domain). </t>
  </si>
  <si>
    <t>PMC5879690</t>
  </si>
  <si>
    <t>2D0T</t>
  </si>
  <si>
    <t xml:space="preserve">(Compound 1 is BMS-978587, 2 is BMS-986205, and 3 is BMS-116.) Both inhibitors bound in a manner that displaced the heme cofactor, with each occupying different, although overlapping, space in the vacated heme pocket (Figs. S4 and S5). </t>
  </si>
  <si>
    <t xml:space="preserve">Remarkably, the overall structure of IDO1 bound to each inhibitor was largely unperturbed compared with a heme-containing IDO1 structure (0.61 and 0.44 Å rmsd from 2D0T for cocrystal structures with 1 and 3, respectively). </t>
  </si>
  <si>
    <t xml:space="preserve">The carboxylate of 1 forms a hydrogen bond with the backbone amide of Ala-264 and with His-346, which ordinarily coordinates with the heme iron on the proximal side. Binding of 1 also led to a shift in the flexible loop made of residues 260–265, an event previously observed with the binding of phenylimidazole (40). </t>
  </si>
  <si>
    <t>PMC2118261</t>
  </si>
  <si>
    <t>2EYR</t>
  </si>
  <si>
    <t xml:space="preserve">Water molecules were included in the model if they were within hydrogen-bonding distance to chemically reasonable groups, appeared in F o − F c maps contoured at 3.5σ, and had a B-factor of &lt;60 Å2. </t>
  </si>
  <si>
    <t xml:space="preserve">The structures have been deposited in the PDB (accession nos. 2EYR, 2EYS, 2EYT). </t>
  </si>
  <si>
    <t xml:space="preserve">Biotinylation of CD1d and loading with α-GalCer. Biotinylated CD1d was mixed with α-GalCer at a molar ratio of 1:3 (protein:lipid) at room temperature overnight. </t>
  </si>
  <si>
    <t>1MI5</t>
  </si>
  <si>
    <t xml:space="preserve">The TCRs from each of the complexes were examined for clashes with the helices of hCD1d and the α-GalCer. </t>
  </si>
  <si>
    <t xml:space="preserve">The TCR with the best fit over CD1d/α-GalCer was LC13 (PDB code: 1MI5) and so the Cα domain of LC13 was used to superpose NKT12 in the final CD1d–α-GalCer–NKT12 model. </t>
  </si>
  <si>
    <t xml:space="preserve">NKT12 was adjusted manually using the program “O” to promote a better fit for our proposed model. Online supplemental material. </t>
  </si>
  <si>
    <t>PMC5390498</t>
  </si>
  <si>
    <t>3Man</t>
  </si>
  <si>
    <t xml:space="preserve">It is important to note that not all glycoproteins require the calnexin cycle to fold correctly. </t>
  </si>
  <si>
    <t xml:space="preserve">The Glc1Man9GlcNAc2 glycan exists in a dynamic equilibrium between two structures, a major and a minor conformer for the Glcα1–3Manα linkage [56]. </t>
  </si>
  <si>
    <t xml:space="preserve">Modelling of the binding of Glc1Man9GlcNAc2 to calnexin suggests that it is the minor conformer that is recognised by calnexin. This may be one of the mechanisms for controlling the rate of recruitment of proteins into the calnexin/calreticulin chaperone system and enabling proteins that do not use this particular quality control mechanism for folding to bypass the system. </t>
  </si>
  <si>
    <t>PMC5395157</t>
  </si>
  <si>
    <t>2QAR</t>
  </si>
  <si>
    <t xml:space="preserve">This mutated form (V80E) offers attractive features that can be exploited for use as a crystallization chaperone, and it has previously been demonstrated that TelSAM is indeed a promising crystallization chaperone [34]. </t>
  </si>
  <si>
    <t xml:space="preserve">These previous experiments demonstrated that: (1) TelSAM protein fusions did not hinder protein expression or folding, and a number of crystals were obtained, (2) The pH trigger worked as expected, and importantly (3) the tandem repeat of two TelSAM domains adopted the intended structure (PDB code 2QAR). </t>
  </si>
  <si>
    <t xml:space="preserve">Specifically, the fusion of two TelSAM domains maintained the helical polymeric nature with fewer units for each repeat turn. Thus, instead of 60° degrees rotation per unit, 120° degrees rotation per unit was obtained, and the 65 screw symmetry was transformed into 32 screw symmetry. </t>
  </si>
  <si>
    <t>2FU4</t>
  </si>
  <si>
    <t xml:space="preserve">The N-terminal domain of FUR (n-FUR; residues 1 to 83) was shown to be monomeric in solution, and yet formed dimers in the crystal structure [40]. </t>
  </si>
  <si>
    <t xml:space="preserve">These n-FUR dimers were mediated by cadmium ions (PDB code: 2FU4). </t>
  </si>
  <si>
    <t xml:space="preserve">Therefore, the fusion of TTT with n-FUR would be expected to be soluble at high pH and in the absence of cadmium. A flexible linker was used to connect the n-FUR domain to TTT, in order to allow the n-FUR domain to sample many orientations and select a favorable position without restricting the orientation of the 2-fold axis (Fig 1B). </t>
  </si>
  <si>
    <t>1JI7</t>
  </si>
  <si>
    <t xml:space="preserve">The data was processed to 2.3 Å using the program HKL2000 [41]. </t>
  </si>
  <si>
    <t xml:space="preserve">Phases were obtained by molecular replacement with the program Phaser [42] using TelSAM and the n-FUR domain as models (pdb codes 1JI7 and 2FU4, respectively). </t>
  </si>
  <si>
    <t xml:space="preserve">All four domains were found by Phaser [42] (S1 File and S2 File). Model building and structural comparisons were performed using COOT [43], and refinement was carried out in Refmac [44]. </t>
  </si>
  <si>
    <t xml:space="preserve">The structures of the TelSAM domains are also similar to the previously determined structures. </t>
  </si>
  <si>
    <t xml:space="preserve">Superposition of the TelSAM domains onto the A chain of the original TelSAM structure (pdb code 1JI7) generates the following Cα RMSD values: 0.73 Å for chain A, 0.49 Å for chain B, and 0.33 Å for chain C. The RMSD values for n-FUR domain compared to the A and B chains of the previously determined structure of n-FUR (pdb code 2FU4) are 0.88 Å, and 0.95 Å, respectively. </t>
  </si>
  <si>
    <t xml:space="preserve">The largest change for the n-FUR domain is observed at the loop consisting of residues 72–78 as shown in Fig 6. </t>
  </si>
  <si>
    <t xml:space="preserve">The organization of the 3TelSAM portion of the fusion achieved the expected structure, an oligomer with 180° degree rotation per unit that forms a 21 screw axis, which can also be described as one dimensional crystals or fibers. </t>
  </si>
  <si>
    <t xml:space="preserve">The observed structure for the TelSAM oligomer in this structure is similar to the original TelSAM oligomeric structure (PDB code 1JI7). </t>
  </si>
  <si>
    <t xml:space="preserve">A repeat distance of 54.8 Å is observed in this structure vs. 52.7 Å in the original TelSAM structure. The average interface surface area per monomer between the TelSAM domains is 622.8 Å2 in this structure vs. 624.8 Å2 in the original structure. </t>
  </si>
  <si>
    <t xml:space="preserve">In our structure, there is one molecule in the asymmetric unit, which contains three TelSAM domains. </t>
  </si>
  <si>
    <t xml:space="preserve">Similarly, three TelSAM molecules were present in the asymmetric unit in the original TelSAM structure (pdb code 1JI7). </t>
  </si>
  <si>
    <t xml:space="preserve">If the three TelSAM domains from the original structure are treated as a single molecule and compared to our structure, an overall Cα RMSD of 1.59 Å is obtained. These results indicate structural similarities between these two structures, regarding the TelSAM monomers as well as the TelSAM oligomers. </t>
  </si>
  <si>
    <t xml:space="preserve">The n-FUR domain attained the desired 2-fold symmetry, although not the packing interactions previously observed (PDB code: 2FU4). </t>
  </si>
  <si>
    <t xml:space="preserve">However, since the crystals were obtained in the absence of cadmium, it was apparent that the likelihood of obtaining the previously observed dimer [40] was low, and it was unclear which orientation the n-FUR domain would adopt. It is likely that the flexibility of the loops allowed the n-FUR domain to sample a variety of packing interactions and adopt a favorable orientation leading to crystal growth. </t>
  </si>
  <si>
    <t>PMC5383913</t>
  </si>
  <si>
    <t>3WI6</t>
  </si>
  <si>
    <t xml:space="preserve">The most active derivatives 3c and 4a–4c were docked on the active site of MK-2 enzyme in a trial to suggest a mechanism of action for their cytotoxic activity. </t>
  </si>
  <si>
    <t xml:space="preserve">The protein data bank file (PDB: 3WI6). </t>
  </si>
  <si>
    <t xml:space="preserve">The file contains MK-2 enzyme co-crystalized with an inhibitor. All docking procedures were achieved by MOE (Molecular Operating Environment) software 10.2008 provided by chemical computing group, Canada. </t>
  </si>
  <si>
    <t xml:space="preserve">All the minimizations were performed with MOE until a RMSD gradient of 0.05 kcal mol−1 Å−1 with MMFF94X force field and the partial charges were automatically calculated. </t>
  </si>
  <si>
    <t xml:space="preserve">The protein data bank file (PDB:3WI6) was selected for this purpose. </t>
  </si>
  <si>
    <t xml:space="preserve">The file contains MK-2 enzyme Co-crystalized with a ligand obtained from protein data bank. The enzyme was prepared for docking studies where: (i) Ligand molecule was removed from the enzyme active site. </t>
  </si>
  <si>
    <t>PMC5492117</t>
  </si>
  <si>
    <t>2P16</t>
  </si>
  <si>
    <t xml:space="preserve">This complex triggers a signaling cascade, which induces severe complications. </t>
  </si>
  <si>
    <t xml:space="preserve">So, further research is required to understand the interaction between NOACs and their receptors.Fig. 3Active sites of (a) Dabigatran-thrombin (PDB accession: 4YHI) and (b) Apixaban-factor Xa (PDB accession: 2P16). </t>
  </si>
  <si>
    <t xml:space="preserve">These inhibitors generate specific interactions to their target enzymes to prevent anti-coagulation. The hydrophobic and hydrophobic pharmacophores interact to their target enzymes. Blue, red, and gray represent the nitrogen, oxygen, and carbon atoms </t>
  </si>
  <si>
    <t>PMC6479630</t>
  </si>
  <si>
    <t>3PBL</t>
  </si>
  <si>
    <t xml:space="preserve">Homology Models of Dopamine Receptors D1R-D5R Are Stable </t>
  </si>
  <si>
    <t xml:space="preserve">The ligand-free D2-like homology models were generated using the resolved ligand-bound crystal structures of the D2R (PDBid: 6CM4) [36], D3R (PDBid: 3PBL) [37] and D4R (PDBid: 5WIU) [38] (over 90% identity). </t>
  </si>
  <si>
    <t xml:space="preserve">The 3D crystal structures of DRs are typically incomplete, lacking key regions for intracellular partner coupling such as intracellular loop 3 (ICL3). In contrast, D1-like DRs lack their own templates and therefore, the most suitable template to each DR was selected according to the percentage of similarity obtained upon sequence alignment by BLAST [40] in combination with ClustalOmega [41]. </t>
  </si>
  <si>
    <t xml:space="preserve">Different authors hypothesized that DRs have a secondary binding pocket (SBP) next to the OBP, which was confirmed by the resolved crystal structures together with computational analyses [37,38,59]. </t>
  </si>
  <si>
    <t xml:space="preserve">Crystal structures of D2R (PDBid: 6CM4) [36] and D3R (PDBid: 3PBL) [37] and computational data suggest that 7.43Tyr is also a crucial amino-acid for interaction in the SBP [17,36,37]. </t>
  </si>
  <si>
    <t xml:space="preserve">2.57Val was shown to form a hydrophobic pocket for antagonists like clozapine and haloperidole [57]. However, since the OBP is widely explored through experimental, computational and crystal structure data, there could be other residues important in the SBP. </t>
  </si>
  <si>
    <t xml:space="preserve">The apo-DR models were generated with MODELLER 9.19 (version MODELLER 9.19, released Jul 25th, 2017) (University of California San Francisco, San Francisco, CA, USA) [93]. </t>
  </si>
  <si>
    <t xml:space="preserve">For D2-like receptors we used their corresponding crystal structures as templates: the D2R complexed with risperidone (PDBid: 6CM4) [36], the D3R complexed with D2R-antagonist eticlopride, (PDBid: 3PBL) [37] or D4R complexed with D2R/D3R-antagonist nemonapride (PDBid: 5WIU) [38]. </t>
  </si>
  <si>
    <t xml:space="preserve">Depending on the sequence similarity obtained with Basic Local Alignment Search Tool (BLAST, NCBI, Rockville, MD, USA) [40] and ClustalOmega (EMBL-EBI, Cambridgeshire, UK) [41] and listed in Table 2, either D3R (for the D1R) or D4R (for the D5R) were chosen as template to model the D1-like DRs. Due to the length of the ICL3, this was cut and substituted with two or four alanine residues, for D2- and D1-like receptors. </t>
  </si>
  <si>
    <t>PMC4340781</t>
  </si>
  <si>
    <t xml:space="preserve">During the execution of the loaded state machine, every generic API will be mapped to corresponding data source API. </t>
  </si>
  <si>
    <t xml:space="preserve">For example, following the ontological definition for the fetchData API (Figure 16) and the state machine context, Access-read is translated to object1.fetchData(“pdb:1e12”, “pdb”, “raw”) (step 12). Figure 16 An example of classifying biological data source functionality.  </t>
  </si>
  <si>
    <t xml:space="preserve">Finally, the execution result of the FetchData operation is sent to the client application (step 14). The extracted metadata guides the DC client to load appropriate class and invoke its method for displaying obtained protein data (step 15). </t>
  </si>
  <si>
    <t>4FZ1</t>
  </si>
  <si>
    <t xml:space="preserve">Insert, the location of mambalgin-1 (cyan) overlapping with PcTx1 (magenta). </t>
  </si>
  <si>
    <t xml:space="preserve">The PcTx1 position was taken from the structure of PcTx1-bound cASIC1a (PDB 4FZ1). b Cartoon representation of a single subunit derived from the cASIC1aΔNC-mambalgin-1 complex. c, d Close-up views of the interactions of the Finger I region (c) and Finger II region (d) of mambalgin-1 with the thumb domain of cASIC1aΔNC. </t>
  </si>
  <si>
    <t xml:space="preserve">The Cα atoms of several key residues in the finger regions are shown as spheres. Basic residues of mambalgin-1 fingers are colored in blue, and the hydrophobic residues in white. e Bar graph representing the effect of different mambalgin-1 point mutants (500 nM) on wild-type cASIC1a. </t>
  </si>
  <si>
    <t>4NYK</t>
  </si>
  <si>
    <t xml:space="preserve">The thumb domain is shown cartoon and the other parts of cASIC1a as well as mambalgin1 in ribbon. </t>
  </si>
  <si>
    <t xml:space="preserve">The apo-cASIC1a (PDB 4NYK), PcTx1-bound cASIC1a (PDB 4FZ1), MitTx1-bound cASIC1a (PDB 4NTY) and mambalgin-1-bound cASIC1a are colored in magenta, yellow, light blue and cyan, respectively. b Superimposition of the thumb domain and its adjacent regions in the β-ball domain of apo-cASIC1a (magenta) and mambalgin-1-bound cASIC1a (cyan). </t>
  </si>
  <si>
    <t xml:space="preserve">The Cα atoms of several key residues involved in acid sensing are shown as spheres, and the distances between these Cα atoms are indicated. c A proposed allosteric mechanism for the inhibition of ASIC1a channel by mambalgin-1. Mambalgin-1 binding to the ASIC1a channel triggers the movement of the thumb domain, which disrupts the connecting residue pairs in the acidic pocket and results in an expanded pocket. </t>
  </si>
  <si>
    <t xml:space="preserve">The structural modeling for the cASIC1aΔNC–mambalgin-1 complex comprised rigid-body fitting of the cASIC1a extracellular domain and full-length mambalgin-1 extracted from the crystal structures (PDB code: 4FZ1 and 5DU1) into the cryo-EM density, followed by fitting of the thumb domain (residue numbers: 305–323 and 337–359) of cASIC1a in rigid-body refinement against the density map by using COOT54. </t>
  </si>
  <si>
    <t xml:space="preserve">Furthermore, docked as a rigid-body model, Finger II (residue numbers: 23–34) of mambalgin-1 was refined in real space by using COOT, including locating the loop region into density. All the figures were created by UCSF Chimera55 and PyMol. </t>
  </si>
  <si>
    <t>PMC5471200</t>
  </si>
  <si>
    <t>2MTS</t>
  </si>
  <si>
    <t xml:space="preserve">In E. coli, the nucleoid occlusion system prevents the Z ring from assembling on nucleoids, and thus the Z ring is formed between two segregated nucleoids31. </t>
  </si>
  <si>
    <t xml:space="preserve">To determine whether the Z ring-like structures of sfGFP-AtFtsZ2-2MTS localize between two segregated nucleoids in E. coli, we stained the nucleoids of E. coli WM2767 cells with DAPI (Fig. 2D): sfGFP-AtFtsZ2-2MTS formed multiple Z ring-like structures randomly at various positions over the nucleoids, suggesting that nucleoid occlusion did not function in the assembly of sfGFP-AtFtsZ2-2MTS in E. coli cells. </t>
  </si>
  <si>
    <t xml:space="preserve">However, these results indicate that if only anchored to the membrane, AtFtsZ2 per se can form Z ring-like structures in E. coli cells.Figure 2Membrane-tethered FtsZ2 forms multiple Z ring-like structures. (A) Fluorescence images of sfGFP-AtFtsZ2 tagged with 2MTS in E. coli WM1074 strain. </t>
  </si>
  <si>
    <t xml:space="preserve">(C) Quantification of Z ring-like structures formed by sfGFP-AtFtsZ2 with or without 2MTS in the WM1074 and WM2767 strains. </t>
  </si>
  <si>
    <t xml:space="preserve">The graph shows the percentage of cells containing &gt;1 Z-ring-like structure. The numbers of elongated bacterial cells investigated for the quantification were 212 (WM1074/sfGFP-AtFtsZ2), 123 (WM1074/sfGFP-AtFtsZ2-2MTS), 97 (WM2767/sfGFP-AtFtsZ2), and 41 (WM2767/sfGFP-AtFtsZ2-2MTS). </t>
  </si>
  <si>
    <t xml:space="preserve">These rings are perpendicular to the membrane plane, to some degree, and resemble the Z rings immunostained in elongated bacterial cells of both thermosensitive ftsZ and ftsZ-depletion mutants42. </t>
  </si>
  <si>
    <t xml:space="preserve">Given that the bacterial cell-division machinery correctly localizes at the inter-chromosomal space, the Z ring-like structures of sfGFP-AtFtsZ2-2MTS detected over the bacterial chromosome might not be incorporated into the cell-division machinery of E. coli. </t>
  </si>
  <si>
    <t xml:space="preserve">Collectively, our results indicate that membrane-targeted AtFtsZ2 can assemble into Z ring-like structures as a filament backbone in the absence of EcFtsZ and other chloroplast division-related proteins in our bacterial expression system. The partly slanted AtFtsZ2 rings might be due to the lack of connection to the peptidoglycan machinery45. </t>
  </si>
  <si>
    <t xml:space="preserve">Bacteria feature a peptidoglycan-containing cell wall that provides rigidity to the cell and maintains the shape of each bacterium. </t>
  </si>
  <si>
    <t xml:space="preserve">Because the constricting ring of MTS-tagged AtFtsZ2 expressed in spherical P. pastoris cells has been proposed to slide along the membrane from the middle region to one end of the cell19, we suggest that the cell-wall integrity of E. coli restricts the constriction of Z ring-like structures formed by sfGFP-AtFtsZ2-2MTS in our bacterial system. </t>
  </si>
  <si>
    <t xml:space="preserve">Notably, whereas long filaments of sfGFP-AtFtsZ2 were observed only when endogenous EcFtsZ was present (Figs 1A and 2B), multiple Z ring-like structures of sfGFP-AtFtsZ2-2MTS were formed even in the EcFtsZ-depleted strain (Fig. 2B), which suggests that EcFtsZ exerts a supportive effect particularly on AtFtsZ2 filamentation ability. The long filaments detected in wild-type cells are possibly generated by bundling of EcFtsZ and AtFtsZ2 homopolymers because EcFtsZ cannot heteropolymerize with AtFtsZ219. </t>
  </si>
  <si>
    <t xml:space="preserve">Notably, whereas long filaments of sfGFP-AtFtsZ2 were observed only when endogenous EcFtsZ was present (Figs 1A and 2B), multiple Z ring-like structures of sfGFP-AtFtsZ2-2MTS were formed even in the EcFtsZ-depleted strain (Fig. 2B), which suggests that EcFtsZ exerts a supportive effect particularly on AtFtsZ2 filamentation ability. </t>
  </si>
  <si>
    <t xml:space="preserve">The long filaments detected in wild-type cells are possibly generated by bundling of EcFtsZ and AtFtsZ2 homopolymers because EcFtsZ cannot heteropolymerize with AtFtsZ219. To reconstitute the inner membrane assembly complex of the chloroplast division machinery in bacteria, it is critical to introduce other regulatory components into bacterial cells together with AtFtsZ2 and accurately evaluate their functions. </t>
  </si>
  <si>
    <t xml:space="preserve">ARC3 also interacts with AtFtsZ2 in a yeast two-hybrid system, and AtFtsZ2 filament assembly is inhibited in A. thaliana ARC3-overexpressing plants24. </t>
  </si>
  <si>
    <t xml:space="preserve">Consistently, nonbacterial ARC3 expression potently lowered the filament length of sfGFP-AtFtsZ2 and reduced the number of Z ring-like structures formed by sfGFP-AtFtsZ2-2MTS in bacterial cells (Fig. 3). </t>
  </si>
  <si>
    <t xml:space="preserve">Here, the AtFtsZ2 Z ring-like structures were forcibly tethered to the membrane by the MTS, and ARC3 strongly inhibited AtFtsZ2 filamentation, and thus the number of Z ring-like structures formed might have been reduced due to the inhibition of AtFtsZ2 filament assembly by ARC3. Notably, the cells expressing both AtFtsZ2-2MTS and ARC3 were much shorter than those expressing only AtFstZ2-2MTS were. </t>
  </si>
  <si>
    <t xml:space="preserve">In our bacterial system, ARC6 colocalized with AtFtsZ2 and drastically altered its filament morphology, from linear filaments to Z ring-like structures (Fig. 4, see Supplementary Fig. S6B). </t>
  </si>
  <si>
    <t xml:space="preserve">This Z ring-like structure formation and the membrane attachment of AtFtsZ2 strongly depended on the C-terminal ARC6-interacting sequence of AtFtsZ2, which indicates that ARC6-tethered AtFtsZ2 behaves like AtFtsZ2-2MTS, an artificial membrane-targeting protein, and assembles into multiple Z ring-like structures. </t>
  </si>
  <si>
    <t xml:space="preserve">Conversely, the Z ring-like structures formed by AtFtsZ2 and ARC6 in bacterial cells reflect the natural condition of the chloroplast Z ring, which concurrently demonstrates that ARC6 functions as a genuine membrane-anchoring partner of AtFtsZ2. Recently, ARC6 was reported to be capable of stabilizing AtFtsZ2 polymers in yeast cells independently of its Z ring-tethering function25; the stromal region of ARC6 was observed to lower the turnover rate of AtFtsZ2 polymers. </t>
  </si>
  <si>
    <t>PMC3203607</t>
  </si>
  <si>
    <t>2V8W</t>
  </si>
  <si>
    <t xml:space="preserve">X-ray diffraction data were collected using the Advanced Light Source beamline 4.2.2 at the Lawrence Berkley National Laboratory and 19-ID of the Structural Biology Center, Advanced Photon Source (APS) at Chicago. </t>
  </si>
  <si>
    <t xml:space="preserve">The Ascaris eIF4E-3 complex structures were solved by molecular replacement using PDB:2V8W as the initial model and the program PHASER in the CCP4 suite (36). </t>
  </si>
  <si>
    <t xml:space="preserve">Model building and manual refinement were performed in COOT (37) and REFMAC from the CCP4 suite (36), respectively. Figures were generated using Pymol (38). </t>
  </si>
  <si>
    <t>3M93</t>
  </si>
  <si>
    <t xml:space="preserve">Atomic coordinates and structure factors have been deposited in the Protein Data Bank for Ascaris eIF4E-3-m7GTP-4E-BP complex (PDB code 3M93) and Ascaris eIF4E-3- m2,2,7GTP-4E-BP complex (PDB code 3M94). </t>
  </si>
  <si>
    <t xml:space="preserve">Using this shorter construct in the presence of the human 4E-BP1 peptide, we obtained diffraction quality crystals and determined the co-crystal structures of Ascaris eIF4E-3 with m2,2,7GTP and m7GTP (Table 3). </t>
  </si>
  <si>
    <t xml:space="preserve">The overall structures of the Ascaris m2,2,7GTP and m7GTP complexes are very similar to each other (RMSD for Cα = 0.31 Å) and to the human eIF4E-m7GTP complex structures (PDB:2V8W, RMSD for Cα = 0.79 Å) (25) (Figure 1A–C and Supplementary Figure S1C). </t>
  </si>
  <si>
    <t xml:space="preserve">The human 4E-BP1 peptide binds to the opposite surface of the protein and forms interactions with Ascaris eIF4E-3 (Figure 1A and B) almost identical to those previously observed in the human eIF4E/4E-BP complex structure (43). Figure 1.Structure comparison of Ascaris eIF4E-3 m7GTP and m2,2,7GTP complexes. (A and B) Ascaris eIF4E-3 structure in complex with m2,2,7GTP and human 4E-BP1 peptide (blue) shown in two orientations. </t>
  </si>
  <si>
    <t>1XK5</t>
  </si>
  <si>
    <t xml:space="preserve">The position of these two residues in the Ascaris eIF4E-3 complex structures (m7GTP or m2,2,7GTP-cap) and their lack of change on binding the two caps (Supplementary Figure S7) suggests they are not likely the key determinants of cap binding specificity. </t>
  </si>
  <si>
    <t xml:space="preserve">The only other trimethylguanosine cap-binding protein whose structure is known is snurportin1 (PDB: 1XK5) (46). </t>
  </si>
  <si>
    <t xml:space="preserve">Snurportin specifically binds the trimethylguanosine cap of snRNAs. The m2,2,7GpppG-cap-binding mechanism for snurportin1 (PDB:1XK5) is different from that observed in Ascaris eIF4E-3 (Supplementary Figure S8). </t>
  </si>
  <si>
    <t xml:space="preserve">Snurportin specifically binds the trimethylguanosine cap of snRNAs. </t>
  </si>
  <si>
    <t xml:space="preserve">The m2,2,7GpppG-cap-binding mechanism for snurportin1 (PDB:1XK5) is different from that observed in Ascaris eIF4E-3 (Supplementary Figure S8). </t>
  </si>
  <si>
    <t xml:space="preserve">The hypermethylated base of the cap is stacked with an aromatic group (Trp107) of snurportin and the second base forms the third residue in a stacked sandwich. Consistent with this structure, snurportin binds a dinucleotide cap (m2,2,7GpppG) with a 10-fold higher affinity than a mononucleotide cap (46). </t>
  </si>
  <si>
    <t>PMC2823383</t>
  </si>
  <si>
    <t>1IFS</t>
  </si>
  <si>
    <t xml:space="preserve">CastP server (1b) is used to validate the results obtained from Discovery studio. </t>
  </si>
  <si>
    <t xml:space="preserve">The figure shows that in PDB 1IFS-A, large no. of binding cavities are present on the basis of topographical geometry. </t>
  </si>
  <si>
    <t xml:space="preserve">Binding cavities 3 and 19 depicts the involvement of similar residues E and L from the motif “LVELS”, as observed within the sequence below the three dimensional figure. Similar residues are conserved in pdb structures involved in the binding of Iron (Fe) and Manganese (Mn) within the protein structures 1IFS-A corresponding to genes Nramp1. </t>
  </si>
  <si>
    <t xml:space="preserve">Binding cavities 3 and 19 depicts the involvement of similar residues E and L from the motif “LVELS”, as observed within the sequence below the three dimensional figure. </t>
  </si>
  <si>
    <t xml:space="preserve">Similar residues are conserved in pdb structures involved in the binding of Iron (Fe) and Manganese (Mn) within the protein structures 1IFS-A corresponding to genes Nramp1. </t>
  </si>
  <si>
    <t xml:space="preserve">This gene is reported to be involved in Fe and Mn uptake (Maser P et al.,2001, L. E. Williams et al.,2000 [10]. </t>
  </si>
  <si>
    <t xml:space="preserve">(a) Predicted motif for Nramp1 (LVELS, PDB Id 1IFS-A). </t>
  </si>
  <si>
    <t xml:space="preserve">The above (a) depicts the presence of binding cavities in the vicinity of metal binding motifs LVELS in pdb 1IFSa (binding site module in Discovery studio). Here binding crevices are depicted as binding point ranges in large proportions that can be seen preferentially around valine, Glutamine and leucine amino acid. </t>
  </si>
  <si>
    <t>1q3l</t>
  </si>
  <si>
    <t xml:space="preserve">The tertiary structures of investigated CHD peptides were predicted using I-TASSER server with default parameters (http://zhanglab.ccmb.med.umich.edu/I-TASSER/) [39]. </t>
  </si>
  <si>
    <t xml:space="preserve">The tertiary structure of dmHP1 from Drosophila melanogaster is available in Protein Data Bank (http://www.rcsb.org/pdb/home/home.do) under the ID—1q3l [7]. </t>
  </si>
  <si>
    <t xml:space="preserve">The red color indicates branches where sites under positive selection at the cutoff posterior probability 90% were identified. </t>
  </si>
  <si>
    <t xml:space="preserve">Multiple alignment including the “classical” chromodomain (dmHP1 from Drosophila melanogaster) and sampled representatives of group I and group II chromodomains from LTR retrotransposons (a); estimated tertiary structure for dmHP1 CHD (pdb : 1q3l; [7]) and predicted tertiary structures for some LTR retrotransposon CHDs (b). </t>
  </si>
  <si>
    <t xml:space="preserve">The GenBank accession numbers are indicated for each sequence used. The secondary structure elements are shownon the top (arrows indicate β-strands; rectangle α-helix) [3–7]. </t>
  </si>
  <si>
    <t>PMC4086066</t>
  </si>
  <si>
    <t>2bw3</t>
  </si>
  <si>
    <t xml:space="preserve">Protein families DUF659 and DUF4371 are linked by a marginal homology detected with the profile–profile alignment algorithm FFAS03. </t>
  </si>
  <si>
    <t xml:space="preserve">Both families also show a weak similarity to the catalytic (DNA-binding) domain from hermes DNA transposase (PDB ID: 2bw3), but they currently do not have a functional annotation in the Pfam database. </t>
  </si>
  <si>
    <t xml:space="preserve">PubServer searches seeded with sequences of members of any of these families reveal several publications describing individual proteins as transposases. Based on this information, one can hypothesize that these two protein families most likely consist of DNA-binding domains of transposases. </t>
  </si>
  <si>
    <t>PMC6324064</t>
  </si>
  <si>
    <t>3DEM</t>
  </si>
  <si>
    <t xml:space="preserve">As a faithful steward of PDB data, RCSB PDB has transformed how the resource is managed as a global Public Good and how structure data are (i) expertly validated and biocurated when contributed by &gt;30 000 PDB Data Depositors; (ii) stored in a relational database using an extensible common data standard; and (iii) packaged and delivered to &gt;1 million PDB Data Consumers. </t>
  </si>
  <si>
    <t xml:space="preserve">Concurrently, RCSB PDB has kept pace with critical technical advances in macromolecular crystallography (MX) and nuclear magnetic spectroscopy (NMR) and the exciting developments of new structure determination methods [serial femtosecond X-ray crystallography and 3D electron microscopy (3DEM)], while engaging international experts and implementing community standards for data representation and validation. </t>
  </si>
  <si>
    <t xml:space="preserve">PDB data address significant research questions in scientific disciplines ranging from Agriculture to Zoology (9,10). RCSB PDB delivers significant value to PDB Data Consumers providing important insights that go well beyond the content and scope of the original scientific publication. </t>
  </si>
  <si>
    <t>1ema</t>
  </si>
  <si>
    <t xml:space="preserve">Moreover, RCSB PDB provides them with access to a wide range of information that is updated weekly from resources that Users might not ordinarily consult. </t>
  </si>
  <si>
    <t xml:space="preserve">At last, sequence and 3D structure similarity data provided on rcsb.org help our Users make scientific connections that might otherwise have remained hidden (e.g. high-structure similarity of green fluorescent protein (PDB ID: 1ema (32)) and a mammalian basement membrane protein, Nidogen (PDB ID: 1gl4 (33)), despite low sequence identity ∼9%). </t>
  </si>
  <si>
    <t xml:space="preserve">Once our Users have identified one or more structures of interest, RCSB PDB website features enable further exploration though mappings of structures to chromosomal positions and genetic variations (human only); metabolic pathways (human and Escherichia coli) (34); and information about drugs (DrugBank (35)) and ligands (BindingDB (36)). Sequence and 3D visualization tools include display of macromolecules and ligand interactions; electron density maps; structure validation information; and sites of post-translational and other chemical modifications (e.g. glycosylation) and biomedically important point mutations (37). </t>
  </si>
  <si>
    <t>3og7</t>
  </si>
  <si>
    <t xml:space="preserve">Polypeptide chain ribbons are colored from N-terminus (blue) to C-terminus (red). </t>
  </si>
  <si>
    <t xml:space="preserve">(B) NGL view of the interaction of B-Raf Kinase bound to the US FDA approved anti-neoplastic drug Vemurafenib (PDB ID: 3og7 (55)). </t>
  </si>
  <si>
    <t xml:space="preserve">Ball-and-stick figure atom color coding (C-gray for drug or white for protein; O-red; N-blue; S-yellow; F-green). Hydrogen bonds are denoted with blue dashed lines, hydrophobic interactions with gray-dashed lines and cation–π interactions with pink-dashed lines. </t>
  </si>
  <si>
    <t>4ht5</t>
  </si>
  <si>
    <t xml:space="preserve">EPPIC and 3D NGL ribbon diagram views of CcmP, a tandem bacterial microcompartment domain protein from the beta-carboxysome (PDB ID: 4ht5 (56)). (A) EPPIC assembly graph corresponding to the D3 symmetric assembly with the NGL view of the same assembly. </t>
  </si>
  <si>
    <t xml:space="preserve">Nodes denote proteins and edges denote interfaces between proteins, colored to represent distinct modes of protein–protein interaction. (B) Same structure in NGL viewer. </t>
  </si>
  <si>
    <t xml:space="preserve">PDB Metrics: growth of new 3DEM structures in the PDB. </t>
  </si>
  <si>
    <t xml:space="preserve">All statistical charts are updated dynamically each week. Data can be downloaded for external use. </t>
  </si>
  <si>
    <t>PMC3985003</t>
  </si>
  <si>
    <t>2CZJ</t>
  </si>
  <si>
    <t xml:space="preserve">The 5’-coding piece and 3’-amino acid acceptor piece are designated in green and violet, respectively. (B) Tetiary structure of tmRNA or its fragment in complex with SmpB. </t>
  </si>
  <si>
    <t xml:space="preserve">(Left) A crystal structure of a complex of a TLD fragment lacking the 3’CCA end of T. thermophilus tmRNA (the 5’ 25 residues and 3’ 34 residues connected by a UUCG loop) and the globular domain (N-terminal 123 of a total of 144 residues) of SmpB (PDB ID: 2CZJ; Bessho et al., 2007). </t>
  </si>
  <si>
    <t xml:space="preserve">TLD (brown) and SmpB (dark blue) mimic the upper and lower halves of the L-shaped structure of tRNA, respectively. (Right) A cryo-EM structure of tmRNA·SmpB in a T. thermophilus post-translocated state complex of trans-translation (PDB ID: 3YIR; Weis et al., 2010b) is shown, with TLD, the tag-encoding region and SmpB designated in brown, red, and dark blue, respectively. </t>
  </si>
  <si>
    <t>PMC4077739</t>
  </si>
  <si>
    <t>4M1U</t>
  </si>
  <si>
    <t xml:space="preserve">Amino acid differences with respect to Stx2a are denoted in bold. </t>
  </si>
  <si>
    <t xml:space="preserve">Numbering starts with the first amino acid of the mature peptide. (B) Structural comparison. The mutagenesis function of PYMOL was used to substitute amino acids of the Stx variants into the crystal structure of disaccharide bound Stx2a (PDB: 4M1U). </t>
  </si>
  <si>
    <t xml:space="preserve">The structures are oriented to display the receptor binding face of the B-subunits, with an individual subunit representing a different Stx variant. Color-coding is as follows: wheat, Stx1; green, Stx2a; yellow, Stx2b, blue, Stx2c, blue, bound disaccharide; red, A-tail of Stx2a; pink, amino acid polymorphisms with respect to Stx2a. </t>
  </si>
  <si>
    <t>PMC2847147</t>
  </si>
  <si>
    <t>1WUJ</t>
  </si>
  <si>
    <t xml:space="preserve">In addition, each of the CN− ligands at the iron can potentially form up to two hydrogen bonds, as indicated in Fig. 9, whereas the CO ligand is surrounded by more hydrophobic residues and is thus not hydrogen-bonded. </t>
  </si>
  <si>
    <t xml:space="preserve">It is well known that the environment of such iron ligands greatly affects the redox properties of the central metal [59, 60].Fig. 9Proposed structure of the active site of the [NiFe] hydrogenase from D. vulgaris Miyazaki F in the Ni-SL state (based on the structure of Ni-B; Protein Data Bank entry 1WUJ). </t>
  </si>
  <si>
    <t xml:space="preserve">The amino acid residues His88, Arg479 and Ser502 and part (backbone) of Pro480 and Pro478 are shown. The putative hydrogen bonds to the direct ligands of the NiFe complex are represented with dashed lines. </t>
  </si>
  <si>
    <t>PMC5889910</t>
  </si>
  <si>
    <t>1h9z</t>
  </si>
  <si>
    <t xml:space="preserve">The coordinates of compounds 1 and 2 were taken from its crystal structure as a .cif file and were converted to the PDB format using Mercury software. </t>
  </si>
  <si>
    <t xml:space="preserve">Te crystal structure of the human serum albumin (PDB ID: 1h9z) was downloaded from the protein data bank (http://www.rcsb.org./pdb). </t>
  </si>
  <si>
    <t xml:space="preserve">Visualization of minimum energy favorable docked poses has been performed using Discovery Studio 4.1 [24] and PyMOL [25]. </t>
  </si>
  <si>
    <t>2px0</t>
  </si>
  <si>
    <t xml:space="preserve">Bange et al. (2007) reported that FlhF of B. subtilis forms a stable homodimer structure in the presence of GTP, and that the G domains form a composite active site harboring two GTP molecules. </t>
  </si>
  <si>
    <t xml:space="preserve">Differences in the predicted protein structures of FlhF and FlhF(T368A) are presented, respectively, in Fig. 6A and B, which are based on models of the C. jejuni FlhF protein calculated from the template flagellar biosynthesis protein FlhF‐ 2px0.1 of B. subtilis (Bange et al., 2007). </t>
  </si>
  <si>
    <t xml:space="preserve">Substitution of the threonine residue with alanine prevents the formation of the hydrogen bond between L287 and T368 that tethers two adjacent β‐sheets that flank a returning loop that constitute the G3 domain. The effect of this is likely to destabilize GTP binding, and as a consequence the formation of the functional homodimer. </t>
  </si>
  <si>
    <t>PMC2865515</t>
  </si>
  <si>
    <t>1L2Y</t>
  </si>
  <si>
    <t xml:space="preserve">BK and AN have no determined secondary structure and all of the calculations started with an all-trans backbone and side-chain conformation. </t>
  </si>
  <si>
    <t xml:space="preserve">Instead, the Trp-cage initial structure was obtained by a 20-ns MD simulation in aqueous solution at ambient conditions based on the NMR structure number 1 deposited in the protein data bank (PDB code: 1L2Y) [78] (see Text S1). </t>
  </si>
  <si>
    <t xml:space="preserve">The most probable protonation state in water [78] was chosen. For the chosen set of protonation sites, all of the charge states which feature more than one protomer were taken into account. </t>
  </si>
  <si>
    <t>PMC5049672</t>
  </si>
  <si>
    <t>7CEL</t>
  </si>
  <si>
    <t xml:space="preserve">Thus, TeCel7A is of substantial relevance to the field and has the additional benefit of facile heterologous expression in S. cerevisiae (Dana et al., 2012). </t>
  </si>
  <si>
    <t xml:space="preserve">(A) T. reesei Cel7A, PDB: 7CEL (gray) bound to a cellulose substrate chain and product cellobiose (orange). </t>
  </si>
  <si>
    <t xml:space="preserve">Amino acid residues selected for site‐directed mutagenesis in the enzymes’ binding tunnel are highlighted in yellow and catalytic residues are shown in green. (B) A close‐up of the cellobiose product binding site showing the alignment of T. reesei Cel7A (gray and yellow, PDB: 7CEL) with T. emersonii Cel7A (violet, PDB: 3PFX). </t>
  </si>
  <si>
    <t xml:space="preserve">Amino acid residues selected for site‐directed mutagenesis in the enzymes’ binding tunnel are highlighted in yellow and catalytic residues are shown in green. </t>
  </si>
  <si>
    <t xml:space="preserve">(B) A close‐up of the cellobiose product binding site showing the alignment of T. reesei Cel7A (gray and yellow, PDB: 7CEL) with T. emersonii Cel7A (violet, PDB: 3PFX). </t>
  </si>
  <si>
    <t xml:space="preserve">The cellobiose from the T. reesei crystal structure is shown in orange and one from T. emersonii in violet. Residue numbering corresponds to the T. emersonii Cel7A enzyme. </t>
  </si>
  <si>
    <t>PMC4539680</t>
  </si>
  <si>
    <t>3QWQ</t>
  </si>
  <si>
    <t xml:space="preserve">This file contains supplementary Figure S8. Distribution of AASs in EGFR protein. a, Distribution of AASs along EGFR protein sequence in different cancer types. </t>
  </si>
  <si>
    <t xml:space="preserve">The X-axis represents the positions of the amino acids in the protein sequence. b, 3-dimensional protein structure of extracellular domain in EGFR (pdbid: 3QWQ). c, 3-dimensional protein structure of kinase domain in EGFR (pdbid: 3POZ). </t>
  </si>
  <si>
    <t xml:space="preserve">Positions of harmful AASs are highlighted in red, positions of benign AASs in blue and positions where both harmful and benign AASs are present in yellow. </t>
  </si>
  <si>
    <t>2ypa</t>
  </si>
  <si>
    <t xml:space="preserve">The N-terminal region that interacts with CBFA2T3 (orange) is separated by a long disordered/unstructured region (shown as a looped line). b Alignment of the DNA-binding region (residues 527–644) of TCF3 (Uniprot: P15923). </t>
  </si>
  <si>
    <t xml:space="preserve">The location of the domain is inferred by sequence similarity to the structure from protein databank code 2ypa chain A (a heterodimeric complex involving an equivalent domain from human TAL1 in complex with DNA). </t>
  </si>
  <si>
    <t xml:space="preserve">Differences between the sequences are highlighted (uncolored and bold for uncharged amino acids; red for negatively charged and blue for positively charged amino acids). Note that many changes alter the charge in one isoform relative to the other, leading to a net gain of four negative charges in isoform E12 relative to isoform E47. c Representations of the electrostatic surface of the E12 (left) and E47 (right) isoforms. </t>
  </si>
  <si>
    <t>2QL2</t>
  </si>
  <si>
    <t xml:space="preserve">TCF3-ID3-CBFA2T3 interaction modeling </t>
  </si>
  <si>
    <t xml:space="preserve">We modeled the TCF3-ID3 dimer using Modeller86 and the ternary complex structure between the Tcf3-Neurod1 dimer and DNA (PDB ID: 2QL2) as a template. </t>
  </si>
  <si>
    <t xml:space="preserve">The TCF3-CBFA2T3 interaction interface was predicted using Interprets87 and the structure between TCF12-RUNX1T1 (PDB ID: 2KNH) as a template. Electrostatic surfaces for the ID3-TCF3 dimers (considering both E12 and E47 isoforms) were calculated through the APBS approach available in Pymol. </t>
  </si>
  <si>
    <t>2KNH</t>
  </si>
  <si>
    <t xml:space="preserve">The TCF3-CBFA2T3 interaction interface was predicted using Interprets87 and the structure between TCF12-RUNX1T1 (PDB ID: 2KNH) as a template. </t>
  </si>
  <si>
    <t xml:space="preserve">Electrostatic surfaces for the ID3-TCF3 dimers (considering both E12 and E47 isoforms) were calculated through the APBS approach available in Pymol. </t>
  </si>
  <si>
    <t>PMC4846164</t>
  </si>
  <si>
    <t>3LNX</t>
  </si>
  <si>
    <t xml:space="preserve">The second PDZ domain (PDZ2) from the human tyrosine phosphatase 1E (hPTP1E) is used as a test protein in this study to further develop the RRS method. </t>
  </si>
  <si>
    <t xml:space="preserve">The allosteric mechanisms of PDZ2 have been the subject of a number of studies with various residues identified as key allosteric residues.[42, 47, 61] Initial crystal structures for the unbound and bound states with RA-GEF2 peptide (EQVSAV) were obtained from the Protein Data Bank (PDB) with IDs 3LNX and 3LNY, respectively.[82] PDZ2 structures in both 3LNX and 3LNY contain 94 residues. </t>
  </si>
  <si>
    <t xml:space="preserve">For the residues with multiple copies in the PDB files, the first coordinate set was used to prepare the simulation systems. The structures from the PDB were processed with hydrogen atoms added and solvated in water (TIP3P)[83] with charge balancing ions of sodium and chlorine added. </t>
  </si>
  <si>
    <t>PMC6305486</t>
  </si>
  <si>
    <t>2VH1</t>
  </si>
  <si>
    <t xml:space="preserve">Structure determination and refinement </t>
  </si>
  <si>
    <t xml:space="preserve">The structure of the FtsQ50–276/FtsB25–103 complex was solved by the molecular replacement method using the monomer model (chain A) of FtsQ from E. coli (PDB ID: 2VH1)19. </t>
  </si>
  <si>
    <t xml:space="preserve">A cross-rotational search followed by a translational search was performed using the Phaser program40. Subsequent manual model building was carried out using the COOT program40 and restrained refinement was performed using the REFMAC5 program41. </t>
  </si>
  <si>
    <t>1FA2</t>
  </si>
  <si>
    <t xml:space="preserve">A standard curve was obtained using molecular weight markers (Sigma-Aldrich, St. Louis, MO, USA). </t>
  </si>
  <si>
    <t xml:space="preserve">The Stokes radii of β-amylase, alcohol dehydrogenase, carbonic anhydrase, and cytochrome c were calculated from the crystal structures of each protein (PDB codes: 1FA2, 2HCY, 1V9E, and 1HRC, respectively) using the HYDROPRO program42. </t>
  </si>
  <si>
    <t>PMC4445978</t>
  </si>
  <si>
    <t>4NCO</t>
  </si>
  <si>
    <t xml:space="preserve">Numerous studies have mapped possible interaction between the gp120 C1 and C5 domains with the ecto domain of gp41, which is now supported by a recent 4.7 Å crystal structure of a soluble, cleaved BG505 SOSIP.664 gp140 trimer in complex with a potent broadly neutralizing antibody (bnAb), PGT122, and recent 5.8 Å cryo-electron microscopy re-construction of the Env trimer in complex with a CD4 binding site bnAb, PGV04 [36–38, 40–44]. </t>
  </si>
  <si>
    <t xml:space="preserve">In Fig. 7, we have utilized the crystal structure coordinates of the Env trimer (PDB - 4NCO) to highlight the interaction between the gp120 C1, C5, and ecto-gp41 domains (residues 1–126). </t>
  </si>
  <si>
    <t xml:space="preserve">For this model, the bnAb PGT122 is hidden, viral membrane would be on top, and CD4/CCR5 would engage at the bottom of each view (Fig. 7a). The Env trimer “core” containing the close association between C1, C5, and ecto-gp41 domains of each gp120 subunit is shown by turning the structure 90° clockwise (Fig. 7b) and by being stripped of all other gp120 residues (Fig. 7c). </t>
  </si>
  <si>
    <t xml:space="preserve">These trimer domains are less exposed and more encased by the remaining gp120 regions (Fig. 7d).Fig. 7Model of the C1/C5/ecto-gp41 core in the crystal structure of the HIV-1 gp140 trimer. </t>
  </si>
  <si>
    <t xml:space="preserve">This figure is derived from the recent 4.7 Å crystal structure of a soluble, cleaved BG505 SOSIP.664 gp140 trimer in complex with a potent bnAb, PGT122 [37] (PDB - 4NCO). </t>
  </si>
  <si>
    <t xml:space="preserve">The interaction between the gp120 C1, C5, and ecto-gp41 domains is highlighted. For this model, the bnAb PGT122 is hidden, viral membrane would be on top, and CD4/CCR5 would engage at the bottom of each view. </t>
  </si>
  <si>
    <t>PMC3012696</t>
  </si>
  <si>
    <t>1Y8Q</t>
  </si>
  <si>
    <t xml:space="preserve">(A) Structure of isolated S. cerevisiae Uba2ufd, shown in magenta. </t>
  </si>
  <si>
    <t xml:space="preserve">(B) Structure of isolated S. cerevisiae Uba2ufd superimposed on the corresponding region of human Uba2 (1Y8Q.pdb, blue) [19]. </t>
  </si>
  <si>
    <t xml:space="preserve">(C) Structure of isolated S. cerevisiae Uba2ufd superimposed on the corresponding region of S. cerevisiae Uba1, the E1 for ubiquitin (3CMM.pdb, green) [28]. (D) Structure of isolated S. cerevisiae Uba2ufd superimposed on the corresponding region of human Uba3 (1Y8X.pdb, peach) [31]. </t>
  </si>
  <si>
    <t>3CMM</t>
  </si>
  <si>
    <t xml:space="preserve">(C) Structure of isolated S. cerevisiae Uba2ufd superimposed on the corresponding region of S. cerevisiae Uba1, the E1 for ubiquitin (3CMM.pdb, green) [28]. </t>
  </si>
  <si>
    <t xml:space="preserve">(D) Structure of isolated S. cerevisiae Uba2ufd superimposed on the corresponding region of human Uba3 (1Y8X.pdb, peach) [31]. (E) Comparison of E1-E2 interactions in Sumo and NEDD8 pathways by superimposing the E1 ufds from the Uba2ufd–Ubc9 complex structure with a prior human Uba3ufd-Ubc12 (grey) structure (1Y8X.pdb) [31]. </t>
  </si>
  <si>
    <t>1Y8X</t>
  </si>
  <si>
    <t xml:space="preserve">(D) Structure of isolated S. cerevisiae Uba2ufd superimposed on the corresponding region of human Uba3 (1Y8X.pdb, peach) [31]. </t>
  </si>
  <si>
    <t xml:space="preserve">(E) Comparison of E1-E2 interactions in Sumo and NEDD8 pathways by superimposing the E1 ufds from the Uba2ufd–Ubc9 complex structure with a prior human Uba3ufd-Ubc12 (grey) structure (1Y8X.pdb) [31]. (F) Comparison of E1-E2 interactions in Sumo and NEDD8 pathways by superimposing the E1 ufds from the Uba2ufd–Ubc9 complex structure with a prior human Uba3ufd-UBE2F (grey) structure (3FN1.pdb) [33]. </t>
  </si>
  <si>
    <t xml:space="preserve">(E) Comparison of E1-E2 interactions in Sumo and NEDD8 pathways by superimposing the E1 ufds from the Uba2ufd–Ubc9 complex structure with a prior human Uba3ufd-Ubc12 (grey) structure (1Y8X.pdb) [31]. </t>
  </si>
  <si>
    <t xml:space="preserve">(F) Comparison of E1-E2 interactions in Sumo and NEDD8 pathways by superimposing the E1 ufds from the Uba2ufd–Ubc9 complex structure with a prior human Uba3ufd-UBE2F (grey) structure (3FN1.pdb) [33]. </t>
  </si>
  <si>
    <t>3FN1</t>
  </si>
  <si>
    <t xml:space="preserve">In order to gain insights into Sumo transfer from Uba2 to Ubc9, we superimposed the Uba2ufd-Ubc9 structure onto the corresponding region of human Uba2 from several recent crystal structures [19], [20]. </t>
  </si>
  <si>
    <t xml:space="preserve">The overall locations of domains, including the ufd, are generally similar in structures of human Aos1-Uba2-MgATP (also called Sae1-Sae2-MgATP, 1Y8Q.pdb), Aos1-Uba2-Sumo-MgATP (1Y8R.pdb), and Aos1-Uba2-Sumo∼AMSN (a chemical modification mimicking Sumo C-terminal adenylation, 3KYC.pdb) [19], [20]. </t>
  </si>
  <si>
    <t xml:space="preserve">The ufd is also in a similar relative orientation in a recent structure of human Aos1-Uba2∼Sumo∼AVSN, which mimics the tetrahedral intermediate during Uba2's catalytic cysteine's attack on the C-terminally adenylated Sumo (3KYD.pdb), so only the comparison to Aos1-Uba2-Sumo∼AMSN is shown in  Figure 4A . All the structures of full-length Uba2 lack Ubc9, and represent states of Aos1-Uba2 prior to Sumo transfer to Ubc9 [19]. </t>
  </si>
  <si>
    <t>3KYD</t>
  </si>
  <si>
    <t xml:space="preserve">The ufd is also in a similar relative orientation in a recent structure of human Aos1-Uba2∼Sumo∼AVSN, which mimics the tetrahedral intermediate during Uba2's catalytic cysteine's attack on the C-terminally adenylated Sumo (3KYD.pdb), so only the comparison to Aos1-Uba2-Sumo∼AMSN is shown in  Figure 4A . </t>
  </si>
  <si>
    <t xml:space="preserve">All the structures of full-length Uba2 lack Ubc9, and represent states of Aos1-Uba2 prior to Sumo transfer to Ubc9 [19]. All docking models on full-length Uba2 would place Ubc9's catalytic cysteine distal to and facing the opposite direction of Uba2's catalytic cysteine ( Figure 4A ). </t>
  </si>
  <si>
    <t>3KYC</t>
  </si>
  <si>
    <t xml:space="preserve">Implications of Uba2ufd–Ubc9 structure for Smt3 transfer from Uba2 to Ubc9. </t>
  </si>
  <si>
    <t xml:space="preserve">(A) Structure of S. cerevisiae Uba2ufd–Ubc9 (magenta, cyan), with Uba2ufd superimposed on the corresponding region of human Uba2 from the Sae1-Uba2-Sumo1∼AMSN complex (3KYC.pdb) [20]. </t>
  </si>
  <si>
    <t xml:space="preserve">Sae1 is shown in slate, human Uba2 is shown in purple, and Sumo∼AMSN is not shown for simplification. Catalytic cysteine residues of Ubc9 and Uba2 are shown in green. </t>
  </si>
  <si>
    <t>2GJD</t>
  </si>
  <si>
    <t xml:space="preserve">Data to 2.3 Å resolution were obtained at the SERCAT-ID beamline, and processed with HKL2000 [53]. </t>
  </si>
  <si>
    <t xml:space="preserve">Initial models for the complex were obtained by performing molecular replacement in the P1 space group using PHASER [54], after searching for 4 copies of the structure of yeast Ubc9 (2GJD.pdb, Chain A) [40] and of a polyAla model of human Uba2 residues 449–546 from 1Y8Q.pdb, Chain C [19]. </t>
  </si>
  <si>
    <t xml:space="preserve">One of the 4 complexes from this solution was subsequently used as a search model to find two Uba2ufd–Ubc9 complexes per asymmetric unit in P21. The model was built using Coot [55] and refined using TLS parameters in REFMAC [56]. </t>
  </si>
  <si>
    <t>3ONH</t>
  </si>
  <si>
    <t xml:space="preserve">Department of Energy, DE-AC02-05CH11231). </t>
  </si>
  <si>
    <t xml:space="preserve">Coordinates and structure factors for Uba2ufd and Uba2ufd-Ubc9 have been deposited in the Protein Data Bank with accession codes 3ONH.pdb and 3ONG.pdb, respectively. </t>
  </si>
  <si>
    <t>PMC4189278</t>
  </si>
  <si>
    <t>1JNQ</t>
  </si>
  <si>
    <t xml:space="preserve">All the conformations of the ligands were examined after the generation of conformers and to avoid strange conformation of complex structure in lead compounds, original state was retained for docking studies. </t>
  </si>
  <si>
    <t xml:space="preserve">The typical Protein Data Bank (PDB) co-ordinates are not suitable for direct use in molecular modeling calculations.[23] The X-ray structure of sLOX complex with epigallocathechin (PDB ID: 1JNQ)[24] was retrieved from Brookhaven PDB and Prepared through Protein Preparation Wizard tool implemented in Maestro 9.1 (Schrodinger, LLC, New York). </t>
  </si>
  <si>
    <t xml:space="preserve">Molecular docking was carried out using Glide module[25] to find out the possible binding conformations and it also provides information to understand the interactions of LOX receptor-antagonist. The protein was minimized by applying an OPLS-2005 force field and progressively weaker restraints were applied only to nonhydrogen atoms, for Glide calculations. </t>
  </si>
  <si>
    <t>PMC4668001</t>
  </si>
  <si>
    <t>2G4M</t>
  </si>
  <si>
    <t xml:space="preserve">Structural details of the insulin molecule. </t>
  </si>
  <si>
    <t xml:space="preserve">(A) The structure of the insulin (PDB ID: 2G4M). </t>
  </si>
  <si>
    <t xml:space="preserve">A-Chain (orange); B-chain N-terminal (residues F1–G8) (red), B-chain α-helix (residues S9–C19) (black), B-chain C-terminal (residues G20–T30) (blue). The colored spheres represent the Cα atoms of the first and last residues of the A and B-chains. (B) The new ribbon representation shows the hydrophobic core of insulin, comprising the residues F24, L15, Y26, L11, V12, G8 (side chains shown in cyan), I2A and V3A (side chains shown in green). </t>
  </si>
  <si>
    <t xml:space="preserve">In the MD simulations, we used a crystal structure of insulin with a resolution of 1.8 Å (PDB ID: 2G4M [29]). </t>
  </si>
  <si>
    <t xml:space="preserve">All simulations were constructed using the VMD software following the same protocol. The structure of insulin was solvated with approximately 3500 water molecules. </t>
  </si>
  <si>
    <t xml:space="preserve">The first five MD simulations have a duration of 120 ns, while the sixth one 90 ns. </t>
  </si>
  <si>
    <t xml:space="preserve">The RMSDs are given with respect to the crystal structure 2G4M. </t>
  </si>
  <si>
    <t xml:space="preserve">Visual inspection of the long MD simulations of WT insulin shows that it stays predominantly in the closed conformation and the BC-CT makes only occasional excursions away from the B-chain α-helix. </t>
  </si>
  <si>
    <t xml:space="preserve">The MD simulations of insulin in the closed state were validated by comparing with the corresponding crystal structure 2G4M. </t>
  </si>
  <si>
    <t xml:space="preserve">As shown in Table 1, the average distances between the Cα atoms of BC-CT and B-chain α-helix agree with the experimental values within 1 Å. We note that the fluctuations in distances increase from F24 to T30, which points to an effective interaction that diminishes with the distance from the hinge towards the C-terminal. As discussed in Fig 1B, the side chains of F24 and Y26 contribute to the formation of the hydrophobic core, which is responsible for maintaining insulin in the closed state. Table 2 lists the strongest hydrophobic interactions involving the F24 and Y26 side chains and compares the average distances obtained from the MD simulations with the experimental values. </t>
  </si>
  <si>
    <t>PMC2658887</t>
  </si>
  <si>
    <t>1B6C</t>
  </si>
  <si>
    <t xml:space="preserve">The crystal structure of the kinase domain of the type I TGF-beta receptor (PDB code 1B6C) in complex with FKBP12 [9] was used as a template to model ACVR1. </t>
  </si>
  <si>
    <t xml:space="preserve">The alignment was performed with the program ICM [17] and used for homology modelling of the native ACVR1 sequence using the same software. The resulting model was then energy minimised and side-chain movements were allowed to resolve clashes. </t>
  </si>
  <si>
    <t xml:space="preserve">To date there are no available crystal structures for the kinase domain of ACVR1. </t>
  </si>
  <si>
    <t xml:space="preserve">To understand the structural implications of the new mutations, we built homology models of the native and mutated ACVR1 kinase domains using the closest available structure of the TGF-beta receptor (PDB code 1B6C). </t>
  </si>
  <si>
    <t xml:space="preserve">Importantly, this TGF-beta receptor domain shares the same mechanism of regulation and is highly similar in sequence to ACVR1 (66% sequence identity) with no insertion or deletions in the aligned sequence. Structural models must be interpreted carefully as disease mutations can alter the wild-type structure. </t>
  </si>
  <si>
    <t>PMC5105669</t>
  </si>
  <si>
    <t>4K70</t>
  </si>
  <si>
    <t xml:space="preserve">Template-based modeling of the first 570 amino acids of the HSV-1 UL37 protein was conducted by homology modeling with Clustal Omega (40) and Modeler (41). </t>
  </si>
  <si>
    <t xml:space="preserve">The X-ray crystal structure of PRV UL37 (PDB code 4K70) (38) was used as the modeling template. </t>
  </si>
  <si>
    <t xml:space="preserve">The amino acid sequence of the HSV-1 UL37 protein (NCBI RefSeq accession no. YP_009137112.1) was used for a multiple-sequence alignment (MSA) between 20 different strains of alphaherpesviruses, including HSV-2 and PRV. The MSA was constructed with the Clustal Omega sequence profile alignment (40) server provided by the Max Planck Institute (http://toolkit.tuebingen.mpg.de/clustalw/). </t>
  </si>
  <si>
    <t>PMC5521548</t>
  </si>
  <si>
    <t>3TUP</t>
  </si>
  <si>
    <t xml:space="preserve">Such global repositioning of the domains is tRNA modulated and governed by long range electrostatic interactions.20, 21 Two basic conformations for HsmtPheRS, have revealed themselves: a “closed” inactive unbound state and an “open” active state upon tRNA binding.19 A transition, however, between two basic conformations, happens through the various intermediate (probably short‐live) conformations. </t>
  </si>
  <si>
    <t xml:space="preserve">Transitions from the active “open” (A) to inactive “closed” (B) conformations of HsmtPheRS upon complex formation with tRNAPhe are shown with the tRNAPhe molecule depicted by “worm” representation.12, 18 PDB ID of the HsmtPheRS complexed with tRNAPhe is 3TUP. </t>
  </si>
  <si>
    <t xml:space="preserve">To explore the effects of mutations on the functional activity of HsmtPheRS in vitro, we performed steady‐state kinetic measurements for both the Phe activation reactions and tRNAPhe aminoacylation of WT and mutant enzymes. To gain an insight into the problem we solved the crystal structures of four HsmtPheRS mutants. </t>
  </si>
  <si>
    <t>PMC4425867</t>
  </si>
  <si>
    <t xml:space="preserve">Similarly, a decrease of conformationally-changed Tau (epitope MC1, 5-15 + 312-322, Figure 5, Additional file 6: Figure S6) and a reduction of phosphorylated Tau (epitope AT180, pThr231 + pSer235 and epitope PHF1, pSer396 + pSer404) was observed after 14.5mo MB treatment (Figure 5, Figure 6, Additional file 6: Figure S6). </t>
  </si>
  <si>
    <t xml:space="preserve">By contrast, Tau phosphorylated at the KXGS motifs inside the repeat domain (epitope 12E8, pSer262 + pSer356) was increased in MB-treated animals (Figure 6). </t>
  </si>
  <si>
    <t xml:space="preserve">Note that Tau phosphorylation at the KXGS motifs causes detachment of Tau from microtubules, but also protects Tau against aggregation [51].Figure 4MB treatment reduces detergent insoluble TauΔK and mouse Tau. Sarcosyl-extraction of soluble and insoluble Tau from cortex tissue. (a) Protein levels of soluble and insoluble Tau species in untreated TauΔK mice compared to TauΔK mice receiving MB for 14.5mo, 6mo and 3mo detected by the pan-Tau antibody K9JA and the human Tau specific antibody TauY9. </t>
  </si>
  <si>
    <t xml:space="preserve">Expression of Tau4RDΔK280 in N2a cells is induced by addition of doxycycline (1 μg/ml) (Tet-on system) as shown by the pan-Tau antibody K9JA. </t>
  </si>
  <si>
    <t xml:space="preserve">Monomeric and oligomeric Tau is phosphorylated at KXGS motifs inside the repeat domain as shown by Ab 12E8 (epitope pSer262, pSer356). </t>
  </si>
  <si>
    <t xml:space="preserve">Incubation of N2a cells with increasing concentrations of MB (25nM, 50nM or 100nM) for 4 days results in a dose-dependent increase of oligomeric Tau species and a subsequent decrease of monomeric Tau4RDΔK280. Monomeric Tau includes the entire Tau repeat domain as well as truncated fragments (F2, F3). </t>
  </si>
  <si>
    <t>2B4C</t>
  </si>
  <si>
    <t xml:space="preserve">Three-dimensional mapping and contact maps </t>
  </si>
  <si>
    <t xml:space="preserve">The core structure used for mapping the positive selected residues corresponds to the X-ray structure of CD4-bound JR-FL gp120 (Protein Data Bank [PDB] ID: 2B4C) [45]. </t>
  </si>
  <si>
    <t xml:space="preserve">This structure was chosen because it provides the spatial representation of V3, and is therefore useful for the identification of the PS residues in V3 (besides those in C3 and C4) in the appropriate structural context. Moreover, the chosen structure derives from a strain that has the same co-receptor usage as the majority of the isolates hereby characterized. </t>
  </si>
  <si>
    <t>PMC5180199</t>
  </si>
  <si>
    <t>3Q3H</t>
  </si>
  <si>
    <t xml:space="preserve">(a) Structure of CSF114(N-Glc). </t>
  </si>
  <si>
    <t xml:space="preserve">(b) Glucosylation of Asn in the consensus senquence NX(S/T), catalyzed by HMW1C, (PDB: 3Q3H). </t>
  </si>
  <si>
    <t xml:space="preserve">(c) Schematic representation of HMW1A, displaying the extended signal peptide (SP), pre-protein (PP), mature HMW1A, and the HMW1ct fragment (magnification is an I-TASSER2930 model of HMW1ct, with glycosylation sites 1, 2, 5, 6 in magenta, and remaining sites in blue). (a) Total IgM and (b) IgG titers in 126 MS patient sera detected by SP-ELISA, comparison between the antigen I(Glc), and the non-glucosylated analog I. (c) Total IgM and (d) IgG titers in 112 NBD sera detected by SP-ELISA, comparison between I(Glc) antigen and the non-glucosylated analog I. MS patient and NBD sera selected for the detailed analysis are marked as red dots and circles. </t>
  </si>
  <si>
    <t>PMC4654586</t>
  </si>
  <si>
    <t>2WFO</t>
  </si>
  <si>
    <t xml:space="preserve">Fold prediction was performed using the Phyre2 fold prediction tool [50]. </t>
  </si>
  <si>
    <t xml:space="preserve">The MACV GP-1 structure was previously published (PDB accession number 2WFO [48]) and residues forming contacts with human TfR1 were determined with the PISA EBI server [80] using PDB accession number 3KAS [49]. </t>
  </si>
  <si>
    <t xml:space="preserve">Protein sequence similarities of LASV/MOPV and JUNV/MACV described in the discussion section were calculated online with BLASTp, using comparison of two protein sequences [81]. </t>
  </si>
  <si>
    <t>1OGS</t>
  </si>
  <si>
    <t xml:space="preserve">The mutated protein structure of the four novel missense variants was modeled using our previously described protocol [19]. </t>
  </si>
  <si>
    <t xml:space="preserve">In brief, the mutant protein model was build using the template β-Glucosidase crystallographic structure (PDB ID: 1OGS) and the Root Mean Square Deviation (RMSD) of the mutant structures with respect to the wild-type structure was calculated. </t>
  </si>
  <si>
    <t>1GOT</t>
  </si>
  <si>
    <t xml:space="preserve">The three GNAT1 3D-structures, the full-length and the two truncated mutants of NP_653082.1, were predicted (Protein Homology/analogY Recognition Engine V2.0, Phyre2, http://www.sbg.bio.ic.ac.uk/phyre2/html/page.cgi?id=index, [17]; Iterative Threading ASSEmbly Refinement, I-TASSER, http://zhanglab.ccmb.med.umich.edu/I-TASSER/, [18]; TM-Align, http://zhanglab.ccmb.med.umich.edu/TM-align/, [19]). </t>
  </si>
  <si>
    <t xml:space="preserve">The PyMOL Molecular Graphics System, Version 1.7.x Schrödinger, LLC, was used to model GNAT1 interactions with GDP (PDB code 1GOT), GTP (PDB code 1TND), and with RHO (PDB code 4A4M). </t>
  </si>
  <si>
    <t>1TND</t>
  </si>
  <si>
    <t xml:space="preserve">(A) Nonsense variants are predicted to create a shorter protein, compared to normal GNAT1. </t>
  </si>
  <si>
    <t xml:space="preserve">The p.(Gln302*) mutant loses the last α-helix, α6, (in yellow) and the C-terminal (C-ter) part of the α5-helix and the β6-strand (in green), while the p.(Cys321*) mutant is predicted to keep the α5-helix and the β6-strand (in green) (PDB code 1TND). </t>
  </si>
  <si>
    <t xml:space="preserve">(B) The C-terminus of GNAT1 is characterized by GTP/GDP (in orange), RHO (in cyan) and PDE6G (in red) binding sites. GTPγS is presented in pink. </t>
  </si>
  <si>
    <t>PMC3410904</t>
  </si>
  <si>
    <t>2FO1</t>
  </si>
  <si>
    <t xml:space="preserve">The arrow highlights a separation of 51 Å between the C-terminus of RAM (orange sphere) and the N-terminus of ANK (cyan sphere). </t>
  </si>
  <si>
    <t xml:space="preserve">In the crystal structure, the C-terminus of CSL (wheat sphere) and the N-terminus of ANK (cyan sphere) are separated by 9 Å. Right, Surface representation of the active ternary complex (CSL:NICD:MAML; PDB code 2FO1) shows MAML (red) binding at the interface between the CTD of CSL (wheat) and the ANK domain (cyan) of NICD. </t>
  </si>
  <si>
    <t xml:space="preserve">Molecular representations were generated using PyMOL [49]. </t>
  </si>
  <si>
    <t>1TTU</t>
  </si>
  <si>
    <t xml:space="preserve">The NTD-loop rearrangement is presumably required to bind MAML (red) without steric clash, as modeled here by structural alignment of worm CSL:DNA, RAM:CSL:DNA, and RAMANK:CSL:MAML:DNA, PDB codes 1TTU (apo, purple), 3BRD (holo, wheat), and 2FO1 (MAML, red), respectively. </t>
  </si>
  <si>
    <t>PMC4431211</t>
  </si>
  <si>
    <t>2DCF</t>
  </si>
  <si>
    <t xml:space="preserve">The indoor control fields consist of the 3D and 2D control fields (2DCF and 3DCF) and the tree-axis turntables, as shown in Figure 5a. </t>
  </si>
  <si>
    <t xml:space="preserve">A total of 400 high-accuracy control points are located in the various planes in the 3DCF, while a kind of rigid structure located at the top of the optical platform (OP) constitutes the 2DCF, as shown in Figure 5b,c. </t>
  </si>
  <si>
    <t xml:space="preserve">Using the forward intersection and indirect elevation methods [30], all the points in the 3DCF and 2DCF are surveyed by 2'-transit (i.e., the accuracy is 2'). The precision of the control points can be assessed according to the precision of the transit, survey distance and other aspects [30]. </t>
  </si>
  <si>
    <t>PMC4226559</t>
  </si>
  <si>
    <t>3J35</t>
  </si>
  <si>
    <t xml:space="preserve">Steric and electrostatic analysis of the interaction of PLA2-CB with the lipid bilayer of the DENV envelope </t>
  </si>
  <si>
    <t xml:space="preserve">The DENV external structural model was obtained from RCSB Protein Data Bank under the PDB ID: 3J35 [39]. </t>
  </si>
  <si>
    <t xml:space="preserve">This model was developed by Zhang et al. [40] by electron microscopy analysis and reflects the structure of DENV under physiological temperature (37°C), in accordance with the experiments conducted in this work. We used this electron microscopy structure as a model to reconstruct a more refined version of the virus structure, fitting 180 high-resolution copies of DENV-2 E protein (PDB ID: 1OAN) [41]. </t>
  </si>
  <si>
    <t>1OAN</t>
  </si>
  <si>
    <t xml:space="preserve">This model was developed by Zhang et al. [40] by electron microscopy analysis and reflects the structure of DENV under physiological temperature (37°C), in accordance with the experiments conducted in this work. </t>
  </si>
  <si>
    <t xml:space="preserve">We used this electron microscopy structure as a model to reconstruct a more refined version of the virus structure, fitting 180 high-resolution copies of DENV-2 E protein (PDB ID: 1OAN) [41]. </t>
  </si>
  <si>
    <t xml:space="preserve">The DENV membrane patch used to reproduce the 3-fold pore environment in the electrostatic analyses was assembled with the CHARMM-GUI program [42] and further thermalized with the GROMACS Molecular Dynamics package [43]; the lipid composition follows that described by Zhang et al. [44]. The resolved PLA2-CB crystal structure was obtained under PDB ID: 2QOG [45]. </t>
  </si>
  <si>
    <t xml:space="preserve">The DENV membrane patch used to reproduce the 3-fold pore environment in the electrostatic analyses was assembled with the CHARMM-GUI program [42] and further thermalized with the GROMACS Molecular Dynamics package [43]; the lipid composition follows that described by Zhang et al. [44]. </t>
  </si>
  <si>
    <t xml:space="preserve">The resolved PLA2-CB crystal structure was obtained under PDB ID: 2QOG [45]. </t>
  </si>
  <si>
    <t xml:space="preserve">Because this model is built as a tetramer, we extracted one monomer (including the Ca2+ ion) with software Visual Molecular Dynamics – VMD [46], completing the few missing atoms from residues Trp31 and Pro74 with the aid of the PyMol program [47], and finally performed an adjustment with a potential energy minimization of the side chains with the GROMACS Molecular Dynamics package [43] using the IBM BlueGene/P supercomputer hosted at Rice University. For the all-atom MD with the explicit solvent [TIP3P water model [48] constrained by the SETTLE algorithm [49]], we used the CHARMM36 force-field [50] adapted to GROMACS by Piggot and colleagues, 2012 [51], with the Particle Mesh Ewald (PME) treatment for the electrostatic interactions among the atoms, with a cut-off of non-bonded interactions of 1.0 nm. </t>
  </si>
  <si>
    <t>PMC2745878</t>
  </si>
  <si>
    <t>1lia</t>
  </si>
  <si>
    <t xml:space="preserve">An averaged helical template similar to that described in Terwilliger (2001 ▶) was used to identify helical segments in a map. </t>
  </si>
  <si>
    <t xml:space="preserve">This template consists of the average electron density calculated from a collection of α-helical segments six amino acids in length (from phycoerythrin; PDB code 1lia; Chang et al., 1996 ▶; Berman et al., 2000 ▶), all superimposed on a standard α-helical segment (from myoglobin; PDB code 1a6m; Vojtechovsky et al., 1999 ▶; Berman et al., 2000 ▶). </t>
  </si>
  <si>
    <t xml:space="preserve">The template included all points within 4 Å of a main-chain or Cβ atom in the standard segment. The template was calculated at a resolution of 3 Å. An averaged β-strand template was constructed in the same fashion, except that the segments used in the template were four amino acids long. </t>
  </si>
  <si>
    <t>1bav</t>
  </si>
  <si>
    <t xml:space="preserve">In this way, a short helical segment that is identified can potentially be extended in either direction. </t>
  </si>
  <si>
    <t xml:space="preserve">A second library consisted of 17 β-strand segments from four to nine amino acids long from chain A of carboxypeptidase A (PDB code 1bav; Massova et al., 1996 ▶; Berman et al., 2000 ▶), superimposed on the standard β-strand fragment in the same way as for the helical segments. </t>
  </si>
  <si>
    <t xml:space="preserve">The third and fourth libraries consisted of segments of protein structure three amino acids in length chosen to represent all three-amino-acid segments in a set of refined protein structures [chosen arbitrarily from non-redundant PDB files (Hobohm et al., 1993 ▶) with R factors of 20% or lower and resolution 1.8 Å or better]. The two libraries differed in that one contained all main-chain and Cβ atoms of a tripeptide and the other contained the Cα, C and O of one residue plus the following two full residues. </t>
  </si>
  <si>
    <t>PMC6465985</t>
  </si>
  <si>
    <t>3red</t>
  </si>
  <si>
    <t xml:space="preserve">In such cases, it is better not to build trees because the electron density is usually relatively poor and carbohydrates were sometimes built into the density of the missing main chain. </t>
  </si>
  <si>
    <t xml:space="preserve">In 14 cases, the built carbohydrate residues seemed correct but the sequence may be wrong; 10 of these 14 cases were found in PDB entry 3red (C. </t>
  </si>
  <si>
    <t>1mql</t>
  </si>
  <si>
    <t xml:space="preserve">At present, we have only dealt with links from asparagine to the first carbohydrate residue in the glycosylation tree. </t>
  </si>
  <si>
    <t xml:space="preserve">This may be extended to also generate links between two carbohydrate residues further in the chain, which would potentially improve the refinement of glycosylation trees such as in PDB entry 1mql (Ha et al., 2003 ▸; Fig. 4 ▸). </t>
  </si>
  <si>
    <t xml:space="preserve">However, automatically generating such links leads to new problems since unlinked carbohydrate residues are often too far away from one another. If multiple LINK records are then generated to pull them together, this leads to incorrect conformations and to bonds that are too long. </t>
  </si>
  <si>
    <t>2aaa</t>
  </si>
  <si>
    <t xml:space="preserve">Carbohydrate remodeling: a comparison between PDB (left) and PDB-REDO (right). </t>
  </si>
  <si>
    <t xml:space="preserve">Top: new glycosylation-tree modeling at AsnA24 in PDB entry 2aaa (Boel et al., 1990 ▸). </t>
  </si>
  <si>
    <t xml:space="preserve">Clear difference density is visible at this asparagine, which follows the glycosylation sequence motif. After flipping the side chain of AsnA24, four carbohydrate residues can be built at this position; there is also partial density for a fifth mannose, but this was not built. </t>
  </si>
  <si>
    <t>3d12</t>
  </si>
  <si>
    <t xml:space="preserve">After flipping the side chain of AsnA24, four carbohydrate residues can be built at this position; there is also partial density for a fifth mannose, but this was not built. </t>
  </si>
  <si>
    <t xml:space="preserve">Middle: glycosylation-tree rebuilding at AsnA529 in PDB entry 3d12 (Xu et al., 2008 ▸). </t>
  </si>
  <si>
    <t xml:space="preserve">The seven carbohydrate moieties in the PDB entry (and indicated in the figure) are carbohydrate residues that are not commonly found in N-glycosylation, which can now be replaced automatically with the correct residues. It may be possible that the wrong residue names have arisen as an unwanted side effect from PDB remediation efforts (Henrick et al., 2008 ▸). </t>
  </si>
  <si>
    <t xml:space="preserve">The mF o − DF c map is shown at 3.0σ in all cases. CCP4mg (McNicholas et al., 2011 ▸) was used to generate this figure. </t>
  </si>
  <si>
    <t xml:space="preserve">Glycosylation tree at AsnG165 in PDB entry 1mql. </t>
  </si>
  <si>
    <t xml:space="preserve">The LINK records between the different carbohydrate residues are missing, causing the carbohydrate residues to be pushed apart owing to van der Waals restraints. This is exacerbated by the leaving ‘O1’ atoms that were not removed when the carbohydrate tree was built. </t>
  </si>
  <si>
    <t>PMC3153179</t>
  </si>
  <si>
    <t>1J1M</t>
  </si>
  <si>
    <t xml:space="preserve">Three-dimensional structures of different Type I RIPs and ricin A chain. </t>
  </si>
  <si>
    <t xml:space="preserve">Superimposition of secondary structure elements of Ricin A chain (PDB code 1J1M), Thricosanthin (PDB code 1J4G), Saporin (PDB code 1QI7), Dianthin (PDB code 1RL0), PAP (PDB code 1PAF), Bouganin (PDB code 3CTK), and Gelonin (PDB code 3KTZ). </t>
  </si>
  <si>
    <t xml:space="preserve">Five conserved residues in the active site clefts corresponding to Saporin residues Tyr72, Tyr120, Glu176, Arg179, Trp208 are highlighted in magenta while the other colors refer to RIPs as following: Ricin in blue, Thricosanthin in red, PAP in green, Bouganin in yellow, Gelonin in orange. Crystal structures with high homology to the RIP sequences in Figure 2 have been superimposed by the SSM algorithm and this figure was produced by PyMOL. </t>
  </si>
  <si>
    <t>PMC6150350</t>
  </si>
  <si>
    <t>1z0n</t>
  </si>
  <si>
    <t xml:space="preserve">AutoDock 4.2 (The Scripps Research Institute, La Jolla, CA, USA) was utilized in this study to predict the most likely optimal configuration of the inclusion complex oxyresveratrol-β-CD and oxyresveratrol-HP-β-CD. </t>
  </si>
  <si>
    <t xml:space="preserve">The structure of β-CD was extracted from a crystal structure from the Protein Data Bank (PDB ID: 1z0n) while HP-β-CD was built by adding hydroxypropyl to β-CD. </t>
  </si>
  <si>
    <t xml:space="preserve">The three-dimensional (3D) structure of CDs were generated using ChemBio3D Ultra 12.0 (CambridgeSoft, Cambridge, MA, USA) program and then optimized with semi empirical (PM3) energy minimization. The molecular structure of oxyresveratrol was drawn in ChemBioDraw Ultra 12.0 (CambridgeSoft) and treated by the DFT/B3LYP method in ChemBio3D Ultra 12.0. </t>
  </si>
  <si>
    <t>PMC5345657</t>
  </si>
  <si>
    <t xml:space="preserve">The molecular docking study was carried out with AutoDock version 4.2.6 21. </t>
  </si>
  <si>
    <t xml:space="preserve">The crystal structure of human MD‐2‐lipid IVa complex (PDB code 2E59) was obtained from Protein Data Bank for the docking simulation. </t>
  </si>
  <si>
    <t xml:space="preserve">The AutoDockTools version 1.5.6 package was applied to generate the docking input files and analyse the docking results. A 60 × 60 × 60 points grid box with a spacing of 0.375 Å between the grid points was implemented. </t>
  </si>
  <si>
    <t>PMC3957475</t>
  </si>
  <si>
    <t>4O38</t>
  </si>
  <si>
    <t xml:space="preserve">1These authors contributed equally to the work. </t>
  </si>
  <si>
    <t xml:space="preserve">The crystal structures reported in this paper have been deposited in the PDB under codes 4O38, 4C57, 4C58 and 4C59. </t>
  </si>
  <si>
    <t>1ATP</t>
  </si>
  <si>
    <t xml:space="preserve">Interactions between the HRD motif residues to both ASCH Glu217 and P+1 loop Thr223 residues, including communication between the αEF Glu230 to the C-lobe Arg303, lock the typically flexible activation segment in place, and this creates a platform for substrate binding. </t>
  </si>
  <si>
    <t xml:space="preserve">Modelling of the substrate peptide (grey ribbon) and ATP-MgCl2 (pink stick and ball) from the PKA structure (PDB code 1ATP) into GAK suggests a suitable pocket for accommodation of a substrate peptide for phosphorylation. </t>
  </si>
  <si>
    <t xml:space="preserve">The latter provides a cross communication between the activation segment and the C-lobe in an active state [36]. </t>
  </si>
  <si>
    <t xml:space="preserve">Superimposition of the PKA–ATP–peptide complex (PDB code 1ATP) revealed that a docking groove created within the active site of GAK would be suitable to accommodate a peptide substrate (Figure 3D), which therefore suggests that this conformation of the activation segment may serve as an active conformation of the enzyme to enable peptide binding. </t>
  </si>
  <si>
    <t xml:space="preserve">However, the tight interaction of NbGAK_1 with the upper lobe induces structural changes that distort slightly the catalytic spine alignment and the upper lobe itself, which also affects the conserved salt bridge between Lys69 and αC Glu85 increasing the optimal distance of 3 Å seen in the GAK–NbGAK_4 structure to a distance of 4 Å (Supplementary Figure S5A at http://www.biochemj.org/bj/459/bj4590059add.htm). To assess the effect of the bound Nbs on the activity of GAK, we performed in vitro kinase assays using histone H1 as a substrate [37] (Figure 4A). </t>
  </si>
  <si>
    <t>PMC5435731</t>
  </si>
  <si>
    <t>3V2Y</t>
  </si>
  <si>
    <t xml:space="preserve">Molecular dynamics simulations of sphingosine-1-phosphate receptors in complex with ligands </t>
  </si>
  <si>
    <t xml:space="preserve">The crystal structure of inactive S1P1 (PDB code 3V2Y)12 was used for the construction of the S1P1 model. </t>
  </si>
  <si>
    <t xml:space="preserve">The T4-lysozyme used to stabilize the structure of S1P1 40 was removed and ICLs 2 (Met149-Ser155) and 3 (Ser232-Lys243) were modeled using ICL 2 of dopamine D3 (PDB code 3PBL) and ICL 3 of squid rhodopsin (PDB code 2Z73) as templates with Modeller 9.1241. The natural S1P agonist was docked into the S1P1 receptor using the Autodock Vina tool42. </t>
  </si>
  <si>
    <t xml:space="preserve">The T4-lysozyme used to stabilize the structure of S1P1 40 was removed and ICLs 2 (Met149-Ser155) and 3 (Ser232-Lys243) were modeled using ICL 2 of dopamine D3 (PDB code 3PBL) and ICL 3 of squid rhodopsin (PDB code 2Z73) as templates with Modeller 9.1241. </t>
  </si>
  <si>
    <t xml:space="preserve">The natural S1P agonist was docked into the S1P1 receptor using the Autodock Vina tool42. All docking solutions were visually inspected and the poses in which the zwitterionic head-group interacts with N1012.60, R1203.28 and E1213.29 in a similar way as the co-crystalized ML056 antagonist were energy minimized. </t>
  </si>
  <si>
    <t xml:space="preserve">An alternative conformation of S1P in which the alkyl chain is pointing towards the intracellular part was also considered (Fig. 2A). </t>
  </si>
  <si>
    <t xml:space="preserve">In parallel, an “active” conformation of S1P1 was modeled from the crystal structure of a nanobody-stabilized active state of the β2-adrenergic receptor (PDB id 3P0G)23, by changing the conformation of the intracellular part of the TM helices of S1P1 (Ala1303.38 – Trp1684.50, Ser2165.53 – Ile2666.45, Ser3047.46 – Leu330CTerm) for the active conformation of β2- (Ala1193.38 – Trp1584.50, Ile2145.53 – Thr2836.45, Ser3197.46 – Leu342CTerm) (see Supplementary Fig. S2 for details). </t>
  </si>
  <si>
    <t xml:space="preserve">Modeller 9.12 was used to build homology models of “active” S1P2 (33% of sequence identity and 47% of sequence similarity), S1P4 (26% and 41%) and S1P5 (29% and 43%) subtypes using the constructed structure of “active” S1P1 as a template. These “active-like” models include the G-protein-mimetic nanobody23. </t>
  </si>
  <si>
    <t xml:space="preserve">Autodock Vina was also used to dock C16, C17, C18 (S1P), C19, and C20 ligands into the different “active” models of receptor subtypes. </t>
  </si>
  <si>
    <t xml:space="preserve">For comparison purposes the crystal structures of the inactive, carazolol-bound, β2-adrenergic receptor (PDB id 2RH1)43 and the nanobody-stabilized active β2-adrenergic receptor bound to the BI167107 agonist (PDB id 3P0G)23 were also studied. </t>
  </si>
  <si>
    <t xml:space="preserve">VMD and its membrane and solvate plugins were used to embed these computational models into a constructed POPC bilayer44. All molecules closer than 2 Å to any receptor atom were removed from the system. </t>
  </si>
  <si>
    <t>PMC3098232</t>
  </si>
  <si>
    <t>3EHW</t>
  </si>
  <si>
    <t xml:space="preserve">Bar graph represents catalytic rate constants. </t>
  </si>
  <si>
    <t xml:space="preserve">Right panel shows the 3D structure of the homotrimer dUTPase [16] (PDB: 3EHW) (ribbon model with the blue-, green-, and gold-colored monomers). </t>
  </si>
  <si>
    <t xml:space="preserve">The structure as observed in the electron density maps is schematically completed with a cartoon of the flexible N-terminals (M24, the first residue located in the electron density map is in yellow). Stars correspond to the calpain cleavage sites as determined by mass spectrometry. </t>
  </si>
  <si>
    <t>PMC6092487</t>
  </si>
  <si>
    <t>1NM8</t>
  </si>
  <si>
    <t xml:space="preserve">In Silico CPT1C Molecular Model </t>
  </si>
  <si>
    <t xml:space="preserve">An initial homology model was constructed for the catalytic domain of human CPT1C using the coordinates of the determined X-ray crystal structure of human carnitine acetyltransferase (PDB ID: 1NM8, 1.8 Å of resolution, 30% of sequence identity; Wu et al., 2003). </t>
  </si>
  <si>
    <t xml:space="preserve">Modeller 9.12 (Sali and Blundell, 1993) was used to model the non-determined regions. The side chain conformations for non-conserved residues were positioned according to Scwrl 4 (Krivov et al., 2009). </t>
  </si>
  <si>
    <t>1FJ2</t>
  </si>
  <si>
    <t xml:space="preserve">All the simulations were performed with GROMACS 5.0 simulation package (Berendsen et al., 1995). </t>
  </si>
  <si>
    <t xml:space="preserve">The relative disposition of residues Ser114, Asp169 and His203 that constitute the catalytic triad in human APT1 (PDB ID: 1FJ2, 1.5 Å; Devedjiev et al., 2000) were used to identify the putative serine and aspartate residues that together with His 470 constitute the catalytic triad in human CPT1C. </t>
  </si>
  <si>
    <t xml:space="preserve">Structural superimposition of human CPT1C molecular model to human APT1 structure with PyMOL (PyMOL) identified Ser 252 and Asp 474 as the two residues that together with His 470 constitute the catalytic triad. CPT1C—CoA—Carnitine—Palmitate </t>
  </si>
  <si>
    <t>2H3U</t>
  </si>
  <si>
    <t xml:space="preserve">CPT1C—CoA—Carnitine—Palmitate </t>
  </si>
  <si>
    <t xml:space="preserve">The position of carnitine and CoA in the binding pocket was obtained by structurally superimposing the structure of murine carnitine acetyl-transferase in complex with acetyl-CoA and carnitine (PDB ID: 2H3U, 1.9 Å) to human CPT1C molecular model with PYMOL (PyMOL) resulting in 0.445 Å of root mean square deviation (RMSD). </t>
  </si>
  <si>
    <t xml:space="preserve">In order to obtain the position of palmitate, the structure of rat carnitine palmitoyltransferase II (PDB ID: 4EP9, 2.03 Å) was structurally superimposed to a CPT1C molecular model with PYMOL (PyMOL), resulting in 1.106 Å of RMSD. The final structure of CPT1C in complex with CoA, carnitine and palmitate was energy minimized. </t>
  </si>
  <si>
    <t>4EP9</t>
  </si>
  <si>
    <t xml:space="preserve">In order to obtain the position of palmitate, the structure of rat carnitine palmitoyltransferase II (PDB ID: 4EP9, 2.03 Å) was structurally superimposed to a CPT1C molecular model with PYMOL (PyMOL), resulting in 1.106 Å of RMSD. </t>
  </si>
  <si>
    <t xml:space="preserve">The final structure of CPT1C in complex with CoA, carnitine and palmitate was energy minimized. </t>
  </si>
  <si>
    <t xml:space="preserve">Identification of a putative catalytic triad in CPT1C. (A) Molecular model of human CPT1C based on the determined structure of human carnitine acetyltransferase. </t>
  </si>
  <si>
    <t xml:space="preserve">Residue His 473, conserved among CPTs (His 470 in CPT1C), is displayed in sticks. (B) Structure of acyl protein thioesterase 1 (APT1; PDB ID 1FJ2). </t>
  </si>
  <si>
    <t xml:space="preserve">Ser 114, His 203 and Asp 169 from the catalytic triad are displayed in sticks. (C) CPT1C molecular model. Ser 252, His 470 and Asp 474 putative catalytic residues are displayed in sticks. </t>
  </si>
  <si>
    <t>PMC2704287</t>
  </si>
  <si>
    <t>1RRQ</t>
  </si>
  <si>
    <t xml:space="preserve">Schematic diagram and 3D structures of hMYH, hOGG1 and NEIL1. </t>
  </si>
  <si>
    <t xml:space="preserve">(A) Schematic diagram of the hMYH showing functional domains (left) and 3D structure (right) of MutY from Bacillus stearothermophilus in complex with DNA [Protein Data Bank identifier 1RRQ] (31). </t>
  </si>
  <si>
    <t xml:space="preserve">The positions of the mutations studied in this work, R260 and H434 are shown and were identified by amino acid sequence alignment of hMYH with BsMutY. Serine501 is outside of the ordered structure. </t>
  </si>
  <si>
    <t>1EBM</t>
  </si>
  <si>
    <t xml:space="preserve">Serine501 is outside of the ordered structure. </t>
  </si>
  <si>
    <t xml:space="preserve">(B) Schematic diagram showing functional domains (left) and 3D structure (right) of hOGG1 in complex with 8oxoG-containing DNA (Protein Data Bank identifier 1EBM) (32). </t>
  </si>
  <si>
    <t xml:space="preserve">The location of S31P mutation is shown. (C) Schematic diagram of NEIL1 showing functional domains (left) and 3D structure (right) (Protein Data Bank identifier 1TDH) (33) with position of G83 and E181 indicated. </t>
  </si>
  <si>
    <t>1TDH</t>
  </si>
  <si>
    <t xml:space="preserve">The location of S31P mutation is shown. </t>
  </si>
  <si>
    <t xml:space="preserve">(C) Schematic diagram of NEIL1 showing functional domains (left) and 3D structure (right) (Protein Data Bank identifier 1TDH) (33) with position of G83 and E181 indicated. </t>
  </si>
  <si>
    <t xml:space="preserve">For hMYH domains interacting with RPA, MSH6, APE1 and PCNA are indicated. hOGG1 and NEIL1 have a conserved domain (blue) and the NEIL1 C-terminus is necessary for interactions with PCNA, DNA ligase III, DNA polymerase β and XRCC1. </t>
  </si>
  <si>
    <t>PMC3578973</t>
  </si>
  <si>
    <t>1SD6</t>
  </si>
  <si>
    <t xml:space="preserve">The PyMOL Molecular Graphics System. </t>
  </si>
  <si>
    <t xml:space="preserve">DeLano Scientific, Palo Alto, CA.). Fig. 4A was generated from PDB entry 1SD6 (24) using PyMol and Photoshop (Adobe). </t>
  </si>
  <si>
    <t>1DS6</t>
  </si>
  <si>
    <t xml:space="preserve">E. in vitro phosphorylation of RhoGDI2 by recombinant PKCα was measured by Western blot. </t>
  </si>
  <si>
    <t xml:space="preserve">A. Ribbon diagram showing the interaction between RhoGDI2 (cyan) and Rac2 (green) in the crystal structure of the RhoGDI2-Rac2 complex (PDB ID 1DS6) (24). </t>
  </si>
  <si>
    <t xml:space="preserve">The site of Ser31 and Glu 34 and the RhoGDI2 helical hairpin motif are boxed. Box: Close of up view the interactions of RhoGDI2 Ser 31 and Glu 34. </t>
  </si>
  <si>
    <t>PMC4265395</t>
  </si>
  <si>
    <t>1LDG</t>
  </si>
  <si>
    <t xml:space="preserve">In addition, the partial charges were calculated by single-point energy calculations using the RM1 method [36]. </t>
  </si>
  <si>
    <t xml:space="preserve">The crystallographic structures of PfLDH and HssLDH were downloaded from the Protein Data Bank [37] under the codes 1LDG (resolution 1.74 Å and R factor = 0.197) and 1IOZ (resolution 2.10 Å and R factor = 0.179), respectively. </t>
  </si>
  <si>
    <t xml:space="preserve">The program Molegro Virtual Docker® (MVD) [38] was used for the docking studies, and the methodology used was validated by re-docking. To observe possible interactions of the ligands with the solvent present in the crystal, 35 water molecules from a cavity approximately 10 Å in size were considered for the calculations with PfLDH, whereas 54 molecules were considered for the calculations with HssLDH. </t>
  </si>
  <si>
    <t>PMC5519036</t>
  </si>
  <si>
    <t>2WHO</t>
  </si>
  <si>
    <t xml:space="preserve">In some preliminary regular MD simulations at lower salt content, the inter-monomers twist angle was significantly reduced (see Methods section and S9 Fig). </t>
  </si>
  <si>
    <t xml:space="preserve">However, the inter-monomer twist angles in the DF/HRE-MD simulations were consistent with the twist angles observed in the available crystal structures of 14-3-3ζ dimers (~180 ± 3° calculated from the pdb entries 2WHO and 1A4O) and yielded a better agreement with SAXS measurements (S14 Fig). </t>
  </si>
  <si>
    <t>2WH0</t>
  </si>
  <si>
    <t xml:space="preserve">Generated starting coordinates </t>
  </si>
  <si>
    <t xml:space="preserve">The starting coordinates of the presented 14-3-3ζ models were generated based on the same crystal structure (pdb code: 2WH0) in order to prevent structural changes due to different protein starting structures. </t>
  </si>
  <si>
    <t xml:space="preserve">The crystal structure 2WH0 represents the dimeric 14-3-3ζ in complex with protein kinase C ε peptide fragments [8] (p1h, p1t). The structure of the C-RAF proto oncogene peptide fragments [9] (p2h, p2t) bound to 14-3-3ζ was taken from the structure of their co-crystal (pdb code: 4FJ3), after aligning the 14-3-3ζ dimer structures with 2WH0. </t>
  </si>
  <si>
    <t xml:space="preserve">The crystal structure 2WH0 represents the dimeric 14-3-3ζ in complex with protein kinase C ε peptide fragments [8] (p1h, p1t). </t>
  </si>
  <si>
    <t xml:space="preserve">The structure of the C-RAF proto oncogene peptide fragments [9] (p2h, p2t) bound to 14-3-3ζ was taken from the structure of their co-crystal (pdb code: 4FJ3), after aligning the 14-3-3ζ dimer structures with 2WH0. The missing parts of the 14-3-3ζ protein, including the C-terminal tail, were added using Modeller version 9v8 [21]. </t>
  </si>
  <si>
    <t>4FJ3</t>
  </si>
  <si>
    <t xml:space="preserve">The structure of the C-RAF proto oncogene peptide fragments [9] (p2h, p2t) bound to 14-3-3ζ was taken from the structure of their co-crystal (pdb code: 4FJ3), after aligning the 14-3-3ζ dimer structures with 2WH0. </t>
  </si>
  <si>
    <t xml:space="preserve">The missing parts of the 14-3-3ζ protein, including the C-terminal tail, were added using Modeller version 9v8 [21]. The phosphopeptide structure was energy minimized in vacuum to avoid clashes with the 2WH0 protein atoms. </t>
  </si>
  <si>
    <t xml:space="preserve">The missing parts of the 14-3-3ζ protein, including the C-terminal tail, were added using Modeller version 9v8 [21]. </t>
  </si>
  <si>
    <t xml:space="preserve">The phosphopeptide structure was energy minimized in vacuum to avoid clashes with the 2WH0 protein atoms. </t>
  </si>
  <si>
    <t xml:space="preserve">The 14-3-3ζ dimer model without ligands was constructed based on the 2WH0 crystal structure where all peptide atoms were removed. The sequence of the complete peptides, as well as the head and tail fragments are indicated in Fig 1. </t>
  </si>
  <si>
    <t xml:space="preserve">Small angle X-ray scattering calculated from the crystal structure (cryst, pdb code 2WHO), the IS1 and UnB stages dim_p1hT, and the unrestrained MD simulations with a low intermonomer twist angles (dim_0.15 dim_p1ht_0.15). </t>
  </si>
  <si>
    <t xml:space="preserve">The_SAXS curves were calculated using the software Crysol (1), and compared to the experimental SAXS curve (exp) after ensemble averaging. The full length 14-3-3ζ protein sample used for SAXS measurements was expressed and purified as described in Hritz et al.[4]. </t>
  </si>
  <si>
    <t>PMC4501319</t>
  </si>
  <si>
    <t>4UR9</t>
  </si>
  <si>
    <t xml:space="preserve">The protein backbone of the catalytic loop is shown schematically with key active site residues in stick representation. </t>
  </si>
  <si>
    <t xml:space="preserve">The activator 2-bound structure (4UR9) is shown in fawn and the “loop open” structure (formed in the presence of streptozotocin which does not induce the closed conformation) is shown in blue (2W4X), overlaid on common secondary structure. </t>
  </si>
  <si>
    <t xml:space="preserve">The ligands are shown in stick representation, with carbon atoms of PUGNAc (1) in white and of activator 2 in yellow with the SA-Fo-Fc omit map contoured at 3σ r.m.s. </t>
  </si>
  <si>
    <t>PMC5288654</t>
  </si>
  <si>
    <t>1COV</t>
  </si>
  <si>
    <t xml:space="preserve">(d) Models of the 3-D structure of linear (left) and circular form of VP1. </t>
  </si>
  <si>
    <t xml:space="preserve">The models were created based on the coordinates of the PDB code 1COV. </t>
  </si>
  <si>
    <t xml:space="preserve">N and C indicate N- and C-termini in the linear form. (a) SDS-PAGE and Western blotting analysis of VP1 protein expression. </t>
  </si>
  <si>
    <t>4MR7</t>
  </si>
  <si>
    <t xml:space="preserve">Structure-based pharmacophore models (e-Pharmacophores) for an agonist-induced VFT conformation (Figure 2A) and antagonist-induced VFT conformation (Figure 2B) were generated using the Phase program [35]. </t>
  </si>
  <si>
    <t xml:space="preserve">A library of 441 unique fragments were mapped to the binding pocket of the antagonist-induced (inactive) VFT conformation (PDB ID: 4MR7) and the agonist-induced (active) VFT conformation (PDB ID: 4MS4). </t>
  </si>
  <si>
    <t xml:space="preserve">Mapping the fragment library in the inactive VFT conformation identified an aromatic feature in LB2 close to hydrophobic- and aromatic residues (Tyr250 and Trp278), together with a hydrogen bond donor and a hydrogen bond acceptor feature (Figure 2B and Figure 3). In LB1, one hydrogen bond donor, one hydrogen bond acceptor and one negative charged feature were identified. </t>
  </si>
  <si>
    <t>4MS4</t>
  </si>
  <si>
    <t xml:space="preserve">Docking of Active GABAB-R Compounds </t>
  </si>
  <si>
    <t xml:space="preserve">The dataset of 55 GABAB-R active compounds were docked in both agonist (PDB ID: 4MS4) and antagonist (PDB ID: 4MR7) induced VFT conformation. </t>
  </si>
  <si>
    <t xml:space="preserve">The Cα Root Mean Square deviation (RMSD) between these conformations was 7.0 Å, with largest differences in loop regions. The overall RMSD of residues within 5 Å of the co-crystalized ligands was 2.1 Å. Superimposition showed that the active conformation had a more closed VFT than the inactive conformation (Figure 2). </t>
  </si>
  <si>
    <t>4MS3</t>
  </si>
  <si>
    <t xml:space="preserve">Two crystal structure complexes of GABAB-R VFT with agonists (PDB IDs: 4MS3, 4MS4) and six with antagonists (PDB IDs: 4MR7, 4MR8, 4MR9, 4MS1, 4MRM, 4MQF) are present in the PDB-database. </t>
  </si>
  <si>
    <t xml:space="preserve">The PBD ID 4MR7 in complex with the antagonist CGP54626 with a resolution of 2.15 Å, and the PDB ID 4MS4 in complex with the agonist baclofen with a resolution of 1.9 Å were used for the structure-based studies. They were selected to represent the active agonist and inactive antagonist-induced VFT structures due to the resolution. </t>
  </si>
  <si>
    <t xml:space="preserve">The PBD ID 4MR7 in complex with the antagonist CGP54626 with a resolution of 2.15 Å, and the PDB ID 4MS4 in complex with the agonist baclofen with a resolution of 1.9 Å were used for the structure-based studies. </t>
  </si>
  <si>
    <t xml:space="preserve">They were selected to represent the active agonist and inactive antagonist-induced VFT structures due to the resolution. The structures were pre-processed in Schrödinger Protein Preparation wizard with default settings; Hydrogen bonds were assigned with a PROPKA pH of 7. </t>
  </si>
  <si>
    <t xml:space="preserve">The docking was performed with the Glide program of the Schrödinger suit [63]. </t>
  </si>
  <si>
    <t xml:space="preserve">One grid map was generated per selected crystal structures, 4MS4 and 4MR7, by selecting the co-crystalized ligand as the centroid of the grid box. </t>
  </si>
  <si>
    <t xml:space="preserve">However, the grid size was increased by changing the inner box diameter from 10 Å to 15 Å such that larger compounds than the co-crystallized ligands could be docked. The remaining settings for the grid generation were kept at default values. </t>
  </si>
  <si>
    <t xml:space="preserve">Two of the high affinity antagonists were found to be false negatives as they were not retrieved by the pharmacophore mapping and therefor excluded from the test set, resulting in totally eight compounds in the test set. </t>
  </si>
  <si>
    <t xml:space="preserve">The training and test sets of agonists and antagonists were docked into their respective crystal structures (PDB ID: 4MR7 for antagonists and 4MS4 for agonists) [65] before a Truncated Newton minimization sampling was performed with the maximum number of sampling steps set to 1000 (default settings). </t>
  </si>
  <si>
    <t xml:space="preserve">The flexible region of the receptor included the amino acids in the binding pocket. A similar sampling minimization procedure was also performed for the unbound ligand and receptor. </t>
  </si>
  <si>
    <t>PMC3500152</t>
  </si>
  <si>
    <t>1r8q</t>
  </si>
  <si>
    <t xml:space="preserve">Molecular Modeling of GBF1-Arf1-GCA complex </t>
  </si>
  <si>
    <t xml:space="preserve">The GBF1 homology model was built using Prime 2.0 software from FirstDiscovery suite (Schrodinger, LLC, Portland, OR) and ARNO coordinates from ARNO-Arf1 complex (PDB id 1r8q) as a template34. </t>
  </si>
  <si>
    <t xml:space="preserve">Fully flexible ligand docking was performed with Glide 5.0 (Schrodinger, LLC, Portland, OR). The protein was prepared for grid generation and subsequent docking using the Protein Preparation Wizard tool from FirstDiscovery suite. </t>
  </si>
  <si>
    <t>3T7U</t>
  </si>
  <si>
    <t xml:space="preserve">Modeling templates were identified in the Protein Data Bank (Berman et al., 2002) using the profile-profile alignment program Phyre2 (Kelley et al., 2015). </t>
  </si>
  <si>
    <t xml:space="preserve">The initial homology model was build based on the ARM domain structure of adenomatous polyposis coli (APC) protein from human (PDB code: 3T7U). </t>
  </si>
  <si>
    <t xml:space="preserve">The model structure was further refined using the YASARA energy minimization server to increase the model accuracy (Krieger et al., 2002). The quality of final structure model was validated using PROCHECK (Laskowski et al., 1996). </t>
  </si>
  <si>
    <t xml:space="preserve">E193K variant does not affect LRRK2 kinase activity. (A) Ribbon diagram showing a structural homology model (based on the ARM domain of adenomatous polyposis coli (APC) protein from human, PDB: 3T7U) for the LRRK2 N-terminal region (residues 7-322). </t>
  </si>
  <si>
    <t xml:space="preserve">N-terminus (N) and C-terminus (C) of the structural model as well as the position of E193 (stick model) are indicated. (B) In vitro radioactive kinase assays of 3x-Flag LRRK2 WT and E193K purified from HEK cells. Five nanomolar of purified Flag-LRRK2 WT or E193K from HEK293T cells were subjected to in vitro radiometric kinase assays and the radioactivity incorporated was quantified by PhosphoImager. </t>
  </si>
  <si>
    <t>PMC3990513</t>
  </si>
  <si>
    <t>3OE0</t>
  </si>
  <si>
    <t xml:space="preserve">A chimeric template receptor was assembled making use of the structural alignment of the X-ray structures available from GPCR-ModSim. </t>
  </si>
  <si>
    <t xml:space="preserve">The chimeric template consisted mainly of hCXCR4 in complex with a cyclic peptide antagonist [40] (PDB entry 3OE0), but with some poorly defined intracellular parts extracted from two alternative templates: the intracellular loop 1 and the N-terminal end of TM6 from the hCXCR4 structure in complex with a small antagonist [40] (PDB entry 3ODU) while TM8 and the C-terminal end of TM7 were adopted from the hA2AR in complex with ZM241385 [41] (PDB entry 3EML). </t>
  </si>
  <si>
    <t xml:space="preserve">This chimeric structure was used as template for homology modeling of the hY1 receptor using the program Modeller 9.9 [19]. The hY1-hCXCR4 sequence alignment was manually refined in the longer loop regions and the N-terminus was discarded from hY1 modeling due to lack of sequence similarity. </t>
  </si>
  <si>
    <t>PMC4215857</t>
  </si>
  <si>
    <t>3NSG</t>
  </si>
  <si>
    <t xml:space="preserve">The 3D model of OmpD was constructed using Modeller 9.12 [32]. </t>
  </si>
  <si>
    <t xml:space="preserve">The structures of OmpF from Salmonella Typhi (PDB: 3NSG) and E. coli (PDB: 2ZFG), and OmpC from E. coli (PDB: 2J1N) and Salmonella Typhi (PDB: 3UU2) were used as three-dimensional templates. </t>
  </si>
  <si>
    <t xml:space="preserve">The STAMP algorithm was used to obtain a reference multiple alignment by 3D-structure comparison [33]. Several OmpD trimers models were generated and evaluated by their DOPE potentials, from which the model with the best score was selected and presented herein. </t>
  </si>
  <si>
    <t>3nsg</t>
  </si>
  <si>
    <t xml:space="preserve">Edges filtered to e-value &lt;1e-14, median alignment length: 341 residues, median identity: 34.0%. </t>
  </si>
  <si>
    <t xml:space="preserve">(C) Electrostatic surface potential of the biological assemblies of OmpD and SLAM-recognized proteins OmpC and OmpF. c.1) Periplasmic loops are mapped into the molecular surface: L1 blue, L2 red, L3 violet, L4 orange, L5 yellow, L6 ochre, L7 green and L8 Pink; c.2) Calculated surface electrostatic potential of OmpF from Salmonella Typhi (PDB: 3nsg); OmpF from E. coli (PDB:2zfg); OmpC from Salmonella Typhi (PDB: 3uu2) and OmpC from E. coli (PDB:2j1n) contoured at +- 2.0 kT. </t>
  </si>
  <si>
    <t>PMC5811088</t>
  </si>
  <si>
    <t>2WM4</t>
  </si>
  <si>
    <t xml:space="preserve">Fig. 1 displays the structure of a typical P450 active site, namely the one belonging to the CYP124 isozyme as taken from the ; 2WM4 protein databank (pdb) file.5 As shown in Fig. 1 the substrate (tyramine) is located in a cleft nearby the heme, the substrate binding pocket, which is in a tight orientation with stabilizing hydrogen bonding interactions by several residues. </t>
  </si>
  <si>
    <t xml:space="preserve">The vacant sixth coordination site of iron is the position where molecular oxygen will bind during the catalytic cycle. The process includes two reduction and two protonation steps to synthesize the active species of P450 called Compound I (Cpd I).6 Cpd I is highly reactive and therefore difficult to study experimentally, however, a few reports on its spectroscopic properties have appeared in the literature.7 </t>
  </si>
  <si>
    <t>PMC3709119</t>
  </si>
  <si>
    <t>3iay</t>
  </si>
  <si>
    <t xml:space="preserve">How do POLE and POLD1 mutations cause tumorigenesis? </t>
  </si>
  <si>
    <t xml:space="preserve">The most common somatic and germline mutations in POLE and POLD1 have been mapped onto a hybrid structure of yeast DNA polymerase (3iay) and T4 polymerase (Figure 3). </t>
  </si>
  <si>
    <t xml:space="preserve">The residues equivalent to the two germline mutations (POLE p.Leu424Val and POLD1 p.Ser478Asn) pack together at the interface between two helices that form the base of the exonuclease active site. Mutations are predicted to distort the packing of the helices; this will in turn be propagated to the active site, affecting nuclease activity 2. </t>
  </si>
  <si>
    <t>3IAY</t>
  </si>
  <si>
    <t xml:space="preserve">Pymol-generated image of POLE and POLD1 EDMs on a composite structure of yeast Polδ (PDB 3IAY) and the ssDNA component (yellow) of the T4 polymerase complex (PDB 1NOY). </t>
  </si>
  <si>
    <t xml:space="preserve">Mutant amino acids are shown in red (POLE) or blue (POLD1). The key mutations generally cluster around the active site (D275) close to the ssDNA, an exception being V411 which lies some distance away and may act through affecting the positions of other residues closer to the active site. </t>
  </si>
  <si>
    <t>PMC4156330</t>
  </si>
  <si>
    <t>1N8Z</t>
  </si>
  <si>
    <t xml:space="preserve">Comparison of structurally conserved motifs with the epitopes of HER2's antibodies based on the crystal 3D structure </t>
  </si>
  <si>
    <t xml:space="preserve">The crystal structure of the extracellular domain of the human HER2 complexed with trastuzumab Fab (PDB ID: 1N8Z) and the structure of HER2-pertuzumab complex (PDB ID: 1S78) were obtained from NCBI (http://www.ncbi.nlm.nih.gov/structure/?term=HER2). </t>
  </si>
  <si>
    <t xml:space="preserve">Using Cn3D software, the structurally conserved fragments of ECD HER2 were superposed and labeled on the two crystal structures. Furthermore, as supplementary reference to our prediction, FoldX (http://foldx.crg.es/) were introduced with in silico mutagenesis 'repair module', which allowed to predict the amino acids involved in the binding of HER2 to the antibodies by alanine mutation based on 'force field' statistical considerations [26]. </t>
  </si>
  <si>
    <t>PMC3241652</t>
  </si>
  <si>
    <t>2E9T</t>
  </si>
  <si>
    <t xml:space="preserve">Here, the distortion of unbound RNA allows for finding only poorly scored solutions of ‘acceptable’ quality. </t>
  </si>
  <si>
    <t xml:space="preserve">Also, as binding is generally tighter than in previous cases, even small change in protein structure (RMSD of 0.8 Å for 2E9T) gives unfavorable score for the hit found. </t>
  </si>
  <si>
    <t xml:space="preserve">In both cases, docking of two unbound partners was unsuccessful. The remaining complex (Figure 9, 1K8W) does not belong to the above classification. </t>
  </si>
  <si>
    <t>PMC4117766</t>
  </si>
  <si>
    <t>1zev</t>
  </si>
  <si>
    <t xml:space="preserve">The earliest crystallographic study of a trinucleotide repeat targeted the structure of an oligomer comprising six CUG repeats (PDB code 1zev) (62). </t>
  </si>
  <si>
    <t xml:space="preserve">The authors found that the RNA is double-helical, having overall characteristics of the A-form, in which the C-G and G-C base pairs have U-U ‘mismatches’ in between (Figure 1A). The non-canonical pairing seemed not to distort the backbone from the A-helix. </t>
  </si>
  <si>
    <t>3g1p</t>
  </si>
  <si>
    <t xml:space="preserve">Closer observations of the inter-strand interactions, in particular the details of the non-canonical base-pairing and the solvent structure, were prevented by an apparent superposition of molecules in the crystal lattice. </t>
  </si>
  <si>
    <t xml:space="preserve">A different study revealed duplexes of G(CUG)2C at a resolution of 1.23 Å (Figure 1B, PDB code 3g1p) (63). </t>
  </si>
  <si>
    <t xml:space="preserve">This RNA was also in the A-form with the helical twist in the typical range of 32–34°. The crystal lattice comprised three duplexes, crystallographically independent but with similar structures, stacked end-to-end to form pseudo-infinite helices. </t>
  </si>
  <si>
    <t xml:space="preserve">Surfaces especially liable to interact with the solvent through H-bonding are indicated with arcs. </t>
  </si>
  <si>
    <t xml:space="preserve">Representative N-N pairs with the 2Fo-Fc electron density, contoured at 1σ level, are shown (right) based on PDB entries 3g1p, 3nj6, 3r1c, 4e59, respectively. </t>
  </si>
  <si>
    <t>3gm7</t>
  </si>
  <si>
    <t xml:space="preserve">The paper also includes a new analysis of the data obtained by Mooers et al. (62). </t>
  </si>
  <si>
    <t xml:space="preserve">After detwinning the diffraction intensities, the structure of the [(CUG)6]2 duplex (PDB code 3gm7) corresponds closely with the structure of the shorter duplexes. </t>
  </si>
  <si>
    <t>3szx</t>
  </si>
  <si>
    <t xml:space="preserve">Another study of a crystal structure containing CUG repeats reported a wider range of conformations of the U-U pairs, including arrangements with zero, one or two H-bonds (67). </t>
  </si>
  <si>
    <t xml:space="preserve">Two crystal forms were reported of a double-stranded construct containing three CUG repeats and 5′UU dangling ends (Figure 1C, D; PDB codes 3szx, 3syw). </t>
  </si>
  <si>
    <t xml:space="preserve">In both crystal forms, the central CUGs had the uracil rings symmetrically opposed and apparently too far apart to form any H-bonds. In the flanking repeats, the two structures differed. </t>
  </si>
  <si>
    <t xml:space="preserve">A crystal structure of G(CUG)6C 20-mers forming blunt-ended double helices was described recently (Figure 1E) (68). </t>
  </si>
  <si>
    <t xml:space="preserve">The crystal lattice contained two distinct duplexes of which one was located on a crystallographic 2-fold axis (PDB code 4e48). </t>
  </si>
  <si>
    <t xml:space="preserve">Thus, the structure contained nine distinct double-helical CUG repeats. The authors took the opportunity to compare the nine U-U pairs, analyse the spread of conformations and thus gain insight into the dynamics of such pairing. </t>
  </si>
  <si>
    <t>4fnj</t>
  </si>
  <si>
    <t xml:space="preserve">The authors concluded that ‘generally speaking, the U-U pairs just follow the requirements of the system’. </t>
  </si>
  <si>
    <t xml:space="preserve">The most recent report regarding the CUG series presents the crystal structure of an RNA construct containing a tandem GAAA tetraloop and its receptor that form the tip and the upper part of a hairpin, respectively, while the lower part of the stem is a double-helical segment of two CUG repeats (Figure 1F, PDB code 4fnj) (69). </t>
  </si>
  <si>
    <t xml:space="preserve">The combination of the tetraloop with the receptor facilitated crystallisation, which enabled the examination of yet another instance of two consecutive CUG repeats. They formed a helix whose geometry also corresponded to the A-form. </t>
  </si>
  <si>
    <t>3nj6</t>
  </si>
  <si>
    <t xml:space="preserve">Two crystal forms of (GGCAGCAGCC)2 have been reported (70). </t>
  </si>
  <si>
    <t xml:space="preserve">One of the structures was solved at atomic resolution (0.95 Å) and contained a duplex with the two strands related by crystallographic symmetry (Figure 1G, PDB code 3nj6). </t>
  </si>
  <si>
    <t xml:space="preserve">The other structure was analysed at medium resolution (1.9 Å) and contained three crystallographically independent duplexes (PDB code 3nj7). All duplexes were closely superposable and possessed general characteristics of the A-form. </t>
  </si>
  <si>
    <t>3nj7</t>
  </si>
  <si>
    <t xml:space="preserve">The other structure was analysed at medium resolution (1.9 Å) and contained three crystallographically independent duplexes (PDB code 3nj7). </t>
  </si>
  <si>
    <t xml:space="preserve">All duplexes were closely superposable and possessed general characteristics of the A-form. The A-A pairs, embedded between the canonical C-G and G-C pairs, had both residues in the anti conformation (Figure 2B). </t>
  </si>
  <si>
    <t>4j50</t>
  </si>
  <si>
    <t xml:space="preserve">The middle A-A pair had both adenosines in the anti conformation and the two adenine rings were modelled as being symmetrically opposed with the N1 atoms and the C2H2 groups in unlikely close contact. </t>
  </si>
  <si>
    <t xml:space="preserve">Examination of the electron density (see Appendix), calculated on the basis of structure factors deposited by the authors in the PDB (accession code 4j50), indicates disorder, which could be modelled as two alternative conformations of the A-A pair. </t>
  </si>
  <si>
    <t xml:space="preserve">In each of the conformations, one adenine would be at more of an incline than the other, so that C2H2 would be opposite N1 and a hydrogen bond could form between them, similar to the structures reported before (70). Uninterpreted electron density in the major groove near the A-A pair could indicate a sulphate ion interacting with the exo-amino groups, like in the previous paper. </t>
  </si>
  <si>
    <t>3r1c</t>
  </si>
  <si>
    <t xml:space="preserve">Three crystal structures of short CGG-containing oligomers have been published (Figure 1I-K) (72). </t>
  </si>
  <si>
    <t xml:space="preserve">A duplex of G(CGG)2C crystallized with a remarkable 18 distinct duplexes in the unit cell, all arranged in the typical end-to-end manner, in semi-infinite columns (PDB code 3r1c). </t>
  </si>
  <si>
    <t xml:space="preserve">The other two crystal structures contained guanosine residues brominated at position 8 (PDB codes 3r1d and 3r1e). All helices had the A-form, with some local deviations. </t>
  </si>
  <si>
    <t>3r1d</t>
  </si>
  <si>
    <t xml:space="preserve">The other two crystal structures contained guanosine residues brominated at position 8 (PDB codes 3r1d and 3r1e). </t>
  </si>
  <si>
    <t xml:space="preserve">All helices had the A-form, with some local deviations. In all G-G pairs, one guanosine was syn and the other was anti, with two hydrogen bonds between the Watson-Crick edge of G(anti) and the Hoogsteen edge of G(syn): O6···N1H and N7···N2H (Figure 2C). </t>
  </si>
  <si>
    <t>3js2</t>
  </si>
  <si>
    <t xml:space="preserve">Another paper described an RNA duplex containing three consecutive CGG repeats with flanking sequences and 5′-UU overhangs (Figure 1L) (73). </t>
  </si>
  <si>
    <t xml:space="preserve">Overall, the structure of the CGG repeats is similar to that described above (72), with G(syn)-G(anti) pairs and unusual torsion angles of the G(syn) residues, resulting in a local unwinding of the helix (PDB code 3js2). </t>
  </si>
  <si>
    <t xml:space="preserve">The authors noted that the resultant widening of the major groove and the base-pair inclination near the G-G pairs resembled the A′-form of RNA. They also noted an interesting difference from the structures of other triplet repeats: the lack of ordered ions near the G-G pairs, even though several cations and sulphate anions were present in the crystallisation medium. </t>
  </si>
  <si>
    <t xml:space="preserve">The oligomers formed duplexes in the crystal lattice, and again, the RNA has the A-form, but pairing of the strands was unexpected. </t>
  </si>
  <si>
    <t xml:space="preserve">In the unmodified oligomer, the strands slipped in the 5′ direction (PDB code 4e59), whereas in the LNA-containing oligomer, there was a slippage in the 3′ direction (PDB code 4e58). </t>
  </si>
  <si>
    <t xml:space="preserve">In both cases, the result was to reduce the number of C-C pairs from the expected two, if no slippage had occurred, to one. Nevertheless, three instances of double-stranded CCG triplets were observed: one for unmodified RNA and two in crystallographically independent LNA-containing duplexes. </t>
  </si>
  <si>
    <t>2l8c</t>
  </si>
  <si>
    <t xml:space="preserve">The authors noted the presence of canonical C-G pairs and observed resonances consistent with an A-form helix with a C3′-endo sugar pucker and an anti conformation of the glycosidic torsion angle. </t>
  </si>
  <si>
    <t xml:space="preserve">Recent solution NMR work on a single CUG with flanking sequences, to stabilize the duplex form, was also consistent with an A-form geometry with a 3C′-endo sugar pucker (PDB codes 2l8c, 2l8u and 2l8w) (76). </t>
  </si>
  <si>
    <t xml:space="preserve">The line broadening and temperature profile of the spectrum indicated a structurally dynamic U-U pair. When the NMR model was subjected to molecular dynamics simulation, the U-U pair was found to adopt conformations with zero, one or two hydrogen bonds, of which the most stable was the structure with one H-bond. </t>
  </si>
  <si>
    <t>1noq</t>
  </si>
  <si>
    <t xml:space="preserve">Only one three-dimensional structure has been published of DNA containing CNG repeats (78). </t>
  </si>
  <si>
    <t xml:space="preserve">The solution structure of d(CCGCCG)2 was solved using NMR (PDB code 1noq). </t>
  </si>
  <si>
    <t xml:space="preserve">The double helix contained only G-C and C-G pairs. The C-C pairs were eliminated by strand slippage, which resulted in dangling cytosine residues at the 5′ site of each strand. </t>
  </si>
  <si>
    <t>3d2s</t>
  </si>
  <si>
    <t xml:space="preserve">The model shows the protein interacting with a short single-stranded RNA, in particular with the GC step in its sequence. </t>
  </si>
  <si>
    <t xml:space="preserve">Inspection of the atomic coordinates and the electron density calculated using the structure factors deposited with the PDB (code 3d2s) reveals unexplained degradation of the RNA. </t>
  </si>
  <si>
    <t xml:space="preserve">From a crystallographer's perspective, it reveals a puzzling, nearly perfect match between pairs of protein molecules and the associated RNA chains, which are related by a translation of half a unit cell along the crystallographic a-axis. Further studies are clearly necessary to elucidate the interactions of CNG repeats with their protein partners. </t>
  </si>
  <si>
    <t>PMC6255897</t>
  </si>
  <si>
    <t>3Q6X</t>
  </si>
  <si>
    <t xml:space="preserve">The structure of NDM-1 was taken from crystal structure of the complex between NDM-1 and hydrolysed ampicilin (PDB 3Q6X, Zhang and Hao, 2011). </t>
  </si>
  <si>
    <t xml:space="preserve">Previous QM/MM study has suggested a hydroxide ion connecting two zinc cofactors for the hydrolysis of antibiotics and therefore been included in our previous model (Thomas et al., 2011; Zheng and Xu, 2013). Overall, the zinc ions are coordinated with residues (OH−, His120, His122, Asp123), and with residues (OH−, His189, Cys208, His250), respectively. </t>
  </si>
  <si>
    <t xml:space="preserve">(A) Active binding sites of NDM-1 (PDB 3Q6X, Zhang and Hao, 2011), with the Zinc ions and the coordinated residues highlighted in sphere and stick, respectively; (B) surface presentation of the NDM-1. </t>
  </si>
  <si>
    <t xml:space="preserve">The general location for the ligand binding is arrowed. Figures were prepared using PyMol (Schrodinger, 2012). </t>
  </si>
  <si>
    <t xml:space="preserve">Outcome of virtual screening </t>
  </si>
  <si>
    <t xml:space="preserve">Our docking protocol was firstly used to predict the binding mode of hydrolysed ampicillin to the NDM-1, in comparison with crystal structure (PDB 3Q6X, Zhang and Hao, 2011). </t>
  </si>
  <si>
    <t xml:space="preserve">At first, our MM docking calculations give 21 conformations based on the score of protein-ligand interaction energies less than 10.00 kcal/mol and overlay with the MCSS minima as described in Method section Molecular Mechanical Virtual Screening. Using the GPU-accelerated QM refinement, these conformations were further optimized in the complex with NDM-1. </t>
  </si>
  <si>
    <t xml:space="preserve">the predicted conformations of hydrolysed ampicillin with NDM-1 using the Docking/QM method vs. its crystal structure (PDB 3Q6X, Zhang and Hao, 2011). (A) Correlation of binding energies ΔE and the RMSD of the predicted conformations with the crystal structure; (B) the overlay the predicted structure with lowest DE (blue) with the crystal structure (green) from PDB 3Q6X (Zhang and Hao, 2011). </t>
  </si>
  <si>
    <t xml:space="preserve">Figure was prepared using PyMol (Schrodinger, 2012). </t>
  </si>
  <si>
    <t>4EXS</t>
  </si>
  <si>
    <t xml:space="preserve">Molecular Orbital presentations (LUMO and HOMO) of QM region obtained using Guassian09. </t>
  </si>
  <si>
    <t xml:space="preserve">Left panel is NDM-1 without bridged hydroxide ion (PDB 4EXS, King et al., 2012) and Right Panel is NDM-1 in which a hydroxide ion is located between two Zinc ions (PDB 3Q6X, Zhang and Hao, 2011). </t>
  </si>
  <si>
    <t xml:space="preserve">Figures were prepared using Gaussview (Dennington et al., 2016). </t>
  </si>
  <si>
    <t xml:space="preserve">Our calculations predict potential inhibitors different from the previous docking study in which Isomargololone and Nimbolide were estimated to be the inhibitors of NDM-1 (Thakur et al., 2013). </t>
  </si>
  <si>
    <t xml:space="preserve">The discrepancy could be due to the factors that they used the crystal structure of NDM-1 (PDB 3Q6X, Zhang and Hao, 2011) as target without the bridged hydroxide ion and employed empirical docking and scoring function (Goodsell et al., 1996; Morris et al., 1998) only to estimate the binding affinities of the compounds. </t>
  </si>
  <si>
    <t xml:space="preserve">From our QM calculations, MOs of the QM region shows that the HOMO with the bridged OH− between zinc ions has electron cloud delocalized over the Zn-OH-Zn cluster, while the LUMOs are similar with electron cloud concentrated at Zn2, independent of the hydroxide ion. As a result, the inhibitors of antibiotics resistance against the NDM-1 will be of conjugate nature, by binding over the Zn-OH-Zn, such as Curcumin, Catechin, and Feruclic acid (Figure 3). </t>
  </si>
  <si>
    <t>PMC6010097</t>
  </si>
  <si>
    <t xml:space="preserve">The molecular modeling were performed using Discovery Studio 2016. </t>
  </si>
  <si>
    <t xml:space="preserve">The X-ray crystal structure of FtsZ was downloaded from the PDB database (PDB entry: 4DXD; resolution: 2.0 Å)26. </t>
  </si>
  <si>
    <t xml:space="preserve">Co-crystal ligands and water molecules were removed from the structure and the protein was prepared for docking using automated procedure of Discovery Studio. The structures of A2 was sketched and minimized using the Discovery Studio molecule preparation tools. </t>
  </si>
  <si>
    <t>1OVA</t>
  </si>
  <si>
    <t xml:space="preserve">The generated models of S and R structures of SERPINB11 for Homo (SERPINB11c) and Pan (XM_001091618) were based on the three-dimensional structures of paralogous proteins. </t>
  </si>
  <si>
    <t xml:space="preserve">In the modeling, the structures of chicken ovalbumin protein (pdb reference: 1OVA, 1UHG and 1JTI)) and SERPINB3 (pdb reference: 2ZV6) were used Each protein6 showed a sequence identity of approximately 37% with SERPINB11. </t>
  </si>
  <si>
    <t xml:space="preserve">Modeller 9v6 [91] was used in all modeling tasks. Sequence and structural alignments were carried out using ALIGN2D and ALIGN3D features of Modeller and optimized through several cycles of comparative modeling. </t>
  </si>
  <si>
    <t>PMC4443022</t>
  </si>
  <si>
    <t>4COF</t>
  </si>
  <si>
    <t xml:space="preserve">Overview of positions and functions of mutated residues. </t>
  </si>
  <si>
    <t xml:space="preserve">Structural model based on PDB ID 4COF (Miller and Aricescu, 2014). </t>
  </si>
  <si>
    <t xml:space="preserve">Backbone displayed as cartoon, van der Waals surface as surface, selected residues as sticks, or balls and sticks, respectively. Extracellular domains visible as sheets, transmembrane domains as helical domains. </t>
  </si>
  <si>
    <t>PMC3499263</t>
  </si>
  <si>
    <t>3KIN</t>
  </si>
  <si>
    <t xml:space="preserve">Structural comparison of kinesin-1 and Ncd. </t>
  </si>
  <si>
    <t xml:space="preserve">(a) Dimer structures of kinesin-1 (PDB ID 3KIN) in ADP-ADP state in the absence of MT. </t>
  </si>
  <si>
    <t xml:space="preserve">(b) Dimer structure of the symmetric Ncd dimer (PDB ID 1CZ7). Note that the Ncd motor lacks the neck-linker region. </t>
  </si>
  <si>
    <t>1CZ7</t>
  </si>
  <si>
    <t xml:space="preserve">(b) Dimer structure of the symmetric Ncd dimer (PDB ID 1CZ7). </t>
  </si>
  <si>
    <t xml:space="preserve">Note that the Ncd motor lacks the neck-linker region. (c) Superposition of the MHs of kinesin-1 (red) and Ncd (blue). </t>
  </si>
  <si>
    <t>1IAO</t>
  </si>
  <si>
    <t xml:space="preserve">Simulations were performed using standard structure-based (SB) potential in SMOG [56] protocol implemented in Gromacs. </t>
  </si>
  <si>
    <t xml:space="preserve">MT bound structure was generated by overlapping the MH of Ncd on the single-headed kinesin (KIF1A) bound structure on tubulin (PDB ID 1IAO). </t>
  </si>
  <si>
    <t xml:space="preserve">We used 13-protofilament structure [57] to illustrate MT bound Ncd structure. Structure-based potential </t>
  </si>
  <si>
    <t xml:space="preserve">To simulate the Ncd dimer in solution we used the topological information from the crystal structures with PDB code of 1CZ7 (symmetric state) and 1N6M (asymmetric state). </t>
  </si>
  <si>
    <t xml:space="preserve">All the native backbone and dihedral parameter was derived from the symmetric crystal structure. For each monomer nonbonded potential corresponding to the additional contacts for the asymmetric conformation are added to the potential. </t>
  </si>
  <si>
    <t>1IA0</t>
  </si>
  <si>
    <t xml:space="preserve">Construction of MT bound state </t>
  </si>
  <si>
    <t xml:space="preserve">For the construction of the MT bound state of Ncd, we used three structures: single-headed kinesin (KIF1A) bound to the MT (PDB ID 1IA0); Ncd dimer structure (PDB ID 1CZ7); and three consecutive αβ tubulin dimers from 13-protofilament MT structure [57]. </t>
  </si>
  <si>
    <t xml:space="preserve">We overlapped chain A of 1CZ7 onto chain K of 1IA0 and αβ tubulin dimer of 1IA0 onto terminal αβ tubulin dimer of the tubular MT structure. This leads to the MT bound state of Ncd. </t>
  </si>
  <si>
    <t>PMC5373987</t>
  </si>
  <si>
    <t>1OPL</t>
  </si>
  <si>
    <t xml:space="preserve">(C) The 3D structure of ABL1 1b protein isoform, its N-terminal domains, and the localization of the two mutated ABL1 residues. </t>
  </si>
  <si>
    <t xml:space="preserve">Based on the structural data from Nagar et al., 2003 (PDB ID 1OPL)18 using Swiss-PdbViewer19. </t>
  </si>
  <si>
    <t xml:space="preserve">The effect of ABL1 variants (isoform 1b) on phosphorylation. (A) Overall phosphotyrosine levels and phosphorylation of specific ABL1 substrates were analyzed by transiently expressing the wildtype and mutant constructs in HEK 293T cells and immunoblotting. </t>
  </si>
  <si>
    <t>PMC5865380</t>
  </si>
  <si>
    <t>PF12679</t>
  </si>
  <si>
    <t>Pfam</t>
  </si>
  <si>
    <t xml:space="preserve">InterProScan revealed some PUFs that could be functionally re-categorized. </t>
  </si>
  <si>
    <t xml:space="preserve">For example, Athe_2347 contains Pfam domain PF12679, which functions as an ABC-2 family transporter. </t>
  </si>
  <si>
    <t xml:space="preserve">This protein was detected primarily during growth on xylose but was also significantly more abundant on all of the simple growth substrates. Similarly, Athe_2368, which contains Pfam domain PF09822 that functions as an ABC-type uncharacterized transporter, was significantly more abundant during growth on both complex and C5 substrates. </t>
  </si>
  <si>
    <t>PF09822</t>
  </si>
  <si>
    <t xml:space="preserve">This protein was detected primarily during growth on xylose but was also significantly more abundant on all of the simple growth substrates. </t>
  </si>
  <si>
    <t xml:space="preserve">Similarly, Athe_2368, which contains Pfam domain PF09822 that functions as an ABC-type uncharacterized transporter, was significantly more abundant during growth on both complex and C5 substrates. </t>
  </si>
  <si>
    <t xml:space="preserve">Athe_1880, specific towards complex substrates (Figs. 6, 7), contains Pfam domain PF13544, suggesting it is a surface proteins and possibly part of type IV pilin N-term methylation site GFxxxE and involved in secretion broad ranges of protein substrates [61].Fig. 7Volcano plot showing differentially abundant proteins of unknown functions. The plot is a merged volcano plot obtained with the proteomic approach when comparing extracellular proteins of unknown functions obtained by growing C. bescii in C5 substrates versus C6 substrates and complex substrates versus simple substrates. </t>
  </si>
  <si>
    <t>PF00041</t>
  </si>
  <si>
    <t xml:space="preserve">Because the CD spectra of these two forms are also virtually identical, we believe that deglycosylation does not influence the secondary structure of IFNγR2. </t>
  </si>
  <si>
    <t xml:space="preserve">Although the CD spectra of IFNγR2 and IFNγR1 differ considerably (Černý et al., 2015 ▸), both proteins belong to the same fold of the fibronectin type III domain family (Pfam PF00041). </t>
  </si>
  <si>
    <t xml:space="preserve">Besides deglycosylation by the endoglycosidases, we designated asparagine-to-glutamine mutants to decrease the level of glycosylation. We prepared a fully mutated IFNγR2 variant bearing N56Q, N110Q, N137Q and N231Q mutations and single-point mutants N110Q, N137Q and N231Q, respectively. </t>
  </si>
  <si>
    <t xml:space="preserve">Data-collection and refinement parameters are shown in Table 1 ▸. The extracellular part of the IFNγR2 molecule consists of two domains (Fig. 2 ▸), the N-terminal D1 domain of UniProt residues 28–133 and the C-terminal D2 domain of residues 144–247. </t>
  </si>
  <si>
    <t xml:space="preserve">Both domains belong to the immuno­globulin fold with fibronectin type III topology, forming β-sandwiches (Pfam PF00041). </t>
  </si>
  <si>
    <t xml:space="preserve">The inter-domain torsion angle is approximately 120°, similar to those of IFNγR1 (Thiel et al., 2000 ▸; Walter et al., 1995 ▸) and human tissue factor (Harlos et al., 1994 ▸); the D1–D2 torsion angle is defined in Supplementary Table S3. The D1 domain is composed of three β-strands stacked on a layer of four β-strands, and the D2 domain is created by four β-strands arranged against four other β-strands; both domains are connected by a short linker (residues 134–143 in IFNγR2) comprising a short helix that is also found in IFNγR1, human tissue factor and other receptors. </t>
  </si>
  <si>
    <t>PF01549</t>
  </si>
  <si>
    <t xml:space="preserve">ShK is a 35-residue peptide sequence that was first discovered in the sea anemone Stichodactyla helianthus and can block voltage-gated potassium channels (Castaneda et al. 1995). </t>
  </si>
  <si>
    <t xml:space="preserve">Through Pfam domain/motif screening, we identified in the transcriptome of P. variabilis one transcript containing the Stichodactyla toxin (ShK) domain (Pfam ID: PF01549). </t>
  </si>
  <si>
    <t xml:space="preserve">BLASTp and HMMER validations resulted in 29% identities and an expected accuracy of 0.97 using the HMM profile of the family domain. The predicted P. variabilis toxin-like is located in the clade of the toxic ShK peptides (fig. 2B) and the ProBiS result of the modeled structure of the putative P. variabilis ShK-like peptide showed that the protein aurelin (PDB ID: 2LG4) was the second best match based on Z scores (supplementary file S1, Supplementary Material online). </t>
  </si>
  <si>
    <t>PF00087</t>
  </si>
  <si>
    <t xml:space="preserve">One translated P. variabilis transcript shared proper sequence similarity with the snake venom TFT Toxin_1 domain region (Pfam ID: PF00087). </t>
  </si>
  <si>
    <t xml:space="preserve">This domain displays the closest similarity with the snake toxin sequence TFT MALT0070C (UniProt ID: F5CPE6) from the venom gland of Micrurus altirostris (Correa-Netto et al. 2011). The TFTs encompass a large family of toxic polypeptides from snake venom; these polypeptides are mainly monomeric and are characterized by the archetypical three β-strand loops constrained by four disulfide bonds, spatially resembling fingers protruding from a core. </t>
  </si>
  <si>
    <t>PF00059</t>
  </si>
  <si>
    <t xml:space="preserve">Two contigs with a putative protein product with a C-type lectin domain (Pfam ID: PF00059) were found in the P. variabilis transcriptome. </t>
  </si>
  <si>
    <t xml:space="preserve">C-type lectins in venom are associated with hemagglutination, inflammatory response, and hemostasis. Two main toxin groups containing C-type lectin domain comprise the true venom lectin and the snake C-type lectin (snaclec) families. </t>
  </si>
  <si>
    <t>PF00341</t>
  </si>
  <si>
    <t xml:space="preserve">The P. variabilis transcriptome contains one predicted sequence similar to that of the snake venom VEGF domain (VEGF-F) (Pfam ID: PF00341) of the snake toxin barietin (UniProt ID: C0K3N1) (Yamazaki et al. 2009). </t>
  </si>
  <si>
    <t xml:space="preserve">Although distinct, the predicted P. variabilis toxin-like polypeptide displays close phylogenetic relationship with sequences in snake venom VEGF toxin clade, compared to other non-toxic VEGF domains (fig. 3B). The multiple sequence alignment (supplementary fig. </t>
  </si>
  <si>
    <t>PF00014</t>
  </si>
  <si>
    <t xml:space="preserve">In sea anemones, homologs of Kunitz-type protease inhibitors are classified as type II toxins that are used for defense by protecting organisms from endogenous proteases and causing paralysis in prey by blocking several voltage-dependent potassium ion channel subtypes. </t>
  </si>
  <si>
    <t xml:space="preserve">Despite the fact that all venom Kunitz-type protease inhibitors are constituted of a single Kunitz/Bovine pancreatic trypsin inhibitor (BPTI) domain (Pfam ID: PF00014), they together form several distinct clades. </t>
  </si>
  <si>
    <t xml:space="preserve">The putative P. variabilis Kunitz-domain precursor splits in the clade of the sea snail Kunitz-type serine protease inhibitor conotoxins (fig. 4A). The amino acid sequences shares 45% identity with a conserved cysteine framework of type IX (C-C-C-C-C-C) (supplementary fig. </t>
  </si>
  <si>
    <t>PMC4881446</t>
  </si>
  <si>
    <t>PF01595</t>
  </si>
  <si>
    <t xml:space="preserve">All the other members of the group presented additional domains different to the CBS domain. </t>
  </si>
  <si>
    <t xml:space="preserve">Thus, three genes contained a domain of unknown function (DUF21) (PF01595) and a CorC_HlyC domain (PF03471) at the N-terminus and C-terminus of the proteins, respectively, whereas 12 members contained the voltage-gated chloride channel domain (or motif) at the N-terminus and two genes the pentatricopeptide repeat (PPR) motif. </t>
  </si>
  <si>
    <t xml:space="preserve">Finally seven genes, two genes and one gene presented Phox/Bemp1 (PB1), inosine-5′-monophosphate dehydrogenase (IMPDH) (PF00478) or the sugar isomerase (SIS) domains, respectively. </t>
  </si>
  <si>
    <t>PMC6164816</t>
  </si>
  <si>
    <t>PF00069</t>
  </si>
  <si>
    <t xml:space="preserve">Identification and Sequence Analysis of CDK Proteins in Cotton Genome </t>
  </si>
  <si>
    <t xml:space="preserve">To identify cyclin dependent kinase (CDK) genes in the three cotton genome, the conserved domain of CDK protein (PF00069) was downloaded from Pfam protein families (http://pfam.sanger.ac.uk/). </t>
  </si>
  <si>
    <t xml:space="preserve">The HHM profile of the CDK protein was subsequently employed as a query to perform a HMMER search (http://hmmer.janelia.org/) [25] against the G. hirsutum, G. raimondii and G. arboreum. A total of 31, 12 and 15 CDK genes were obtained for G. hirsutum, G. arboreum and G. raimondii, respectively (Table S1). </t>
  </si>
  <si>
    <t xml:space="preserve">The conserved domain of CDK protein domain (PF00069) was downloaded from Pfam protein families (http://pfam.sanger.ac.uk/). </t>
  </si>
  <si>
    <t xml:space="preserve">In order to identify the CDK proteins in cotton, the HHM profile of CDK protein was employed as query to perform a HMMER search (http://hmmer.janelia.org/) against the G. hirsutum, G. raimondii and G. arboreum. The CDK protein for G. hirsutum obtained from cotton research institute (http://mascotton.njau.edu.cn), G.arboreum obtained from Beijing genome institute (https://www.bgi.com/) and G. raimondii genome and A. thaliana downloaded from Phytozome (http://www.phytozome.net/), with E-value &lt; 0.01. </t>
  </si>
  <si>
    <t>PF14214</t>
  </si>
  <si>
    <t xml:space="preserve">We used custom Python scripts and manual curation to determine the final domain architecture of individual proteins: in case of overlapping domain predictions (mostly PIF1 domains that also matched AAA domains), we kept the domain with the highest score (PIF1), or, in cases in which predictions likely correspond to the same domain, we merged overlapping regions that also overlapped in a similar fashion (e.g. no inversions) in the hmm model. </t>
  </si>
  <si>
    <t xml:space="preserve">In further analyses, we only include protein sequences that contain a Rep and a Hel domain (PF14214 and PF05970). </t>
  </si>
  <si>
    <t xml:space="preserve">We use hmmsearch from the hmmer3 package [67] with PF14214 and PF05970 to scan all Pezizomycotina proteomes in our dataset (Additional file 8: Table S8) for proteins that contain both these domains. We constructed two different multiple sequence alignments for this set of proteins. </t>
  </si>
  <si>
    <t>PF00931</t>
  </si>
  <si>
    <t xml:space="preserve">A hidden Markov model search (hmmer.janelia.org) was used to identify NBS-encoding R genes in the C. himalaica genome and four close relatives (A. thaliana, A. lyrata, C. rubella, and C. hirsuta). </t>
  </si>
  <si>
    <t xml:space="preserve">The sequences were screened using HMMs to search for the Pfam NBS (NB-ARC) family PF00931 domain (pfam.xfam.org/). </t>
  </si>
  <si>
    <t xml:space="preserve">Pfam HMM searches were performed using a TIR model (PF01582) and several LRR models (PF00560, PF07723, PF07725, PF12799, PF13306, PF13516, PF13504, PF13855, and PF08263) to detect TIR domains and LRR motifs in the NBS-encoding amino acid sequences. CC motifs were detected using the COILS prediction program 2.2 (embnet.vital-it.ch/software/COILS_form.html) with a p-score cutoff of 0.9. </t>
  </si>
  <si>
    <t>PF01582</t>
  </si>
  <si>
    <t xml:space="preserve">Pfam HMM searches were performed using a TIR model (PF01582) and several LRR models (PF00560, PF07723, PF07725, PF12799, PF13306, PF13516, PF13504, PF13855, and PF08263) to detect TIR domains and LRR motifs in the NBS-encoding amino acid sequences. </t>
  </si>
  <si>
    <t xml:space="preserve">CC motifs were detected using the COILS prediction program 2.2 (embnet.vital-it.ch/software/COILS_form.html) with a p-score cutoff of 0.9. Gene Family-Based Positive Selection Tests. </t>
  </si>
  <si>
    <t>PMC6272529</t>
  </si>
  <si>
    <t>PF00652</t>
  </si>
  <si>
    <t xml:space="preserve">Recently, Fujimoto et al. reported on protein scaffolds of as many as 48 lectin families, for which three-dimensional structures and lectin functions have been reported in scientific papers [27]. </t>
  </si>
  <si>
    <t xml:space="preserve">This number however excludes carbohydrate-binding modules found uniquely on glycohydrolases, which often contain R-type lectin domains (Pfam: PF00652). </t>
  </si>
  <si>
    <t xml:space="preserve">Therefore, it seems that the number of lectin domains is likely to exceed 100. </t>
  </si>
  <si>
    <t>PMC5768680</t>
  </si>
  <si>
    <t>PF03110</t>
  </si>
  <si>
    <t xml:space="preserve">Genome-wide identification of the SPL gene family in Gossypium and their chromosomal distribution </t>
  </si>
  <si>
    <t xml:space="preserve">To identify the SQUAMOSA promoter binding protein-like (SPL or SBP) transcription factor genes in cotton, SBP domain (PF03110) was used to search protein database of four cotton species, G. raimondii33, G. arboreum32, G. hirsutum acc. </t>
  </si>
  <si>
    <t xml:space="preserve">TM-129, and G. barbadense acc. </t>
  </si>
  <si>
    <t xml:space="preserve">Identification of SPL transcription factor family in cotton and their chromosomal mapping </t>
  </si>
  <si>
    <t xml:space="preserve">SBP domain (PF03110) for SQUAMOSA-PROMOTER BINDING PROTEIN was downloaded from Pfam56 (http://pfam.xfam.org/), and was employed to identify all possible SPL genes in four cotton species using HMMER (v3.1b2)35 (http://hmmer.org) with the e-value &lt; 1e-10. </t>
  </si>
  <si>
    <t xml:space="preserve">Each candidate SPL gene was further confirmed using SMART36 (http://smart.embl-heidelberg.de/) and CDD37 (http://www.ncbi.nlm.nih.gov/Structure/cdd/wrpsb.cgi). The theoretical pI (isoelectric point) and molecular weight of the GhSPLs were investigated within Expasy57 (http://web.expasy.org/protparam/). </t>
  </si>
  <si>
    <t>PF05485</t>
  </si>
  <si>
    <t xml:space="preserve">However, the strong signal for family expansion in Hymenoptera relative to Diptera was instrumental in revealing related functions (i.e., not belonging to any predefined Pfam Clan). </t>
  </si>
  <si>
    <t xml:space="preserve">THAP domain (PF05485), DUF1759 and GIY-YIG catalytic domain (PF01541) are examples of such instances. </t>
  </si>
  <si>
    <t xml:space="preserve">Mining the literature reveals their relevance to TNAP. The THAP domain (PF05485) is shared between cellular proteins and transposases from mobile genomic parasites [46]. </t>
  </si>
  <si>
    <t xml:space="preserve">Mining the literature reveals their relevance to TNAP. </t>
  </si>
  <si>
    <t xml:space="preserve">The THAP domain (PF05485) is shared between cellular proteins and transposases from mobile genomic parasites [46]. </t>
  </si>
  <si>
    <t xml:space="preserve">Similarly, the DUF1759 is related to LTR-polyproteins, or retrotransposons. The GIY-YIG domain characterizes homing endonuclease and selfish mobile elements. </t>
  </si>
  <si>
    <t>PF01395</t>
  </si>
  <si>
    <t xml:space="preserve">Viral-related functions include His-Me_finger (CL0263), GAG-polyprotein (CL0523) and Retroviral_zf (CL0511). </t>
  </si>
  <si>
    <t xml:space="preserve">High-level functionality for Membrane Receptors (MR) combines Pfam GPCR_A (CL0192), Chemosens_recp (CL0176), PBP_GOBP (PF01395), transporters and Ion_channel (CL0030). </t>
  </si>
  <si>
    <t xml:space="preserve">Gene Onthology terms are used for high-level functionality. GOA mapping of InterPro2GO provides an elaborate mapping of GO molecular function terms and parent terms [28]. </t>
  </si>
  <si>
    <t>PMC4422618</t>
  </si>
  <si>
    <t>PF00153</t>
  </si>
  <si>
    <t xml:space="preserve">TbMCP14 has an unusual domain organization and is unique to trypanosomatids </t>
  </si>
  <si>
    <t xml:space="preserve">While the N-terminal half of TbMCP14 (amino acids 1 to 161) is devoid of known motifs, the C-terminal half (amino acids 162 to 402) carries mitochondrial carrier protein (MCP) motifs of about 100 amino acids each, which are typical for transporters of the inner mitochondrial membrane (Pfam entry PF00153). </t>
  </si>
  <si>
    <t xml:space="preserve">Mitochondrial carriers usually possess three such motifs, whereas TbMCP14 only has two. A profile search with PF00153 against SwissProt, the manually curated section of UniProt [47], returned 1347 hits of E-value &lt;10–10, of which only 24 (1.8%) possessed two MC motifs while 1302 (97%) had three. </t>
  </si>
  <si>
    <t>PF00249</t>
  </si>
  <si>
    <t xml:space="preserve">Local BLAST searches were conducted using BioEdit [31] with E-value &lt; 1.0E− 6. </t>
  </si>
  <si>
    <t xml:space="preserve">We downloaded the Hidden Markov Model (HMM) file of the PAP1 domain (Pfam accession number: PF00249) from the Pfam database and used HMMER 3.0 software [25] with the default settings to perform an alignment search of PAP1 TFs. </t>
  </si>
  <si>
    <t xml:space="preserve">The results of these analyses were verified by local BLAST searches. We also confirmed the identity of CsPAP1 TF using tools at the InterPro database (http://www.ebi.ac.uk/interpro/). </t>
  </si>
  <si>
    <t>PF00063</t>
  </si>
  <si>
    <t xml:space="preserve">Radula-specific genes primarily comprised genes that are also known to be involved in foregut development or hard structure formation. </t>
  </si>
  <si>
    <t xml:space="preserve">Tooth matrix forming genes included a Lophotrochozoa-specific chitin synthase (PF03142.12) with a myosin head motor domain (PF00063.18) that is also involved in mollusk and brachiopod shell formation (Weiss et al. 2006; Marin et al. 2008; Luo et al. 2015). </t>
  </si>
  <si>
    <t xml:space="preserve">Hephaestin (heph), a ferroxidase needed for efficient iron transport in vertebrates (Petrak and Vyoral 2005), which is also employed for skeletogenesis in corals (Ramos-Silva et al. 2014), and mollusk as well as brachiopod shell formation (Liao et al. 2015; Luo et al. 2015) also had radula-specific expression. Radula-specific transcripts further encoded the classic notch responsive gene hes1 and aristaless-related homeobox protein arx, which are both involved in morphogenesis of chitinous bristles, referred to as chaetae, in brachiopods and annelids (Schiemann et al. 2017). </t>
  </si>
  <si>
    <t>PMC5636827</t>
  </si>
  <si>
    <t>PXD005493</t>
  </si>
  <si>
    <t>PRIDE</t>
  </si>
  <si>
    <t xml:space="preserve">For protein quantification, we set a minimum of 2 peptides identified for each protein. </t>
  </si>
  <si>
    <t xml:space="preserve">The mass spectrometry data have been deposited to the ProteomeXchange Consortium (http://proteomecentral.proteomexchange.org) via the PRIDE partner repository with the dataset identifier PXD005493. </t>
  </si>
  <si>
    <t>PXD012886</t>
  </si>
  <si>
    <t xml:space="preserve">Proteomic Data Deposition </t>
  </si>
  <si>
    <t xml:space="preserve">The mass spectrometry proteomics data were deposited to the ProteomeXchange Consortium via the PRIDE [150] partner repository with the dataset identifier PXD012886 (top-down data) and PXD012881 (bottom-up data). </t>
  </si>
  <si>
    <t>PMC5853803</t>
  </si>
  <si>
    <t>PXD003817</t>
  </si>
  <si>
    <t xml:space="preserve">Label-free quantification based on signal intensity (Sieve 2.1 software, Thermo Scientific) was used to identify the differentially expressed proteins in SH–SL, SP–SL and SG–SL pairs after passing stringent selection criteria (P value≤0.05, minimum 2-fold change (either up- or down-regulation), minimum two peptides for identification, FDR=1%). </t>
  </si>
  <si>
    <t xml:space="preserve">The mass spectrometry proteomics data have been deposited to the ProteomeXchange Consortium (Vizcaíno et al., 2014) via the PRIDE partner repository with the dataset identifier PXD003817. </t>
  </si>
  <si>
    <t xml:space="preserve">Targeted peptide monitoring for carotenoid pathway enzymes Peptides pertaining to the carotenogenic proteins at 39 dpa from the proteome data were chosen for targeted peptide monitoring (TPM) as described in Lange et al. (2008) and Taylor et al. (2014). </t>
  </si>
  <si>
    <t>PMC5157773</t>
  </si>
  <si>
    <t>PXD002885</t>
  </si>
  <si>
    <t xml:space="preserve">Overall, these results allow researchers to determine the best protocol depending on the resources and goal of their specific study. </t>
  </si>
  <si>
    <t xml:space="preserve">Data are available via ProteomeXchange with identifier PXD002885. </t>
  </si>
  <si>
    <t>PMC5727667</t>
  </si>
  <si>
    <t>PXD007051</t>
  </si>
  <si>
    <t xml:space="preserve">The datasets supporting the conclusions of this article are included within the article and its additional files. </t>
  </si>
  <si>
    <t xml:space="preserve">The mass spectrometry proteomics data have been deposited to the ProteomeXchange Consortium (http://proteomecentral.proteomexchange.org/) via the PRIDE partner repository with the dataset identifier PXD007051. </t>
  </si>
  <si>
    <t>PMC5963842</t>
  </si>
  <si>
    <t>PXD008710</t>
  </si>
  <si>
    <t xml:space="preserve">Identified proteins affinity purified alongside YFP–SNRPB or YFP–SNRPN were discounted if they were additionally identified as being affinity purified with YFP, or if they were present within the Sepharose bead proteome (Trinkle-Mulcahy et al., 2008). </t>
  </si>
  <si>
    <t xml:space="preserve">The MS proteomics data have been deposited to the ProteomeXchange Consortium via the PRIDE (Vizcaíno et al., 2016) partner repository with the dataset identifier PXD008710. </t>
  </si>
  <si>
    <t xml:space="preserve">The mass spectrometry proteomics data have been deposited to the ProteomeXchange Consortium via the PRIDE (Vizcaíno et al., 2016) partner repository with the dataset identifier PXD008710 (http://proteomecentral.proteomexchange.org/cgi/GetDataset?ID=PXD008710). </t>
  </si>
  <si>
    <t xml:space="preserve">Supplementary information Supplementary information available online at http://jcs.biologists.org/lookup/doi/10.1242/jcs.211482.supplemental </t>
  </si>
  <si>
    <t>PMC5464591</t>
  </si>
  <si>
    <t>PXD006371</t>
  </si>
  <si>
    <t xml:space="preserve">A maximum of 1 missed cleavage sites was allowed. </t>
  </si>
  <si>
    <t xml:space="preserve">The mass spectrometry proteomics data have been deposited to the ProteomeXchange Consortium via the PRIDE partner repository (http://www.ebi.ac.uk/pride) with the dataset identifier PXD006371. </t>
  </si>
  <si>
    <t>PMC6378944</t>
  </si>
  <si>
    <t>PXD000618</t>
  </si>
  <si>
    <t xml:space="preserve">These embedded workflow components encapsulate the tools and can be reused in other workflows integrating these services. g:Profiler can be installed locally and accessed running on a local instance of R. </t>
  </si>
  <si>
    <t xml:space="preserve">To test the workflows, we used all eight LTQ Orbitrap Velos [MS:1001742] gas-phase fractionation datasets from a characterization of the platelet granule proteome (Zufferey et al., 2014), ProteomeXchange dataset PXD000618. </t>
  </si>
  <si>
    <t xml:space="preserve">The data were searched against the UniProt reference proteome for Homo sapiens, proteome up000005640 downloaded 20160617 (70 615 sequences). Mass measurement error up to 5 ppm was allowed, with isotope error as before. </t>
  </si>
  <si>
    <t>PXD002170</t>
  </si>
  <si>
    <t xml:space="preserve">To compare the tools and workflows, we used Orbitrap Velos FTMS datasets previously collected (Latosinska et al., 2015) for a comparison of iTRAQ to label-free quantification. </t>
  </si>
  <si>
    <t xml:space="preserve">The raw data is available at ProteomeXchange PXD002170. </t>
  </si>
  <si>
    <t xml:space="preserve">Workflow 1: As in use case no. 3, the data were processed by the command line tools of the SearchGUI package. Search parameters were set to precursor ion tolerance 10 ppm, fragment ion tolerance 0.05 Da, fixed modification were carbamidomethylation and iTRAQ of lysine and N-termini, variable modifications were oxidation of methionine and iTRAQ of tyrosine. </t>
  </si>
  <si>
    <t>PMC5733563</t>
  </si>
  <si>
    <t>PXD007650</t>
  </si>
  <si>
    <t xml:space="preserve">FDR for the peptide and protein levels were both set at 0.01. </t>
  </si>
  <si>
    <t xml:space="preserve">The data sets and Proteome Discoverer result files used for analysis were deposited at the ProteomeXchange Consortium1 via the PRIDE partner repository with the data set identifier PXD007650 (For reviewer access only Username: reviewer86756@ebi.ac.uk; Password: 3qSILRLn). </t>
  </si>
  <si>
    <t xml:space="preserve">Proteins were clustered in categories depending on their known main biological function using two different open source bioinformatics resources: DAVID Bioinformatics Resource 6.82 and PANTHER (Protein ANalysis THrough Evolutionary Relationships) database3. In both cases, the whole Rattus norvegicus genome was employed as background list. </t>
  </si>
  <si>
    <t>PMC5097440</t>
  </si>
  <si>
    <t>R-HSA-556833</t>
  </si>
  <si>
    <t>Reactome</t>
  </si>
  <si>
    <t xml:space="preserve">To test the performance and identify optimal parameters of MSEA, we performed simulation tests based on three cholesterol GWAS of varying sample sizes (a Finnish study of 8330 individuals [24], the Framingham Heart Study with 7572 participants [25], and GLGC with 100,184 people [26]) and a set of known causal lipid homeostasis genes from the Reactome pathway R-HSA-556833, “Metabolism of lipids and lipoproteins”. </t>
  </si>
  <si>
    <t xml:space="preserve">We resampled genes from this pathway into positive control signals of different magnitudes, and generated negative control signals from the gene pool excluding known cholesterol genes. This procedure was repeated 100 times, and performance was evaluated as sensitivity, specificity and positive likelihood ratio, as described in Methods. </t>
  </si>
  <si>
    <t xml:space="preserve">This difference likely explains the better reproducibility of wKDA compared to the unweighted KDA.Fig. 5Performance comparison between wKDA and the unweighted key driver analysis. </t>
  </si>
  <si>
    <t xml:space="preserve">Two empirical subnetworks (Lipid I &amp; II) were obtained from a previous publication [23], and a canonical metabolism of lipids and lipoproteins pathway was obtained from the Reactome database (R-HSA-556833). </t>
  </si>
  <si>
    <t xml:space="preserve">The methods were tested by projecting the three functional subnetworks onto two independent adipose networks (a–c) and two independent liver regulatory networks (d–f). The adipose and liver networks were constructed from a collection of Bayesian tissue-specific network models (Additional file 1: Table S3). </t>
  </si>
  <si>
    <t xml:space="preserve">To determine a suitable combination of parameters and to compare performance of different methods, we simulated true positives and true negatives. </t>
  </si>
  <si>
    <t xml:space="preserve">True positive signals related to cholesterol and lipid metabolism were collected from the Reactome pathway R-HSA-556833, “the metabolism of lipids and lipoproteins”. </t>
  </si>
  <si>
    <t xml:space="preserve">These genes were grouped into 300 positive control pathways, including 100 with size 25, 100 with size 100, 100 with size 250, respectively. Simultaneously, 300 negative control pathways with the same size distribution as the positive control pathways were generated by randomly selecting genes from the non-cholesterol gene pool consists of 8633 genes from the pathway database of Reactome [29], BioCarta (http://cgap.nci.nih.gov/Pathways/BioCarta_Pathways) and KEGG [30]. </t>
  </si>
  <si>
    <t>NG_034075.1</t>
  </si>
  <si>
    <t>RefSeq</t>
  </si>
  <si>
    <t>PMC5666787</t>
  </si>
  <si>
    <t>NM_182810.2</t>
  </si>
  <si>
    <t xml:space="preserve">Heat Shock Protein Family A (Hsp70) Member 5 (HSPA5, NM_005347.4), HSPA5-F 5′-AGCCTGGCGACAAGAGTG-3′, HSPA5-R 5′- TCCTTGGGCAGTATTGGATT-3′; the following primer sequences are referenced by [17]: Activating Transcription Factor 4 (ATF4, NM_182810.2, NM_001675.4), X-Box Binding Protein 1 (XBP1, NM_005080.3, NM_001079539.1), DNA Damage Inducible Transcript 3 (DDIT3, NM_004083.5, M_001195056.1, NM_001195055.1, NM_001195054.1, NM_001195053.1), β-actin (ACTB, BC002409.2). </t>
  </si>
  <si>
    <t xml:space="preserve">The PCR protocol was as follows: enzyme activation at 95 °C for 10 min, 45 cycles of denaturation at 95 °C for 15 s, annealing at 60 °C and extension at 72 °C for 25 s. All the PCRs were performed with three replicates. After amplification, melting curve was checked to verify the specificity of the PCR reactions. </t>
  </si>
  <si>
    <t>PMC4315096</t>
  </si>
  <si>
    <t>NC_010793.1</t>
  </si>
  <si>
    <t xml:space="preserve">The O. tsutsugamushi genome encodes Anks that display characteristics of T1SS substrates </t>
  </si>
  <si>
    <t xml:space="preserve">The O. tsutsugamushi Ikeda strain genome (NCBI accession number NC_010793.1) encodes 38 ank ORFs and 9 ank pseudogenes (Nakayama et al., 2008) that are distributed throughout the chromosome. </t>
  </si>
  <si>
    <t xml:space="preserve">SMART (Simple Modular Architecture Research Tool) analysis revealed that each carries up to 9 ankyrin repeats (Table 1). Eighteen of the 38 ank ORFs exist as multiple identical or near-identical paralogs and 12 occur as single copy genes. </t>
  </si>
  <si>
    <t>NM_001100919</t>
  </si>
  <si>
    <t xml:space="preserve">The sequence similarity ranged from 88 % to 100 % (Additional file 3: Table S1). </t>
  </si>
  <si>
    <t xml:space="preserve">The coding sequence of the caprine TRα gene shows a high similarity with the sequences in other mammals, sharing 99 % identity with sheep (NM_001100919) and cattle (NM_001046329). </t>
  </si>
  <si>
    <t xml:space="preserve">The goat CRABPII shows 88 % identity with mice (NM_007759) and 98 % identity with cattle (NM_001008670).Fig. 1Alignment of the TRα (a) and CRABPII (b) amino acid sequences The nucleotide sequences were aligned by the Cluster W method included in the program BioEdit version 7.2.5 [26]. </t>
  </si>
  <si>
    <t>NM_173654.1</t>
  </si>
  <si>
    <t xml:space="preserve">We show that transfection of this EOGT cDNA causes O-GlcNAcylation of Drosphila N, Dl and Ser EGF repeats; it also requires a conserved DXD motif for optimal activity, and it is primarily responsible for the transfer of O-GlcNAc to high molecular weight proteins, including Dp, in Drosophila larvae. </t>
  </si>
  <si>
    <t xml:space="preserve">Another cDNA in Genbank (NM_173654.1; [21]) lacks an internal segment that contains the DYD motif, and is therefore predicted to have low or no activity. In vivo, the human EOGT cDNA fully rescued homozygotes of a new P-element excision mutation of eogt (eogtex10). </t>
  </si>
  <si>
    <t xml:space="preserve">Both eogt RNAi knock-down and mutant clones exhibited blistered wing and vortex phenotypes, similar to the vortex class of dp mutants (dpv). The hallmark of the removal of eogt in the posterior wing in en&gt;eogtIR flies was the temperature-dependent development of blisters, with essentially 100% frequency at 27°C (Table 1 and Fig. 5; [11]). </t>
  </si>
  <si>
    <t>PMC4800764</t>
  </si>
  <si>
    <t>NG_012892.1</t>
  </si>
  <si>
    <t xml:space="preserve">The entire coding region and adjacent intronic segments of SLC5A2 were screened for mutations by the direct sequencing of PCR products. </t>
  </si>
  <si>
    <t xml:space="preserve">The genomic DNA reference sequences of SLC5A2 (NG_012892.1, Gene ID: 6524, MIM: 182381, GEO Profiles ID: 62739973 and 65974292) and protein reference sequences of SGLT2 (NP_003032, UniProtKB - P31639) were acquired from the Entrez gene and protein database, respectively. </t>
  </si>
  <si>
    <t xml:space="preserve">To exclude the possibility that the identified mutations represented common polymorphisms, control chromosomes were tested by PCR-restriction-fragment length polymorphism. A novel missense SLC5A2 mutation was found in the patient (c.1891G &gt; A/p.E631K, Fig. 1a). </t>
  </si>
  <si>
    <t>PMC3631101</t>
  </si>
  <si>
    <t>NM_005474.4</t>
  </si>
  <si>
    <t xml:space="preserve">pGEX expression constructs encoding human HDAC5 (1–550) and 14-3-3ζ, cDNA constructs for human wild-type, kinase inactive (Lys49Met), Thr175Ala HA–SIK2, wild-type, Ser358Ala GFP (green fluorescent protein)–SIK2 and Ser575Ala HA– and GFP–SIK1, as well as the N- and C-terminally tagged wild-type and Ser358Ala SIK2–FLAG pcDNA5/FRT/TO constructs were generated by the DSTT. </t>
  </si>
  <si>
    <t xml:space="preserve">HDAC5 (GenBank® accession number NM_005474.4) was amplified from IMAGE clone 6043491 (Source Bioscience) using KOD Hot Start DNA polymerase (Novagen), cloned into pSC-b (Stratagene) and sequenced. </t>
  </si>
  <si>
    <t xml:space="preserve">This was then digested with BglII/Not1 and cloned into the BamH1/Not1 sites of pGEX6P-1. Mutants were created using the QuikChange® method (Stratagene), but using the KOD Hot Start DNA polymerase. </t>
  </si>
  <si>
    <t>PMC5512860</t>
  </si>
  <si>
    <t>NM_058243.2</t>
  </si>
  <si>
    <t xml:space="preserve">BRD4 gene (Refseq: NM_058243.2), NUT gene (GenBank: AF482429.1) and BRD4-NUT fusion gene (GenBank: AY166680.1) transcript sequences were retrieved from the NCBI Nucleotide database. </t>
  </si>
  <si>
    <t xml:space="preserve">In order to locate the deleted regions in the fusion gene transcript, the mRNA sequences of parent (BRD4 and NUT) were compared against the fusion gene (BRD4-NUT) using align two sequences option of NCBI- BlastN tool. Prediction of miRNAs targeting the BRD4, NUT and BRD4-NUT fusion gene transcripts was performed using MIRDB (http://mirdb.org/miRDB) [8]. </t>
  </si>
  <si>
    <t>PMC4316970</t>
  </si>
  <si>
    <t>NM_017059</t>
  </si>
  <si>
    <t xml:space="preserve">The reaction composition contained: 2 μl cDNA, 12.5 μl 2X SYBR Green mix, 1 μl forward primer and 1 μl reverse primer and 8.5 μl ddH2O in a final volume of 25 μl. </t>
  </si>
  <si>
    <t xml:space="preserve">The primers used were as follows: Bax forward, 5′-TGAACTGGACAACAACATGGAG-3′, and reverse, 5′-AGCAAAGTAGAAAAGGGCAACC-3′ (GenBank accession number NM_017059); Bcl-2 forward, 5′-TTTGATTTCTCCTGGCTGTCT-3′ and reverse, 5′-CTGATTTGACCATTTGCCTG-3′ (GenBank accession number NM_016993); PARP-1 forward 5′-TCTCCAATCGCTTCTACACCCT-3′ and reverse, 5′-TACTGCTGTCATCAGACCCACC-3′ (GenBank accession number NM_013063). β-actin was used as a housekeeping gene. </t>
  </si>
  <si>
    <t xml:space="preserve">The data are presented as a ratio of gene to β-actin mRNA [sense: 5′-TGCTATGTTGCCCTAGAC NM_017059 TTCG-3′ and antisense: 5′-GTTGGCATAGAGGTCTTTACGG-3′ (GenBank accession number NM_031144). </t>
  </si>
  <si>
    <t>NM_031144</t>
  </si>
  <si>
    <t>NC_003290</t>
  </si>
  <si>
    <t xml:space="preserve">Moreover, 90.5% of transcriptome reads from an unrelated study (Mesak et al. 2015), map to the reference genome. </t>
  </si>
  <si>
    <t xml:space="preserve">More than 30% of the unmapped reads map to the mitochondrial genome sequence available on GenBank (NC_003290, Lee et al. 2001). </t>
  </si>
  <si>
    <t xml:space="preserve">Comparison to Sister Species, K. hermaphroditus To compare K. marmoratus to K. hermaphroditus, we sequenced a lab-reared K. hermaphroditus individual to approximately 7-fold coverage and compared the resulting sequence data to our genome assembly. </t>
  </si>
  <si>
    <t xml:space="preserve">File manipulation and summary statistics were generated using SAMtools (Li et al. 2009) and BamTools (Barnett et al. 2011). </t>
  </si>
  <si>
    <t xml:space="preserve">The mitochondrial reference sequence (Genbank, NC_003290) was included for the K. hermaphroditus mapping. </t>
  </si>
  <si>
    <t xml:space="preserve">Genotypes were called separately for each individual using the UnifiedGenotyper tool in the Genome Analysis Toolkit (GATK) (v. 3.5) with the EMIT_ALL_CONFIDENT_SITES option. </t>
  </si>
  <si>
    <t>NR_027457</t>
  </si>
  <si>
    <t xml:space="preserve">For further research and for the validation of the availability of selecting these lncRNAs as markers, in vitro experiments were conducted. </t>
  </si>
  <si>
    <t xml:space="preserve">SVneo cells were transfected with the synthesized interfering oligonucleotide sequences si-NR_027457, si-AF085938, si-G36948, and si-AK002210 or with the corresponding control siRNA. </t>
  </si>
  <si>
    <t xml:space="preserve">As the results showed, the expression of all 4 lncRNAs in SVneo cells transfected with siRNAs was dramatically decreased compared with the control groups transfected with the negative control (si-NC) (Figure 3A). The results of the MTT assay showed that the proliferation rate of si-NR_027457- and si-AF085938-transfected cells was significantly inhibited, which suggests that the silencing of NR_027457 and AF085938 suppressed the proliferation of SVneo cells. </t>
  </si>
  <si>
    <t>PMC3081804</t>
  </si>
  <si>
    <t>NM_002335</t>
  </si>
  <si>
    <t xml:space="preserve">Low density lipoprotein receptor-related protein 5 (LRP5) (GenBank: NM_002335) is a co-receptor of the canonical wingless and Int1 (Wnt) signaling pathway [1]. </t>
  </si>
  <si>
    <t xml:space="preserve">The canonical Wnt-β-catenin signaling pathway regulates multiple biologic events including proliferation, apoptosis, and development [2,3]. In the absence of the Wnt protein or other pathway activators, a protein destruction complex consisting of adenomatous polyposis coli (APC), Axin, glycogen synthase kinase 3 (GSK3), and casein kinase 1 (CK1) forms in the cytoplasm. </t>
  </si>
  <si>
    <t>PMC5456266</t>
  </si>
  <si>
    <t>NM_002046</t>
  </si>
  <si>
    <t xml:space="preserve">Primer sets for CXCR2 (assay ID: Hs01891184) were from Applied Biosystems. </t>
  </si>
  <si>
    <t xml:space="preserve">The primer set for GAPDH, as an internal control, (accession numbers NM_002046; probe, 5’-CCCCTGCAAATGAGCCCCAGCCTTC-3’; forward, 5’- CCATCTTCCAGGAGCGAGATC-3’; reverse, 5’-GGCAGAGATGATGACCCTTTTG-3’) was purchased from Sigma-Aldrich (St. Louis, MO). </t>
  </si>
  <si>
    <t xml:space="preserve">RT-PCR was performed at 95℃ for 15 seconds and then 60℃ for 60 seconds for 40 cycles. </t>
  </si>
  <si>
    <t>NR_074155</t>
  </si>
  <si>
    <t xml:space="preserve">Among Ehrlichia sequences identified, E. ruminantium sequences from Baringo shared 99% nucleotide sequence identity with GenBank accession NR_074155 (59), whereas those from Homa Bay County were more similar (99% identity) to an E. (Cowdria) ruminantium sequence (GenBank accession U03776) (60) (Table 4). </t>
  </si>
  <si>
    <t xml:space="preserve">In both sampling areas, these were detected in Am. variegatum, Amblyomma gemma, and Rhipicephalus evertsi evertsi tick pools (Table 5) from livestock and dogs (Tables 2, 3 and 6). </t>
  </si>
  <si>
    <t>PMC4945026</t>
  </si>
  <si>
    <t>NM_145123.4</t>
  </si>
  <si>
    <t xml:space="preserve">By nested amplification using two gene-specific primers, the PCR products displayed two main bands in both mouse brain and articular cartilage tissue at sizes of ~800 and 300 bp, respectively (S1 Fig). </t>
  </si>
  <si>
    <t xml:space="preserve">Sequencing indicated that both bands matched mus. musculus cartilage acidic protein 1 (Crtac1) (NCBI reference sequence: NM_145123.4), and were homologous to human CRTAC1B (S1 and S2 Figs). </t>
  </si>
  <si>
    <t xml:space="preserve">The difference in length of the two bands lies in the length of the 3’ UTR without affecting the coding sequence. Instead, difference in the 3’UTR may reflect alternative cleavage and polyadenylation at the 3’ end of mouse Crtac1 mRNA, which may affect the mRNA localization, translation and degradation [31, 32]. </t>
  </si>
  <si>
    <t xml:space="preserve">Comparison of the sequence of the Crtac1 3′ RACE products generated in S1 Fig with that of exons 14 and 15 of mouse Crtac1 mRNA from NCBI. </t>
  </si>
  <si>
    <t xml:space="preserve">The sequence of the long (A) and short (B) bands map to exon 15 of mouse Crtac1 (NCBI Reference Sequence: NM_145123.4). </t>
  </si>
  <si>
    <t xml:space="preserve">The sequence in A and B represents exons 14 and 15 (underlined) of mouse Crtac1 mRNA. The blue sequence is the GSP2 for RACE, which was also used for sequencing the products. </t>
  </si>
  <si>
    <t>NM_002490.5</t>
  </si>
  <si>
    <t xml:space="preserve">For each subject, variants were filtered to exclude those with a minor allele frequency (MAF) in excess of 1%, revealing likely causative variants in an accessory subunit of complex I, NDUFA6 (Figure 2A). </t>
  </si>
  <si>
    <t xml:space="preserve">Subject 1 harbored two heterozygous variants within NDUFA6 (GenBank: NM_002490.5; OMIM: 602138), a c.191G&gt;C transversion predicted to cause a p.Arg64Pro missense substitution and a c.265G&gt;T transversion predicted to cause a premature stop codon, p.Glu89∗. </t>
  </si>
  <si>
    <t xml:space="preserve">Subject 2 was found to harbor a homozygous 2 bp deletion, c.331_332del, predicted to cause a p.Glu111Serfs∗35 frameshift, whereas subject 3 harbored a homozygous c.3G&gt;A transition predicted to cause the abolition of the initiation methionine (p.?). Subject 4 was found to harbor two heterozygous frameshift variants, c.309del (p.Met104Cysfs∗35) and c.355del (p.Leu119Tyrfs∗20), in trans. </t>
  </si>
  <si>
    <t xml:space="preserve">These data have led ENST00000602404.5 to now be associated with the revised accession number GenBank: NM_002490.5. </t>
  </si>
  <si>
    <t xml:space="preserve">In order to further characterize the functional consequence of the subjects’ NDUFA6 variants, we undertook functional investigations with fibroblast cell lines from each subject for whom tissues were available (S1–S3). High-resolution respirometry of subject fibroblasts was performed with the Oroboros 2k platform as described previously20 and revealed a remarkable impairment of intact cell respiration in subject 1. </t>
  </si>
  <si>
    <t>NC_015309.1</t>
  </si>
  <si>
    <t xml:space="preserve">All candidate bacterial chromosome and plasmid contigs (n = 19) were re-BLASTed (BLASTN and TBLASTX) against complete Rickettsiales genomes to confirm the bacterial origin and were subsequently removed from the H. hongkongensis nuclear genome assembly. </t>
  </si>
  <si>
    <t xml:space="preserve">The mitochondrial chromosome was further identified by BLASTN searches (evalue 1e−20) using the haplotype H15 mitochondrial genome [90] (Genbank accession NC_015309.1) and also removed from the nuclear genome contigs. </t>
  </si>
  <si>
    <t xml:space="preserve">The circular H. hongkongensis mitochondrial genome has a size of 36,537 bp and shares a 1-bp exon in the cox1 gene with other placozoans [91]. It shares all genes and has the identical gene order as the two already published placozoan mitogenomes of clade V (haplotypes H4 and H15; [61,90]). </t>
  </si>
  <si>
    <t>PMC3723570</t>
  </si>
  <si>
    <t>NC_004632.1</t>
  </si>
  <si>
    <t xml:space="preserve">Phylogeny and biogeography </t>
  </si>
  <si>
    <t xml:space="preserve">Initial population analyses were based on single nucleotide polymorphisms (SNPs) obtained by aligning DNA sequence reads to the Pseudomonas syringae pv. tomato (Pto) DC3000 genome (NC_004632.1) [60]. </t>
  </si>
  <si>
    <t xml:space="preserve">This resulted in 15,329 SNPs and 463,396 invariant sites. Overall diversity as determined by Watterson's theta was 0.008 (per site) [61]. </t>
  </si>
  <si>
    <t>PMC5814444</t>
  </si>
  <si>
    <t>NC_012920</t>
  </si>
  <si>
    <t xml:space="preserve">Network motifs based on codon position </t>
  </si>
  <si>
    <t xml:space="preserve">All genome files were parsed to extract 13 polypeptide genes, 22 tRNAs, two rRNAs and three non-coding regions, such as D-Loop, oriL and miscellaneous (unclassified non-coding part), by aligning and comparing them with the standard reference sequences i.e., the revised Cambridge Reference Sequence (rCRS, GenBank id: NC_012920). </t>
  </si>
  <si>
    <t xml:space="preserve">rCRS has been used as the reference sequence to annotate mtDNA in molecular anthropology48. Furthermore, network motifs were defined based on the assignment of codon position to the genome position. </t>
  </si>
  <si>
    <t>PMC4365965</t>
  </si>
  <si>
    <t>NG_011556.1</t>
  </si>
  <si>
    <t xml:space="preserve">Genomic DNA was isolated from formalin-fixed paraffin-embedded or frozen tissues using the QIAamp DNA Extraction Kit (Qiagen, Hilden, Germany), according to the manufacturer’s instructions. </t>
  </si>
  <si>
    <t xml:space="preserve">The SMARCA4 coding sequence [GenBank: NG_011556.1], previously found altered in the tumors, was PCR amplified and sequenced in the germline DNA. </t>
  </si>
  <si>
    <t xml:space="preserve">The PCR and sequencing primer sequences of exon 16 (Table 1) were taken from the publication by Medina et al. [16]; primer sequences for exon 26b (Table 1) were designed personally using the Primer3 algorithm. The PCR mixture was prepared according to the protocol provided with AmpliTaq Gold PCR kit (Life Technologies, Foster City, USA). </t>
  </si>
  <si>
    <t>NM_001112692</t>
  </si>
  <si>
    <t xml:space="preserve">Primers for swine FTO (GenBank: NM_001112692) and housekeeping gene (GAPDH) were designed by Oligo 6 software and synthesized by Introvigen company (Shanghai, China). </t>
  </si>
  <si>
    <t xml:space="preserve">Primer FTO_1 and FTO_2 was used in RT-PCR, and Primer FTO_3 was used in detection of FTO polymorphism. Both Primer FTO_1 and FTO_2 were designed as cross-exons primers (Table 2). </t>
  </si>
  <si>
    <t>PMC5530141</t>
  </si>
  <si>
    <t>NM_017617</t>
  </si>
  <si>
    <t xml:space="preserve">Luciferase reporter assay </t>
  </si>
  <si>
    <t xml:space="preserve">Human Notch1 (accession number NM_017617) and Jagged1 (NM_000214) 3′-untranslated regions (UTRs) are predicted to contain two putative binding sites of miR-34a. </t>
  </si>
  <si>
    <t xml:space="preserve">Notch1 and Jagged1 wild-type (WT) 3′-UTRs and mutant 3′-UTRs with 6 base mutations at putative seed regions were synthesized and cloned into the pIRES vector with the restriction sites for HindIII and SpeI at the two ends of the oligonucleotides. The WT and mutant oligonucleotide sequences used are summarized in Table II. </t>
  </si>
  <si>
    <t>PMC5915132</t>
  </si>
  <si>
    <t>NM_014143.3</t>
  </si>
  <si>
    <t xml:space="preserve">Primers and probes for the TATA box-binding protein (TBP; endogenous RNA-control) were used according to Bieche et al. [36]. </t>
  </si>
  <si>
    <t xml:space="preserve">Primers and probes for PD-L1 (CD274) [GenBank: NM_014143.3] were determined with the assistance of the computer program Primer Express (Life Technologies, Carlsbad, CA, USA). </t>
  </si>
  <si>
    <t xml:space="preserve">BLASTN searches were conducted to confirm the total gene specificity of the nucleotide sequences chosen for the primers and probes. PD-L1 forward primer: 5′-AATGATGGATGTGAAAAAATGTGG-3′; PD-L1 reverse-primer: 5′-AATGCTGGATTACGTCTCCTCC-3′; PD-L1 TaqMan probe: 5′-FAM-TCCAAGATACAAACTCAAAGAAGCAAAGTGATACACATT-3′-TAMRA. To prevent amplification of contaminating genomic DNA, the probe was placed at the junction between exons 6 and 7. </t>
  </si>
  <si>
    <t>NM_152625</t>
  </si>
  <si>
    <t xml:space="preserve">Site-directed mutagenesis was used to introduce an EcoRI site 5′ to the GAL4 translation initiation site in the pBridge yeast expression plasmid (BD Biosciences, UK), enabling cDNA sequences encoding ERα and ERα−ΔLBD to be cloned at this position following removal of the GAL4 sequences encoded between the introduced EcoRI site and the multiple cloning site in pBridge. </t>
  </si>
  <si>
    <t xml:space="preserve">The full-length ZNF366 open reading frame was reconstituted from the pACTII-ZNF366 clone and IMAGE EST clone 5204702 (accession no. BI770486), to generate pCMVSPORT6-ZNF366 in which ZNF366 is C-terminally FLAG-tagged. ZNF366 deletion and point mutants were generated by site-directed mutagenesis according to manufacturer's protocols (Stratagene, UK). </t>
  </si>
  <si>
    <t xml:space="preserve">The region encoding 277–1053 amino acids was used for alignment in the case of the chicken ZNF366. </t>
  </si>
  <si>
    <t xml:space="preserve">The Xenopus tropicalis ZNF366 sequence was derived from the ENSEMBL database, from sequences having the Gene ID ENSGALG00000015008. (C) Northern blot of 2 μg of poly(A)+ RNA from the tissues indicated, probed with ZNF366 cDNA. </t>
  </si>
  <si>
    <t>PMC6286744</t>
  </si>
  <si>
    <t>NM_204352.3</t>
  </si>
  <si>
    <t xml:space="preserve">For reverse transcription-PCR analyses, representative samples from normal ovaries and polycystic ovaries with cancer at the early or late stage were selected based on their reactivity in immunohistochemistry. </t>
  </si>
  <si>
    <t xml:space="preserve">Hen-specific IL-16 primers were designed by OligoPerfect Designer software (Thermo Fisher Scientific, Waltham, MA) using the IL-16 sequence from the NCBI (GenBank NM_204352.3). </t>
  </si>
  <si>
    <t xml:space="preserve">The forward primer was 5-TCTCTGCTTTCCCCTGAA-GA, and the reverse primer was 5-GTCCATTGGGAAACACCT-TG, located between exons 4 and 6. β-Actin was used as the endogenous control with a forward primer of TGCGTGACATCAAGGAGAAG and a reverse primer of ATGCCAGGGTACATTGTGGT. The expected size of IL-16 amplicon was 199 base pairs, and it was 300 base pairs for β-actin. </t>
  </si>
  <si>
    <t>PMC5711916</t>
  </si>
  <si>
    <t>NR_038221</t>
  </si>
  <si>
    <t xml:space="preserve">The potential target genes were TLR6, NOD2, HLA-DQB and IL6ST, suggesting that NR_038221 might affect the pathological process during TB infection by influencing signal transduction between immune cells and the intracellular signalling pathway. </t>
  </si>
  <si>
    <t xml:space="preserve">Our previous study verified six miRNAs as potential biomarkers for pulmonary TB, including hsa-miR-3786, of which the mature sequence hsa-miR-378a-3p was among the 368 miRNAs that associated with NR_038221, indicating that NR_038221 and hsa-miR-378a-3p might play a similar function during the pathological process of pulmonary TB. </t>
  </si>
  <si>
    <t xml:space="preserve">In summary, we identified four differentially expressed lncRNAs in plasma of TB patients that may influence the activation of T cells. These lncRNAs could affect signal transduction between cells, thus influencing the pathological process of TB. </t>
  </si>
  <si>
    <t>NM_000520.4</t>
  </si>
  <si>
    <t xml:space="preserve">This study assesses the reliability of EA in comparison with HEXA sequence analysis in non-AJ populations. Methods: Five hundred eight Hispanic and African American patients (516 samples) had EA of their leukocytes performed and 12 of these patients who tested positive by EA (“carriers”) had subsequent HEXA gene sequencing performed. Results: Of the 508 patients, 25 (4.9%) were EA positive and 40 (7.9%) were inconclusive. </t>
  </si>
  <si>
    <t xml:space="preserve">Of the 12 patients who were sequenced, 11 did not carry a pathogenic variant and one carried a likely deleterious mutation (NM_000520.4(HEXA):c.1510C&gt;T). Conclusions: High inconclusive rates and poor correlation between positive/inconclusive enzyme results and identification of pathogenic mutations suggest that ethnic-specific recalibration of reference ranges for EA may be necessary. </t>
  </si>
  <si>
    <t xml:space="preserve">Alternatively, HEXA gene sequencing could be performed. </t>
  </si>
  <si>
    <t>PMC2875467</t>
  </si>
  <si>
    <t>NM_010740.3</t>
  </si>
  <si>
    <t xml:space="preserve">Genomic DNA was isolated from tail snip samples according to standard protocols. </t>
  </si>
  <si>
    <t xml:space="preserve">The CD93 gene was polymerase chain reaction (PCR) amplified from genomic DNA using primers designed from the published cDNA sequence (NCBI accession number NM_010740.3). </t>
  </si>
  <si>
    <t xml:space="preserve">The forward oligonucleotide used was 5′-ATGGCCATCTCAACTGGTTT-3′, and the reverse oligonucleotide used was 5′-TCAGCAGTCTGTCCCTGGTG-3′. The PCR product of 1,835 bp, covering the first EGF-like domain of CD93, was isolated on an agarose gel. </t>
  </si>
  <si>
    <t>PMC4122765</t>
  </si>
  <si>
    <t>NM_001078177</t>
  </si>
  <si>
    <t xml:space="preserve">Determination of hENT1 and cN-II transcripts </t>
  </si>
  <si>
    <t xml:space="preserve">To evaluate mRNA levels of hENT1 (accession: NM_001078177) and cN-II (accession: NM_012229), real-time RT-PCR was performed by using the ABI Prism 7900 sequence detection system (Applied Biosystems, Foster City, CA, USA) as previously described [13, 15]. </t>
  </si>
  <si>
    <t xml:space="preserve">Primers for hENT1 and cN-II were purchased from Applied Biosystems. The relative quantification method was used. </t>
  </si>
  <si>
    <t>PMC5995291</t>
  </si>
  <si>
    <t>NM_001122950.2</t>
  </si>
  <si>
    <t xml:space="preserve">The β-actin gene was used as a housekeeping gene to normalize the expression level. </t>
  </si>
  <si>
    <t xml:space="preserve">Sequences of the forward (F) and reverse (R) primers for RT-PCR were as follows: Hoxa10 (NM_001122950.2), F-5′-GCCCCTTCAGAAAACAGTAAAG-3′, R-5′-AGGTGGACGCTACGGCTGATCTCTA-3 ′ ; H o x a 1 1 (NM_010450.3), F-5′-TCCAGCCTCCCTTCTTTTTTG-3′, R-5′-GTAGCAGTGGGCCAGATTGC-3′ ; Lif(NM_001039537.2), F-5′-GATGGTCGCATA CCTGAGC-3′, R-5′-ACAGACGGCAAAGCACATT-3′; Integrin b3(NM_016780.2), F-5′-GGCGTTGTTGTTG GAGAGTC-3′, R-5′-GCCTCACTGACTGGGAACTC-3′. </t>
  </si>
  <si>
    <t>PMC3113838</t>
  </si>
  <si>
    <t xml:space="preserve">The dataset for miRNA sequences were downloaded from the Sanger miRBase database Release 13.0 [55]. </t>
  </si>
  <si>
    <t xml:space="preserve">The studied mitochondrial genomic DNA (mtDNA) sequence was retrieved from NCBI (NC_012920). </t>
  </si>
  <si>
    <t xml:space="preserve">Genomic and protein bioinformatic analyses Genomic and chromosomal locations were analyzed through the Ensembl and UCSC genome browsers (release 59), and our in-house developed bioinformatic tool to question miRNAs and genetic loci/diseases (http://www.mirifix.com, Henrion-Caude personal communication). </t>
  </si>
  <si>
    <t>PMC4169490</t>
  </si>
  <si>
    <t>NC_005302</t>
  </si>
  <si>
    <t xml:space="preserve">Four different clones were subjected to DNA sequencing to establish an S segment consensus sequence and to verify successful fusion of the virus segment to the T7 promoter and ribozyme. </t>
  </si>
  <si>
    <t xml:space="preserve">The consensus sequence was determined to be identical to the one with NCBI accession number NC_005302. </t>
  </si>
  <si>
    <t xml:space="preserve">pBabe-βGal and pLenti-eGFP plasmids were described previously [85], [86]. The dominant negative forms (DN) of Rab5A and Rab7A containing S34N and T22N substitutions [18], [35], respectively, were cloned into pLenti-eGFP plasmid as fusions to the C-terminus of eGFP, yielding pRab5A-DN and pRab7A-DN. </t>
  </si>
  <si>
    <t>PMC5085694</t>
  </si>
  <si>
    <t>NM_126014.4</t>
  </si>
  <si>
    <t xml:space="preserve">The reverse transcriptase was inactivated at 70 °C for 15 min and then the sample was transferred on ice. </t>
  </si>
  <si>
    <t xml:space="preserve">The single strand cDNA preparation was used to amplify AtRMR full-length cDNAs using pairs of primers designed on CDS (coding DNA sequence) of AtRMR1 (TAIR reference: At5g66160; NCBI reference sequence: NM_126014.4) and AtRMR2 (TAIR reference: At1g71980; NCBI reference sequence: NM_105856.6). </t>
  </si>
  <si>
    <t>PMC3726612</t>
  </si>
  <si>
    <t>NM_021614.2</t>
  </si>
  <si>
    <t xml:space="preserve">HEK-293 cell preparation and transfection </t>
  </si>
  <si>
    <t xml:space="preserve">HEK-293 cells obtained from American Type Cell Culture were grown at 37°C and 5% CO2 in Dulbecco's Modified Eagle's Medium supplemented with 10% FBS. KCNN2, the gene encoding human small conductance Ca2+-activated K+ channel, subfamily N, member 2 (SK2), transcript variant 1 (Gene Bank Accession # NM_021614.2), was obtained from OriGene (Rockville, MD) and constructed in pCMV6-XL plasmids. </t>
  </si>
  <si>
    <t xml:space="preserve">Naïve HEK-293 cells in 35 mm dishes were co-transfected with 4 µg of the expression construct and 0.5 µg of pEGFP-C3 plasmid using Lipofectamine 2000 (Invitrogen, Carlsbad, CA). Transfected cells were incubated at 37°C and 5% CO2 for 48 hours prior to patch-clamp experiments. </t>
  </si>
  <si>
    <t>NM_001276</t>
  </si>
  <si>
    <t xml:space="preserve">Prediction of the miRNAs targeting CHI3L1 </t>
  </si>
  <si>
    <t xml:space="preserve">To predict the shrimp miRNAs targeting CHI3L1 mRNA 3′ UTR, the human CHI3L1 mRNA sequence (GenBank accession no. NM_001276) was employed. </t>
  </si>
  <si>
    <t xml:space="preserve">To predict the WSSV target genes of mja-miR-35, the 3′ UTRs of WSSV genes were used. The prediction was conducted using two independent computational algorithms TargetScan 5.1 (http://www.targetscan.org) and miRanda (http://cbio.mskcc.org/microrna_data/manual.html). </t>
  </si>
  <si>
    <t>XM_001491545</t>
  </si>
  <si>
    <t xml:space="preserve">In humans, a muscular dystrophy-dystroglycanopathy phenotype [MDDGA11, MIM:615181] including hydrocephalus has recently been associated with mutations in B3GALNT2 [30, 31]. The 4 affected Friesian horses were homozygous for the nonsense allele, while one of the controls was heterozygous and the others were homozygous for the normal allele. </t>
  </si>
  <si>
    <t xml:space="preserve">The C&gt;T mutation (arrow) changes the codon CAG for glutamine into a premature TAG stop codon, truncating the encoded protein by 26 amino acids. </t>
  </si>
  <si>
    <t xml:space="preserve">The nomenclature for the mutation is c.1423C&gt;T [GenBank:XM_001491545] corresponding to p.Gln475* [GenBank:XP_001491595] </t>
  </si>
  <si>
    <t>NM_139025</t>
  </si>
  <si>
    <t xml:space="preserve">Also, molecules involved in interspecies interactions and cytoskeleton organization are enriched in HGMEC. </t>
  </si>
  <si>
    <t xml:space="preserve">One of two other molecules of interest in the glomerular endothelium, the von Willebrand cleaving protease ADAMTS13 [GenBank: NM_139025], tag CAGGCTGAAA, was not detected in HGMEC or in any other endothelial SAGE library except in the endothelium of the normal colon (12 copies/200,000). </t>
  </si>
  <si>
    <t xml:space="preserve">On the other hand caveolin-1 involved in endo- and transcytosis [20] (CAV1, [GenBank:NM_001753], tag TCCTGTAAAG, has a significant expression level in HGMEC (197 copies/200,000). Interestingly, the pathway analysis in HGMEC and dermal human microvascular EC (Vascular_normal_CS_control) SAGE libraries revealed novel differences regarding caveolae between these two microvascular endothelial cell types. </t>
  </si>
  <si>
    <t>NM_001753</t>
  </si>
  <si>
    <t xml:space="preserve">On the other hand caveolin-1 involved in endo- and transcytosis [20] (CAV1, [GenBank:NM_001753], tag TCCTGTAAAG, has a significant expression level in HGMEC (197 copies/200,000). </t>
  </si>
  <si>
    <t xml:space="preserve">Interestingly, the pathway analysis in HGMEC and dermal human microvascular EC (Vascular_normal_CS_control) SAGE libraries revealed novel differences regarding caveolae between these two microvascular endothelial cell types. In caveolae pathway caveolin-1, −2 and −3 were all present in HGMEC and absent in dermal microvascular EC. </t>
  </si>
  <si>
    <t>NM_001126181</t>
  </si>
  <si>
    <t xml:space="preserve">The corresponding tag for NRGN is TGACTGTGCT. </t>
  </si>
  <si>
    <t xml:space="preserve">Based on the SageGenie algorithm from Boon et al. [13] this tag has a high ranking of 95% and is classified as a reliable 3’ end of NRGN RefSeq transcripts [NM_001126181] and [NM_006176], which strongly supported the validity of the tag. </t>
  </si>
  <si>
    <t xml:space="preserve">Neurogranin transcript expression in GEnC under non-permissive conditions (5 days at 37°C) was shown by quantitative RT-PCR and the 116 bp long product was cloned, sequenced and matched the NRGN RefSeq transcript [NM_001126181], 237 bp, 100% (Figure 5). To confirm the expression of NRGN in the glomerular EC in vivo, frozen sections of human kidney were co-immunostained for NRGN (Figure 6C) and the EC marker vWF (Figure 6D). </t>
  </si>
  <si>
    <t xml:space="preserve">Neurogranin transcript expression in GEnC under non-permissive conditions (5 days at 37°C) was shown by quantitative RT-PCR and the 116 bp long product was cloned, sequenced and matched the NRGN RefSeq transcript [NM_001126181], 237 bp, 100% (Figure 5). </t>
  </si>
  <si>
    <t xml:space="preserve">To confirm the expression of NRGN in the glomerular EC in vivo, frozen sections of human kidney were co-immunostained for NRGN (Figure 6C) and the EC marker vWF (Figure 6D). As shown in Figure 6E, both proteins show a significant co-localization confirming the transcriptional data that NRGN is expressed in the kidney’s glomerular EC. </t>
  </si>
  <si>
    <t>NC_000011.9</t>
  </si>
  <si>
    <t xml:space="preserve">To define unique primary keys, we use the HGVS names based on the most commonly used reference genome assembly (currently hg19) and use chr1, chr2, …, chr22, chrX, chrY, and chrMT to represent chromosomes (e.g., chr11:g.111959693G&gt;T — more examples are given in Additional file 2: Table S3). </t>
  </si>
  <si>
    <t xml:space="preserve">Although the primary keys of variant objects are based on genomic reference sequences, other valid HGVS names corresponding to alternate reference sequences (e.g., NC_000011.9:g.111959693G&gt;T, NM_003002.2:c.274G&gt;T) are also stored in each variant object and are indexed for queries. </t>
  </si>
  <si>
    <t xml:space="preserve">We implemented a scheduling system to automate the updates for each data source. Currently, both MyGene.info and MyVariant.info are updated weekly. </t>
  </si>
  <si>
    <t>NM_031982.1</t>
  </si>
  <si>
    <t xml:space="preserve">The resultant targeting fragment was recombined into the BAC genome by Red/ET recombination (Gene Bridges, Heidelberg, Germany) using zeocin selection (25 μg/ml). </t>
  </si>
  <si>
    <t xml:space="preserve">Next, the coding sequence for rat TRPV12 (NM_031982.1) was substituted for the UL23 (thymidine kinase, tk) coding sequence (positions 46,613–47,743 of JQ673480), leaving the tk promoter intact. </t>
  </si>
  <si>
    <t xml:space="preserve">A counter-selection cassette (kanamycin resistance and streptomycin sensitivity) was PCR amplified with 5′ homology arms targeting UL23 (CS_UL23F and VR1_UL23R) and inserted using the protocol described by the manufacturer (15 μg/ml kanamycin selection). The counter-selection cassette was replaced with a TRPV1 cDNA that had been PCR amplified with primers containing the same homology arms (VR1_UL23F and VR1_UL23R) using streptomycin sensitivity (50 μg/ml streptomycin selection). </t>
  </si>
  <si>
    <t>PMC3168151</t>
  </si>
  <si>
    <t>NM_002052</t>
  </si>
  <si>
    <t xml:space="preserve">After informed consent was obtained, DNA was extracted from peripheral blood leukocytes of 21 patients using standard procedure of Lahiri et al[4] with suitable modifications. </t>
  </si>
  <si>
    <t xml:space="preserve">A pair of intronic primers (Forward primer-CCGAGTGGGCCTCTCCTGTGC; Reverse primer- CTACTTTGCTGGCCTCTTCCGTCCT) were designed for the complete exon 3 of GATA4 (GenBank accession number NM_002052) which amplified a 276bp fragment. </t>
  </si>
  <si>
    <t xml:space="preserve">PCR products were purified using the Gel Extraction Kit (Sigma, St Louis, USA] and the purified products were sequenced on an automated DNA sequencer (Applied Biosystems, Foster City, USA). </t>
  </si>
  <si>
    <t>NG_029177.1</t>
  </si>
  <si>
    <t xml:space="preserve">We have developed two microsatellite markers for EHF genotyping de novo as follows: the genomic sequence of the epithelial-specific transcription factor EHF (ets homologous factor, alias EHF, #26298; ENTREZ gene accessed at http://www.ncbi.nlm.nih.gov/gene) was obtained from NG_029177.1 (version from 02. </t>
  </si>
  <si>
    <t xml:space="preserve">APR 2012; bp coordinates 5001–47 248; ENTREZ nucleotide accessed at http://www.ncbi.nlm.nih.gov/nuccore), which covers the entire EHF-coding sequence. Four intragenic repetitive motifs were noticed: a (TG)n repeat in intron 1, two further (TG)n-repeats in intron 2 and a (CA)n-repeat in intron 6. </t>
  </si>
  <si>
    <t>PMC5353558</t>
  </si>
  <si>
    <t>NC_008596</t>
  </si>
  <si>
    <t xml:space="preserve">The reason is because almost the same level of Ag85B could be presented into APCs irrespective of vector types or Smeg strains. </t>
  </si>
  <si>
    <t xml:space="preserve">Indeed, Ag85B orthologue (diacylglycerol acyltransferase/mycolyltransferase, fbpB) (GenBank Accession No., NC_008596) showing amino acid sequence homology of more than 70% with M. tuberculosis Ag85B was also found in the genome of M. smegmatis strain 700084/mc2 155 (GenBank Accession No. </t>
  </si>
  <si>
    <t>NM_016928.3</t>
  </si>
  <si>
    <t xml:space="preserve">Mus musculus toll-like receptor 5 (Tlr5), mRNA, Accession: NM_016928.3 </t>
  </si>
  <si>
    <t xml:space="preserve">Mus musculus toll-like receptor 9 (Tlr9), mRNA, Accession: NM_031178.2 Mus musculus IL-1 receptor related protein MyD88 mRNA, Accession: U84409.1 </t>
  </si>
  <si>
    <t>NM_031178.2</t>
  </si>
  <si>
    <t xml:space="preserve">Mus musculus IL-1 receptor related protein MyD88 mRNA, Accession: U84409.1 Mus musculus mRNA for Trif, mRNA, Accession: AB025010.1 </t>
  </si>
  <si>
    <t>NM_011260.1</t>
  </si>
  <si>
    <t>NZ_AACU00000000.2</t>
  </si>
  <si>
    <t xml:space="preserve">Overall, we obtained a total of 80 111 CPA-sRNAs from mycelia with a size of ≥10 nts. </t>
  </si>
  <si>
    <t xml:space="preserve">We retained 25 389 reads with a size between 16 and 218 nts for matching to V6 M. oryzae genome assembly (GenBank ID; NZ_AACU00000000.2) (13). </t>
  </si>
  <si>
    <t xml:space="preserve">A detailed matching analysis was carried out using stringent BLASTN criteria of 80% coverage and 98% of sequence identity. We also utilized Magnaporthe transcriptome data (14,15) including ESTs, MPSS tags and RL-SAGE tags to annotate CPA-sRNAs. </t>
  </si>
  <si>
    <t>NC_003977.1</t>
  </si>
  <si>
    <t xml:space="preserve">The sequences of these primers were designed based on the sequences archived in the HBV sequence database (http://hivdb.stanford.edu/HBV/HBVseq/development/HBVseq.html). </t>
  </si>
  <si>
    <t xml:space="preserve">The 501-bp PCR product (corresponding to nt 361–861 of the HBV RT coding sequence; NC_003977.1) was sequenced directly. </t>
  </si>
  <si>
    <t xml:space="preserve">This region has been reported to contain 10 amino acid residues that are closely related to 3TC resistance: rt169, rt173, rt180, rt181, rt184, rt194, rt202, rt204, rt233, and rt236 [9–11, 19–21]. These amino acids were identified because their sequences differ in a statistically significant manner from those in wild-type HBV RT [22–24]. </t>
  </si>
  <si>
    <t>PMC2749209</t>
  </si>
  <si>
    <t>NM_001001924</t>
  </si>
  <si>
    <t xml:space="preserve">The coding sequence of human ATIP3a (3812 bp) was obtained by ligating partial 3′ ATIP sequence isolated from human lung cDNA library [19] with the 5′ region of IMAGE clone ID 3835953 (ATCC). </t>
  </si>
  <si>
    <t xml:space="preserve">Sequencing of the complete cDNA confirmed its identity with Genbank accession number NM_001001924. </t>
  </si>
  <si>
    <t xml:space="preserve">The full-length ATIP3 sequence was then PCR-amplified and subcloned into the BamHI and XhoI restriction sites of the pEGFP-C1 vector (Clontech) so that the initiating codon of ATIP3 is in frame with the carboxy-terminal end of the Green Fluorescent protein (GFP). Transfection of plasmid cDNA into HeLa, HeLa-H2B, MDA-MB-231 or MCF7 cells was performed for 24 h using Lipofectamine Reagent 2000 (Invitrogen) as described by the manufacturer. </t>
  </si>
  <si>
    <t>PMC5224474</t>
  </si>
  <si>
    <t>NM_021633</t>
  </si>
  <si>
    <t xml:space="preserve">KLHL12 was amplified by RT-PCR from the RNA of RD cells. </t>
  </si>
  <si>
    <t xml:space="preserve">Cloned human KLHL12 cDNA was verified by sequencing and confirmed to be the same as that deposited in GenBank (NM_021633). </t>
  </si>
  <si>
    <t xml:space="preserve">The cDNA of KLHL12, KLHL12ΔBTB and KLHL12ΔKelch were subcloned to the EcoRI and KpnI sites of the pCMV-HA or pcDNA3.1/myc-His (+) A vector. pcDNA3-HA-Ub (WT) and Ub (KO) were provided by Dr Rei-Lin Kuo and Dr. Chen Zhao. </t>
  </si>
  <si>
    <t>PMC4954692</t>
  </si>
  <si>
    <t>NM_010442.2</t>
  </si>
  <si>
    <t xml:space="preserve">Heme oxygenase-1 (HO-1) is an inducible catabolic enzyme that is upregulated in response to a state of oxidative stress [41]. </t>
  </si>
  <si>
    <t xml:space="preserve">Using frozen lung tissue collected at P7d and P56d, we performed total RNA extraction followed by cDNA synthesis and qPCR to determine the gene expression of HO-1 (GenBank accession number NM_010442.2) [40]. </t>
  </si>
  <si>
    <t xml:space="preserve">At P7d, HO-1 mRNA levels were normalized against the housekeeping gene β-actin (GenBank accession number NM_007393.3) using the comparative delta CT (cycle threshold) method; at P56d, HO-1 mRNA levels were normalized against the housekeeping gene 18S rRNA (GenBank accession number NC_000072.6) [40]. Values were expressed as a fold-change relative to the mean mRNA levels of the Air group at the same age (P7d or P56d). </t>
  </si>
  <si>
    <t>NM_007393.3</t>
  </si>
  <si>
    <t xml:space="preserve">At P7d, HO-1 mRNA levels were normalized against the housekeeping gene β-actin (GenBank accession number NM_007393.3) using the comparative delta CT (cycle threshold) method; at P56d, HO-1 mRNA levels were normalized against the housekeeping gene 18S rRNA (GenBank accession number NC_000072.6) [40]. </t>
  </si>
  <si>
    <t xml:space="preserve">Values were expressed as a fold-change relative to the mean mRNA levels of the Air group at the same age (P7d or P56d). Total antioxidant capacity of lung tissue </t>
  </si>
  <si>
    <t>NM_008361.3</t>
  </si>
  <si>
    <t xml:space="preserve">We measured IL-1β and TNF-α gene expression as an indicator of pulmonary inflammation. </t>
  </si>
  <si>
    <t xml:space="preserve">Using frozen lung tissue collected at P7d and P56d, we performed total RNA extraction followed by cDNA synthesis and qPCR [40] to determine the gene expression of IL-1β and TNF-α (GenBank accession numbers NM_008361.3 and NM_013693.2, respectively; Sigma). </t>
  </si>
  <si>
    <t xml:space="preserve">At P7d, mRNA levels for the genes of interest were normalized against the housekeeping gene β-actin (GenBank accession number NM_007393.3) using the comparative delta CT (cycle threshold) method; at P56d, the mRNA levels were normalized against the housekeeping gene 18S rRNA (GenBank accession number NC_000072.6) [40]. Values were expressed as a fold-change relative to the mean mRNA levels of the Air group at the same age (P7d or P56d). </t>
  </si>
  <si>
    <t xml:space="preserve">At P7d, mRNA levels for the genes of interest were normalized against the housekeeping gene β-actin (GenBank accession number NM_007393.3) using the comparative delta CT (cycle threshold) method; at P56d, the mRNA levels were normalized against the housekeeping gene 18S rRNA (GenBank accession number NC_000072.6) [40]. </t>
  </si>
  <si>
    <t xml:space="preserve">Values were expressed as a fold-change relative to the mean mRNA levels of the Air group at the same age (P7d or P56d). </t>
  </si>
  <si>
    <t>NM_007742.4</t>
  </si>
  <si>
    <t xml:space="preserve">Pulmonary expression of collagen and α-SMA genes </t>
  </si>
  <si>
    <t xml:space="preserve">Using frozen lung tissue collected at P7d and P56d, we performed total RNA extraction followed by cDNA synthesis and qPCR [40] to determine the expression of the collagen genes COL1α1, COL1α2 and COL3α1, and the smooth muscle marker α-SMA (GenBank accession numbers NM_007742.4, NM_007743.3, NM_009930.2 and NM_007392.3, respectively; GeneWorks). </t>
  </si>
  <si>
    <t xml:space="preserve">At P7d and P56d, the mRNA levels for the genes of interest were normalized against the housekeeping genes β-actin (GenBank accession number NM_007393.3) and 18S rRNA (GenBank accession number NC_000072.6), respectively, using the comparative delta CT (cycle threshold) method [40]. Values were expressed as a fold-change relative to the mean mRNA levels of the Air group at the same age (P7d or P56d). </t>
  </si>
  <si>
    <t xml:space="preserve">At P7d and P56d, the mRNA levels for the genes of interest were normalized against the housekeeping genes β-actin (GenBank accession number NM_007393.3) and 18S rRNA (GenBank accession number NC_000072.6), respectively, using the comparative delta CT (cycle threshold) method [40]. </t>
  </si>
  <si>
    <t xml:space="preserve">Values were expressed as a fold-change relative to the mean mRNA levels of the Air group at the same age (P7d or P56d). Statistical analysis of data </t>
  </si>
  <si>
    <t>PMC4183559</t>
  </si>
  <si>
    <t>NC_003197</t>
  </si>
  <si>
    <t xml:space="preserve">The public genome sequences for S. enterica LT2 (NCBI accession number NC_003197) and S. enterica 14028 s (GenBank accession number CP001363) were used to design primers for PCR amplification and DNA sequencing. </t>
  </si>
  <si>
    <t xml:space="preserve">DNA samples for PCR were obtained by dispersing fresh bacterial colonies in 100 µl of sterile water, heating at 95°C for 5 min and then cooling on ice. PCR was performed using PuReTaq Ready-To-Go PCR beads (GE Healthcare, Uppsala, Sweden) according to the protocol of the manufacturer. </t>
  </si>
  <si>
    <t>PMC3309544</t>
  </si>
  <si>
    <t>NM_016831</t>
  </si>
  <si>
    <t xml:space="preserve">Approximate positions of these probe sets and the Per3 isoforms are shown. </t>
  </si>
  <si>
    <t xml:space="preserve">The reference gene model is based on RefSeq gene NM_016831 (UCSC genome Browser mm9, build 37). </t>
  </si>
  <si>
    <t xml:space="preserve">(b) Expression QTLs for the three probe sets (1421087_at, 1460662_at and 1421086_at) show significant cis-regulation of Per3 expression. The y axis denotes likelihood ratio statistic (LRS) scores and the x axis denotes physical position (Mb) on chromosome 4. </t>
  </si>
  <si>
    <t>PMC2705675</t>
  </si>
  <si>
    <t>NM_010277</t>
  </si>
  <si>
    <t xml:space="preserve">We designed 66-nucleotide potential shRNA sequences to silence the expression of the mouse GFAP or vimentin genes in a specific manner as previously described (Rubinson 2003). </t>
  </si>
  <si>
    <t xml:space="preserve">Each shRNA sequence comprises a selected siRNA sequence targeting the murine GFAP mRNA (NCBI Accession Number NM_010277) or murine vimentin mRNA (NCBI Acession Number NM_011701) in both sense and antisense orientations, separated by a 9 nucleotides loop (5′-TTCAAGAGA-3′) and followed by five thymidine residues as an RNA polymerase III transcription termination signal. BbsI and BamHI restriction sites were incorporated at the 5′ and 3′ ends, respectively. </t>
  </si>
  <si>
    <t xml:space="preserve">Potential siRNA sequences were selected empirically, as described by Tuschl et al., and with the help of the Qiagen siRNA design tool (Qiagen, Valencia, CA; http://www.biopredsi.org/design.html) and the Whitehead Institute for Biomedical Research (http://jura.wi.mit.edu/bioc/siRNAext/), [36]. The DNA fragment encoding each shRNA was generated by annealing two complementary oligonucleotides (Eurogentech) and the resulting double-stranded DNA fragments were inserted between the BbsI and BamHI sites of pcDNA-ΔU6wt. </t>
  </si>
  <si>
    <t>PMC3973589</t>
  </si>
  <si>
    <t>NC_007880.1</t>
  </si>
  <si>
    <t xml:space="preserve">In some bacterial systems, feoA and feoC genes may be located in different regions of the bacterial chromosome and the feoC gene may even be absent [27]. </t>
  </si>
  <si>
    <t xml:space="preserve">The F. tularensis strain LVS only encodes the feoA (FTL_0660) and feoB (FTL_0133) orthologs, which are unlinked and map to different regions of the F. tularensis chromosome (NCBI Reference sequence NC_007880.1). </t>
  </si>
  <si>
    <t xml:space="preserve">A signature-tagged mutagenesis screen of a transposon mutant library revealed that fslA and feoB were each individually required for mouse lung infection by LVS [38]. A LVS ΔfeoB mutant was also recently reported to have reduced virulence in an intranasal mouse infection model [39]. </t>
  </si>
  <si>
    <t>PMC5803521</t>
  </si>
  <si>
    <t>NC_002655.2</t>
  </si>
  <si>
    <t xml:space="preserve">The Multi-color HybProbe detection format was used for analysis, combining the Red 610, Red 640 and FAM filter pairs (LightCycler®480 Instrument II Manual, Roche Life Sciences, Rotkreuz, Switzerland). </t>
  </si>
  <si>
    <t xml:space="preserve">The resulting amplicon size was visualised using agarose gel electrophoresis and subjected to DNA sequencing and BLAST alignment to reference stx1a and stx2a sequences (NC_002655.2). </t>
  </si>
  <si>
    <t xml:space="preserve">To mimic the sample matrix for sensitivity determination, TSB was inoculated with a pea-size amount of stool (from a single donor) shown to be stx-negative by PCR. To this inoculated broth 1 mL of plasmid stock (5.3*106 copies/μL) containing both stx1 and stx2 was added and serially diluted eight times in 9 mL of TSB, to a lowest dilution of 1:108 (53 plasmid copies/ml). </t>
  </si>
  <si>
    <t>NC_004102</t>
  </si>
  <si>
    <t xml:space="preserve">MPT for the HCV NS5B region sequence obtained from HIV/HCV co-infected patients in Henan and Guangxi. </t>
  </si>
  <si>
    <t xml:space="preserve">The sequences correspond to nucleotides 8,343-9,226 in HCV H77 genome (NC_004102). </t>
  </si>
  <si>
    <t xml:space="preserve">This dataset included sequences from 242 HCV specimens. The dataset had an aligned length of 884 characters in the dataset, of which, 318 characters are constant, 45 are variable and parsimony-uninformative, and 521 are parsimony-informative. </t>
  </si>
  <si>
    <t xml:space="preserve">MPT for the HCV NS5B region sequence obtained from HIV/HCV co-infected patients in Henan. </t>
  </si>
  <si>
    <t xml:space="preserve">The sequences correspond to nucleotides 8343-9226 in HCV H77 genome (NC_004102). </t>
  </si>
  <si>
    <t xml:space="preserve">This dataset included sequences from 159 HCV specimens. The dataset had an aligned length of 884 characters in the dataset, of which, 335 characters are constant, 43 are variable and parsimony-uninformative, and 506 are parsimony-informative. </t>
  </si>
  <si>
    <t xml:space="preserve">MPT for the HCV 5′NCR/C region sequence obtained from HIV/HCV co-infected patients in Henan and Guangxi. The sequences correspond to nucleotides 91–681 in HCV H77 genome (NC_004102). </t>
  </si>
  <si>
    <t xml:space="preserve">This dataset included sequences from 235 HCV specimens. The dataset had an aligned length of 594 characters in the dataset, of which, 354 characters are constant, 67 are variable and parsimony-uninformative, and 173 are parsimony-informative. </t>
  </si>
  <si>
    <t xml:space="preserve">MPT for the HCV C/E2 region sequence obtained from HIV/HCV co-infected patients in Henan and Guangxi. The sequences correspond to nucleotides 915-1,835 in HCV H77 genome (NC_004102). </t>
  </si>
  <si>
    <t xml:space="preserve">This dataset included sequences from 241 HCV specimens. The dataset had an aligned length of 945 characters in the dataset, of which, 200 characters are constant, 70 are variable and parsimony-uninformative, and 675 are parsimony-informative. </t>
  </si>
  <si>
    <t xml:space="preserve">MPT for the HCV 5′NCR region sequence obtained from HIV/HCV co-infected patients in Henan. The sequences correspond to nucleotides 91-681 in HCV H77 genome (NC_004102). </t>
  </si>
  <si>
    <t xml:space="preserve">This dataset included sequences from 156 HCV specimens. The dataset had an aligned length of 594 characters in the dataset, of which, 373 characters are constant, 60 are variable and parsimony-uninformative, and 161 are parsimony-informative. </t>
  </si>
  <si>
    <t xml:space="preserve">MPT for the HCV 5′NCR region sequence obtained from HIV/HCV co-infected patients in Guangxi. The sequences correspond to nucleotides 91-681 in HCV H77 genome (NC_004102). </t>
  </si>
  <si>
    <t xml:space="preserve">This dataset included sequences from 109 HCV specimens. The dataset had an aligned length of 594 characters in the dataset, of which, 363 characters are constant, 71 are variable and parsimony-uninformative, and 160 are parsimony-informative. </t>
  </si>
  <si>
    <t xml:space="preserve">MPT for the HCV C/E2 region sequence obtained from HIV/HCV co-infected patients in Henan. The sequences correspond to nucleotides 915-1,835 in HCV H77 genome (NC_004102). </t>
  </si>
  <si>
    <t xml:space="preserve">This dataset included sequences from 159 HCV specimens. The dataset had an aligned length of 945 characters in the dataset, of which, 221 characters are constant, 65 are variable and parsimony-uninformative, and 659 are parsimony-informative. </t>
  </si>
  <si>
    <t xml:space="preserve">MPT for the HCV C/E2 region sequence obtained from HIV/HCV co-infected patients in Guangxi. The sequences correspond to nucleotides 915-1,835 in HCV H77 genome (NC_004102). </t>
  </si>
  <si>
    <t xml:space="preserve">This dataset included sequences from 109 HCV specimens. The dataset had an aligned length of 935 characters in the dataset, of which, 217 characters are constant, 51 are variable and parsimony-uninformative, and 667 are parsimony-informative. </t>
  </si>
  <si>
    <t>NC_016894</t>
  </si>
  <si>
    <t xml:space="preserve">Genome assemblies were downloaded from PATRIC [46] or GenBank [47] in fasta format (January 2015). </t>
  </si>
  <si>
    <t xml:space="preserve">The genome assembly of Acetobacter woodii DSM 1030 [GenBank:NC_016894] was downloaded for use as an outgroup. </t>
  </si>
  <si>
    <t xml:space="preserve">For inclusion in analyses, published genome assemblies needed to meet the following requirements: &lt;800 contigs, presence of a near full-length 16S rRNA gene (&gt;1300 nt) and presence of an rpoB gene. All genome assemblies (newly sequenced and published strains) were annotated with Prokka [48] and evaluated with QUAST [49]. </t>
  </si>
  <si>
    <t xml:space="preserve">A phylogeny inferred with FastTree2 [54] on near-full-length 16S rRNA gene sequences extracted from genome assemblies and aligned and masked with ssu-align [52]. </t>
  </si>
  <si>
    <t xml:space="preserve">The tree is rooted with Acetobacter woodii DSM 1030 [GenBank:NC_016894]. </t>
  </si>
  <si>
    <t xml:space="preserve">Strains are color-coded by botulinum neurotoxin serotype. Stars indicate newly sequenced (this study) strains. </t>
  </si>
  <si>
    <t xml:space="preserve">Phylogenies inferred with FastTree2 [54] on (a) 40 concatenated marker genes for the delineation of species (specI) [56] aligned with MUSCLE [57] and (b) a SNP-matrix including SNPs identified in at least 50 % of the analyzed strains produced by kSNP v2 [59]. </t>
  </si>
  <si>
    <t xml:space="preserve">The trees are rooted with Acetobacter woodii DSM 1030 [GenBank:NC_016894]. </t>
  </si>
  <si>
    <t xml:space="preserve">Strains are color-coded by botulinum neurotoxin serotype. Groups I-VI, Clostridium perfringens and C. tetani clades are labeled. Gray circles indicate bootstrap values over 90 % </t>
  </si>
  <si>
    <t>NM_000152.3</t>
  </si>
  <si>
    <t xml:space="preserve">In addition, a specific PCR to screen for the common deletion of exon 18 was also performed. </t>
  </si>
  <si>
    <t xml:space="preserve">The reference sequence of the GAA gene is NM_000152.3. </t>
  </si>
  <si>
    <t xml:space="preserve">The results of the molecular analysis are demonstrated in table 1. The electropherogram of the sequence (coding positions) and the discovered mutation are depicted in figure 1. </t>
  </si>
  <si>
    <t>PMC6334022</t>
  </si>
  <si>
    <t>NM_002761.2</t>
  </si>
  <si>
    <t xml:space="preserve">Therefore, due to the importance of protamines in male fertility, many studies have shown altered expression of protamines in several groups of infertile men (3, 6-8). PRM1 and PRM2 are located on chromosome 16 and both genes contain a single intron (9). </t>
  </si>
  <si>
    <t xml:space="preserve">A number of reports have verified different variations in PRM1 and PRM2 sequences (NM_002761.2 and NM_002762.3) in humans with various associations with male infertility (10-13). </t>
  </si>
  <si>
    <t xml:space="preserve">Infertile men with high levels of abnormal sperm morphology are considered to teratozoospermia (14). </t>
  </si>
  <si>
    <t>PMC3857783</t>
  </si>
  <si>
    <t>NM_000135</t>
  </si>
  <si>
    <t xml:space="preserve">cDNAs for human FANCA and FEN1 were obtained by PCR amplification from a universal cDNA pool (BioChain Institute, Inc.). </t>
  </si>
  <si>
    <t xml:space="preserve">The full-length open reading frames were confirmed by sequencing and found to exactly match NCBI Reference Sequence NM_000135 and NM_004111 respectively. </t>
  </si>
  <si>
    <t xml:space="preserve">Overexpression and purification of hexahistidine-tagged FANCA was achieved in insect High Five cells using the Bac-to-Bac expression system (Invitrogen) as previous described [16,46]. Truncation mutants of FANCA were produced through a PCR-based method [53]. </t>
  </si>
  <si>
    <t>XM_585583</t>
  </si>
  <si>
    <t xml:space="preserve">Validating expression of bovine granzymes and perforin by RT-PCR analyses </t>
  </si>
  <si>
    <t xml:space="preserve">Based on the sequences identified above, pairs of PCR primers were designed to amplify the full-length coding region of each of the granzymes, as well as the perforin gene, which had been identified previously (genome reference XM_585583). </t>
  </si>
  <si>
    <t xml:space="preserve">PCR assays with these primers detected transcripts of the expected sizes for all six granzyme genes and perforin in cDNA prepared from bovine cytotoxic CD8 T cell lines (Fig. 1a). A single band was obtained for all except granzymes H and K, which each gave three bands, one of the predicted size and two smaller bands. </t>
  </si>
  <si>
    <t>PMC3307708</t>
  </si>
  <si>
    <t>NM_001004762</t>
  </si>
  <si>
    <t xml:space="preserve">Out of all measured gene expressions, that of the Cyp1a1 gene was changed the most – its expression was negligible in the intestines of mice that did not express functional TLR2 (22-fold reduction compared to WT animals). </t>
  </si>
  <si>
    <t xml:space="preserve">Of note, the expression of mRNA for phospholipase A2 [IVC cytosolic, calcium-independent - Pla2g4c, as assayed by probes targeting the sequences NM_001004762 (RefSeq) and AK145339 (Genbank)], was significantly increased in the intestine as a result of the loss of functional TLR2. </t>
  </si>
  <si>
    <t xml:space="preserve">In the consequent intervention study, we investigated whether feeding with BaP induces expression of intestinal mRNAs for CYP1A1, CYP1A2, and CYP1B1 as well as concentrations of CYP 1A1/CYP1A2 protein in TLR2−/− mice and in wild-type animals. After the end of the feeding period (21 days), regulation of mRNA production for CYP1 was measured by qRT-PCR. </t>
  </si>
  <si>
    <t>NM_005029</t>
  </si>
  <si>
    <t xml:space="preserve">The human reference PITX3 mRNA (GenBank: NM_005029) was used as query in cross-species BLAST searches identifying corresponding bovine EST entries (GenBank: EG705801, EG707045, EG707660). </t>
  </si>
  <si>
    <t xml:space="preserve">Initially, the putative ovine genomic structure was determined by alignment of bovine PITX3 EST and human PITX3 mRNA to the determined ovine genomic sequence using Spidey [51]. Later, the exact ovine genomic structure was determined using the experimentally derived ovine mRNA sequences. </t>
  </si>
  <si>
    <t>NM_003987</t>
  </si>
  <si>
    <t xml:space="preserve">RT-PCR reactions were performed as described above and primer sequences are given in Table S4. </t>
  </si>
  <si>
    <t xml:space="preserve">The human reference PAX2 mRNA (GenBank: NM_003987) was used as query in cross-species Spidey alignment to identifying corresponding cattle sequences. </t>
  </si>
  <si>
    <t xml:space="preserve">Primers for RT-PCR in sheep were derived from the bovine PAX2 5′UTR and 3′UTR sequence. Isolation of full length cDNA for the ovine PITX3 gene was achieved by a rapid amplification of cDNA ends (RACE) protocol with the FirstChoice RNA ligase-mediated (RLM)-RACE kit (Applied Biosystems). </t>
  </si>
  <si>
    <t>NM_014751.5</t>
  </si>
  <si>
    <t xml:space="preserve">Luciferase promoter assay using a promoter region containing a fragment of -276 to -13 bp has previously been described to confer highest Mtss1 expression. </t>
  </si>
  <si>
    <t xml:space="preserve">The indicated nucleotide position -276 to -13bp is related to the 5´end of annotated Mtss1 mRNA sequence with the accession number (NM_014751.5) [21]. </t>
  </si>
  <si>
    <t xml:space="preserve">Our data demonstrate that MTSS1 promoter activity was significantly higher in human t(8;21) positive AML cells (Kasumi-1) when compared to various AML1-ETO negative cell lines (Fig 4D). This suggests that the AML1-ETO fusion molecule is a positive regulator of MTSS1. </t>
  </si>
  <si>
    <t>NM_001005741.2</t>
  </si>
  <si>
    <t xml:space="preserve">In brief the cycle sequencing products (samples) were purified, resuspended in Hi-Di Formamide and transferred to 96 wells plate, where the samples were denatured at 95 °C for 2 min and snap chilled at -20 °C for 2–3 min before proceeding with the sequencing. </t>
  </si>
  <si>
    <t xml:space="preserve">The sequences obtained were aligned to the available reference sequence (NM_001005741.2) in The National Centre for Biotechnology Information (NCBI) GeneBank database to detect variation. </t>
  </si>
  <si>
    <t xml:space="preserve">W223R), c.681T&gt;G (p.N227K), c.689 T&gt;G (p.V230G), c.703T&gt;C (p.S235P), c.721G&gt;A (p.G241R), c.754T&gt;A (p.F252I)]aNovel variants identified in the given studybThe above variants refers to the GBA1 gene with transcript ID ENST00000327247.5 and reference sequence number NM_001005741.2 </t>
  </si>
  <si>
    <t xml:space="preserve">The second most common mutations identified in the given study are c.1603C&gt;T (p.Arg535Cys) in exon 12 and the complex mutation RecNcil [c.1448 T&gt;C (p.L483P), c.1483G&gt;C (p.A495P), c.1497G&gt;C (p.V499 V)] in exon 11. These mutations existed in both homozygous and compound heterozygous status in seven patients each. </t>
  </si>
  <si>
    <t>PMC5827396</t>
  </si>
  <si>
    <t>XM_008012845.1</t>
  </si>
  <si>
    <t xml:space="preserve">Indeed, the whole-genome sequence of Vero cells is incomplete, and so far, there is no documentation of a HER2 homologue in this cell line. </t>
  </si>
  <si>
    <t xml:space="preserve">Nonetheless, Vero cells were isolated from an African green monkey (Chlorocebus sp.), and the sequence of the Chlorocebus genome contains the HER2 homologue (Chlorocebus sabaeus; RefSeq accession number XM_008012845.1) with 98% identity with the human HER2. </t>
  </si>
  <si>
    <t xml:space="preserve">We conclude from these results that the four insertion sites tested were all suitable for insertion in that the generated recombinants were viable, implying that gB carried out the fusogenic function. More importantly, the inserted GCN4 peptide mediated infection through the GCN4R, i.e., it was suitably located in gB not only to prevent any detrimental effect on gB function but also to contribute to its entry function, i.e., to the GCN4R-dependent infection and consequent gB activation. </t>
  </si>
  <si>
    <t>PMC3621658</t>
  </si>
  <si>
    <t>NM_001143839.3</t>
  </si>
  <si>
    <t xml:space="preserve">PDE2A1 and PDE2A3 amplicons were not detectable, suggesting that these two splice variants were expressed at extremely low levels, or not expressed at all. </t>
  </si>
  <si>
    <t xml:space="preserve">Primers specific for PDE2A2 yielded a doublet by PCR (Fig. 1B), which was shown by sequence analysis to include a lower band derived from PDE2A2 (GenBank NM_001143839.3) and an upper band corresponding to the non-coding transcript variant 4 of PDE2A (GenBank NR_026572.2) with an additional 62 bp compared with PDE2A2 (data not shown). </t>
  </si>
  <si>
    <t xml:space="preserve">Western blot analysis showed a single band (~105 kDa) corresponding to PDE2A2 (Fig. 1C). Sequencing of PDE2A2 in PMP cells </t>
  </si>
  <si>
    <t>NR_026572.2</t>
  </si>
  <si>
    <t xml:space="preserve">PDE2A2 and PDE2A3 are associated with the membrane (4), and mouse PDE2A2 is present in mitochondria (23). </t>
  </si>
  <si>
    <t xml:space="preserve">In the present study, the expression of PDE2A2 and a non-coding RNA (GenBank NR_026572.2), of which the RT-PCR product was 62 bp longer than that of PDE2A2, was detected in PMP cells. </t>
  </si>
  <si>
    <t xml:space="preserve">This was confirmed by western blot analysis of PMP cell extracts, which showed an approximately 105 kDa band corresponding to the PDE2A2 protein. The size of this protein is comparable to that (102 kDa) of a protein isolated from HUVECs (24). </t>
  </si>
  <si>
    <t>NC_024146</t>
  </si>
  <si>
    <t xml:space="preserve">The function of queuosine is not completely understood but might be involved in the specificity of transcription and codon recognition (10) and might help the phage hijack the host transcription and translation machinery. </t>
  </si>
  <si>
    <t xml:space="preserve">JenP1, JenP2, and JenK1 are closely related to enterobacterium phage 9g (GenBank accession number NC_024146), sharing 93%, 90%, and 96% sequence identity, respectively. </t>
  </si>
  <si>
    <t xml:space="preserve">Enterobacterium phage 9g was, until now, considered the sole representative of a novel phage genus (11). At the time of assembly CAjan had no close relatives, but a new Escherichia phage “Seurat” sharing 96% sequence identity with CAjan has recently been published (12). </t>
  </si>
  <si>
    <t>PMC5392955</t>
  </si>
  <si>
    <t>NM_006819</t>
  </si>
  <si>
    <t xml:space="preserve">The following pLenti constructs were used for the shRNA-PrPC sequence:shRNA-PrP1: 5′-caccgcgtcaatatcacaatcaagccgaagcttgattgtgatattgacgc-3′shRNA-PrP2: 5′- caccagaacaacttcgtgcacgactcgaaaagtcgtgcacgaagttgttc-3′ </t>
  </si>
  <si>
    <t xml:space="preserve">Stable silencing of HOP was performed using MISSION® shRNA (Sigma Aldrich) according to the manufacturer’s instructions using the following sequences: TRC 2.0; NM_006819 – Mission – SIGMA/TRCN0000243096 and TRCN0000243099. </t>
  </si>
  <si>
    <t xml:space="preserve">CRISPR/Cas9 for PrPC knockout The human PrPC gene sequence (NM_000311.3) was used to design the guide RNA using the Optimized CRISPR Design (http://crispr.mit.edu/). </t>
  </si>
  <si>
    <t>NM_000311.3</t>
  </si>
  <si>
    <t xml:space="preserve">CRISPR/Cas9 for PrPC knockout </t>
  </si>
  <si>
    <t xml:space="preserve">The human PrPC gene sequence (NM_000311.3) was used to design the guide RNA using the Optimized CRISPR Design (http://crispr.mit.edu/). </t>
  </si>
  <si>
    <t xml:space="preserve">gRNA sequences selected were: Hu PrPC (Top1) CACCGgctgggggcagccgatacccg/Hu PrPC (Bottom1) AAACcgggtatcggctgcccccagcC. The gRNAs were phosphorylated, annealed, and cloned into px330-U6-GFP vector (Addgene) according to the Addgene website instructions. </t>
  </si>
  <si>
    <t>PMC3233385</t>
  </si>
  <si>
    <t>NM_009964</t>
  </si>
  <si>
    <t xml:space="preserve">It was previously shown that HSF4 binds to the HSE derived from the rat αB-crystallin (Cryab) promoter [25]. </t>
  </si>
  <si>
    <t xml:space="preserve">We identified the syntenic HSE consensus sequence in the promoter of the mouse αB-crystallin (NM_009964) and used it to assess the binding of Hsf4blop11 in our EMSA assay. </t>
  </si>
  <si>
    <t xml:space="preserve">Our analysis showed that HSF4b formed a complex with the HSE sequence (Figure 2B). In contrast to HSF4b, nuclear extracts from cells transfected with HSF4blop11 did not bind to the HSE sequence under any conditions (Figure 2B). </t>
  </si>
  <si>
    <t>PMC4437386</t>
  </si>
  <si>
    <t>NW_001838863.1</t>
  </si>
  <si>
    <t xml:space="preserve">Alleles of the microsatellite marked in figure are reported to form the disease haplotype linked to congenital/pediatric cataract. </t>
  </si>
  <si>
    <t xml:space="preserve">(b) From the NCBI Reference Sequence: NW_001838863.1 showing 420.70kb region from base 39766685 to 40187388. </t>
  </si>
  <si>
    <t xml:space="preserve">Superscripts correspond to references: Nandrot et al., (2003) [5], Iyengar et al., (2004) [6], Mackay et al., (2004) [7], Rogaev et al., (1996) [8], Stephan et al. (1999) [9], Shentu et al., (2004) [10], Li et al., (2008) [11], and Zhang et al., (2009) [12]. Allele distribution of D2S2944: across various populations of the world. </t>
  </si>
  <si>
    <t>PMC5041962</t>
  </si>
  <si>
    <t>NM_007359.4</t>
  </si>
  <si>
    <t xml:space="preserve">pLKO.1-shLuc, which targeted the luciferase gene, was used as a control for RNA interference. </t>
  </si>
  <si>
    <t xml:space="preserve">The full length 3′UTR of CASC3 (Genbank Accession: NM_007359.4) was produced by annealing the sense strand to form 5′ Xhol and 3′ Not I sites, which were used for ligation into psiCHECK-2 dual-luciferase reporter plasmid with the stop codon including the Renilla luciferase gene. </t>
  </si>
  <si>
    <t xml:space="preserve">The binding sequences for miR-124-1 in the 3′UTR of CASC3 were mutated at positions 1520–1525 from CCGUGU to GGCACG. For luciferase reporter assay, cells were transfected for 48 h, harvested and lysed with passive lysis buffer (Promega). </t>
  </si>
  <si>
    <t>PMC3468604</t>
  </si>
  <si>
    <t>NM_177330</t>
  </si>
  <si>
    <t xml:space="preserve">Pre-hybridization, hybridization and post-hybridization procedures were performed on slide-mounted 12 µm frozen sections [34]. </t>
  </si>
  <si>
    <t xml:space="preserve">The generation and use of the 35S-labeled cRNA probe to GHS-R mRNA (targeting bases 237–1073 of the mouse sequence; NM_177330) was described previously [35]. </t>
  </si>
  <si>
    <t xml:space="preserve">To enhance sensitivity, high probe, dextran sulphate and dithiothreitol concentrations were added to the hybridization solution [36] Sense RNA transcripts were labelled and used similarly on control sections that were processed in parallel. Following post-hybridization, the slides were coated with Kodak NTB nuclear track emulsion (Kodak, Rochester, NY, USA; diluted 1∶1 with MQ water) and exposed for 4 weeks. </t>
  </si>
  <si>
    <t>NM_058150.2</t>
  </si>
  <si>
    <t xml:space="preserve">Base substitution per site for the sequences of the RCPE, ZE and ftz CDS in comparisons between D. melanogaster and D. simulans (me-si), D. melanogsater and D. yakuba (me-ya), D. simulans and D. yakuba (si-ya), D. melanogaster and D. pseudoobscura (me-ps), D. simulans and D. pseudoobscura (si-ps), and D. yakuba and D. pseudoobscura (ya-ps). </t>
  </si>
  <si>
    <t xml:space="preserve">Analyses were conducted using the software MEGA5 [88] following the Maximum Composite Likelihood model [89]. *: The D. pseudoobscura and ftz CDS sequences are from the database (accession numbers NM_058150.2 for D. melanogaster CDS, XM_002102380.1 for D. simulans CDS, EU670514.1 for D. sechellia CDS, EU310327.1 for D. mauritiana CDS, XM_002096692.1 for D. yakuba CDS, XM_001979089.1 for D. erecta CDS, XM_001359177.2 for D. pseudoobscura CDS, and AY190944 for D. pseudoobscura RCPE and ZE). </t>
  </si>
  <si>
    <t xml:space="preserve">Sequence alignment and location of the TFBSs on the RCPE (a) and ZE (b) of the eight Drosophila species studied in this work. Shaded positions are those indentified by PATCH searches and boxes delimit TFBSs are those identified by MATCH searches (see material and methods). me: D. melanogaster, si: D. simulans, se: D. sechellia, ma: D. mauritiana, ya: D. yakuba, te: D. teissieri, or: D. orena, er: D. erecta. </t>
  </si>
  <si>
    <t>PMC5427086</t>
  </si>
  <si>
    <t>XM_006346213.1</t>
  </si>
  <si>
    <t xml:space="preserve">To confirm the sequence of StTOR, we amplified and cloned the full length CDS (coding DNA sequence) of StTOR from potato cultivar Desiree. </t>
  </si>
  <si>
    <t xml:space="preserve">The sequencing results showed that the CDS of StTOR is identical to the homologs of TOR in potato genome database, and the corresponding genome sequence of StTOR showed that it spans about 36 kb genomic region containing 55 exons and 54 introns and encodes a predicted ~280 KD protein with 2470 aa (XM_006346213.1; Figure 1A). </t>
  </si>
  <si>
    <t xml:space="preserve">All the five key domains of TOR were found in the StTOR protein with higher identities on main domains like the FRB and kinase domain (Figure 1B). Based on phylogenetic analysis, StTOR showed a closer evolutionary relationship with AtTOR than any other TOR proteins (Figure 1C). </t>
  </si>
  <si>
    <t>PMC5154548</t>
  </si>
  <si>
    <t>NM_008813</t>
  </si>
  <si>
    <t xml:space="preserve">The asj mutation is a single nucleotide substitution of T to A in exon 7 of the Enpp1 gene resulting in an amino acid substitution from valine to aspartic acid at residue 246 (p.V246D) of protein Reference Sequence NP_032839. </t>
  </si>
  <si>
    <t xml:space="preserve">The T to A point mutation (nt 848 of mRNA Reference Sequence NM_008813) creates a new TaqI restriction site (TCGA), which is the basis of the genotyping method described by Harris and colleagues [12] and that was used in this study to distinguish wild-type from mutant alleles. </t>
  </si>
  <si>
    <t xml:space="preserve">Assessment of hearing by ABR Hearing was evaluated in anesthetized (Avertin, 0.4 mg/g mouse mass) wild-type, Enpp1asj/+, and Enpp1asj/asj mice by measuring auditory brainstem response (ABR). </t>
  </si>
  <si>
    <t>PMC4119212</t>
  </si>
  <si>
    <t>NM_005904</t>
  </si>
  <si>
    <t xml:space="preserve">Information on the complete computational protocols are available at the corresponding websites. </t>
  </si>
  <si>
    <t xml:space="preserve">The miR-17-5p target region of the SMAD7-3′UTR (sequence containing 5′-AAAUAAAGAAAAGAUGCACUUUG-3′, part of the NCBI RefSeq ID of NM_005904) was inserted into the pmiR-RB-Report vector and named SMAD7-3′UTR WT (RiboBio Co., Ltd). </t>
  </si>
  <si>
    <t xml:space="preserve">As a control, the plasmid (sequence 5′-AAAUAAAGAAAAGUACGUGAAAG-3′) containing the mutant sequence of the miR-17-5p target region of the SMAD7-3′UTR was also inserted into the pmiR-RB-Report vector and named SMAD7-3′UTR MT. Co-transfection of 200 ng SMAD7-3′UTR WT or SMAD7-3′UTR MT with 100 nM of miR-17-5p mimic or miR-17-5p inhibitor and their negative controls was carried out using jetPRIME (Polyplus-transfection Inc., New York, NY, USA) in 48-well plates, respectively. </t>
  </si>
  <si>
    <t>PMC5432277</t>
  </si>
  <si>
    <t>NM_214444.1</t>
  </si>
  <si>
    <t xml:space="preserve">Construction of eukaryotic expression recombinant plasmids carrying the pBD3 gene </t>
  </si>
  <si>
    <t xml:space="preserve">The gene encoding the mature pBD3 gene of Sus scrofa (GenBank, NM_214444.1) with the sequence ATGAGGATCCACTACCTTCTCTTTGCCT TGCTCTTCTTGTTCCTGATGCCTCTTCCAGGTAAT GGAAGAATCATAAATA CATTACAAAGGTATTATT GCAAAATAAGACGCGGCCGCTGTGCTGTGCTTGG CTGCCTTCCAAAAGAGGAACAGATAGGTAGCTGT TCTGTGAGTGGCCGAAAATGCTGCCGAAAGAGG AAA, was synthesized as a full-length oligonucleotide without the terminator codon (TGA) using standard solid-phase methods at BGI Biotechnology Company of China. </t>
  </si>
  <si>
    <t xml:space="preserve">The gene fragment was subcloned into E. coli pUC57-simple cloning vector after digestion with Xho I and EcoR I. Next, the fragment was subcloned into the eukaryotic expression cloning vector pEGFP-N1. After the identification of positive colonies, pBD3-pEGFP-N1 plasmid cDNA was extracted using PCR and mono or dual restriction endonucleases, agarose gel electrophoresis and DNA sequencing. </t>
  </si>
  <si>
    <t>XM_523958</t>
  </si>
  <si>
    <t xml:space="preserve">To perform phylogenetic evolutionary analysis of SERPINB11, we retrieved from Genbank (http://www.ncbi.nlm.nih.gov/) the following coding sequences with the accession numbers: XM_523958 for Pan troglodytes; XM_001091618.1 for Macaca mulatta; DP000514 for Papio anubis; DP000562 for Callithrix jacchus; and XM_541073 for Canis lupus familiaris. </t>
  </si>
  <si>
    <t xml:space="preserve">The sequence of Colobus guereza was reconstructed from raw data downloaded from BLAST Trace Archives (http://blast.ncbi.nlm.nih.gov/Blast.cgi), and Pongo pigmeus was identified using the BLAT tool (http://genome.ucsc.edu/cgi-bin/hgBlat). To obtain coding data for Gorilla gorilla, we sequenced the EB(JC) sample purchased from the European Collection of Cell Cultures (ECACC). </t>
  </si>
  <si>
    <t>NC_000018.8</t>
  </si>
  <si>
    <t xml:space="preserve">Two sequences corresponding to the SERPINB11 pseudogene were also used. </t>
  </si>
  <si>
    <t xml:space="preserve">The first sequence differs from the reference sequence (NC_000018.8) at codon 373 (rs953695T→G) and was named SERPINB11Xa. </t>
  </si>
  <si>
    <t xml:space="preserve">The second sequence differs from the reference sequence at codons 51 (rs1395268C→A), 293 (rs1395266T→C), and 303 (rs1395267T→C), and was designated SERPINB11Xb. Polymerase Chain Reaction and Sequencing </t>
  </si>
  <si>
    <t>PMC3313922</t>
  </si>
  <si>
    <t>rs10218843</t>
  </si>
  <si>
    <t>RefSNP</t>
  </si>
  <si>
    <t xml:space="preserve">Three loci showed suggestive significant association with TRS were identified. </t>
  </si>
  <si>
    <t xml:space="preserve">These loci include: rs10218843 (P = 3.04×10−7) and rs11265461 (P = 1.94×10−7) are adjacent to signaling lymphocytic activation molecule family member 1 (SLAMF1); rs4699030 (P = 1.94×10−6) and rs230529 (P = 1.74×10−7) are located in the gene nuclear factor of kappa light polypeptide gene enhancer in B-cells 1 (NFKB1); and rs13049286 (P = 3.05×10−5) and rs3827219 (P = 1.66×10−5) fall in receptor-interacting serine/threonine-protein kinase 4 (RIPK4). </t>
  </si>
  <si>
    <t xml:space="preserve">One isolated single nucleotide polymorphism (SNP), rs739617 (P = 3.87×10−5) was also identified to be associated with TRS. The -94delATTG allele (rs28362691) located in the promoter region of NFKB1 was identified by resequencing and was found to associate with TRS (P = 4.85×10−6). </t>
  </si>
  <si>
    <t>rs739617</t>
  </si>
  <si>
    <t xml:space="preserve">One isolated single nucleotide polymorphism (SNP), rs739617 (P = 3.87×10−5) was also identified to be associated with TRS. </t>
  </si>
  <si>
    <t xml:space="preserve">The -94delATTG allele (rs28362691) located in the promoter region of NFKB1 was identified by resequencing and was found to associate with TRS (P = 4.85×10−6). The promoter assay demonstrated that the -94delATTG allele had a significant lower promoter activity than the -94insATTG allele in the SH-SY5Y cells. </t>
  </si>
  <si>
    <t>rs28362691</t>
  </si>
  <si>
    <t xml:space="preserve">The -94delATTG allele (rs28362691) located in the promoter region of NFKB1 was identified by resequencing and was found to associate with TRS (P = 4.85×10−6). </t>
  </si>
  <si>
    <t xml:space="preserve">The promoter assay demonstrated that the -94delATTG allele had a significant lower promoter activity than the -94insATTG allele in the SH-SY5Y cells. This study suggests that rs28362691 in NFKB1 might be involved in the development of TRS. </t>
  </si>
  <si>
    <t xml:space="preserve">Of the 14 SNPs showing suggestive association in the initial analysis, 7SNPs remain suggestively associated with TRS after joint analysis (Table 2). </t>
  </si>
  <si>
    <t xml:space="preserve">These SNPs are: rs10218843 (P joint = 3.04×10−7) and rs11265461 (P joint = 1.94×10−7), which both are located in SLAMF1; rs230529 (P joint = 1.47×10−7) and rs4699030 (P joint = 1.94×10−6) are located in NFKB1; rs739617 (P joint = 3.87×10−5) is in DOCK4; rs13049268 (P joint = 3.05×10−5) and rs3827219 (P joint = 1.66×10−5) which are located in RIPK4. </t>
  </si>
  <si>
    <t xml:space="preserve">Testing in schizophrenic patients The top SNPs showing suggestive significance were then tested in an independent cohort of 1982 schizophrenic patients whose responses to antipsychotic treatments were not determined and additional 2000 controls. </t>
  </si>
  <si>
    <t>rs13049286</t>
  </si>
  <si>
    <t xml:space="preserve">Two SNPs, rs13049286 and rs3827219 are both located in RIPK4. </t>
  </si>
  <si>
    <t xml:space="preserve">The expression of RIPK4 is well distributed, including the brain, and found to interact with PKC-delta [47]. This gene is important in sensing cellular stress, such as infection, inflammation, cellular differentiation programs and DNA damage. </t>
  </si>
  <si>
    <t xml:space="preserve">Thus, these suggest abnormal inflammatory response could lead to TRS. </t>
  </si>
  <si>
    <t xml:space="preserve">One common variant rs28362691 (-94ins/delATTG) identified from resequencing NFKB1 was found to associate with TRS. </t>
  </si>
  <si>
    <t xml:space="preserve">This SNP is located in 19 base pairs upstream of a functional κB binding site [57]. The promoter assay showed that the NFKB1 promoter with the -94delATTG allele had a lower promoter activity in SH-SY5Y cells in comparison with the -94insATTG allele. </t>
  </si>
  <si>
    <t>rs2074127</t>
  </si>
  <si>
    <t xml:space="preserve">Other genetic loci identified in association with TRS in this study suggests genes involved in neuronal development (DOCK4 [58]). </t>
  </si>
  <si>
    <t xml:space="preserve">A recent study conducted in the Jewish population also identified a SNP (rs2074127) in DOCK4 associated with schizophrenia [59] however, this SNP is not in LD with the DOCK4 SNPs reported in this study (Supplementary Figure S4). </t>
  </si>
  <si>
    <t xml:space="preserve">Its role in the development of TRS remains to be elucidated. We also compared our results with previous genetic studies showing associations with TRS (such as variants in CYP3A4 [60], CYP3A5 [60], DRD3 [60], HTR2A [61], HTR3A [62]), none of the variants or their nearby SNPs had a P value lower than 10−5 in this study. </t>
  </si>
  <si>
    <t>rs461409</t>
  </si>
  <si>
    <t xml:space="preserve">Refined regional association plots for the five singleton SNPs with suggestive association. </t>
  </si>
  <si>
    <t xml:space="preserve">For each of the SNP (A) rs461409, (B) rs123533497, (C) rs9314462, (D) rs9646303, and (E) rs11673496, the −log10 P values for the trend test from Affymetrix SNP 6.0 Array in 522 cases and 806 controls are plotted as red diamond according to their genomic position (NCBI Build 36.3). </t>
  </si>
  <si>
    <t xml:space="preserve">The SNPs with the strongest signal are represented as blue diamonds. The recombination rates (right y- axis) based on the Chinese HapMap population is plotted as green lines to reflect the local LD structure around the significant SNPs. </t>
  </si>
  <si>
    <t>PMC5681741</t>
  </si>
  <si>
    <t>rs9923304</t>
  </si>
  <si>
    <t xml:space="preserve">Our overall hypothesis is that carrying specific MMP alleles increases degradation of the collagen fibrils at the resin–dentin-bonded interfaces, which leads to clinical failure of composite restorations. </t>
  </si>
  <si>
    <t xml:space="preserve">We studied 20 single nucleotide polymorphisms in four genes (Table 3): MMP2 (rs9923304, rs2285053, rs243865, rs2287074, rs243847, rs11639960, rs2241145, rs243832), MMP3 (rs650108, rs520540, rs639752, rs679620, rs522616, rs520540), MMP8 (rs3765620, rs17099443), and MMP9 (rs17576, rs2272766, rs13925, rs2236416). </t>
  </si>
  <si>
    <t xml:space="preserve">These genetic variants were selected due to their known functional activity, gene location, and allele frequency (16–19). Genotyping data for the 92 individuals selected as cases and 92 individuals used as comparison were commensurate with genotyping data obtained previously from distinct individuals from the Pittsburgh area drawn for studies of different phenotypes [formation of periapical lesion related to deep caries lesions in dentin (16); chronic periodontitis (18)] and we concluded these samples we selected were not under the influence of undetected population substructure. </t>
  </si>
  <si>
    <t>rs639752</t>
  </si>
  <si>
    <t xml:space="preserve">The MMP2 rs2287074 (p = 0.01), rs243847 (p = 0.05), and rs2241145 (p = 0.01) variants also showed association with failure of composite restorations. </t>
  </si>
  <si>
    <t xml:space="preserve">One variant in MMP3 (rs639752) had a p-value borderline of the nominal alpha of 0.05 (p = 0.06). </t>
  </si>
  <si>
    <t xml:space="preserve">The distribution of all other genetic variants was not statistically and significantly different. </t>
  </si>
  <si>
    <t xml:space="preserve">Matrix metalloproteinase 2, also known as gelatinase A, is a membrane-bound protein that is important for extracellular matrix turnover, preferentially cleaving collagen types IV, V, VII, and XI and gelatin (29). </t>
  </si>
  <si>
    <t xml:space="preserve">The MMP2 variant rs9923304 was found to be associated with formation of a periapical lesion when there is deep carious lesions in dentin (16). </t>
  </si>
  <si>
    <t xml:space="preserve">The underlying mechanism for this finding is possibly the same that explains the association of this genetic variant in MMP2 and failures of direct resin composite restorations of the present study. MMP2 gelatinolytic activity probably occurs both in partially demineralized dentin at the bottom of caries lesions and at the surface treated with either etch-and-rinse or self-etch adhesives. </t>
  </si>
  <si>
    <t>PMC4428701</t>
  </si>
  <si>
    <t>rs12979860</t>
  </si>
  <si>
    <t xml:space="preserve">We selected rs8099917, which was previously reported as the predictive factor of SVR by IFN-based therapies in Japan [29, 30], to determine IL28B SNP. </t>
  </si>
  <si>
    <t xml:space="preserve">This SNP is located within the same haplotype block as rs12979860, reported by Ge et al. [31], and are associated with each other [30]. </t>
  </si>
  <si>
    <t xml:space="preserve">TT at rs8099917 is advantageous and defined as major, whereas TG or GG is minor. </t>
  </si>
  <si>
    <t>rs8099917</t>
  </si>
  <si>
    <t xml:space="preserve">Thus, we attempted to identify whether any correlation with other known predictive factors exist, including IL28B polymorphism [30, 31], ISDR amino acid mutations [24, 32, 36], and core protein substitution at aa70 or aa91 [33]. </t>
  </si>
  <si>
    <t xml:space="preserve">Of fifty-three patients with genotype 1 infection included in this study, IL28B SNPs at rs8099917, mutation numbers of ISDR on NS5A (aa2209-aa2248) and core protein mutation at aa70 or aa91 were determined. </t>
  </si>
  <si>
    <t xml:space="preserve">In this cohort, NKG2D expression on CD56+CD3+ lymphocytes showed no difference when stratified by IL28B SNPs (major vs. minor) or ISDR mutation numbers (≤1 vs. ≥2). However, a significant difference when stratified by core protein determination at aa70 and aa91 (double wild-type or not, Fig 3) was noticed. </t>
  </si>
  <si>
    <t xml:space="preserve">Differential NKG2D expression on CD56+CD3+ lymphocytes from chronic genotype 1 infection is associated with core protein aa substitutions. </t>
  </si>
  <si>
    <t xml:space="preserve">Cases of HCV genotype 1 infection were determined for the IL28B SNP polymorphism at rs8099917, mutation numbers of ISDR on NS5A (aa2209-aa2248) and core protein substitution at aa70 or aa91 before treatment. </t>
  </si>
  <si>
    <t xml:space="preserve">NKG2D expression on CD56+CD3+ lymphocytes was compared between IL28B genotype major (TT at rs8099917, n = 35) or minor (TG or GG, n = 18), ISDR mutation numbers ≤1 (n = 34) or ≥2 (= 19), aa70 substituted (subs, n = 17) or wild type (n = 36), aa91 substituted (n = 19) or wild type (n = 34), double wild type (DWT, n = 25) at aa70 and aa91 or non-double wild type (nDWT, n = 27). Data show mean ± SD. **P &lt; 0.01. </t>
  </si>
  <si>
    <t xml:space="preserve">NKG2D expression on CD56+CD3+ lymphocytes was compared between IL28B genotype major (TT at rs8099917, n = 35) or minor (TG or GG, n = 18), ISDR mutation numbers ≤1 (n = 34) or ≥2 (= 19), aa70 substituted (subs, n = 17) or wild type (n = 36), aa91 substituted (n = 19) or wild type (n = 34), double wild type (DWT, n = 25) at aa70 and aa91 or non-double wild type (nDWT, n = 27). </t>
  </si>
  <si>
    <t xml:space="preserve">Data show mean ± SD. **P &lt; 0.01. </t>
  </si>
  <si>
    <t>rs10900296</t>
  </si>
  <si>
    <t xml:space="preserve">HOXB5 and NKX2-1 form a protein complex and mediate RET expression in a synergistic manner. </t>
  </si>
  <si>
    <t xml:space="preserve">HSCR associated SNPs at the NKX2-1 binding site (-5G&gt;A rs10900296; -1A&gt;C rs10900297), which reduce NKX2-1 binding, abolish the synergistic trans-activation of RET by HOXB5 and NKX2-1. </t>
  </si>
  <si>
    <t xml:space="preserve">In contrast to the synergistic activation of RET with NKX2-1, HOXB5 cooperates in an additive manner with SOX10, PAX3 and PHOX2B in trans-activation of RET promoter. Taken together, our data suggests that HOXB5 in coordination with other transcription factors mediates RET expression. </t>
  </si>
  <si>
    <t xml:space="preserve">NKX2-1 binds at the region overlapping with the transcription start site, and mediates RET transcription [13]. </t>
  </si>
  <si>
    <t xml:space="preserve">HSCR associated SNPs at the NKX2-1 binding site (-5G&gt;A rs10900296; -1A&gt;C rs10900297) reduce NKX2-1 binding and trans-activation of RET [13], [14], [18], [29]–[31]. </t>
  </si>
  <si>
    <t xml:space="preserve">These promoter SNPs have no direct effect on HOXB5 trans-activation activity, but abolish the synergistic interaction between HOXB5 and NKX2-1 on RET transcription, indicating that binding of NKX2-1 to the promoter is required for HOXB5 and NKX2-1 to work synergistically in mediating RET expression. NKX2-1 is a developmentally regulated homeodomain transcription factor [32], and possesses two transcriptional activation domains that interacts with other proteins to regulate target gene transcription [33]. </t>
  </si>
  <si>
    <t>PMC5790512</t>
  </si>
  <si>
    <t>rs2294008</t>
  </si>
  <si>
    <t xml:space="preserve">SNP rs2294008 in Prostate Stem Cell Antigen (PSCA) and decreased PSCA expression are associated with gastric cancer. </t>
  </si>
  <si>
    <t xml:space="preserve">The objective of this study is to investigate the role of rs2294008 and PSCA expression in the gastritis-gastric cancer carcinogenic pathway. We conducted a case-control association study of H. pylori-infected gastritis and gastric cancer. </t>
  </si>
  <si>
    <t xml:space="preserve">We conducted a case-control association study of H. pylori-infected gastritis and gastric cancer. </t>
  </si>
  <si>
    <t xml:space="preserve">rs2294008 was associated with the progression to chronic active gastritis (P = 9.4 × 10–5; odds ratio = 3.88, TT + TC vs CC genotype), but not with H. pylori infection per se nor with the progression from active gastritis to gastric cancer. </t>
  </si>
  <si>
    <t xml:space="preserve">In addition, H. pylori infection causes various diseases such as gastroduodenal ulcers and MALT lymphoma. </t>
  </si>
  <si>
    <t xml:space="preserve">Previous genome-wide association studies have revealed the association of SNP rs2294008 in Prostate Stem Cell Antigen (PSCA) with two H. pylori related diseases, gastric cancer and duodenal ulcer [10, 11]. </t>
  </si>
  <si>
    <t xml:space="preserve">The C allele of rs2294008 increases duodenal ulcer risk and the T allele increases gastric cancer and chronic atrophic gastritis risk [12], while rs2294008 was not associated with H. pylori susceptibility [13], suggesting the important role of this variation in clinical outcomes after H. pylori infection. rs2294008 was associated with PSCA mRNA expression in normal gastric tissues and gastric cancer. </t>
  </si>
  <si>
    <t xml:space="preserve">The C allele of rs2294008 increases duodenal ulcer risk and the T allele increases gastric cancer and chronic atrophic gastritis risk [12], while rs2294008 was not associated with H. pylori susceptibility [13], suggesting the important role of this variation in clinical outcomes after H. pylori infection. </t>
  </si>
  <si>
    <t xml:space="preserve">rs2294008 was associated with PSCA mRNA expression in normal gastric tissues and gastric cancer. Although the gastric cancer-risk T allele is associated with a higher expression of PSCA mRNA, PSCA expression in gastric cancer tissues decreases. </t>
  </si>
  <si>
    <t xml:space="preserve">rs2294008 was associated with PSCA mRNA expression in normal gastric tissues and gastric cancer. </t>
  </si>
  <si>
    <t xml:space="preserve">Although the gastric cancer-risk T allele is associated with a higher expression of PSCA mRNA, PSCA expression in gastric cancer tissues decreases. Therefore, the role of PSCA in gastric carcinogenesis remains largely unknown [10, 14]. </t>
  </si>
  <si>
    <t xml:space="preserve">The characteristics of the participants are summarized in Table 1 and Supplementary Table 1. </t>
  </si>
  <si>
    <t xml:space="preserve">The role of the SNP rs2294008 in the gastritis-gastric cancer carcinogenic pathway </t>
  </si>
  <si>
    <t xml:space="preserve">To investigate the role of the PSCA variation in gastric cancer and precancerous conditions, we genotyped rs2294008 using DNA from patients at different disease stages (Table 2). As previously reported [10, 12, 13, 16], the T allele of rs2294008 was significantly associated with gastric cancer risk when we used H. pylori-negative individuals as a control (P = 4.5 × 10−6; OR = 1.37). </t>
  </si>
  <si>
    <t xml:space="preserve">To investigate the role of the PSCA variation in gastric cancer and precancerous conditions, we genotyped rs2294008 using DNA from patients at different disease stages (Table 2). </t>
  </si>
  <si>
    <t xml:space="preserve">As previously reported [10, 12, 13, 16], the T allele of rs2294008 was significantly associated with gastric cancer risk when we used H. pylori-negative individuals as a control (P = 4.5 × 10−6; OR = 1.37). Then, we examined the impact of rs2294008 on the gastritis-gastric cancer carcinogenic pathway. </t>
  </si>
  <si>
    <t xml:space="preserve">As previously reported [10, 12, 13, 16], the T allele of rs2294008 was significantly associated with gastric cancer risk when we used H. pylori-negative individuals as a control (P = 4.5 × 10−6; OR = 1.37). </t>
  </si>
  <si>
    <t xml:space="preserve">Then, we examined the impact of rs2294008 on the gastritis-gastric cancer carcinogenic pathway. There was no significant difference in the allelic frequency between H. pylori-carriers and H. pylori-negative controls (P = 0.15; OR = 1.14), indicating that rs2294008 is not associated with susceptibility to H. pylori infection. </t>
  </si>
  <si>
    <t xml:space="preserve">Scheme of SNP rs2294008 contribution to the diseases related with H. pylori infection including gastritis, gastric cancer, and duodenal ulcer </t>
  </si>
  <si>
    <t xml:space="preserve">These results indicated that individuals with the TT or the TC genotype are susceptible to the progression to severe gastritis after H. pylori-infection and consequently have a high risk for gastric cancer. </t>
  </si>
  <si>
    <t xml:space="preserve">The association of the PSCA expression with SNP rs2294008, H. pylori infection, and the severity of gastritis </t>
  </si>
  <si>
    <t xml:space="preserve">Next, we evaluated PSCA mRNA in the background gastric mucosa of the incisura angularis at different disease stages. PSCA expression in H. pylori-infected patients (n = 280) was significantly lower than that in H. pylori-negative controls (n = 28) (Figure 2A, P = 5.1 × 10−8), but PSCA expression was not associated with gastritis stage (Figure 2A, P = 0.28). Moreover, PSCA expression increased after H. pylori eradication in 133 paired samples (Figure 2B, P &lt; 1 × 10−11). </t>
  </si>
  <si>
    <t xml:space="preserve">Then, we analyzed the correlation of rs2294008 with PSCA expression. </t>
  </si>
  <si>
    <t xml:space="preserve">rs2294008 was significantly associated with PSCA expression at all disease stages (Figure 3A–3D, Supplementary Figure 2A–3D, P = 1.8 × 10−4 in H. pylori-negative, 1.3 × 10−12 in H. pylori-infected, 3.6 × 10−8 in mild gastritis, and 8.2 × 10−6 in severe gastritis). </t>
  </si>
  <si>
    <t xml:space="preserve">Consistent with our results, Sung et al. [14] reported that PSCA expression was associated with rs2294008 in gastric cancer tissues and non-tumor mucosa from gastric cancer patients. These results indicated that the T allele is associated with higher PSCA expression regardless of H. pylori infection status or disease stage. </t>
  </si>
  <si>
    <t xml:space="preserve">The P value was calculated by a Wilcoxon signed rank test. </t>
  </si>
  <si>
    <t xml:space="preserve">The association of SNP rs2294008 with PSCA expression </t>
  </si>
  <si>
    <t xml:space="preserve">Box-plots with medians for PSCA expression normalized to ACTB in biopsy samples of gastric mucosa. The P values were calculated by a Kruskal-Wallis test. </t>
  </si>
  <si>
    <t xml:space="preserve">However, decreased PSCA expression was documented in gastric cancer, gallbladder cancer, and head-and-neck squamous cell carcinoma, representing the complexity of PSCA function and PSCA regulation in various tissues [10–13, 16, 18–22]. </t>
  </si>
  <si>
    <t xml:space="preserve">Fu et al. [23] reported that the T allele of rs2294008 was associated with higher PSCA expression in both bladder cancers and in normal tissues. </t>
  </si>
  <si>
    <t xml:space="preserve">Because PSCA is upregulated in bladder cancer tissue and T allele carriers are associated with higher PSCA expression, the T allele is associated with a higher bladder cancer risk. However, the role of PSCA in gastric cancer development is not well understood, since PSCA expression was suppressed in gastric cancer tissues while the risk T allele is associated with higher PSCA expression. </t>
  </si>
  <si>
    <t xml:space="preserve">Here, we identified the novel roles of a host genetic factor and bacterial infection in the regulation of PSCA expression in H. pylori induced active gastritis. </t>
  </si>
  <si>
    <t xml:space="preserve">rs2294008 was associated with disease progression to severe gastritis after H. pylori infection, but not with the development of gastric cancer after severe gastritis. </t>
  </si>
  <si>
    <t xml:space="preserve">In addition, a subgroup analysis using SNP genotypes revealed that only T allele carriers showed decreased PSCA expression in the progression from mild gastritis to severe gastritis. Here, we found that the CC genotype is associated with a low risk for progression to severe gastritis, which is consistent with our previous report that demonstrated an increased risk for duodenal ulcers in CC genotypes (Figure 1) [11, 24]. </t>
  </si>
  <si>
    <t xml:space="preserve">Long form of cell surface PSCA protein encoded by T allele was shown to promote cell proliferation [22, 25], while short cytosolic PSCA proteins associated with the C allele are rapidly degraded by the ubiquitin proteasomal pathway [11]. </t>
  </si>
  <si>
    <t xml:space="preserve">Therefore, C allele of rs2294008 is associated with low PSCA expression at mRNA and protein level. H. pylori infection has a strong impact among T allele carriers, because H. pylori infection remarkably suppress PSCA expression which is highly expressed in normal gastric mucosal tissues without H. pylori infection. </t>
  </si>
  <si>
    <t xml:space="preserve">In contrast, subjects with the CC genotype are unlikely to be affected by H. pylori infection because they express PSCA mRNA and protein at very low level regardless of H. pylori infection. Interestingly, individuals with a nonsense SNP (rs138377917[A]) of PSCA that lack functional PSCA protein is associated with a low risk for gastric cancer [26]. </t>
  </si>
  <si>
    <t>rs138377917</t>
  </si>
  <si>
    <t xml:space="preserve">In contrast, subjects with the CC genotype are unlikely to be affected by H. pylori infection because they express PSCA mRNA and protein at very low level regardless of H. pylori infection. </t>
  </si>
  <si>
    <t xml:space="preserve">Interestingly, individuals with a nonsense SNP (rs138377917[A]) of PSCA that lack functional PSCA protein is associated with a low risk for gastric cancer [26]. </t>
  </si>
  <si>
    <t xml:space="preserve">These lines of evidence clearly demonstrate that genotypes related with loss of functional PSCA (C allele of rs2294008 and A allele of rs138377917) are associated with a reduced risk for gastric cancer. There are some limitations in this study because only endoscopy-based Japanese patients were analyzed. </t>
  </si>
  <si>
    <t xml:space="preserve">These lines of evidence clearly demonstrate that genotypes related with loss of functional PSCA (C allele of rs2294008 and A allele of rs138377917) are associated with a reduced risk for gastric cancer. </t>
  </si>
  <si>
    <t xml:space="preserve">There are some limitations in this study because only endoscopy-based Japanese patients were analyzed. In addition, we did not examine CagA of H. pylori, but almost all Japanese H. pylori have CagA proteins and 95% of them are the East-Asia-type [1]. </t>
  </si>
  <si>
    <t>PMC3434304</t>
  </si>
  <si>
    <t>rs1876828</t>
  </si>
  <si>
    <t xml:space="preserve">Inhaled corticosteroids are the most commonly used controller medications prescribed for asthma. </t>
  </si>
  <si>
    <t xml:space="preserve">Two single-nucleotide polymorphisms (SNPs), rs1876828 in CRHR1 and rs37973 in GLCCI1, have previously been associated with corticosteroid efficacy. </t>
  </si>
  <si>
    <t xml:space="preserve">We studied data from four existing clinical trials of asthmatics who received inhaled corticosteroids and had lung function measured by forced expiratory volume in one second (FEV1) before and after the period of such treatment. We combined the two SNPs rs37973 and rs1876828 into a predictive test of FEV1 change using a Bayesian model, which identified patients with good or poor steroid response (highest or lowest quartile, respectively) with predictive performance of 65.7% (p = 0.039 vs. random) area under the receiver-operator characteristic curve in the training population and 65.9% (p = 0.025 vs. random) in the test population. </t>
  </si>
  <si>
    <t>rs37973</t>
  </si>
  <si>
    <t xml:space="preserve">We studied data from four existing clinical trials of asthmatics who received inhaled corticosteroids and had lung function measured by forced expiratory volume in one second (FEV1) before and after the period of such treatment. </t>
  </si>
  <si>
    <t xml:space="preserve">We combined the two SNPs rs37973 and rs1876828 into a predictive test of FEV1 change using a Bayesian model, which identified patients with good or poor steroid response (highest or lowest quartile, respectively) with predictive performance of 65.7% (p = 0.039 vs. random) area under the receiver-operator characteristic curve in the training population and 65.9% (p = 0.025 vs. random) in the test population. </t>
  </si>
  <si>
    <t xml:space="preserve">These findings show that two genetic variants can be combined into a predictive test that achieves similar accuracy and superior replicability compared with single SNP predictors. </t>
  </si>
  <si>
    <t xml:space="preserve">However, such tests have proven difficult to develop. </t>
  </si>
  <si>
    <t xml:space="preserve">Two SNPs have demonstrated association with ICS response in asthma patients, rs1876828 in the corticotrophin releasing hormone receptor 1 (CRHR1) gene, and rs37973 in the glucocorticoid induced transcript 1 (GLCCI1) gene. </t>
  </si>
  <si>
    <t xml:space="preserve">We used this dataset for replication of our original result obtained in SOCS/SLIC. </t>
  </si>
  <si>
    <t xml:space="preserve">The SNP rs37973 was genotyped using Taqman (Applied Biosystems, Foster City, CA) in SOCS/SLIC and LOCCS, where the average completion rate exceeded 98%. </t>
  </si>
  <si>
    <t xml:space="preserve">The rs1876828 SNP was genotyped using Sequonom (Sequenom, San Diego, CA) in SOCS/SLIC (completion &gt; 96.8%) and LOCCS (completion &gt; 99.6%). In the IMPACT trial, genotype data was obtained from DbGaP (The database of Genotypes and Phenotypes, http://www.ncbi.nlm.nih.gov/gap), where results of Affymetrix 6.0 Array assays are available. </t>
  </si>
  <si>
    <t xml:space="preserve">Both SNPs are absent on this platform, and accordingly were imputed in IMPACT using the Markov Chain Haplotyping program (MaCH)(18), based on 1000 Human Genomes Project(19) data. </t>
  </si>
  <si>
    <t xml:space="preserve">We used maximum posterior genotype dosage, called to the nearest genotype, with both SNPs having high-confidence imputation (r2 = .901 for rs1876828 and r2 = .986 for rs37973). </t>
  </si>
  <si>
    <t xml:space="preserve">Since the interaction of these two SNPs has not been investigated in any dataset or previous study, the LOCCS/IMPACT dataset represents an important replication of the interaction of these SNPs in a predictive model. </t>
  </si>
  <si>
    <t xml:space="preserve">To guide our predictive model selection process, we computed a test of the interactions of the SNPs rs37973 and rs1876828 with baseline FEV1 change using Bayes Factors. </t>
  </si>
  <si>
    <t xml:space="preserve">This resulted in a significant categorical association of rs1876828 (p &lt; 0.008, permutation test) and a linear (additive) association of rs37973 approaching significance (p &lt; 0.051, permutation test) in the SOCS/SLIC dataset. We therefore assumed a model where rs37973 has a linear effect on the outcome and rs1876828 has a categorical effect. </t>
  </si>
  <si>
    <t xml:space="preserve">This resulted in a significant categorical association of rs1876828 (p &lt; 0.008, permutation test) and a linear (additive) association of rs37973 approaching significance (p &lt; 0.051, permutation test) in the SOCS/SLIC dataset. </t>
  </si>
  <si>
    <t xml:space="preserve">We therefore assumed a model where rs37973 has a linear effect on the outcome and rs1876828 has a categorical effect. </t>
  </si>
  <si>
    <t xml:space="preserve">We combined these SNPs into a Bayesian network that can accommodate both linear and categorical effects, known as a Conditional Gaussian Bayesian Network. Bayesian networks are a modeling tool that have been used to predict outcomes in various diseases, including atherosclerosis(27), stroke(28), and bronchodilator response in asthmatics.(13) </t>
  </si>
  <si>
    <t>rs1867828</t>
  </si>
  <si>
    <t xml:space="preserve">No significant genotype effects were found for rs1867828. </t>
  </si>
  <si>
    <t xml:space="preserve">With big effects for rs37973 genotypes, particularly in LOCCS/IMPACT, we tried predicting FEV1 change with just this one SNP. In this case we predicted reasonably in LOCCS/IMPACT, with AUC of 66% in adjusted FEV1 on highest and lowest quartiles (p = 0.026). </t>
  </si>
  <si>
    <t xml:space="preserve">The same trend was observed in LOCCS/IMPACT, but did not reach statistical significance (AUC 70%, p = 0.131). </t>
  </si>
  <si>
    <t xml:space="preserve">Considering only rs1876828 homozygotes increased the allelic odds ratios for the major allele of rs37973 in SOCS/SLIC for proclivity to highest-quartile FEV1 change vs. lowest-quartile FEV1 change (odds ratio 4.3, p = 0.029); and we observed a slight increase in LOCCS/IMPACT (odds ratio 3.0, p = 0.048; compared with unstratified allelic odds ratio in LOCCS/IMPACT of 2.4, discussed above). </t>
  </si>
  <si>
    <t xml:space="preserve">While rs37973 showed a strong linear effect in LOCCS/IMPACT and a weaker effect in SOCS/SLIC, to build a model that robustly predicts FEV1 change across datasets, the additional effect modification of rs1876828 was needed. It is this effect modification that is embodied in the conditional Gaussian Bayesian network, and this effect modification that lead to the robust prediction of that model. </t>
  </si>
  <si>
    <t xml:space="preserve">While rs37973 showed a strong linear effect in LOCCS/IMPACT and a weaker effect in SOCS/SLIC, to build a model that robustly predicts FEV1 change across datasets, the additional effect modification of rs1876828 was needed. </t>
  </si>
  <si>
    <t xml:space="preserve">It is this effect modification that is embodied in the conditional Gaussian Bayesian network, and this effect modification that lead to the robust prediction of that model. </t>
  </si>
  <si>
    <t xml:space="preserve">We found that two genetic variants can be combined into a predictive test that achieves reasonable accuracy and similar replicability. </t>
  </si>
  <si>
    <t xml:space="preserve">We found that the SNPs, rs37973 in GLCCI1 and rs1876828 in CRHR1, can distinguish individuals who are very good responders to ICS therapy from very poor responders with an accuracy of 65.7% AUC in SOCS/SLIC (p = 0.039) and of 65.9% AUC in LOCCS/IMPACT (p = 0.025). </t>
  </si>
  <si>
    <t xml:space="preserve">Furthermore, a two-SNP model had replicated accuracy above random in both datasets, while neither SNP alone achieved this (AUC 63%, p = 0.114 for rs37973; and AUC 54%, p ~= 0.9 for rs1876828), owing to the SNPs’ nonlinear interaction. Because activation of CRHR1 triggers the release of cortisol, it was theorized that decrease in function or expression of CRHR1 would therefore lead to diminished natural steroid levels, and thus patients in this category may exhibit an increased response to administered corticosteroids compared with wildtype patients.(4) Such a simple arrangement was not observed in our present study. </t>
  </si>
  <si>
    <t xml:space="preserve">Furthermore, a two-SNP model had replicated accuracy above random in both datasets, while neither SNP alone achieved this (AUC 63%, p = 0.114 for rs37973; and AUC 54%, p ~= 0.9 for rs1876828), owing to the SNPs’ nonlinear interaction. </t>
  </si>
  <si>
    <t xml:space="preserve">Because activation of CRHR1 triggers the release of cortisol, it was theorized that decrease in function or expression of CRHR1 would therefore lead to diminished natural steroid levels, and thus patients in this category may exhibit an increased response to administered corticosteroids compared with wildtype patients.(4) Such a simple arrangement was not observed in our present study. However, it is worth noting that the SNP under investigation here, rs1876828, is in linkage disequilibrium with a major inversion polymorphism on chromosome 17, which measures 900kb and encompasses the entire CRHR1 gene.(29) It has been argued that this inversion itself is the main driver of CRHR1 association with steroid response,(30) although the exact mechanism of this is unknown. </t>
  </si>
  <si>
    <t xml:space="preserve">Because activation of CRHR1 triggers the release of cortisol, it was theorized that decrease in function or expression of CRHR1 would therefore lead to diminished natural steroid levels, and thus patients in this category may exhibit an increased response to administered corticosteroids compared with wildtype patients.(4) Such a simple arrangement was not observed in our present study. </t>
  </si>
  <si>
    <t xml:space="preserve">However, it is worth noting that the SNP under investigation here, rs1876828, is in linkage disequilibrium with a major inversion polymorphism on chromosome 17, which measures 900kb and encompasses the entire CRHR1 gene.(29) It has been argued that this inversion itself is the main driver of CRHR1 association with steroid response,(30) although the exact mechanism of this is unknown. </t>
  </si>
  <si>
    <t xml:space="preserve">The glucocorticoids induced transcript 1 (GLCCI1), located at chromosome 7p21.3, is comparatively unstudied. The GLCCI1 SNP rs37973 has recently been shown to be associated with steroid response in asthmatics.(5) This study contained functional validation suggesting that rs37973 was an expression-SNP for GLCCI1, where the minor allele at rs37973 was associated with decreases of GLCCI1 expression.(5) </t>
  </si>
  <si>
    <t xml:space="preserve">The glucocorticoids induced transcript 1 (GLCCI1), located at chromosome 7p21.3, is comparatively unstudied. </t>
  </si>
  <si>
    <t xml:space="preserve">The GLCCI1 SNP rs37973 has recently been shown to be associated with steroid response in asthmatics.(5) This study contained functional validation suggesting that rs37973 was an expression-SNP for GLCCI1, where the minor allele at rs37973 was associated with decreases of GLCCI1 expression.(5) </t>
  </si>
  <si>
    <t xml:space="preserve">Previous predictive models in asthma include a Bayesian network of bronchodilator response (BDR) to beta-2 agonists.(13) This study built a traditional (in contrast to a conditional Gaussian) Bayesian network of 15 SNPs chosen from a candidate gene study of the Childhood Asthma Management Program, which achieved an AUC of 75% in cross-validation. However, this has not so far been replicated in an independent population. </t>
  </si>
  <si>
    <t xml:space="preserve">Additionally, our results are dependent on the populations that were used to build the models; these were white adult asthma patients with mild or moderate asthma. </t>
  </si>
  <si>
    <t xml:space="preserve">The results may not generalize to children or other ethnic groups where the haplotypes and patterns of linkage disequilibrium mean that the rs1876828 SNP may not indicate who has the CRHR1 inversion (for example: a different CRHR1 SNP was implicated for ICS response in a Korean population).(6) It may be that a dearth of homozygous individuals at rs1876828 leads to our unusual nonlinear effect observed in effect modification of rs37973 by rs1876828. </t>
  </si>
  <si>
    <t xml:space="preserve">Our predictive model answers the question clinicians have long asked of gene-association studies: given these associated SNPs, what can be done with them? We have shown that even just two SNPs can be combined into a model that achieves predictive accuracy that is statistically better than chance on separate populations. </t>
  </si>
  <si>
    <t>PMC6519033</t>
  </si>
  <si>
    <t>rs10622653</t>
  </si>
  <si>
    <t xml:space="preserve">We first tested our algorithm on a 103 kb region on human chromosome 21. </t>
  </si>
  <si>
    <t xml:space="preserve">Therefore, we sampled the region between SNPs rs10622653 and rs2299784, a region in the human genome in which recombination was characterized at high resolution by sperm typing (Tiemann‐Boege, Calabrese, Cochran, Sokol, &amp; Arnheim, 2006). </t>
  </si>
  <si>
    <t xml:space="preserve">Taking data from The 1000 Genomes Project Consortium (2015), we randomly chose 25 individuals for each of five subpopulations from five European regions (TSI, FIN, IBS, GBR, CEU). We reformatted files from vcf‐ to fasta‐format with the R packages (Knaus &amp; Grünwald, 2017; Paradis, Claude, &amp; Strimmer, 2004) using two sequences per (diploid) sample and the reference sequence 80.37 (GRCH37) from The 1000 Genomes Project Consortium (2015). </t>
  </si>
  <si>
    <t>PMC4746781</t>
  </si>
  <si>
    <t>rs6136</t>
  </si>
  <si>
    <t xml:space="preserve">In addition, polymorphisms in the vitamin D receptor have been proposed as early clinical predictors of the development of a more aggressive form of cachexia in cancer patients [165]. </t>
  </si>
  <si>
    <t xml:space="preserve">Furthermore, the 1082G allele in the IL-10 promoter [166] and the C allele of the rs6136 polymorphism in the P-selectin gene have been validated as pro-cachectic genotypes [167]. </t>
  </si>
  <si>
    <t xml:space="preserve">These findings point towards the close relationship between the innate immune system and cancer cachexia. However, genome-wide studies are currently lacking, and the role of genetic predisposition has not yet been fully clarified [168]. </t>
  </si>
  <si>
    <t>PMC4716748</t>
  </si>
  <si>
    <t>rs2619681</t>
  </si>
  <si>
    <t xml:space="preserve">The variant rs1801320G&gt;C showed no significant differences in the frequencies of the genotypes and alleles in the patients and the control groups. </t>
  </si>
  <si>
    <t xml:space="preserve">The CC genotype and C allele frequency of rs2619681 (C&gt;T) variant were significantly (P=0.012) higher in cancer patients, whereas the T allele showed a protective effect against cancer development. </t>
  </si>
  <si>
    <t xml:space="preserve">The frequencies of the three single-nucleotide polymorphisms did not differ in cancer patients with different tumor grades and human epidermal growth factor receptor 2 status (+ or −). However, the genotype frequency of rs1801320 (135G&gt;C) differed in the patients with estrogen receptor (ER)+ and ER−, where CC genotype showed a significantly higher prevalence in the females with ER− who were suffering from breast cancer. </t>
  </si>
  <si>
    <t>rs1801320</t>
  </si>
  <si>
    <t xml:space="preserve">The frequencies of the three single-nucleotide polymorphisms did not differ in cancer patients with different tumor grades and human epidermal growth factor receptor 2 status (+ or −). </t>
  </si>
  <si>
    <t xml:space="preserve">However, the genotype frequency of rs1801320 (135G&gt;C) differed in the patients with estrogen receptor (ER)+ and ER−, where CC genotype showed a significantly higher prevalence in the females with ER− who were suffering from breast cancer. </t>
  </si>
  <si>
    <t xml:space="preserve">In addition, the frequency of C allele of rs2619681 (C&gt;T) was also significantly higher in the breast cancer patients who were ER+ and progesterone receptor (PR)+ compared to those with ER− and PR−. In the Saudi females, rs1801320 did not show an association with risk of breast cancer. </t>
  </si>
  <si>
    <t xml:space="preserve">In addition, the frequency of C allele of rs2619681 (C&gt;T) was also significantly higher in the breast cancer patients who were ER+ and progesterone receptor (PR)+ compared to those with ER− and PR−. </t>
  </si>
  <si>
    <t xml:space="preserve">In the Saudi females, rs1801320 did not show an association with risk of breast cancer. Taken together, the results suggest that RAD51 rs1801321 polymorphism may be involved in the etiology of breast cancer in the Saudi females; however, further studies are necessary to confirm this relation. </t>
  </si>
  <si>
    <t xml:space="preserve">To the best of our knowledge, since no studies have been reported on the association between SNPs in RAD51 and susceptibility to breast cancer development in Saudi females, we initiated this study on three SNPs in RAD51 [rs1801320 (G&gt;C), rs1801321 (G&gt;T), and rs2619681 (C&gt;T)] in a group of Saudi breast cancer patients and compared the results with normal healthy controls. </t>
  </si>
  <si>
    <t xml:space="preserve">This article presents our findings and shows a close relation between the susceptibility to breast cancer development and some of the polymorphic sites in RAD51. </t>
  </si>
  <si>
    <t>rs1801321</t>
  </si>
  <si>
    <t xml:space="preserve">Three SNPs in RAD51 were selected and genotyped. </t>
  </si>
  <si>
    <t xml:space="preserve">Two SNPs [rs1801321 (G&gt;T) and rs2619681 (C&gt;T)] were analyzed using TaqMan allelic discrimination assay and one, rs1801320 (G&gt;C), was analyzed by polymerase chain reaction (PCR)-restriction fragment length polymorphism (RFLP) (designed using PRIMER3). </t>
  </si>
  <si>
    <t xml:space="preserve">RFLP primers were validated by sequencing the PCR products. For TaqMan genotyping assay, the primers and probe mixture were purchased directly through the assays-on-demand service of Thermo Fisher Scientific. </t>
  </si>
  <si>
    <t xml:space="preserve">The genotype and allele frequencies of the three SNPs investigated in the breast cancer patients and the controls are presented in Table 3. </t>
  </si>
  <si>
    <t xml:space="preserve">For rs1801321G&gt;T, the majority of breast cancer patients were homozygous for the wild-type G allele and a strong relation was observed between rs1801321 polymorphism and breast cancer susceptibility. </t>
  </si>
  <si>
    <t xml:space="preserve">The GG genotype and G allele were strongly associated with an elevated risk of breast cancer in the Saudi population with P&lt;0.0001. The mutant T, on the other hand, seems to provide protection against breast cancer development since the frequency of the TT and GT genotype was significantly lower in the patients compared to the controls (P&lt;0.0001). </t>
  </si>
  <si>
    <t xml:space="preserve">However, the frequency of rs1801320 (135G&gt;C) differed in the ER+ and ER−, where the CC genotype was significantly higher in the ER− breast cancer females. </t>
  </si>
  <si>
    <t xml:space="preserve">Finally, the allele frequency of C allele of rs2619681 C&gt;T was significantly higher in the ER+ and PR+ breast cancer patients compared to that of the ER− and PR− patients. </t>
  </si>
  <si>
    <t xml:space="preserve">The results of rs2619681 C&gt;T in the PR+ and ER+ breast cancer patients in comparison to those of the PR− and ER− breast cancer patients are presented in Table 5. </t>
  </si>
  <si>
    <t xml:space="preserve">In breast cancer patients, the studies also revealed contradictory results and showed both association and no association.7,8,18 This led to meta-analyses of the previous studies by different groups of researchers, and again, there were contradictions.19 These differences to some extent were related to the type of breast cancer, ie, sporadic or familial, and were due to different BRCA1 and 2 statuses of the patients. </t>
  </si>
  <si>
    <t xml:space="preserve">Since results of the previous studies were inconclusive, a recent extensive meta-analysis was conducted to determine the associations between RAD51 gene polymorphisms (rs1801320 135G&gt;C and rs1801321 172G&gt;T) and risk of cancer.33 This meta-analysis was performed on 54 published case–control studies. </t>
  </si>
  <si>
    <t xml:space="preserve">Among them, 42 studies with 19,142 cases and 20,363 controls were for rs1801320 135G&gt;C polymorphism and 12 studies with 6,646 cases and 6,783 controls for rs1801321 172G&gt;T polymorphism. The overall results showed that for 135G&gt;C (rs1801320) polymorphism, the pooled results indicate significantly increased risk for overall cancers, especially breast cancer, while for rs1801321 172G&gt;T (rs1801321) polymorphism, this meta-analysis showed a decreased cancer risk in head and neck cancers. </t>
  </si>
  <si>
    <t xml:space="preserve">Among them, 42 studies with 19,142 cases and 20,363 controls were for rs1801320 135G&gt;C polymorphism and 12 studies with 6,646 cases and 6,783 controls for rs1801321 172G&gt;T polymorphism. </t>
  </si>
  <si>
    <t xml:space="preserve">The overall results showed that for 135G&gt;C (rs1801320) polymorphism, the pooled results indicate significantly increased risk for overall cancers, especially breast cancer, while for rs1801321 172G&gt;T (rs1801321) polymorphism, this meta-analysis showed a decreased cancer risk in head and neck cancers. Despite the conclusive results of the comprehensive meta-analyses, our study presents another contradictory finding in Saudi breast cancer patients. </t>
  </si>
  <si>
    <t xml:space="preserve">The overall results showed that for 135G&gt;C (rs1801320) polymorphism, the pooled results indicate significantly increased risk for overall cancers, especially breast cancer, while for rs1801321 172G&gt;T (rs1801321) polymorphism, this meta-analysis showed a decreased cancer risk in head and neck cancers. </t>
  </si>
  <si>
    <t xml:space="preserve">Despite the conclusive results of the comprehensive meta-analyses, our study presents another contradictory finding in Saudi breast cancer patients. For rs1801320 135G&gt;C, no association was observed between the genotype and allele frequencies in the breast cancer patients and the normal controls. </t>
  </si>
  <si>
    <t>PMC5735770</t>
  </si>
  <si>
    <t>rs58542926</t>
  </si>
  <si>
    <t xml:space="preserve">The participants were evaluated based on medical consultation, blood tests, and liver biopsies conducted before specific antiviral therapies were applied. </t>
  </si>
  <si>
    <t xml:space="preserve">The associations between the rs738409 PNPLA3 gene polymorphism and steatosis and advanced fibrosis were tested under a recessive inheritance model using logistic regression analysis, including age, gender, BMI, ethnicity/color, HOMA-IR, alcohol intake, HCV genotype 3, and the rs58542926 TM6SF2 gene polymorphism as covariates. </t>
  </si>
  <si>
    <t xml:space="preserve">The images were recorded to digital files. </t>
  </si>
  <si>
    <t xml:space="preserve">Regarding the rs58542926 polymorphism (C&gt;T) of the TM6SF2 gene, samples were subjected to a real-time PCR using the system “TaqMan genotyping assay”, dbSNP rs58542926 assay C_89463510_10, #4351379 (Applied Biosystems, Foster City, CA, USA) on a StepOnePlus™ (96-well) Real-Time PCR System (Applied Biosystems, Foster City, CA, USA). </t>
  </si>
  <si>
    <t xml:space="preserve">The assay was standardized in a final volume of 25 μL: 12.5 μL of TaqMan MasterMix (Applied Biosystems, Foster City, CA, USA), 0.63 μL of Genotyping Assay 40X (Applied Biosystems, Foster City, CA, USA), 0.63 μL of ultrapure water (Promega, Fitchburg, Wisconsin, USA), and 11.25 μL of genomic DNA. The cycling was as follows: 95°C for 10 minutes, followed by 50 cycles of 95°C for 15 seconds and 60°C for 1 minute, and finally, 60°C for 1 minute. </t>
  </si>
  <si>
    <t>rs738409</t>
  </si>
  <si>
    <t xml:space="preserve">Genetic inheritance model </t>
  </si>
  <si>
    <t xml:space="preserve">The role of the polymorphism rs738409 of the PNPLA3 gene on steatosis and fibrosis was investigated using the recessive genetic inheritance model, comparing patients with the homozygous G allele (GG genotype) with patients with one or no copy of the G allele (CG or CC). </t>
  </si>
  <si>
    <t xml:space="preserve">The model of recessive genetic inheritance was chosen, based on previous results of studies on the association between genotypes of polymorphism rs738409 PNPLA3 and fibrosis in patients with nonalcoholic fatty liver disease (NAFLD) and Hepatitis C performed by other authors [7, 14]. In addition, in order to better understand the risk associated with the rs738409 polymorphism of the PNPLA3 gene, we compared, as an additional analysis, patients with the G allele (CG+GG) and patients with the genotype CC (dominant model) and patients with GG genotype and patients with genotype CC (additive model). </t>
  </si>
  <si>
    <t xml:space="preserve">The model of recessive genetic inheritance was chosen, based on previous results of studies on the association between genotypes of polymorphism rs738409 PNPLA3 and fibrosis in patients with nonalcoholic fatty liver disease (NAFLD) and Hepatitis C performed by other authors [7, 14]. </t>
  </si>
  <si>
    <t xml:space="preserve">In addition, in order to better understand the risk associated with the rs738409 polymorphism of the PNPLA3 gene, we compared, as an additional analysis, patients with the G allele (CG+GG) and patients with the genotype CC (dominant model) and patients with GG genotype and patients with genotype CC (additive model). Finally, as a secondary objective, we evaluated the role of the gene TM6SF2 E167K variant in the occurrence of the same outcomes. </t>
  </si>
  <si>
    <t xml:space="preserve">As a secondary objective, we evaluated the role of the TM6SF2 gene E167K variant in the occurrence of the same outcomes. </t>
  </si>
  <si>
    <t xml:space="preserve">The associations between the rs738409 PNPLA3 gene polymorphism and steatosis and advanced fibrosis were tested using logistic regression analysis, including age, gender, BMI, ethnicity/color, HOMA-IR, alcohol intake, HCV genotype 3, and the rs58542926 TM6SF2 gene polymorphism as covariates. </t>
  </si>
  <si>
    <t xml:space="preserve">The effect on advanced fibrosis was evaluated by comparing patients with no fibrosis, mild fibrosis, or moderate fibrosis (F0-F1-F2) with those with severe fibrosis or cirrhosis (F3-F4). The presence of steatosis was studied as a qualitative variable (&lt; 5% versus ≥ 5%). </t>
  </si>
  <si>
    <t xml:space="preserve">The most frequent GG genotype of the PNPLA3 gene was found in white Brazilians (35.4%), followed by pardo (23.3%) and black (19.1%) Brazilians. </t>
  </si>
  <si>
    <t xml:space="preserve">Thus, the highest frequency of the PNPLA3 allele G was found in white Brazilians (45.6%), followed by black (35.7%) and pardo (34.9%) Brazilians; details of the clinical characteristics stratified by ethnicity and genotype polymorphism at rs738409 PNPLA3 are shown in Additional file 1. </t>
  </si>
  <si>
    <t xml:space="preserve">After adjusting for age, gender, BMI, HOMA-IR, ethnicity/color, alcohol use, HCV genotype 3, and TM6SF2 genotypes, the association between PNPLA3 rs738409 GG genotype and advanced fibrosis remained significant in the recessive model (p=0.01) (Table 2). </t>
  </si>
  <si>
    <t xml:space="preserve">The gene TM6SF2 E167K variant (genotype CT) was also associated advanced fibrosis (p=0.00). When analyzing the data, using the dominant and additive genetic inheritance model, we observed that patients with the GG genotype presented a higher risk of steatosis than patients with the CC genotype (p= 0.03, additive model) (Additional file 2). </t>
  </si>
  <si>
    <t xml:space="preserve">The mechanism by which the E167K variant influences the severity of fibrosis is not known. </t>
  </si>
  <si>
    <t xml:space="preserve">In our study, rs58542926 TM6SF2 polymorphism was associated with advanced fibrosis independent of factors known to be associated with fibrosis, including the rs738409 PNPLA3 polymorphism. </t>
  </si>
  <si>
    <t xml:space="preserve">The highest frequency of the PNPLA3 allele G was found in white Brazilians (45.6%), followed by black (35.7%) and pardo (34.9%) Brazilians. The prevalence of the GG genotype found in the study (32.4%) was higher than those found in European (2.2% to 12%) [7, 30–32] and Japanese studies (17.7% to 21.2%) [33–36]. </t>
  </si>
  <si>
    <t xml:space="preserve">Many Brazilians who define themselves as white may present African or Amerindian ancestors [38, 39], since in Brazil, individuals define themselves as white, black, or pardo based on skin color rather than on ancestry [11, 38, 39]. </t>
  </si>
  <si>
    <t xml:space="preserve">The mixture of ethnicities, even in patients who are considered white or black, could explain, at least in part, the different prevalence rates of the G allele of the rs738409 PNPLA3 gene polymorphism found in our study, although we could not locate the ethnic source of that difference. </t>
  </si>
  <si>
    <t xml:space="preserve">Our study has limitations. The participants were recruited from a single tertiary care center linked to the university, limiting the number of participants in the study. </t>
  </si>
  <si>
    <t xml:space="preserve">In addition, the interpretation of our findings is also limited by the lack of a comparison group (e.g., patients with chronic liver disease of other etiologies or healthy volunteers) to help contextualize the events and characteristics present in patients with HCV. </t>
  </si>
  <si>
    <t xml:space="preserve">Finally, despite these limitations, the data obtained should be added to the extant evidence regarding the roles that the rs738409 polymorphism of the PNPLA3 gene and the rs58542926 polymorphism of the TM6SF2 gene play in hepatic steatosis and advanced fibrosis among individuals with chronic hepatitis C. In addition, this study examined Brazilian patients, who (to the best of our knowledge) have not yet been studied from this perspective. </t>
  </si>
  <si>
    <t xml:space="preserve">Associations between the rs738409 polymorphism PNPLA3 gene genotype GG and hepatic steatosis and advanced fibrosis were observed among Brazilian patients with chronic HCV. </t>
  </si>
  <si>
    <t xml:space="preserve">In addition, we found that the rs58542926 polymorphism of the TM6SF2 gene is associated with advanced liver fibrosis independent of rs738409 polymorphism of the PNPLA3 gene. </t>
  </si>
  <si>
    <t xml:space="preserve">Further studies are needed with comparison groups and larger numbers of patients to clarify the influence of the rs738409 polymorphism of the PNPLA3 gene and the rs58542926 polymorphism of the TM6SF2 gene (genotype CT) on hepatic steatosis and degree of fibrosis among individuals diagnosed with chronic hepatitis C. </t>
  </si>
  <si>
    <t xml:space="preserve">Additional file 1:Clinical characteristics of patients stratified by ethnicity and genotype polymorphism at rs738409 PNPLA3. </t>
  </si>
  <si>
    <t xml:space="preserve">(DOCX 27 kb) Additional file 2:Analysis of the association between genotype polymorphism at rs738409 PNPLA3 and steatosis and advanced liver fibrosis in patients with HCV infection according to the multivariate analysis in the dominant and additive model. </t>
  </si>
  <si>
    <t>PMC6013767</t>
  </si>
  <si>
    <t>rs2910164</t>
  </si>
  <si>
    <t xml:space="preserve">MicroRNA-146a also influences GVHD via its function in recipient dendritic cells (reviewed elsewhere in this collection) (60). </t>
  </si>
  <si>
    <t xml:space="preserve">Furthermore, the human SNP rs2910164, which inhibits miR-146a expression, showed a trend toward severe aGVHD risk, a finding confirmed in another publication (60). </t>
  </si>
  <si>
    <t xml:space="preserve">These clinical data will need to be validated in independent, larger cohorts; however, in support of miR-146a being relevant in human alloimmunity, the amount in peripheral blood may prove to be a useful GVHD biomarker (43, 45). </t>
  </si>
  <si>
    <t>PMC4017712</t>
  </si>
  <si>
    <t>rs2293152</t>
  </si>
  <si>
    <t xml:space="preserve">The amplified fragments of STAT3 rs2293152 and rs744166 were digested by restriction enzymes AciI and AluI (New England BioLabs), respectively, 5 units for 16 h at 37°C, followed by electrophoresis on a 2% agarose gel. </t>
  </si>
  <si>
    <t xml:space="preserve">We used the common genotype homozygotes, the rare genotype homozygotes, and the heterozygous of the polymorphisms (rs2293152 and rs744166) for direct sequencing. </t>
  </si>
  <si>
    <t xml:space="preserve">Association between STAT3 Polymorphisms and GC </t>
  </si>
  <si>
    <t xml:space="preserve">In our study population, the alleles at rs2293152 and rs744166 loci were in HWE (P = 0.233 for rs2293152 and P = 0.851 for rs744166). </t>
  </si>
  <si>
    <t xml:space="preserve">The genotype distributions of these two SNP loci in the cases and controls are presented in Table 2. The distributions of the genotypes for STAT3 rs744166 were 9.1% (TT), 42.6% (TC), and 48.3% (CC) in the cases and 36.4% (TT), 48.3% (TC), and 15.3% (CC) in control subjects (P = 0.01). </t>
  </si>
  <si>
    <t>rs744166</t>
  </si>
  <si>
    <t xml:space="preserve">The genotype distributions of these two SNP loci in the cases and controls are presented in Table 2. </t>
  </si>
  <si>
    <t xml:space="preserve">The distributions of the genotypes for STAT3 rs744166 were 9.1% (TT), 42.6% (TC), and 48.3% (CC) in the cases and 36.4% (TT), 48.3% (TC), and 15.3% (CC) in control subjects (P = 0.01). </t>
  </si>
  <si>
    <t xml:space="preserve">Additionally, STAT3 rs744166 showed a statistically significant association in further logistic regression analysis. Compared to the TT genotype carriers, the TC genotype (adjusted OR = 0.60, 95% CI = 0.39–0.92, and P = 0.020) and CC genotype (adjusted OR = 0.41, 95% CI = 0.21–0.80, and P = 0.009) carriers were both less frequent among cases than controls, suggesting a dominant effect of the C allele. </t>
  </si>
  <si>
    <t xml:space="preserve">Overall, C carriers (either TC or CC) were associated with a lower GC risk when compared to those carrying the TT genotype (adjusted OR = 0.55, 95% CI = 0.37–0.83, and P = 0.004). </t>
  </si>
  <si>
    <t xml:space="preserve">Conversely, the genotype and allele frequencies of locus rs2293152 did not show a significant difference between GC cases and controls. </t>
  </si>
  <si>
    <t xml:space="preserve">Stratified Analysis of STAT3 Polymorphism rs744166 and GC Risk </t>
  </si>
  <si>
    <t xml:space="preserve">We further evaluated the association between genotypes of these two selected SNPs of STAT3 and GC risk by stratified subgroups of age, sex, smoking status, drinking consumption, and family history of cancer, assuming a dominant genetic model (Table 3). Stratified analysis revealed that a decreased risk of GC was associated with the rs744166 TC+CC genotypes among subjects 60 years of age and older (adjusted OR = 0.49, 95% CI = 0.26–0.90, and P = 0.021), but not in subjects less than 60 years old. </t>
  </si>
  <si>
    <t xml:space="preserve">Based on previous studies, our case-control study detected the effect of STAT3 rs2293152 and rs744166 gene polymorphisms on GC. </t>
  </si>
  <si>
    <t xml:space="preserve">In our study, we found that subjects with the minor C allele of rs744166 had a decreased risk of developing GC compared to the common genotype in a Chinese population. </t>
  </si>
  <si>
    <t xml:space="preserve">However, we did not find any significant association between the rs2293152 gene polymorphism and risk of GC. Recently, increasing evidence shows that polymorphisms of the STAT3 gene are associated with various diseases [21, 31–33]. </t>
  </si>
  <si>
    <t xml:space="preserve">Recently, increasing evidence shows that polymorphisms of the STAT3 gene are associated with various diseases [21, 31–33]. </t>
  </si>
  <si>
    <t xml:space="preserve">In a large German cohort study, a significant association was observed between the minor allele of STAT3 rs744166 and Crohn's disease (OR = 0.83, 95% CI = 0.688–0.998, and P = 0.04) [31]. </t>
  </si>
  <si>
    <t xml:space="preserve">Similarly, Danoy et al. identified STAT3 rs744166 as a susceptible loci of ankylosing spondylitis (OR = 0.84, 95% CI = 0.77–0.91, and P = 2.6 × 10−5) in a population of white European ancestry from the UK, USA, Canada, and Australia [34]. Moreover, Jiang et al. reported that the minor allele of rs744166 significantly decreased the risk of nonsmall cell lung cancer in a Chinese population [20]. </t>
  </si>
  <si>
    <t xml:space="preserve">Similarly, Danoy et al. identified STAT3 rs744166 as a susceptible loci of ankylosing spondylitis (OR = 0.84, 95% CI = 0.77–0.91, and P = 2.6 × 10−5) in a population of white European ancestry from the UK, USA, Canada, and Australia [34]. </t>
  </si>
  <si>
    <t xml:space="preserve">Moreover, Jiang et al. reported that the minor allele of rs744166 significantly decreased the risk of nonsmall cell lung cancer in a Chinese population [20]. </t>
  </si>
  <si>
    <t xml:space="preserve">These findings on the rs744166 C allele and the decreased risk of GC in the present study are consistent with reported results. However, the results of our study on rs2293152 show variation from previous research. </t>
  </si>
  <si>
    <t xml:space="preserve">These differences could potentially be the result of varying environmental backgrounds, ethnic groups, and sample sizes. </t>
  </si>
  <si>
    <t xml:space="preserve">Furthermore, our present study revealed a decreased effect with the C allele of rs744166 in subgroups of males, smokers, and drinkers. </t>
  </si>
  <si>
    <t xml:space="preserve">Stratified analysis suggested that the association between the C allele of rs744166 and the risk of GC was more profound in males than females. A previous study reported that noncardia cancer was more common in males than females by a ratio of approximately 2 : 1, and gastric cardia cancer had a ratio of nearly 4.1 : 1 in a Chinese population [35]. </t>
  </si>
  <si>
    <t xml:space="preserve">Stratified analysis suggested that the association between the C allele of rs744166 and the risk of GC was more profound in males than females. </t>
  </si>
  <si>
    <t xml:space="preserve">A previous study reported that noncardia cancer was more common in males than females by a ratio of approximately 2 : 1, and gastric cardia cancer had a ratio of nearly 4.1 : 1 in a Chinese population [35]. Our data suggests that STAT3 polymorphism may play an important role in males with GC. </t>
  </si>
  <si>
    <t xml:space="preserve">Meanwhile, for drinking, previous reports suggested that alcohol consumption is one of the risk factors of GC as well [38, 39]. </t>
  </si>
  <si>
    <t xml:space="preserve">In our present study, it is also suggested that the influence of the C allele of rs744166 on GC was more critical in subgroups of smokers and drinkers. </t>
  </si>
  <si>
    <t xml:space="preserve">The underlying mechanism involved in the association between STAT3 and smoking and drinking is not clear. It is likely that smoking and drinking might significantly induce STAT3 expression, and it is possible that the C allele of rs744166 leads to a higher basal expression level of STAT3 under unnormal circumstances. </t>
  </si>
  <si>
    <t xml:space="preserve">The underlying mechanism involved in the association between STAT3 and smoking and drinking is not clear. </t>
  </si>
  <si>
    <t xml:space="preserve">It is likely that smoking and drinking might significantly induce STAT3 expression, and it is possible that the C allele of rs744166 leads to a higher basal expression level of STAT3 under unnormal circumstances. </t>
  </si>
  <si>
    <t xml:space="preserve">Therefore, the subjects carrying the C allele of rs744166 might not have decreased GC risk under normal conditions but might have a reduced risk when exposed to tobacco and alcohol that might induce STAT3 expression in response. Interestingly, we found that the influence of C allele of rs744166 disappeared in the subjects with family history, although it existed in all study subjects. </t>
  </si>
  <si>
    <t xml:space="preserve">Therefore, the subjects carrying the C allele of rs744166 might not have decreased GC risk under normal conditions but might have a reduced risk when exposed to tobacco and alcohol that might induce STAT3 expression in response. </t>
  </si>
  <si>
    <t xml:space="preserve">Interestingly, we found that the influence of C allele of rs744166 disappeared in the subjects with family history, although it existed in all study subjects. Positive family history was reported as a strong and consistent risk factor for GC due to the combination result of a number of alleles [40, 41]. </t>
  </si>
  <si>
    <t xml:space="preserve">Interestingly, we found that the influence of C allele of rs744166 disappeared in the subjects with family history, although it existed in all study subjects. </t>
  </si>
  <si>
    <t xml:space="preserve">Positive family history was reported as a strong and consistent risk factor for GC due to the combination result of a number of alleles [40, 41]. Therefore, the decreased risk effect of rs744166 in subjects with family history may be overwhelmed by the role of familial aggregation, which may partly contribute to the results we observed. </t>
  </si>
  <si>
    <t xml:space="preserve">Epidemiologic studies have found that fruits are associated with a decreased risk of GC [44]. </t>
  </si>
  <si>
    <t xml:space="preserve">In this study, we found a significant combination effect between fresh fruit consumption and the C allele of rs744166 in decreasing the risk of GC. </t>
  </si>
  <si>
    <t xml:space="preserve">Meanwhile, lifestyle choices such as long-term irregular eating habits and the methods of storing food may also be important factors for GC in this Chinese population. To our knowledge, this is the first study to be concerned with the interaction between the STAT3 gene polymorphisms and environmental factors for the risk of GC; further studies are needed to confirm this phenomena and a mechanistic explanation for our findings needs to be explored. </t>
  </si>
  <si>
    <t xml:space="preserve">These related issues will need to be addressed in our future studies. </t>
  </si>
  <si>
    <t xml:space="preserve">In conclusion, our data provided the first evidence that the C allele of STAT3 rs744166 is associated with decreased GC risk in a Chinese population. </t>
  </si>
  <si>
    <t xml:space="preserve">The minor C allele of rs744166 may correlate with STAT3 expression and thus exert a protective effect on GC development. Additional large-scale, well-designed studies that include environmental factors are required to further validate the role of STAT3 gene polymorphisms in GC risk. </t>
  </si>
  <si>
    <t xml:space="preserve">The minor C allele of rs744166 may correlate with STAT3 expression and thus exert a protective effect on GC development. </t>
  </si>
  <si>
    <t xml:space="preserve">Additional large-scale, well-designed studies that include environmental factors are required to further validate the role of STAT3 gene polymorphisms in GC risk. </t>
  </si>
  <si>
    <t>PMC3082119</t>
  </si>
  <si>
    <t>rs1518111</t>
  </si>
  <si>
    <t xml:space="preserve">All patients with BPH were divided into two groups according to international porostate symptom score (IPSS), prostate specific antigen (PSA) level, Qmax, and prostate volume. </t>
  </si>
  <si>
    <t xml:space="preserve">We selected two IL10 SNPs (rs1518111 and rs1554286), three IL10RA SNPs (rs2256111, rs4252243, and rs2228054), and two IL10RB SNPs (rs999788 and rs2834167). </t>
  </si>
  <si>
    <t xml:space="preserve">Genotypes of seven SNPs were determined through direct sequencing. The G/G genotype of IL10RB polymorphism (rs2834167) was associated with a high PSA level compared with the A/G + A/A genotypes (P = 0.009). </t>
  </si>
  <si>
    <t>rs2834167</t>
  </si>
  <si>
    <t xml:space="preserve">Genotypes of seven SNPs were determined through direct sequencing. </t>
  </si>
  <si>
    <t xml:space="preserve">The G/G genotype of IL10RB polymorphism (rs2834167) was associated with a high PSA level compared with the A/G + A/A genotypes (P = 0.009). </t>
  </si>
  <si>
    <t xml:space="preserve">Of IL10 SNP, the A/A genotype of rs1518111 and T/T genotype of rs1554286 were associated with small prostate volume, respectively (P = 0.011, P = 0.014). Moreover, the T/T genotype of IL10RB polymorphism (rs999788) was associated with high prostatic volume compared with the T/C + C/C genotypes (P = 0.033). </t>
  </si>
  <si>
    <t xml:space="preserve">Of IL10 SNP, the A/A genotype of rs1518111 and T/T genotype of rs1554286 were associated with small prostate volume, respectively (P = 0.011, P = 0.014). </t>
  </si>
  <si>
    <t xml:space="preserve">Moreover, the T/T genotype of IL10RB polymorphism (rs999788) was associated with high prostatic volume compared with the T/C + C/C genotypes (P = 0.033). The linkage disequilibrium (LD) blocks were formed in IL10 and IL10RA. </t>
  </si>
  <si>
    <t>rs999788</t>
  </si>
  <si>
    <t xml:space="preserve">Moreover, the T/T genotype of IL10RB polymorphism (rs999788) was associated with high prostatic volume compared with the T/C + C/C genotypes (P = 0.033). </t>
  </si>
  <si>
    <t xml:space="preserve">The linkage disequilibrium (LD) blocks were formed in IL10 and IL10RA. However, haplotypes in the LD block were not associated with BPH. </t>
  </si>
  <si>
    <t xml:space="preserve">We selected two IL10 SNPs (rs1518111 and rs1554286), three IL10RA SNPs (rs2256111, rs4252243, and rs2228054), and two IL10RB SNPs (rs999788 and rs2834167) with greater than 0.3 heterozygosity among SNPs located in the exon and promoter region (http://www.ncbi.nlm.nih.gov/SNP, BUILD 130) for analysis (Fig. 1). </t>
  </si>
  <si>
    <t>rs1554286</t>
  </si>
  <si>
    <t xml:space="preserve">Genotypes of two IL10 SNPs (rs1518111 and rs1554286), three IL10RA SNPs (rs2256111, rs4252243, and rs2228054), and two IL10RB SNPs (rs999788 and rs2834167) were determined through direct sequencing. </t>
  </si>
  <si>
    <t xml:space="preserve">Genomic DNA was amplified using PCR primers (Table 1). PCR consisted of 35 cycles at 94℃ for 30 sec, 58℃ for 30 sec, 72℃ for 1 min, and 1 cycle at 72℃ for 7 min to terminate the reaction. </t>
  </si>
  <si>
    <t xml:space="preserve">A total of 233 BPH subjects and 214 age-matched control subjects were genotyped to analyze associations between SNPs and BPH. </t>
  </si>
  <si>
    <t xml:space="preserve">Genotype distributions of SNPs in this study were in Hardy-Weinberg equilibrium in control subjects (IL10 SNPs [rs1518111, P = 0.64 and rs1554286, P = 0.54], IL10RA SNPs [rs2256111, P = 0.18; rs4252243, P = 1.00; and rs2228054, P = 0.51], and IL10RB SNPs [rs999788, P = 0.49 and rs2834167, P = 0.34]). </t>
  </si>
  <si>
    <t xml:space="preserve">Genotype distributions of seven SNPs for control and BPH subjects are analyzed. There were no associations between control and BPH subjects, maybe, due to high prevalence in Korean population (IL10 SNPs [rs1518111, P = 0.70 and rs1554286, P = 0.69], IL10RA SNPs [rs2256111, P = 0.91; rs4252243, P = 0.26; and rs2228054, P = 0.83], and IL10RB SNPs [rs999788, P = 0.22 and rs2834167, P = 0.80]). </t>
  </si>
  <si>
    <t xml:space="preserve">Genotype distributions of seven SNPs for control and BPH subjects are analyzed. </t>
  </si>
  <si>
    <t xml:space="preserve">There were no associations between control and BPH subjects, maybe, due to high prevalence in Korean population (IL10 SNPs [rs1518111, P = 0.70 and rs1554286, P = 0.69], IL10RA SNPs [rs2256111, P = 0.91; rs4252243, P = 0.26; and rs2228054, P = 0.83], and IL10RB SNPs [rs999788, P = 0.22 and rs2834167, P = 0.80]). </t>
  </si>
  <si>
    <t xml:space="preserve">The genotype distributions of seven SNPs were analyzed according to low (0-19) and high (≥ 20) IPSS scores. No significant associations were found between IPSS score (IL10 SNPs [rs1518111, P = 0.64 and rs1554286, P = 0.54], IL10RA SNPs [rs2256111, P = 0.18; rs4252243, P = 1.00; and rs2228054, P = 0.51], and IL10RB SNPs [rs999788, P = 0.49 and rs2834167, P = 0.34]). </t>
  </si>
  <si>
    <t xml:space="preserve">The genotype distributions of seven SNPs were analyzed according to low (0-19) and high (≥ 20) IPSS scores. </t>
  </si>
  <si>
    <t xml:space="preserve">No significant associations were found between IPSS score (IL10 SNPs [rs1518111, P = 0.64 and rs1554286, P = 0.54], IL10RA SNPs [rs2256111, P = 0.18; rs4252243, P = 1.00; and rs2228054, P = 0.51], and IL10RB SNPs [rs999788, P = 0.49 and rs2834167, P = 0.34]). </t>
  </si>
  <si>
    <t xml:space="preserve">In allele analysis, there were no significant differences according to IPSS score. Table 3 shows genotype distributions of seven SNPs for low (&lt; 1.5 ng/mL) and high (≥ 1.5 ng/mL) PSA level. The T/T genotype of IL10RB polymorphism (rs999788) was associated with a high PSA level compared with the T/C + C/C genotypes (95% CI 0.28-0.95, P = 0.031). </t>
  </si>
  <si>
    <t xml:space="preserve">In allele analysis, there were no significant differences according to IPSS score. Table 3 shows genotype distributions of seven SNPs for low (&lt; 1.5 ng/mL) and high (≥ 1.5 ng/mL) PSA level. </t>
  </si>
  <si>
    <t xml:space="preserve">The T/T genotype of IL10RB polymorphism (rs999788) was associated with a high PSA level compared with the T/C + C/C genotypes (95% CI 0.28-0.95, P = 0.031). </t>
  </si>
  <si>
    <t xml:space="preserve">Moreover, the G/G genotype of IL10RB polymorphism (rs2834167) was associated with a high PSA level compared with the A/G + A/A genotypes (95% CI 0.23-0.83, P = 0.009). In allele analysis, however, there were no significant differences. </t>
  </si>
  <si>
    <t xml:space="preserve">Moreover, the G/G genotype of IL10RB polymorphism (rs2834167) was associated with a high PSA level compared with the A/G + A/A genotypes (95% CI 0.23-0.83, P = 0.009). </t>
  </si>
  <si>
    <t xml:space="preserve">In allele analysis, however, there were no significant differences. The genotype distributions of SNPs were analyzed according to low (&lt; 10 mL/sec) and high (≥ 10 mL/sec) Qmax. </t>
  </si>
  <si>
    <t xml:space="preserve">There were significant associations between IL10 and IL10RB SNPs, and prostatic volume in Table 4. </t>
  </si>
  <si>
    <t xml:space="preserve">Of IL10 SNP, rs1518111 (95% CI 1.01-2.31, P = 0.044 in codominant model, 95% CI 1.17-3.34, P = 0.011 in dominant model) and rs1554286 (95% CI 1.00-2.30, P = 0.047 in codominant model, 95% CI 1.16-3.32, P = 0.014 in dominant model) were associated with prostatic volume. </t>
  </si>
  <si>
    <t xml:space="preserve">The G allele of rs1518111 and the C allele of rs1554286 were found to be significantly associated with large prostatic volume and a risk factor for increased prostatic volume in present study. Moreover, the T/T genotype of IL10RB polymorphism (rs999788) was associated with high prostatic volume compared with the T/C + C/C genotypes (95% CI 0.30-0.96, P = 0.033). </t>
  </si>
  <si>
    <t xml:space="preserve">The G allele of rs1518111 and the C allele of rs1554286 were found to be significantly associated with large prostatic volume and a risk factor for increased prostatic volume in present study. </t>
  </si>
  <si>
    <t xml:space="preserve">Moreover, the T/T genotype of IL10RB polymorphism (rs999788) was associated with high prostatic volume compared with the T/C + C/C genotypes (95% CI 0.30-0.96, P = 0.033). In allele analysis, however, there were no significant differences according to prostatic volume. </t>
  </si>
  <si>
    <t xml:space="preserve">Moreover, the T/T genotype of IL10RB polymorphism (rs999788) was associated with high prostatic volume compared with the T/C + C/C genotypes (95% CI 0.30-0.96, P = 0.033). </t>
  </si>
  <si>
    <t xml:space="preserve">In allele analysis, however, there were no significant differences according to prostatic volume. Seven SNPs were analyzed for LD and haplotypes using Haploview (version 4.2) according to IPSS score, serum PSA level, Qmax, and prostatic volume. </t>
  </si>
  <si>
    <t>rs1800896</t>
  </si>
  <si>
    <t xml:space="preserve">The presence of at least one allele with 17 or more CA repeats of the epidermal growth factor receptor gene was positively associated with high IPSS score. </t>
  </si>
  <si>
    <t xml:space="preserve">However, IL10 SNP (rs1800896) was not significantly associated with BPH. </t>
  </si>
  <si>
    <t xml:space="preserve">In our study, G/G genotype of rs2834167 had a significant association with high PSA level. Moreover, the G allele of rs1518111 and the C allele of rs1554286 were found to be significantly associated with large prostate volume. </t>
  </si>
  <si>
    <t xml:space="preserve">In our study, G/G genotype of rs2834167 had a significant association with high PSA level. </t>
  </si>
  <si>
    <t xml:space="preserve">Moreover, the G allele of rs1518111 and the C allele of rs1554286 were found to be significantly associated with large prostate volume. We suggest that IL10 may be linked to reduce tumor growth and angiogenesis. </t>
  </si>
  <si>
    <t xml:space="preserve">Moreover, the G allele of rs1518111 and the C allele of rs1554286 were found to be significantly associated with large prostate volume. </t>
  </si>
  <si>
    <t xml:space="preserve">We suggest that IL10 may be linked to reduce tumor growth and angiogenesis. He et al. (6) reported that the IL10 levels of expressed prostate secretion were higher in type II and type IIIa chronic prostatitis patients than in controls. </t>
  </si>
  <si>
    <t xml:space="preserve">Our results revealed a strong association between rs1518111, rs1554286, rs999788, and rs2834167 SNPs and BPH. </t>
  </si>
  <si>
    <t xml:space="preserve">In conclusion, there is a strong association between the IL10 SNPs (rs1518111, rs1554286) and IL10RB SNPs (rs999788, rs2834167), and BPH in Korean population. </t>
  </si>
  <si>
    <t xml:space="preserve">Although our results have confirmed an association of IL10 and IL10RB SNP and BPH, additional investigation is needed for understanding protein expression in BPH. </t>
  </si>
  <si>
    <t>PMC4310449</t>
  </si>
  <si>
    <t>rs1544410</t>
  </si>
  <si>
    <t xml:space="preserve">Genotyping of the BsmI Polymorphism (rs1544410) </t>
  </si>
  <si>
    <t xml:space="preserve">Genotyping of the BsmI polymorphism was carried out in PCR-amplified DNA by allelic discrimination using TaqMan from Applied Biosystems (Foster City, CA, USA). PCR primers and TaqMan probes specific for the BsmI polymorphism were purchased from Applied Biosystems. </t>
  </si>
  <si>
    <t>rs2228570</t>
  </si>
  <si>
    <t xml:space="preserve">The genotypes of the VDR gene FokI, ApaI, and TaqI polymorphisms were determined according to the digestion pattern generated for the amplified DNA fragment using the restriction enzymes FokI, ApaI, and TaqI. </t>
  </si>
  <si>
    <t xml:space="preserve">2.8.1. FokI Polymorphism (rs2228570) </t>
  </si>
  <si>
    <t xml:space="preserve">Genotypes for the FokI polymorphisms were studied by PCR using the primers described in Table 1 [28]. PCR products were amplified in a programmable thermal cycler (Eppendorf-MC-EP model). </t>
  </si>
  <si>
    <t>rs7975232</t>
  </si>
  <si>
    <t xml:space="preserve">The amplified products were digested by incubation with the FokI enzyme (Fermentas Life Sciences) for 1 hour at 37°C, according to the manufacturer's instructions; products were electrophoresed on a 3% agarose gel and visualised by SYBR Green I staining. FokI genotypes were defined by capital letters in the absence of the restriction site (allele-F) and lowercase letters where the restriction site was present (allele-f). </t>
  </si>
  <si>
    <t xml:space="preserve">2.8.2. ApaI and TaqI Polymorphisms (rs7975232 and rs731236) </t>
  </si>
  <si>
    <t xml:space="preserve">Genotypes for the ApaI and TaqI polymorphisms were studied by PCR using the primers as described in Table 1 [29]. The PCR conditions to amplify the ApaI and FokI SNPs are summarised in Table 1. </t>
  </si>
  <si>
    <t>rs12067660</t>
  </si>
  <si>
    <t xml:space="preserve">The results show at least two candidate regions of significant associations with the risk of UL in AA peaking between RGS7 and FH at rs12067660 (p = 8.0×10−4) and in the first intron of PLD5 in EA at rs7531009 (p = 9.0×10−4) and rs6429360 (p = 1.3×10−3). </t>
  </si>
  <si>
    <t xml:space="preserve">The positive association of these variants in EA or AA but not in both populations is either due to monomorphism (rs12067660 in EA) or low heterozygosities (rs7531009 and rs6429360 in AA). </t>
  </si>
  <si>
    <t xml:space="preserve">Additionally, two other regions reached the significance level thresholds of 0.1% and 1%; these are tagged by the intronic variant rs9787056 (p = 1.0×10−3 in AA) in the 5′ end of the 500 Kb-long RGS7 gene and by rs3845563 (p = 6.9×10−3 in AA) and rs1776161 (p = 7.5×10−3 in AA) in the chromosomal interval delimited by MAP1LC3C (microtubule-associated protein 1 light chain 3 gamma) and EXO1 (Exonuclease 1). Close examination of genotype frequencies for rs3845563 showed that this variant is polymorphic in both race groups (het &gt;0.40) but slightly deviated from HWE in the AA group in both cases (p = 0.07) and controls (p = 0.08), indicating potential genotyping error or location of this variant within a copy number variation (CNV) with different population distributions. </t>
  </si>
  <si>
    <t>rs9787056</t>
  </si>
  <si>
    <t xml:space="preserve">Additionally, two other regions reached the significance level thresholds of 0.1% and 1%; these are tagged by the intronic variant rs9787056 (p = 1.0×10−3 in AA) in the 5′ end of the 500 Kb-long RGS7 gene and by rs3845563 (p = 6.9×10−3 in AA) and rs1776161 (p = 7.5×10−3 in AA) in the chromosomal interval delimited by MAP1LC3C (microtubule-associated protein 1 light chain 3 gamma) and EXO1 (Exonuclease 1). </t>
  </si>
  <si>
    <t xml:space="preserve">Close examination of genotype frequencies for rs3845563 showed that this variant is polymorphic in both race groups (het &gt;0.40) but slightly deviated from HWE in the AA group in both cases (p = 0.07) and controls (p = 0.08), indicating potential genotyping error or location of this variant within a copy number variation (CNV) with different population distributions. </t>
  </si>
  <si>
    <t>rs3845563</t>
  </si>
  <si>
    <t>rs10802996</t>
  </si>
  <si>
    <t xml:space="preserve">The relevance of these findings to our study may be substantial; indeed, since fibroids rarely develop into malignant tumors and eventually will shrink sometime prior to menopause or afterwards, delayed DNA damage-induced apoptosis would be an attractive model for the pathogenesis of UL. </t>
  </si>
  <si>
    <t xml:space="preserve">Several non-synonymous SNPs and non-coding SNPs in the gene promoter including rs10802996, a SNP associated with cervical cancer [38], and in the 3′ UTR sequences to downstream of EXO1 showed significant associations with the risk of UL and the 4-level tumor growth outcome. </t>
  </si>
  <si>
    <t xml:space="preserve">Two other genes of potential relevance to tumor growth, MAP1LC3C (microtubule associated protein 1 light chain 3 gamma) and PLD5 (phospholipase D family, member 5) colocalize to chromosome 1q43. MAP1LC3C encodes an ortholog of the yeast autophagosome protein Atg8 [39], which is essential for autophagy. Both oncogenesis and tumor survival are influenced by perturbations of the molecular machinery that controls autophagy. </t>
  </si>
  <si>
    <t xml:space="preserve">Genomic map of alternative splice variants of fumarate hydratase transcripts. </t>
  </si>
  <si>
    <t xml:space="preserve">The map shows the location of the precursor mRNA (Hs.592490) and the shorter splice variants of fumarate hydratase along with that of single nucleotide polymorphism rs12067660 found to be in significant association with the risk of uterine fibroids (p = 4.0×10−4; Fig. 1). </t>
  </si>
  <si>
    <t xml:space="preserve">(§) Missense nucleotide substitution at codon 76 (Val76Ile). </t>
  </si>
  <si>
    <t xml:space="preserve">(¶) SNP rs10802996 was shown to be associated with cervical cancer [35]. </t>
  </si>
  <si>
    <t>PMC3170315</t>
  </si>
  <si>
    <t>rs3804099</t>
  </si>
  <si>
    <t xml:space="preserve">Analysis of 7 SNPs in TLR2, 7 SNPs in TLR3 and 8 SNPs in TLR4 showed statistically significant differences in distribution of inferred haplotypes between cases and controls. </t>
  </si>
  <si>
    <t xml:space="preserve">No individual polymorphism was associated with disease susceptibility except for the observed tendency for TLR2-rs3804099 (odds ratio OR  = 1.15, 95% CI 0.99–1.34, p = 0.07) and TLR4-rs2149356 (OR = 0.85, 95% CI 0.73–1.00, p = 0.06). </t>
  </si>
  <si>
    <t xml:space="preserve">Both polymorphisms were part of the haplotypes associated with risk modulation. An improved overall survival (Hazard ratio HR 0.53, 95% CI 0.32–0.88) and survival following metastasis (HR 0.55, 95% CI 0.34–0.91) were observed in carriers of the variant allele (D299G) of TLR4-rs4986790. </t>
  </si>
  <si>
    <t>rs4986790</t>
  </si>
  <si>
    <t xml:space="preserve">Both polymorphisms were part of the haplotypes associated with risk modulation. </t>
  </si>
  <si>
    <t xml:space="preserve">An improved overall survival (Hazard ratio HR 0.53, 95% CI 0.32–0.88) and survival following metastasis (HR 0.55, 95% CI 0.34–0.91) were observed in carriers of the variant allele (D299G) of TLR4-rs4986790. </t>
  </si>
  <si>
    <t xml:space="preserve">In addition various TLR2, TLR4 and TLR5 haplotypes were associated with increased overall survival. Our results point to a novel association between TLR gene variants and haplotypes with melanoma survival. </t>
  </si>
  <si>
    <t>rs3923647</t>
  </si>
  <si>
    <t xml:space="preserve">Genotype distributions of all polymorphisms in controls did not show statistically significant deviation from Hardy-Weinberg equilibrium. </t>
  </si>
  <si>
    <t xml:space="preserve">Out of 47TLR SNPs analyzed by Sequenom mass spectrometry TLR1-rs3923647 and TLR1-rs5743613, TLR2-rs5743704 and -rs5743708, TLR4-rs11536869 and -rs11536897 and TLR6-rs5743815 had minor allele frequencies &lt;0.05; no carrier of variant allele for TLR9-rs5743846 was detected. </t>
  </si>
  <si>
    <t xml:space="preserve">In total, the genotyping results of 47 SNPs represent 99 polymorphisms in the selected TLR genes. </t>
  </si>
  <si>
    <t xml:space="preserve">We did not observe any differences in the distribution of allele and genotype frequencies between melanoma cases and controls (Table S1, online only). </t>
  </si>
  <si>
    <t xml:space="preserve">The variant allele for TLR2-rs3804099 was associated with an increased risk (OR = 1.15, 95% CI 0.99–1.34, p = 0.07) and for TLR4-rs2149356 with a decreased risk (OR = 0.85, 95% CI 0.73–1.00, p = 0.06) of melanoma. </t>
  </si>
  <si>
    <t xml:space="preserve">However, for both, the association was not statistically significant. </t>
  </si>
  <si>
    <t>rs2149356</t>
  </si>
  <si>
    <t xml:space="preserve">The haplotype A-T-A-G-A-G-G-C of the TLR4 gene locus associated with a decreased risk for melanoma compared to the most frequent haplotype A-T-C-A-A-G-G-T (OR 0.72, 95%CI 0.57–0.91). </t>
  </si>
  <si>
    <t xml:space="preserve">The haplotype includes the minor allele of TLR2-rs2149356 that associated individually with a protective effect. </t>
  </si>
  <si>
    <t xml:space="preserve">Haplotype analysis of the other TLRs did not identify associations with melanoma risk (data not shown). Polymorphisms in TLR genes and survival </t>
  </si>
  <si>
    <t xml:space="preserve">Differences in survival according to genotype were investigated based on 622 patients with melanoma of the skin with known primary at first diagnosis without detectable metastasis (stage I/II) (339 males and 283 females out of 763 patients in total). </t>
  </si>
  <si>
    <t xml:space="preserve">The OS from primary diagnosis was better in carriers of the minor allele (n = 81) of the TLR4-rs4986790 polymorphism than among non-carriers (n = 536). </t>
  </si>
  <si>
    <t xml:space="preserve">The median OS in carriers was 18.1 years (95% CI 12.1–24.4) compared to 11.0 years (95% CI 9.5–12.9) in non-carriers (log-rank p = 0.005, Figure 1A and Table 2). Cox regression adjusted for age, gender and Breslow thickness showed a decreased survival with a HR of 0.53, 95% CI 0.32–0.88, p = 0.01, Table 2) for carriers of the minor allele. </t>
  </si>
  <si>
    <t>rs3804100</t>
  </si>
  <si>
    <t xml:space="preserve">The TLR4-rs4986790 polymorphism did not associate with time from primary diagnosis to first metastasis (Table 2). </t>
  </si>
  <si>
    <t xml:space="preserve">Carriers of the variant allele of TLR2-rs3804100 (TC/CC) also showed a reduced OS (HR 0.55, 95% CI 0.29–1.05, p = 0.07). </t>
  </si>
  <si>
    <t xml:space="preserve">Adjustment for any therapy at any clinical stage did not show an effect (HR 0.52, 95% CI 0.27–1.01, p = 0.05). We also evaluated the possible interaction between polymorphisms TLR4-rs4986790 and TLR2-rs3804100 regarding OS. </t>
  </si>
  <si>
    <t xml:space="preserve">Adjustment for any therapy at any clinical stage did not show an effect (HR 0.52, 95% CI 0.27–1.01, p = 0.05). </t>
  </si>
  <si>
    <t xml:space="preserve">We also evaluated the possible interaction between polymorphisms TLR4-rs4986790 and TLR2-rs3804100 regarding OS. </t>
  </si>
  <si>
    <t xml:space="preserve">Patients with the commonest genotype (rs4986790 = AA, rs3804100 = TT) showed the poorest prognosis. Among 13 patients with rs4986790 = AG and rs3804100 = TC/CC, no death was observed ten years after diagnosis. </t>
  </si>
  <si>
    <t xml:space="preserve">Patients with the commonest genotype (rs4986790 = AA, rs3804100 = TT) showed the poorest prognosis. </t>
  </si>
  <si>
    <t xml:space="preserve">Among 13 patients with rs4986790 = AG and rs3804100 = TC/CC, no death was observed ten years after diagnosis. The survival heterogeneity among the four categories of individuals resulted in a probability value from the log-rank test of 0.01, which increased to 0.03 after inclusion of age, gender and Breslow thickness in a subsequent Cox regression. </t>
  </si>
  <si>
    <t xml:space="preserve">We assumed that genetic polymorphisms in various TLRs were functional and influenced melanoma susceptibility and disease outcome. </t>
  </si>
  <si>
    <t xml:space="preserve">Our data showed that melanoma patients carrying the variant allele for the rs4986790 polymorphism in the TLR4 gene were associated with a prolonged OS. </t>
  </si>
  <si>
    <t xml:space="preserve">The increase in survival was confined to the period after the detection of a first metastasis, which implied that the effect of the polymorphism might possibly modulated dependent on therapy or alternatively by biological processes associated with melanoma cell migration and/or invasion. The patients in stage IV melanoma in most instances received a chemotherapy containing DTIC/temozolomide and interferons, which is known for long time not having any clinical effect on overall survival of the entire metastatic melanoma population [14], [15]. </t>
  </si>
  <si>
    <t xml:space="preserve">Further patient-based and functional studies, will be required to confirm the correlation between polymorphisms and survival. </t>
  </si>
  <si>
    <t xml:space="preserve">It is also worth noting that colon cancer patients carrying the minor allele of TLR4-rs4986790 exhibited worse progression free survival and OS after treatment with chemotherapy [19]. </t>
  </si>
  <si>
    <t xml:space="preserve">On the other hand, a comprehensive Swedish study on 20 TLR signaling pathway genes found significant association between two polymorphisms with prostate cancer mortality that did not include TLR4-rs4986790 [20]. Thus, even if modulated HMGB-1 signaling might be due to the effects of TLR4-rs4986790, the outcome in terms of OS is difficult to predict as the TLR ligation can have pleiotropic effects on cellular differentiation and growth. </t>
  </si>
  <si>
    <t xml:space="preserve">On the other hand, a comprehensive Swedish study on 20 TLR signaling pathway genes found significant association between two polymorphisms with prostate cancer mortality that did not include TLR4-rs4986790 [20]. </t>
  </si>
  <si>
    <t xml:space="preserve">Thus, even if modulated HMGB-1 signaling might be due to the effects of TLR4-rs4986790, the outcome in terms of OS is difficult to predict as the TLR ligation can have pleiotropic effects on cellular differentiation and growth. With the exception of two polymorphisms, TLR2-rs3804099 and TLR4-rs2149356, none other of the 47 variants in eight TLR genes included in this study showed association with risk of melanoma in comparison to the healthy controls. </t>
  </si>
  <si>
    <t xml:space="preserve">Thus, even if modulated HMGB-1 signaling might be due to the effects of TLR4-rs4986790, the outcome in terms of OS is difficult to predict as the TLR ligation can have pleiotropic effects on cellular differentiation and growth. </t>
  </si>
  <si>
    <t xml:space="preserve">With the exception of two polymorphisms, TLR2-rs3804099 and TLR4-rs2149356, none other of the 47 variants in eight TLR genes included in this study showed association with risk of melanoma in comparison to the healthy controls. </t>
  </si>
  <si>
    <t xml:space="preserve">The variant alleles of the two polymorphisms showed a tendency towards association with susceptibility but not strong enough to rule out a chance finding. Nevertheless, previous reports have shown associations of the rs3804099 polymorphism in the TLR2 gene with sepsis in preterm infants [21]. </t>
  </si>
  <si>
    <t xml:space="preserve">The R753Q variant was rather rare and did not show any association with melanoma susceptibility. </t>
  </si>
  <si>
    <t xml:space="preserve">The variant allele of TLR4-rs2149356, exhibited association with decreased risk of melanoma that was not statistically significant. </t>
  </si>
  <si>
    <t xml:space="preserve">However, the haplotype containing the same variant allele was associated with statistically significant decreased risk. TLR4-rs2149356 is located in intron 2 of the gene and is linked with four other polymorphisms at the locus. One of which is located in intron 1 (rs1927911) and three (rs10116253, rs2737190, rs1927914) in the 5′end of the gene. </t>
  </si>
  <si>
    <t xml:space="preserve">However, the haplotype containing the same variant allele was associated with statistically significant decreased risk. TLR4-rs2149356 is located in intron 2 of the gene and is linked with four other polymorphisms at the locus. </t>
  </si>
  <si>
    <t xml:space="preserve">One of which is located in intron 1 (rs1927911) and three (rs10116253, rs2737190, rs1927914) in the 5′end of the gene. Therefore it is possible that SNPs in the 5′ end could possibly effect transcriptional regulation. </t>
  </si>
  <si>
    <t xml:space="preserve">Genotype analysis was performed by the Sequenom TYPER 4.0 software. </t>
  </si>
  <si>
    <t xml:space="preserve">Validation of genotype data for SNPs that showed statistically significant association (TLR2-rs3804099 and TLR4-rs2149356) was done by allelic discrimination method and DNA sequencing. </t>
  </si>
  <si>
    <t>PMC5988145</t>
  </si>
  <si>
    <t>rs662799</t>
  </si>
  <si>
    <t xml:space="preserve">This case–control study included 710 subjects (355 patients with CAD and 355 controls) who were recruited from a cross-sectional study. </t>
  </si>
  <si>
    <t xml:space="preserve">Three single nucleotide polymorphisms (SNPs) rs662799 (−1131T&gt;C), rs651821 (−3A&gt;G) and rs2075291 (G185C) in APOA5 were selected and genotyped using the matrix-assisted laser desorption ioniasation time of flight mass spectrometry technology. </t>
  </si>
  <si>
    <t xml:space="preserve">The χ2 test and haplotype analysis were performed to analyse the associations between APOA5 SNPs and CAD using the SPSS V.22.0 software package and the online SNPStats program. </t>
  </si>
  <si>
    <t>rs651821</t>
  </si>
  <si>
    <t xml:space="preserve">APOA5 SNPs rs662799 and rs651821 exhibited significant differences in genotype and allele distributions between patients with CAD and control subjects. </t>
  </si>
  <si>
    <t xml:space="preserve">The SNP rs662799 was significantly correlated with an increased risk of CAD when a dominant model was considered. The SNP rs651821 was significantly correlated with an increased risk of CAD when a codominant model was considered. </t>
  </si>
  <si>
    <t xml:space="preserve">The SNP rs662799 was significantly correlated with an increased risk of CAD when a dominant model was considered. </t>
  </si>
  <si>
    <t xml:space="preserve">The SNP rs651821 was significantly correlated with an increased risk of CAD when a codominant model was considered. Moreover, the variant C alleles of rs662799 and the variant G alleles of the rs651821 polymorphism were significantly correlated with increased plasma triglyceride (TG) levels in the CAD group (all p&lt;0.05). </t>
  </si>
  <si>
    <t xml:space="preserve">The SNP rs651821 was significantly correlated with an increased risk of CAD when a codominant model was considered. </t>
  </si>
  <si>
    <t xml:space="preserve">Moreover, the variant C alleles of rs662799 and the variant G alleles of the rs651821 polymorphism were significantly correlated with increased plasma triglyceride (TG) levels in the CAD group (all p&lt;0.05). Additionally, a mediating effect of TG on the associations between the APOA5 rs662799 and rs651821 polymorphisms and CAD was observed. </t>
  </si>
  <si>
    <t xml:space="preserve">Moreover, the variant C alleles of rs662799 and the variant G alleles of the rs651821 polymorphism were significantly correlated with increased plasma triglyceride (TG) levels in the CAD group (all p&lt;0.05). </t>
  </si>
  <si>
    <t xml:space="preserve">Additionally, a mediating effect of TG on the associations between the APOA5 rs662799 and rs651821 polymorphisms and CAD was observed. </t>
  </si>
  <si>
    <t xml:space="preserve">More importantly, the study has examined the association between the APOA5 rs2075291 SNP and CAD. </t>
  </si>
  <si>
    <t xml:space="preserve">Therefore, in the present study, we chose two common SNPs, rs662799 and rs651821, and SNP rs2075291, which has not been described in a northeastern Chinese population and performed a case–control study to evaluate (1) whether APOA5 polymorphisms rs662799, rs651821, rs2075291 and their haplotypes are associated with CAD in a northeastern Chinese population and (2) whether TG acted as a mediator of the associations of the APOA5 polymorphisms with CAD using a mediation model. </t>
  </si>
  <si>
    <t>rs2075291</t>
  </si>
  <si>
    <t xml:space="preserve">As described in previous studies, three SNPs rs2075291, rs662799 and rs651821 were selected by the Haploview program (http://hapmap.ncbi.nlm.nih.gov/) to identify the association between APOA5 gene polymorphism and CAD. </t>
  </si>
  <si>
    <t xml:space="preserve">The minor allele frequencies of these three SNPs were &gt;0.05 in the Chinese Han population. DNA extraction and genotyping rate </t>
  </si>
  <si>
    <t xml:space="preserve">Distribution of the allele frequencies of the SNPs in the control and CAD patient groups </t>
  </si>
  <si>
    <t xml:space="preserve">The distributions of three SNPs (rs662799, rs651821 and rs2075291) were in HWE in the entire population as well as separately in the cases and controls. </t>
  </si>
  <si>
    <t xml:space="preserve">The comparisons of the genotype distributions and allele frequencies of the polymorphisms in the APOA5 gene between the subjects with and without CAD are presented in table 2. Two SNPs rs662799 and rs651821 exhibited significant differences in genotype distributions between the controls and patients with CAD (p&lt;0.05 for all comparisons). </t>
  </si>
  <si>
    <t xml:space="preserve">The comparisons of the genotype distributions and allele frequencies of the polymorphisms in the APOA5 gene between the subjects with and without CAD are presented in table 2. </t>
  </si>
  <si>
    <t xml:space="preserve">Two SNPs rs662799 and rs651821 exhibited significant differences in genotype distributions between the controls and patients with CAD (p&lt;0.05 for all comparisons). </t>
  </si>
  <si>
    <t xml:space="preserve">Moreover, significant differences in allele distributions were observed between the controls and patients with CAD. However, differences in the genotype and allele frequency of SNP rs2075291 were not observed between the CAD and control groups. </t>
  </si>
  <si>
    <t xml:space="preserve">Moreover, significant differences in allele distributions were observed between the controls and patients with CAD. </t>
  </si>
  <si>
    <t xml:space="preserve">However, differences in the genotype and allele frequency of SNP rs2075291 were not observed between the CAD and control groups. </t>
  </si>
  <si>
    <t xml:space="preserve">Genotype distribution comparison Table 3 presents the results of the multivariate logistic regression analysis employing the best selected model after adjusting for the confounding factors of age, gender, BMI, smoking status, drinking, systolic blood pressure and diastolic blood pressure. </t>
  </si>
  <si>
    <t xml:space="preserve">Table 3 presents the results of the multivariate logistic regression analysis employing the best selected model after adjusting for the confounding factors of age, gender, BMI, smoking status, drinking, systolic blood pressure and diastolic blood pressure. </t>
  </si>
  <si>
    <t xml:space="preserve">CAD was significantly associated with SNPs rs662799 and rs651821. </t>
  </si>
  <si>
    <t xml:space="preserve">In the dominant model, we observed a significant association between CAD risk and the SNP rs662799. In the codominant model, we also observed an association between CAD risk and SNP rs2075291. </t>
  </si>
  <si>
    <t xml:space="preserve">In the dominant model, we observed a significant association between CAD risk and the SNP rs662799. </t>
  </si>
  <si>
    <t xml:space="preserve">In the codominant model, we also observed an association between CAD risk and SNP rs2075291. </t>
  </si>
  <si>
    <t xml:space="preserve">As shown in table 4, two haplotypes were associated with an increased risk of CAD (ORs=1.64 and 2.19). </t>
  </si>
  <si>
    <t xml:space="preserve">APOA5 SNPs rs2075291, rs662799 and rs651821 and the plasma lipid profile </t>
  </si>
  <si>
    <t xml:space="preserve">Table 5 presents the mean plasma lipid levels among the genotypes of APOA5 SNPs rs2075291, rs662799 and rs651821 in the CAD groups. As expected, the APOA5 rs662799 C alleles and rs651821 G allele significantly correlated with increased plasma TG levels in the CAD group (all p&lt;0.05). </t>
  </si>
  <si>
    <t xml:space="preserve">Table 5 presents the mean plasma lipid levels among the genotypes of APOA5 SNPs rs2075291, rs662799 and rs651821 in the CAD groups. </t>
  </si>
  <si>
    <t xml:space="preserve">As expected, the APOA5 rs662799 C alleles and rs651821 G allele significantly correlated with increased plasma TG levels in the CAD group (all p&lt;0.05). However, no other significant differences were detected between the APOA5 polymorphism in SNP rs2075291 and plasma TG levels. </t>
  </si>
  <si>
    <t xml:space="preserve">As expected, the APOA5 rs662799 C alleles and rs651821 G allele significantly correlated with increased plasma TG levels in the CAD group (all p&lt;0.05). </t>
  </si>
  <si>
    <t xml:space="preserve">However, no other significant differences were detected between the APOA5 polymorphism in SNP rs2075291 and plasma TG levels. Mediation analysis of the APOA5 rs662799 and rs651821 polymorphisms, TG and CAD </t>
  </si>
  <si>
    <t xml:space="preserve">However, no other significant differences were detected between the APOA5 polymorphism in SNP rs2075291 and plasma TG levels. </t>
  </si>
  <si>
    <t xml:space="preserve">Mediation analysis of the APOA5 rs662799 and rs651821 polymorphisms, TG and CAD We used a mediation model to examine whether TG levels acted as a mediator of the associations of the APOA5 rs651821 and rs662799 polymorphisms with CAD as illustrated in figure 1A. </t>
  </si>
  <si>
    <t xml:space="preserve">Mediation analysis of the APOA5 rs662799 and rs651821 polymorphisms, TG and CAD </t>
  </si>
  <si>
    <t xml:space="preserve">We used a mediation model to examine whether TG levels acted as a mediator of the associations of the APOA5 rs651821 and rs662799 polymorphisms with CAD as illustrated in figure 1A. </t>
  </si>
  <si>
    <t xml:space="preserve">Here, ‘a’, ‘b’, ‘c’ and ‘cr’ are used to represent the coefficients in the mediation analysis model. The number of APOA5 rs651821 G alleles positively correlated with CAD (c=0.9029, p&lt;0.001). </t>
  </si>
  <si>
    <t xml:space="preserve">Our case–control study including Chinese subjects revealed that SNPs rs662799 and rs651821 were significantly associated with an increased risk of CAD that was accompanied by elevated plasma TG levels after adjusting for age, gender, BMI, smoking status, drinking status, SBP and DBP. </t>
  </si>
  <si>
    <t xml:space="preserve">The C allele frequency of APOA5 rs662799 (30%) observed here was similar to frequencies observed in previously studies of Japanese17 and Chinese subjects7 18 19 but was much higher than the frequency reported for Caucasian populations (10%). The association observed in our study between the APOA5 rs662799 variant and the increased risk of CAD is consistent with previous reports examining Korean20 and Czech populations.21 A recent study also reported similar results22; Szalai et al reported a significantly higher frequency of the APOA5 C allele among patients with CAD than among controls (OR=1.98; 95% CI 1.14 to 3.48; p&lt;0.001). </t>
  </si>
  <si>
    <t xml:space="preserve">The C allele frequency of APOA5 rs662799 (30%) observed here was similar to frequencies observed in previously studies of Japanese17 and Chinese subjects7 18 19 but was much higher than the frequency reported for Caucasian populations (10%). </t>
  </si>
  <si>
    <t xml:space="preserve">The association observed in our study between the APOA5 rs662799 variant and the increased risk of CAD is consistent with previous reports examining Korean20 and Czech populations.21 A recent study also reported similar results22; Szalai et al reported a significantly higher frequency of the APOA5 C allele among patients with CAD than among controls (OR=1.98; 95% CI 1.14 to 3.48; p&lt;0.001). However, other studies have not identified similar associations.23 24 In the present study, the APOA5 rs651821 polymorphism was a risk factor for CAD among a Chinese population. </t>
  </si>
  <si>
    <t xml:space="preserve">Researchers have not clearly determined whether the increased risk of CAD is due to the function of APOA5 per se or mediated by changes in the atherogenic lipid profile. </t>
  </si>
  <si>
    <t xml:space="preserve">Hence, we used a mediation model to examine whether TG levels acted as a mediator of the associations of the APOA5 rs651821 and rs662799 polymorphisms with CAD. </t>
  </si>
  <si>
    <t xml:space="preserve">TG levels were a significant mediator in this model. The mediation model was used for the first time to analyse the associations between APOA5 polymorphisms, TG levels and CAD. </t>
  </si>
  <si>
    <t xml:space="preserve">In conclusion, APOA5 SNPs rs662799 and rs651821 were significantly associated with an increased risk of CAD and accompanied by elevated plasma TG levels. </t>
  </si>
  <si>
    <t xml:space="preserve">According to the results of the mediation analysis, the effects of rs662799 and rs651821 on CAD were mediated by TG levels. </t>
  </si>
  <si>
    <t>PMC5721696</t>
  </si>
  <si>
    <t>rs9989419</t>
  </si>
  <si>
    <t xml:space="preserve">CETP variants that had associations with lipid profiles in previous studies were extracted for drawing of the linkage disequilibrium (LD) plot. </t>
  </si>
  <si>
    <t xml:space="preserve">Among CETP variants, the rs9989419 best represented this genome wide association signal across all populations, based on LD r2 estimates from 1000 genomes references. </t>
  </si>
  <si>
    <t xml:space="preserve">In the 23 found eligible studies (clinical trials and observational), the TaqIB and I405V polymorphisms were the two most intensively studied. Two studies reported the effect of interaction between rs3764261 and diet on lipid levels. </t>
  </si>
  <si>
    <t>rs3764261</t>
  </si>
  <si>
    <t xml:space="preserve">In a Chinese population optimum LD was reported for two groups of SNPs: rs3764261 and rs12149545; rs711752 and 708,272; also there was high LD for rs5882 and rs1801706 [24]. </t>
  </si>
  <si>
    <t xml:space="preserve">Strong significant associations were reported between CETP rs1532624 and HDL-C levels in Europeans and Mexicans, the P-values of which increased after adjustment of diet and physical activity in the model, indicating that this genetic effect may be mediated by environmental factors [14, 25]. Also some studies have reported that dietary habits might interact with these genetic variations in relation to dyslipidemia [6, 23, 26]. </t>
  </si>
  <si>
    <t xml:space="preserve">Among CETP variants reported to be associated with lipid levels, the SNP rs9989419 best represented this genome wide association signal across all populations based on LD r2 estimates from 1000 genomes references (Fig. 3).Fig. 3Linkage disequilibrium (LD) plot for single nucleotide polymorphisms (SNPs) encompassing the CETP region. </t>
  </si>
  <si>
    <t xml:space="preserve">Among CETP variants reported to be associated with lipid levels, the SNP rs9989419 had best represented this genome wide association signal across all populations based on LD r2 estimates from 1000 genome references Of the 23 full text articles and the one abstract found eligible, 16 studies were interventional (Table 2), and eight studies were observational (Tables 3-4); all of the studies assessed the genotype distribution for each CETP SNP and found them to be in Hardy-Weinberg equilibrium. </t>
  </si>
  <si>
    <t xml:space="preserve">Among CETP variants reported to be associated with lipid levels, the SNP rs9989419 had best represented this genome wide association signal across all populations based on LD r2 estimates from 1000 genome references </t>
  </si>
  <si>
    <t xml:space="preserve">Of the 23 full text articles and the one abstract found eligible, 16 studies were interventional (Table 2), and eight studies were observational (Tables 3-4); all of the studies assessed the genotype distribution for each CETP SNP and found them to be in Hardy-Weinberg equilibrium. The subjects included in these studies consisted mostly of adult individuals (only one study included prepubertal children [33] but comprised different risk groups, including healthy [6, 7, 21, 26, 34–41], obese and overweight [22], hypercholesterolemic [33, 42–45], familial hypercholesterolemic [46], diabetic, and high CVD risk subjects [30, 47, 48]. </t>
  </si>
  <si>
    <t xml:space="preserve">These studies were conducted in several different countries, including New Zealand [23, 26, 39, 41], Israel [6, 22], the United States [7, 38, 42, 49], Europe [30, 33, 35, 40, 46–48, 50], China [34, 51], Brazil [43, 44], Japan [21], Iran [36], and Canada [37, 45]. </t>
  </si>
  <si>
    <t xml:space="preserve">The studies examined the effects of the following individual or combinations of polymorphisms: Taq1B (17 studies), I405V (7 studies), rs3764261 (2 studies), C &gt; T/In9 (one study), and rs183130 (1 study). </t>
  </si>
  <si>
    <t xml:space="preserve">In the context of genetic variation of CETP and dietary interactions, the TaqIB and then I405V polymorphisms were the two most intensively studied. </t>
  </si>
  <si>
    <t xml:space="preserve">Sixteen intervention studies examined four of SNPs of the CETP gene: Taq1B (10 studies), I405V (6 studies), rs3764261 (2 studies), C &gt; T/In9 (1 study). </t>
  </si>
  <si>
    <t xml:space="preserve">Eleven studies examined the effects of dietary fatty acids and the Mediterranean (Med) diet intervention on the relation of CETP variations and metabolic traits; other studies examined the effects of dietary interventions with kiwifruit and plant sterols on lipid profiles. The duration of the interventions varied from 6 days to 2 years (Table 2). </t>
  </si>
  <si>
    <t>rs5882</t>
  </si>
  <si>
    <t xml:space="preserve">Moderate alcohol consumption was associated with decreased risk of CHD in individuals homozygous for the B2 genotype of the Taq1B polymorphism [49, 50], while subjects with high alcohol intake, homozygous for the B2 genotype showed a greater risk of CHD compared with non-drinkers [35]. </t>
  </si>
  <si>
    <t xml:space="preserve">Four studies examined the relationship between CETP SNPs rs5882 and rs708272 and dietary fat. </t>
  </si>
  <si>
    <t xml:space="preserve">In studies by Nettleton et al. and Corella et al., no significant interaction was found [38, 48], whereas a cohort study of diabetic men found a strong association between CETP TaqIB and high intakes of monounsaturated fatty acids (MUFA), saturated fatty acids (SFA), animal fat, and total fat on plasma HDL-C levels (P values for the interaction effects = 0.04, 0.02, 0.02, and 0.003, respectively), an association which became stronger with increasing fat intake [42]. In a cross-sectional study that examined the effects of I405V polymorphisms, subjects with the IV genotype had higher TC than other genotypes when consuming higher fat intake [7]. </t>
  </si>
  <si>
    <t xml:space="preserve">Three clinical trial studies found consistent results, i.e. the response in lipid profiles to plant sterol consumption may be influenced by a common genetic variant in CETP [40, 43, 45]. </t>
  </si>
  <si>
    <t xml:space="preserve">A potential genetic basis for the inter-individual variability in lipid profile responses to plant sterol consumption was found, with individuals having the G/G variant for rs5882 showing reductions in TG [45], total cholesterol, and LDL-C [43] concentrations. </t>
  </si>
  <si>
    <t xml:space="preserve">Interestingly, the same genotype was previously found to be associated with reduced CETP mass and activity [43, 53]. Furthermore, the CETP I405V polymorphism may affect responses of lipids and lipoproteins to changes in the dietary ratio of polyunsaturated to saturated fatty acids (P:S). </t>
  </si>
  <si>
    <t>rs758833609</t>
  </si>
  <si>
    <t xml:space="preserve">Analysis of parental DNA samples supported recessive inheritance of each subject’s NDUFA6 variants; the unaffected sister of subject 2 was heterozygous for the familial c.331_332del (p.Glu111Serfs∗35) NDUFA6 variant. </t>
  </si>
  <si>
    <t xml:space="preserve">The c.265G&gt;T (p.Glu89∗) variant (rs758833609) is reported in two heterozygous individuals in gnomAD (MAF = 0.0008%). </t>
  </si>
  <si>
    <t xml:space="preserve">The c.3G&gt;A (p.?) variant (rs1023075742) is reported in one heterozygous individual in gnomAD (MAF = 0.0004%), as is the c.355del (p.Leu119Tyrfs∗20) variant (rs781099275). The c.309del (p.Met104Cysfs∗35) variant (rs763006208) is reported in 16 heterozygous individuals in gnomAD (MAF = 0.006%). </t>
  </si>
  <si>
    <t>rs781099275</t>
  </si>
  <si>
    <t xml:space="preserve">The c.3G&gt;A (p.?) variant (rs1023075742) is reported in one heterozygous individual in gnomAD (MAF = 0.0004%), as is the c.355del (p.Leu119Tyrfs∗20) variant (rs781099275). </t>
  </si>
  <si>
    <t xml:space="preserve">The c.309del (p.Met104Cysfs∗35) variant (rs763006208) is reported in 16 heterozygous individuals in gnomAD (MAF = 0.006%). The c.191G&gt;C (p.Arg64Pro) and c.331_332del (p.Glu111Serfs∗35) variants are unreported in gnomAD, ClinVar, and dbSNP. </t>
  </si>
  <si>
    <t>rs763006208</t>
  </si>
  <si>
    <t xml:space="preserve">The c.309del (p.Met104Cysfs∗35) variant (rs763006208) is reported in 16 heterozygous individuals in gnomAD (MAF = 0.006%). </t>
  </si>
  <si>
    <t xml:space="preserve">The c.191G&gt;C (p.Arg64Pro) and c.331_332del (p.Glu111Serfs∗35) variants are unreported in gnomAD, ClinVar, and dbSNP. None of the subjects’ NDUFA6 variants are reported in the homozygous state in gnomAD, consistent with a very rare status and offering preliminary support for a deleterious etiology. </t>
  </si>
  <si>
    <t>rs55807605</t>
  </si>
  <si>
    <t xml:space="preserve">After gene screening, we focused on three rare SNPs, rs55807605 (CFH c.2509 G &gt; A), rs61737525 (CFHR3 c.424 C &gt; T) and rs57960694 (CFHR5 c.434 G &gt; A), which were simultaneously detected in four cases (case 1, case 2, case 3 and case 4). </t>
  </si>
  <si>
    <t xml:space="preserve">All of them were sporadic cases and diagnosed with aHUS, G3GN, DDD and MPGN I, respectively (Supplementary Table S5). The patients with aHUS and C3GN presented a low level of C3, while the other two patients were in the normal range during the disease period. </t>
  </si>
  <si>
    <t>rs61737525</t>
  </si>
  <si>
    <t xml:space="preserve">No additional bands were observed.Figure 2Genetic analysis of three rare SNPs and other 15 common SNPs. </t>
  </si>
  <si>
    <t xml:space="preserve">(A) Locations of rare rs55807605 (CFH c.2509 G &gt; A), rs61737525 (CFHR3 c.424 C &gt; T) and rs57960694 (CFHR5 c.434 G &gt; A) are presented with red asterisk, corresponding to three pairs of primers specific of RS gene loci, while 15 other common SNPs are in blue number notation. </t>
  </si>
  <si>
    <t xml:space="preserve">Genomic duplications including the different exons of CFH, CFHR3 and CFHR5 are color-coded. Exons are indicated as vertical lines. </t>
  </si>
  <si>
    <t xml:space="preserve">Data shown are the number of subjects (% of the total group). *Fisher’s exact text. aP value for dominant model; bP value for recessive mode. </t>
  </si>
  <si>
    <t xml:space="preserve">Haplotype-association analysis further revealed that the ATA haplotype of the three minor alleles (A at rs55807605, T at rs61737525, and A at rs57960694) was significantly associated with increased risk (P = 0.029; OR, 6.72; 95% CI, 1.22–36.99) (Table 2). </t>
  </si>
  <si>
    <t xml:space="preserve">This haplotype was described completely by the allele T at rs61737525, but its haplotypic P value did increase with statistical significance compared with the single-allele analysis of rs61737525. CFH, CFHR3 and CFHR5 proteins all regulate AP activation, but no significant synergistic interaction of these three SPNs was observed under nonparametric MDR (Supplemental Figure S1). </t>
  </si>
  <si>
    <t xml:space="preserve">This haplotype was described completely by the allele T at rs61737525, but its haplotypic P value did increase with statistical significance compared with the single-allele analysis of rs61737525. </t>
  </si>
  <si>
    <t xml:space="preserve">CFH, CFHR3 and CFHR5 proteins all regulate AP activation, but no significant synergistic interaction of these three SPNs was observed under nonparametric MDR (Supplemental Figure S1). These data suggested that c.424 C &gt; T in CFHR3 (rs61737525) was the leading pathogenic variant in this risk gene locus.Table 2Haplotype analysis for CFH, CFHR3 and CFHR5 single nucleotide polymorphisms (SNPs).n = number of subjects; OR = odds ratio; CI = confidence interval.Individual P values and ORs between cases with rare kidney diseases and controls are provided for the haplotypescompared with all the other haplotypes. *Fisher’s exact text. </t>
  </si>
  <si>
    <t xml:space="preserve">Steady-state response of CFHR3Arg142Cy (Fig. 4B) for C3b was fitted to steady-state affinity measurement, and the KD of CFHR3Arg142Cys − C3b was 1.8 × 10−5 M (Fig. 4C). </t>
  </si>
  <si>
    <t xml:space="preserve">The arg142Cys substitution induced a decrease of approximately two orders of magnitude in the C3b-binding affinity.Figure 4The CFHR3 T risk allele of rs61737525 results decreased binding affinity to C3b and a weaker fluid-phase cofactor activity. </t>
  </si>
  <si>
    <t xml:space="preserve">C3b was immobilized to a CM5 chip using standard amine coupling. Duplicate injections of CFHR3WT and CFHR3Arg142Cys were performed (concentrations of 10–300 ug/ml) in 10 mM Hepes-buffered saline with 3 mM ENTA and 0.05% (vol/vol) surfactant p20. </t>
  </si>
  <si>
    <t xml:space="preserve">Recent evidence shows that mutations and sequence variations of important regulators of AP cause a variety of kidney diseases in the form of aHUS and C3G, including DDD, C3GN, and MPGN I11, 20–22. </t>
  </si>
  <si>
    <t xml:space="preserve">In the present study, we simultaneously identified three rare SNPs, rs55807605 (CFH c.2509 G &gt; A), rs61737525 (CFHR3 c.424 C &gt; T), and rs57960694 (CFHR5 c.434 G &gt; A), in four sporadic cases with different phenotypes of these diseases. </t>
  </si>
  <si>
    <t xml:space="preserve">They were all nonsynonymous mutations and rs55807605 was previously reported in a Japanese patient with aHUS, without definite clinical significance and functional studies23. All these SNPs were located in the genes of members of the complement factor H family where FHRs act around or in concert with the central AP regulator complement factor H (CFH). </t>
  </si>
  <si>
    <t xml:space="preserve">With available databases, 15 common SNPs separated by 272.6 kb in the CFH gene cluster were adequately covered by strong linkage disequilibrium (LD). </t>
  </si>
  <si>
    <t xml:space="preserve">The three SNPs, rs55807605, rs61737525 and rs5796069, are also in perfect LD according to our research group observations and those of public cohorts. </t>
  </si>
  <si>
    <t xml:space="preserve">Two haplotypes were identified in the CFH gene cluster region (GCG and ATA). Besides, multiple independent large genomic duplications within the gene cluster, also known as low-copy repeats, make it highly prone to genomic rearrangements through gene conversion and non-allelic homologous recombination. </t>
  </si>
  <si>
    <t xml:space="preserve">It indicates a close genetic link of mutation and alleles of CFH/CFHR genes, meaning they are inherited together. </t>
  </si>
  <si>
    <t xml:space="preserve">Haplotype-association analysis further revealed that ATA (A at rs55807605, T at rs61737525, and A at rs57960694) is significantly associated with increased risk (P = 0.029; OR, 6.72; 95% CI, 1.22–36.99). </t>
  </si>
  <si>
    <t xml:space="preserve">Moreover, the allele T of SNP rs61737525 can be as a marker for the risk haplotype, with an OR of 4.21 (CI = 1.12–15.84 P = 0.036). It demonstrated that rs61737525 (CFHR3 c.424 C &gt; T) might be a leading pathogenic variant in this risk locus. </t>
  </si>
  <si>
    <t xml:space="preserve">Moreover, the allele T of SNP rs61737525 can be as a marker for the risk haplotype, with an OR of 4.21 (CI = 1.12–15.84 P = 0.036). </t>
  </si>
  <si>
    <t xml:space="preserve">It demonstrated that rs61737525 (CFHR3 c.424 C &gt; T) might be a leading pathogenic variant in this risk locus. Because the majority of risk variations in complement genes lack experimental verification, the potential pathogenic effect is difficult to be confirmed. </t>
  </si>
  <si>
    <t xml:space="preserve">Rs55807605, rs61737525 and rs57960694 are all located in contiguous regions with similar origins and functions, which may directly contribute to the impaired complement function, and rs61737525, a cysteine at amino acid 142, leads to decreased binding to C3b and cofactor activity compared with wild-type CFHR3 protein in which arginine is at this position. </t>
  </si>
  <si>
    <t xml:space="preserve">However, we could not rule out whether the other two SNPs add to such dysfunction or they are genetically linked with rs61737525 without biological function. </t>
  </si>
  <si>
    <t xml:space="preserve">It is also problematic whether this haplotype is genetically linked with another risk-related one and only slightly enhances disease susceptibility. To summarize, our study firstly reports the case of a shared genetic background within the CFH gene cluster among aHUS, DDD, C3GN and MPGNI. </t>
  </si>
  <si>
    <t xml:space="preserve">To summarize, our study firstly reports the case of a shared genetic background within the CFH gene cluster among aHUS, DDD, C3GN and MPGNI. </t>
  </si>
  <si>
    <t xml:space="preserve">The leading pathogenic variation in this risk haplotype ATA is CFHR3 p.Arg142Cys (rs61737525), which impairs its C3b-binding properties and cofactor activity in the fluid phase. </t>
  </si>
  <si>
    <t xml:space="preserve">Expanding our knowledge on the genetics, tissue expression and physiological functions of the CFHR proteins will be of great value to the understanding of these severe anomalies, and hopefully—to more beneficial treatment of AP abnormalities. </t>
  </si>
  <si>
    <t>rs57960694</t>
  </si>
  <si>
    <t xml:space="preserve">Real-time quantitative PCR </t>
  </si>
  <si>
    <t xml:space="preserve">Real-time quantitative PCR was undertaken to determine copy number, relative to the nuclear GAPDH gene, using three pairs of primers specific to an RS gene locus (rs55807605, rs61737525, rs57960694). </t>
  </si>
  <si>
    <t xml:space="preserve">Sequences for the primers whose positions are shown in Fig. 2A are given in Supplemental Table S4. </t>
  </si>
  <si>
    <t>PMC3386241</t>
  </si>
  <si>
    <t xml:space="preserve">The distribution of miRNA SNP genotypes are described in Table 2. </t>
  </si>
  <si>
    <t xml:space="preserve">In our healthy controls, miRNA polymorphisms (rs2910164, rs11614913, and rs3746444) conformed to the Hardy-Weinberg equilibrium, except for rs2292832 (p&lt;0.001). </t>
  </si>
  <si>
    <t xml:space="preserve">We used logistic regression model to estimate the adjusted odds ratios (AORs). After adjusting age, smoking status, alcohol intake and betel nut chewing habits, we found that miRNA499 CC genotypes exhibited significantly (p&lt;0.05) higher risks of 4.52−(95% CI = 1.24–16.48) of having OSCC compared to the corresponding wild-type (WT) homozygotes. </t>
  </si>
  <si>
    <t xml:space="preserve">Polymerase chain reaction-restriction fragment length polymorphism of miRNA146a (rs2910164), miRNA196 (rs11614913), miRNA499 (rs3746444) gene. </t>
  </si>
  <si>
    <t xml:space="preserve">(A) For miRNA146a rs2910164 gene polymorphism, the wild type homozygous alleles (C/C) yielded a 25 and 122-bp products, the heterozygous alleles (C/G) yielded 25-, 122- and 147-bp products, while the mutated type homozygous alleles (G/G) yielded a 147-bp product. </t>
  </si>
  <si>
    <t>rs1800088</t>
  </si>
  <si>
    <t xml:space="preserve">The natural variant C491T (rs1800088) in ADRB2 gene substitutes Threonine to Isoleucine at 164th position in β2AR and results in receptor sequestration and altered binding of agonists. </t>
  </si>
  <si>
    <t xml:space="preserve">Present investigation pursues to identify the effect of T164I variation on function and structure of β2AR through systematic computational approaches. The study, in addition, addresses altered binding of salbutamol in T164I variant through molecular dynamic simulations. </t>
  </si>
  <si>
    <t xml:space="preserve">In addition, recombinant expression and site-directed mutagenesis investigations have shown significant impact on receptor function leading to altered response to β2 agonists [33]. </t>
  </si>
  <si>
    <t xml:space="preserve">Interestingly, major evidence associating ADRB2 variants with functioning of the receptor comes from C→T base exchange (rs1800088) at the 491 position in ADRB2 gene that substitutes Threonine to Isoleucine at 164th position in the β2 adrenergic receptor (β2AR). </t>
  </si>
  <si>
    <t xml:space="preserve">The consequence of variation is observed as diminished ligand-receptor interactions followed by depressed coupling of β2AR to adenylcyclases wherein dose-response binding curve shifts to right indicating the low affinity of the agonists to the T164I variant [34]. In addition, pioneering studies by Strader et al in 1989 suggested that Threonine to Isoleucine substitution in β2AR significantly decreases spontaneous toggling to the activated state and reduces agonist stabilized activation resulting in declined capacity of the receptor to interact with β2 agonists [35]. </t>
  </si>
  <si>
    <t xml:space="preserve">Determination of vulnerability, functional and structural consequences of variation </t>
  </si>
  <si>
    <t xml:space="preserve">The vulnerability of SNP (rs1800088) C→T in the ADRB2 gene (T164I) was evaluated with mutation assessor modules viz, SIFT [39], Polyphen 2 [40]. </t>
  </si>
  <si>
    <t xml:space="preserve">SIFT—a vector based method calculates tolerance index (score ranging from 0 to 1) for a particular residue substitution based on structural and functional parameters using multiple sequence alignments against homologous amino acid sequences. PolyPhen 2 is also a vector based method that calculates the pathogenic potential of nsSNPS that considers comparison of sequences, 3D protein structures and residue contacts, returning results as PSIC score (higher PSIC score reflects higher the functional effect on protein and vice versa). </t>
  </si>
  <si>
    <t>rs2134655</t>
  </si>
  <si>
    <t xml:space="preserve">Following data quality control, we analysed 22 single nucleotide polymorphisms (SNPs) on 12 candidate genes. </t>
  </si>
  <si>
    <t xml:space="preserve">The single-SNP analysis showed that the dominant minor allele of rs2134655 on DRD3 increases alcoholism susceptibility; the dominant minor allele of rs1439047 on NTRK2 delays the alcoholism onset age, but the additive minor allele of rs172677 on GRIN2B and the dominant minor allele of rs63319 on ALDH1A1 advance the alcoholism onset age; and the dominant minor allele of rs1079597 on DRD2 shortens the onset age range. </t>
  </si>
  <si>
    <t xml:space="preserve">Similarly, multiple-SNPs analysis revealed joint effects of rs2134655, rs172677 and rs1079597, with an adjustment for habitual smoking. This study provides a more comprehensive understanding of the genetics of alcoholism than previous case–control studies. </t>
  </si>
  <si>
    <t xml:space="preserve">Similarly, multiple-SNPs analysis revealed joint effects of rs2134655, rs172677 and rs1079597, with an adjustment for habitual smoking. </t>
  </si>
  <si>
    <t xml:space="preserve">This study provides a more comprehensive understanding of the genetics of alcoholism than previous case–control studies. </t>
  </si>
  <si>
    <t>rs172677</t>
  </si>
  <si>
    <t xml:space="preserve">In this study, we used a logistic-accelerated failure time (AFT) location-scale mixture regression model12 to explore respective crucial genetic and environmental effects for the probability of developing alcoholism and age of onset in susceptible cases.Figure 1Kaplan–Meier (step function) and mixture regression (solid smooth curve) estimators of overall and conditional event curves for alcoholism onset age stratified by genotypes of a single SNP. </t>
  </si>
  <si>
    <t xml:space="preserve">(a) SNPs with an equal probability of susceptibility only: rs172677 and rs1439047, (b) SNPs with unequal probabilities of susceptibility only: rs2134655, (c) SNPs with unequal susceptibilities and onset age: rs63319 and rs1079597. </t>
  </si>
  <si>
    <t xml:space="preserve">Note that all the Kaplan–Meier curves are stratified by genotypes AA, Aa and aa while estimated mixture regression curves are stratified by genotypes AA and Aa + aa except the SNP rs172677. </t>
  </si>
  <si>
    <t>rs2134095</t>
  </si>
  <si>
    <t xml:space="preserve">Except the SNP rs2134095 located in a coding-synonymous region, all other SNPs were located in intronic regions. </t>
  </si>
  <si>
    <t>rs728293</t>
  </si>
  <si>
    <t xml:space="preserve">LD and LD blocks of the remaining 28 SNPs on 13 candidate genes were plotted using Haploview24 (Fig. 2). </t>
  </si>
  <si>
    <t xml:space="preserve">Several SNPs were in complete LD with other SNPs in the same LD block; therefore, we eliminated the SNPs having a lower GCR, namely rs728293, rs1079598, rs1079596, rs1386483, and rs985934. </t>
  </si>
  <si>
    <t xml:space="preserve">We performed the Hardy–Weinberg equilibrium (HWE) test in the unaffected group by using Haploview. The SNPs rs728293 and rs956412 on GABRB1 violated the HWE with p values of 0.029 and 0.032, respectively. </t>
  </si>
  <si>
    <t xml:space="preserve">We performed the Hardy–Weinberg equilibrium (HWE) test in the unaffected group by using Haploview. </t>
  </si>
  <si>
    <t xml:space="preserve">The SNPs rs728293 and rs956412 on GABRB1 violated the HWE with p values of 0.029 and 0.032, respectively. </t>
  </si>
  <si>
    <t xml:space="preserve">The other SNPs fitted the HWE. The elimination of rs728293 and rs956412 resulted in the exclusion of GABRB1 in this study. </t>
  </si>
  <si>
    <t xml:space="preserve">By using the same strategy, we also studied the effect of habitual smoking effect on the development of alcoholism. </t>
  </si>
  <si>
    <t xml:space="preserve">Fitting the mixture regression model to each of the 22 studied SNPs (Supplementary Table S2), we identified that rs172677 and rs1439047 belonged to the aforementioned category (a), rs2134655 belonged to category (b), and rs63319 and rs1079597 belonged to category (c) showed some significant effects on alcoholism. </t>
  </si>
  <si>
    <t xml:space="preserve">By contrast, the genotypes of the remaining 17 SNPs belonging to category (d) showed nonsignificant effects on alcoholism. The regression results and event curves of genotype analysis corresponding to all five significant SNPs are presented in Table 1(A) and Fig. 1 with the following details. </t>
  </si>
  <si>
    <t xml:space="preserve">With an equal probability of susceptibility but different conditional age-of-onset distributions </t>
  </si>
  <si>
    <t xml:space="preserve">The logistic regression submodel estimates that three genotypes of rs172677 have the same probability of alcoholism susceptibility (0.378). </t>
  </si>
  <si>
    <t xml:space="preserve">By contrast, the negative and positive parameter estimates of −0.31 and 0.28, respectively, in the location regression part of rs172677 with Aa as the referent genotype indicates that susceptible subjects with genotypes aa and AA tend to have an earlier and later age of onset of alcoholism, respectively (p = 0.107 vs 0.087). A similar magnitude of these two estimated location parameters suggests an additive effect of allele a on the age of onset of alcoholism. </t>
  </si>
  <si>
    <t xml:space="preserve">By fitting the mixture regression with the additive model of the location regression part, we confirmed the additive effect of allele a with significance (p = 0.006). </t>
  </si>
  <si>
    <t xml:space="preserve">This analysis affirms that the three genotypes of rs172677 have an equal probability of alcoholism susceptibility; however, susceptible subjects with the harmful additive allele a would have an earlier age of onset of alcoholism. </t>
  </si>
  <si>
    <t xml:space="preserve">By using the additive model, the median onset age of susceptible subjects with genotypes aa, Aa, and AA were estimated to be 20.7, 27.8, and 37.3 years, respectively. Three genotypes of rs1439047 were merged into two subgroups, Aa + aa and AA, to represent the dominant model for allele a. These two subgroups showed the same estimated probability of alcoholism susceptibility (0.369). </t>
  </si>
  <si>
    <t>rs1439047</t>
  </si>
  <si>
    <t xml:space="preserve">By using the additive model, the median onset age of susceptible subjects with genotypes aa, Aa, and AA were estimated to be 20.7, 27.8, and 37.3 years, respectively. </t>
  </si>
  <si>
    <t xml:space="preserve">Three genotypes of rs1439047 were merged into two subgroups, Aa + aa and AA, to represent the dominant model for allele a. These two subgroups showed the same estimated probability of alcoholism susceptibility (0.369). </t>
  </si>
  <si>
    <t xml:space="preserve">Compared with the referent genotype AA, the positive estimate 0.52 of the location difference for genotype Aa + aa in the AFT log-logistic model indicated that susceptible subjects with allele a of rs1439047 would have a later age of onset of alcoholism (p &lt; 0.001), whereas the corresponding estimated scale difference of 0.74 indicated a larger age range (p = 0.093). These results showed that the dominant allele a had a preventive effect on delaying the age of onset of alcoholism by 13.2 (=32.7–19.5) years of the median onset age in susceptible subjects despite its susceptibility to alcoholism being the same as that in genotype AA. </t>
  </si>
  <si>
    <t xml:space="preserve">Compared with the referent genotype AA, the positive estimate 0.52 of the location difference for genotype Aa + aa in the AFT log-logistic model indicated that susceptible subjects with allele a of rs1439047 would have a later age of onset of alcoholism (p &lt; 0.001), whereas the corresponding estimated scale difference of 0.74 indicated a larger age range (p = 0.093). </t>
  </si>
  <si>
    <t xml:space="preserve">These results showed that the dominant allele a had a preventive effect on delaying the age of onset of alcoholism by 13.2 (=32.7–19.5) years of the median onset age in susceptible subjects despite its susceptibility to alcoholism being the same as that in genotype AA. With unequal probabilities of susceptibility but the same conditional age-of-onset distribution </t>
  </si>
  <si>
    <t xml:space="preserve">With unequal probabilities of susceptibility but the same conditional age-of-onset distribution </t>
  </si>
  <si>
    <t xml:space="preserve">We considered the dominant model for allele a of rs2134655 on the basis of the referent genotype AA in the logistic regression submodel and obtained the corresponding estimated OR = 3.44 (p = 0.031) as the only significant parameter in mixture regression, with an identical estimated conditional age-of-onset distribution among all genotypes of rs2134655. </t>
  </si>
  <si>
    <t xml:space="preserve">An increase in the probability of susceptibility because of the harmful allele a was estimated to be 0.29. With unequal probabilities of susceptibility and different conditional age-of-onset distributions </t>
  </si>
  <si>
    <t>rs63319</t>
  </si>
  <si>
    <t xml:space="preserve">With unequal probabilities of susceptibility and different conditional age-of-onset distributions </t>
  </si>
  <si>
    <t xml:space="preserve">Analysis on the basis of two subgroups of the merged genotypes in both rs63319 and rs1079597 resulted in both unequal probabilities of susceptibility and different conditional age-of-onset distributions of alcoholism between the subgroups. </t>
  </si>
  <si>
    <t xml:space="preserve">First, the dominant allele a of rs63319 showed a lower alcoholism susceptibility, with an estimated OR of 0.38 (p = 0.166), corresponding to a decrease of 0.23 in the probability of susceptibility. However, allele a showed a significantly earlier alcoholism onset age, with an estimated location difference of −0.41 (p = 0.010), rendering an onset age 13.4 (=39.6–26.2) years earlier in the estimated median onset age of susceptible subjects. </t>
  </si>
  <si>
    <t xml:space="preserve">First, the dominant allele a of rs63319 showed a lower alcoholism susceptibility, with an estimated OR of 0.38 (p = 0.166), corresponding to a decrease of 0.23 in the probability of susceptibility. </t>
  </si>
  <si>
    <t xml:space="preserve">However, allele a showed a significantly earlier alcoholism onset age, with an estimated location difference of −0.41 (p = 0.010), rendering an onset age 13.4 (=39.6–26.2) years earlier in the estimated median onset age of susceptible subjects. Second, the estimated OR = 0.28 (p = 0.073) with respect to the dominant allele a of rs1079597 suggests a preventive effect on reducing the probability of susceptibility by 0.33, without a difference in location parameters; however, the estimated scale difference of −1.32 (p = 0.011) signifies a shorter range of the alcoholism onset age associated with allele a. </t>
  </si>
  <si>
    <t>rs1079597</t>
  </si>
  <si>
    <t xml:space="preserve">However, allele a showed a significantly earlier alcoholism onset age, with an estimated location difference of −0.41 (p = 0.010), rendering an onset age 13.4 (=39.6–26.2) years earlier in the estimated median onset age of susceptible subjects. </t>
  </si>
  <si>
    <t xml:space="preserve">Second, the estimated OR = 0.28 (p = 0.073) with respect to the dominant allele a of rs1079597 suggests a preventive effect on reducing the probability of susceptibility by 0.33, without a difference in location parameters; however, the estimated scale difference of −1.32 (p = 0.011) signifies a shorter range of the alcoholism onset age associated with allele a. </t>
  </si>
  <si>
    <t xml:space="preserve">Overall speaking, Fig. 1, demonstrate adequate fitting of the logistic-AFT log-logistic location-scale mixture model to the identified SNPs. </t>
  </si>
  <si>
    <t xml:space="preserve">In rs1439047 and rs63319, 11 and 8 observations were missing, respectively, which would result in smaller sample sizes in some genotypic combinations. </t>
  </si>
  <si>
    <t xml:space="preserve">Therefore, to evaluate multiple gene effects on alcoholism in the 65 subjects, we considered only the three SNPs, rs172677, rs2134655, and rs1079597, among the five identified SNPs. </t>
  </si>
  <si>
    <t xml:space="preserve">Because of the limited sample size, we fit the subset regression models by including only the main effects of the three selected SNPs. The regression result of the best-fitted model with multiple genes is presented in Table 2. </t>
  </si>
  <si>
    <t xml:space="preserve">The regression result of the best-fitted model with multiple genes is presented in Table 2. </t>
  </si>
  <si>
    <t xml:space="preserve">Similar to the patterns in the single-SNP analysis, the results demonstrated that the dominant allele a of rs2134655 had a higher probability of alcoholism susceptibility than did genotype AA with an estimated OR of 3.14 (p = 0.059). </t>
  </si>
  <si>
    <t xml:space="preserve">The additive allele a of rs172677 showed an earlier alcoholism onset age than did genotype AA (p = 0.020). The dominant allele a of rs1079597 showed a shorter range of the alcoholism onset age than did genotype AA Table 2Multiple-SNPs analysis by using the logistic-AFT mixture regression model with chi-squared statistic 15.48 (p = 0.004) of the likelihood ratio test in the mixture model.Abbreviations: OR, odds ratio; CI, confidence interval. (p = 0.044). </t>
  </si>
  <si>
    <t xml:space="preserve">The additive allele a of rs172677 showed an earlier alcoholism onset age than did genotype AA (p = 0.020). </t>
  </si>
  <si>
    <t xml:space="preserve">The dominant allele a of rs1079597 showed a shorter range of the alcoholism onset age than did genotype AA Table 2Multiple-SNPs analysis by using the logistic-AFT mixture regression model with chi-squared statistic 15.48 (p = 0.004) of the likelihood ratio test in the mixture model.Abbreviations: OR, odds ratio; CI, confidence interval. (p = 0.044). The likelihood ratio test with p = 0.004 indicates an adequate fitting with multiple SNPs. </t>
  </si>
  <si>
    <t xml:space="preserve">The dominant allele a of rs1079597 showed a shorter range of the alcoholism onset age than did genotype AA Table 2Multiple-SNPs analysis by using the logistic-AFT mixture regression model with chi-squared statistic 15.48 (p = 0.004) of the likelihood ratio test in the mixture model.Abbreviations: OR, odds ratio; CI, confidence interval. (p = 0.044). </t>
  </si>
  <si>
    <t xml:space="preserve">The likelihood ratio test with p = 0.004 indicates an adequate fitting with multiple SNPs. Environmental covariate analysis </t>
  </si>
  <si>
    <t xml:space="preserve">However, the mixture model identified habitual smoking as nonsignificant in the logistic regression submodel and only a significant location parameter of −0.47 (p = 0.046), indicating an earlier onset age caused by habitual smoking. </t>
  </si>
  <si>
    <t xml:space="preserve">We conducted further adjustment for the habitual smoking status with the three selected SNPs rs172677, rs2134655, and rs1079597 from the best-fitted multiple-SNPs model and fit the subset regression models with the main effects of habitual smoking and the three SNPs. </t>
  </si>
  <si>
    <t xml:space="preserve">The regression result and estimated event curves of the best-fitted model with multiple SNPs and the environmental factor are presented in Table 3 and Fig. 3. Similar to the previous multiple-SNPs analysis, the inclusion of the habitual smoking status in the location regression part retains almost the same patterns as the three SNPs. </t>
  </si>
  <si>
    <t xml:space="preserve">Similar to the previous multiple-SNPs analysis, the inclusion of the habitual smoking status in the location regression part retains almost the same patterns as the three SNPs. </t>
  </si>
  <si>
    <t xml:space="preserve">The dominant allele a of rs2134655 showed a significantly higher probability of alcoholism susceptibility than did genotype AA, with an estimated OR of 3.33 (p = 0.037); both additive allele a of rs172677 and habitual smoking showed effects on an earlier alcoholism onset age (p = 0.002 vs &lt;0.001). </t>
  </si>
  <si>
    <t xml:space="preserve">The dominant allele a of rs1079597 showed a shorter range of the alcoholism onset age than did genotype AA (p &lt; 0.001). Among the gene–environment strata, susceptible habitual smokers with genotype aa of rs172677 demonstrated the earliest alcoholism onset age, whereas susceptible nonhabitual smokers with genotype AA of SNP rs172677 showed the latest onset age. </t>
  </si>
  <si>
    <t xml:space="preserve">The dominant allele a of rs1079597 showed a shorter range of the alcoholism onset age than did genotype AA (p &lt; 0.001). </t>
  </si>
  <si>
    <t xml:space="preserve">Among the gene–environment strata, susceptible habitual smokers with genotype aa of rs172677 demonstrated the earliest alcoholism onset age, whereas susceptible nonhabitual smokers with genotype AA of SNP rs172677 showed the latest onset age. The likelihood ratio test with p &lt; 0.001 demonstrates a much better fitting of the gene–environment model than of the three-SNPs model. </t>
  </si>
  <si>
    <t xml:space="preserve">Among the gene–environment strata, susceptible habitual smokers with genotype aa of rs172677 demonstrated the earliest alcoholism onset age, whereas susceptible nonhabitual smokers with genotype AA of SNP rs172677 showed the latest onset age. </t>
  </si>
  <si>
    <t xml:space="preserve">The likelihood ratio test with p &lt; 0.001 demonstrates a much better fitting of the gene–environment model than of the three-SNPs model. Because of the high proportion of habitual smokers and only four alcoholism cases of 19 nonhabitual smokers with sparse events in SNP strata, we plotted Fig. 3 corresponding to the three SNPs in the 46 habitual smokers and omitted nonhabitual smokers from the figure because they contributed at most one alcoholism event in each stratum. </t>
  </si>
  <si>
    <t xml:space="preserve">To examine the associations among the gene–environment strata fitted in Table 3, we plotted Fig. 4 to display the clustering of the three selected SNPs (genes) and habitual smoking of the 65 subjects by using Generalized association plots (GAP)25, 26. </t>
  </si>
  <si>
    <t xml:space="preserve">Considering the minor-allele carriers as risky revealed that GRIN2B (rs172677) highly overlaps with the habitual smoking status. </t>
  </si>
  <si>
    <t xml:space="preserve">In addition, smokers who carried the risky allele on GRIN2B tended to have an early alcoholism onset than those on DRD3 (rs2134655). Moreover, the clustering of the 65 subjects into several subgroups based on the three SNPs and habitual smoking can be observed from the matrix G of between-subject associations.Figure 4GAP clustering of three multiple SNPs (genes) and habitual smoking of 65 subjects. </t>
  </si>
  <si>
    <t xml:space="preserve">In addition, smokers who carried the risky allele on GRIN2B tended to have an early alcoholism onset than those on DRD3 (rs2134655). </t>
  </si>
  <si>
    <t xml:space="preserve">Moreover, the clustering of the 65 subjects into several subgroups based on the three SNPs and habitual smoking can be observed from the matrix G of between-subject associations.Figure 4GAP clustering of three multiple SNPs (genes) and habitual smoking of 65 subjects. </t>
  </si>
  <si>
    <t xml:space="preserve">The results revealed that rs172677, rs1439047, rs63319, and rs1079597, but not rs2134655, had an equal probability of alcoholism susceptibility among genotypes. </t>
  </si>
  <si>
    <t xml:space="preserve">The merged genotype Aa + aa of rs2134655 was associated with a risk of alcoholism compared with genotype AA (p = 0.027). </t>
  </si>
  <si>
    <t xml:space="preserve">For each SNP, the conventional logistic regression analysis yielded the same conclusions as did the mixture regression analysis; in brief, the regression coefficient estimates in both conventional logistic model and logistic susceptibility submodel of the logistic-AFT mixture model are very close to each other. However, the logistic-AFT mixture model provided different interpretations in correctly combining susceptible and nonsusceptible subpopulations, with detailed information on the alcoholism onset age of susceptible subjects by using a flexible time-to-event model with location and scale regression parts. </t>
  </si>
  <si>
    <t xml:space="preserve">To demonstrate the inadequacy of Cox PH model11 for the analysis of alcoholism in the COGA data, we also manipulated univariate Cox PH analysis for each identified SNP as shown in right panel of Supplementary Table S4. </t>
  </si>
  <si>
    <t xml:space="preserve">The results revealed the same alcoholism age-of-onset distributions among the genotypes of rs172677, rs1439047, rs63319 and rs1079597, respectively, and the only significant effect on alcoholism identified by the Cox PH model due to the dominant allele a of rs2134655 versus genotype AA with a hazard ratio of 2.45 (p = 0.034). </t>
  </si>
  <si>
    <t xml:space="preserve">These results from the Cox PH model contradicted the Kaplan-Meier curves20 in Fig. 1 since the PH assumption implies that the event curves cannot be crossing. The Cox PH model is sensitive to detect the difference of onset ages between genotypes of rs2134655 on DRD3 since the corresponding overall event curves are not crossing; however, the mixture model presents novel interpretations that genotypes of rs2134655 cause different probabilities of susceptibility to alcoholism, but with the same onset-age distribution for the susceptible cases. </t>
  </si>
  <si>
    <t xml:space="preserve">These results from the Cox PH model contradicted the Kaplan-Meier curves20 in Fig. 1 since the PH assumption implies that the event curves cannot be crossing. </t>
  </si>
  <si>
    <t xml:space="preserve">The Cox PH model is sensitive to detect the difference of onset ages between genotypes of rs2134655 on DRD3 since the corresponding overall event curves are not crossing; however, the mixture model presents novel interpretations that genotypes of rs2134655 cause different probabilities of susceptibility to alcoholism, but with the same onset-age distribution for the susceptible cases. </t>
  </si>
  <si>
    <t xml:space="preserve">The crossing patterns emerging in overall or conditional genotype-specific event curves for the other four SNPs lead to non-PH models which may be well fitted by the location-scale cure mixture model12. In this study, the event-history with risk-free model12 allows analysing nonsusceptible subjects. </t>
  </si>
  <si>
    <t xml:space="preserve">In this study, the event-history with risk-free model12 allows analysing nonsusceptible subjects. </t>
  </si>
  <si>
    <t xml:space="preserve">On the basis of this general model, we identified rs2134655 on DRD3 with unequal probabilities of alcoholism susceptibility (p = 0.027). </t>
  </si>
  <si>
    <t xml:space="preserve">Importantly, we are the first to report SNPs associated with unequal age-of-onset distributions for susceptible cases to alcoholism [rs172677 on GRIN2B (p = 0.013), rs1439047 on NTRK2 (p = 0.005), rs63319 on ALDH1A1 (p = 0.033), and rs1079597 on DRD2 (p = 0.028)]. On the basis of single gene analyses of alcoholism, we conducted pathway analysis that revealed that the alcoholism pathway is associated with DRD2, GRIN2B, and NTRK2 and the cocaine addiction pathway is associated with DRD2 and GRIN2B. DRD2 is involved in behavior rewarding and its dysfunction leads to aberrant substance-seeking behavior17. </t>
  </si>
  <si>
    <t xml:space="preserve">Importantly, we are the first to report SNPs associated with unequal age-of-onset distributions for susceptible cases to alcoholism [rs172677 on GRIN2B (p = 0.013), rs1439047 on NTRK2 (p = 0.005), rs63319 on ALDH1A1 (p = 0.033), and rs1079597 on DRD2 (p = 0.028)]. </t>
  </si>
  <si>
    <t xml:space="preserve">On the basis of single gene analyses of alcoholism, we conducted pathway analysis that revealed that the alcoholism pathway is associated with DRD2, GRIN2B, and NTRK2 and the cocaine addiction pathway is associated with DRD2 and GRIN2B. DRD2 is involved in behavior rewarding and its dysfunction leads to aberrant substance-seeking behavior17. Our identified TaqI B (rs1079597) polymorphism on DRD2 had a higher allele frequency of B1 (i.e., minor allele a in this study) in a Caucasian severe alcoholic group than in nonalcoholic and less severe alcoholic groups37. GRIN2B is a glutamate-gated ion channel38 involved in memory and learning, and mutations in GRIN2B result in a severe neurodevelopmental phenotype with mental retardation39. </t>
  </si>
  <si>
    <t>rs157864</t>
  </si>
  <si>
    <t xml:space="preserve">In the model selection procedure for each SNP, because of the limited sample size, we first separated the SNPs into two subgroups: one is with an extremely rare alcoholism event (≤1) in any genotype and the other is with &gt;1 alcoholism events in all genotypes. </t>
  </si>
  <si>
    <t xml:space="preserve">SNPs of the extremely rare alcoholism event group corresponding to genotype aa include the following: (i) no-event subgroup in seven SNPs, namely rs157864, rs1157122, rs387661, rs1079597, rs1386493, rs1386492, and rs1838158 (with the last SNP having only two genotypes, AA and Aa), and (ii) one-event subgroup in three SNPs, namely rs1111418, rs927544, and rs2134655 (with only one subject having genotype aa of the last SNP and developing alcoholism. </t>
  </si>
  <si>
    <t xml:space="preserve">In these cases, we merged genotypes aa and Aa for appropriately handling sparse data in SNP analysis. In brief, we used a dummy variable to code aa = Aa = 1 and AA = 0 in the fitting of the mixture regression model. </t>
  </si>
  <si>
    <t xml:space="preserve">We performed simple regression on individual SNPs, first by using Aa as the reference genotype in the logistic, location, and scale regression parts. </t>
  </si>
  <si>
    <t xml:space="preserve">When the regression result shows two significant dummy variables of genotypes, it supports a general model with three genotypes (refer to the case of rs172677 in Fig. 1). </t>
  </si>
  <si>
    <t xml:space="preserve">Alternatively, for the remaining individual SNPs, we merged data of two genotypes whose event curves were closer among the three genotypes and subsequently estimated dominant or recessive effects by using the two subgroups based on the merged genotypes. As shown in the flow chart (Supplementary Figure S3), we performed the likelihood ratio tests for fitted general, dominant, and recessive coding schemes compared with the null model in the mixture regression with different degrees of freedom. </t>
  </si>
  <si>
    <t>PMC4822082</t>
  </si>
  <si>
    <t>rs2234693</t>
  </si>
  <si>
    <t xml:space="preserve">ESRα codes for a 595 amino acid protein (Menasce et al., 1993[18]), while ESRβ codes for a 530 amino acid protein (Ogawa et al., 1997[22]). </t>
  </si>
  <si>
    <t xml:space="preserve">Most widely studied polymorphisms of ESRα involve PvuII (rs2234693) and XbaI (rs9340799). </t>
  </si>
  <si>
    <t xml:space="preserve">These are found in the intron 1 and divided by only 46 bp. The PvuII (T397C) polymorphism occurs due to T/C transition in first intron, while the XbaI (G351A) polymorphism is caused by a G/A transition located 50 base pairs downstream of the PvuII polymorphic site (Keene et al., 2008[11]; Pollak et al., 2004[23]; Shearman et al., 2004[29]). </t>
  </si>
  <si>
    <t>rs1256049</t>
  </si>
  <si>
    <t xml:space="preserve">The PvuII (T397C) polymorphism occurs due to T/C transition in first intron, while the XbaI (G351A) polymorphism is caused by a G/A transition located 50 base pairs downstream of the PvuII polymorphic site (Keene et al., 2008[11]; Pollak et al., 2004[23]; Shearman et al., 2004[29]). </t>
  </si>
  <si>
    <t xml:space="preserve">Several sequence variants of the ESRβ gene have also been identified which include 2 silent G/A polymorphisms, RsaI (rs1256049) and AluI (rs4986938) (Rosenkranz et al., 1998[25]). </t>
  </si>
  <si>
    <t xml:space="preserve">The expression of both these receptors has been recorded in testis and epididymis (O'Donnell et al., 2001[20]). In human testis, ERα and ERβ have also been found in ejaculated spermatozoa (Durkee et al., 1998[6]; Lambard et al., 2004[13]). </t>
  </si>
  <si>
    <t xml:space="preserve">In males ESR1 XbaI polymorphism was suggested to have an effect on azoospermia or idiopathic severe oligospermia while in women ESR1 PvuII strongly affected pregnancy rate after in vitro fertilization (IVF) (Kukuvitis et al., 2002[12]). PvuII polymorphism is also reported to be associated with predisposition to endometriosis (Hsieh et al., 2007[10]) and controlled ovarian hyperstimulation (COH)/ pregnancy outcome of IVF. </t>
  </si>
  <si>
    <t xml:space="preserve">Association of RsaI polymorphism (rs1256049) with male infertility has been established in Caucasian patients. </t>
  </si>
  <si>
    <t xml:space="preserve">It is located in exon 5 of ERβ (Aschim et al., 2005[1]). Several studies have been performed to estimate the distribution of various ESR1 gene polymorphisms and their association with female and male infertility. </t>
  </si>
  <si>
    <t>PMC3820554</t>
  </si>
  <si>
    <t>rs597668</t>
  </si>
  <si>
    <t xml:space="preserve">These studies were followed in 2010 by a meta-analysis of over 35,000 participants, including 8,371 individuals diagnosed with Alzheimer's disease [58]. </t>
  </si>
  <si>
    <t xml:space="preserve">In this meta-analysis, Seshadri and colleagues confirmed associations with APOE, CLU, PICALM, and CR1 and identified two new Alzheimer's risk loci: Myc box-dependent-interacting protein 1 (BIN1) and a marker (rs597668) near the EXOC3L2/BLOC1S3/MARK4 gene cluster. </t>
  </si>
  <si>
    <t xml:space="preserve">It is interesting that BIN1 showed a nonsignificant trend for association in the previous studies by Harold et al. and Lambert et al. The significant signal for BIN1 in the meta-analysis after a nonsignificant trend for association in the two initial GWAS studies was a clear indication of the tremendous sample sizes that are required to detect Alzheimer's risk genes outside of APOE. Current studies underway through the International Genomics of Alzheimer's Project (IGAP) will ultimately evaluate over 60,000 participants including more than 30,000 Alzheimer's cases, roughly twice the size of the previous largest effort by Seshadri et al. [58]. </t>
  </si>
  <si>
    <t>PMC5838467</t>
  </si>
  <si>
    <t>rs8019381</t>
  </si>
  <si>
    <t xml:space="preserve">NRXN3 (see Figure 1) has recently been implicated in addiction by GWAS studies of drug and nicotine dependence [99, 105], genome-wide linkage for opioid dependence [106], and with candidate gene approaches for alcohol, nicotine, or drug dependence [107–109], including smoking in schizophrenia patients [110]. </t>
  </si>
  <si>
    <t xml:space="preserve">Moreover, and again using the previous strategy of examining postmortem human tissue expression, in human studies revealing an association with a SNP potentially altering NRXN3 gene splicing (rs8019381, located 23 bp from splicing site 5) and alcohol dependence, individuals with the addiction-associated rs8019381 T allele showed significantly lower levels of transmembrane NRXN3 isoforms [108]. </t>
  </si>
  <si>
    <t xml:space="preserve">There is also potential evidence for a relationship of NRXN3 markers to addiction endophenotypes, including impulsivity [109]. As stated previously, NRXNs and NLGNs have important actions on both pre- and postsynaptic scaffolding and affect synaptic plasticity. </t>
  </si>
  <si>
    <t>PMC4193781</t>
  </si>
  <si>
    <t>rs2413739</t>
  </si>
  <si>
    <t xml:space="preserve">This highlights the need for the identification of additional prognostic markers. </t>
  </si>
  <si>
    <t xml:space="preserve">In the present retrospective study we aimed to investigate the association of selected polymorphisms in genes involved in the folate and methionine pathway (MTHFR 677C&gt;A, MTHFR 1298A&gt;C, MTRR 66A&gt;G, MTHFD1 1958G&gt;A, BHMT 742G&gt;A, GNMT 1298C&gt;T), as well as polymorphisms of PACSIN2 (rs2413739) and ITPA (94C&gt;A and IVS2+21A&gt;C), and long-term outcome and relapse rates in pediatric ALL patients undergoing maintenance therapy with 6-MP. </t>
  </si>
  <si>
    <t>rs6583326</t>
  </si>
  <si>
    <t xml:space="preserve">Our GWAS revealed five genome-wide significant associations at loci 3q29 (lead SNP: rs6583326, p = 2.86 × 10−8), 9p21.1 (lead SNP: rs2800342, p = 4.88 × 10−8), 12q21.31 (lead SNP: rs1133104, p = 1.96 × 10−8), 16p12.3 (lead SNP: rs12922822, p = 2.08 × 10−8) and 16p13.3 (lead SNP: rs13335236, p = 3.50 × 10−9) (Table 1). </t>
  </si>
  <si>
    <t xml:space="preserve">Two of these SNPs were intragenic: SNP rs1133104 (12q21) is located in the last exon of CLEC4A and rs13335236 (16p13) is located intronic in PPL. The LocusZoom plots17 of these results are shown in Fig. 1, and the Manhattan and QQ plots are shown in Supplementary Figure S1. </t>
  </si>
  <si>
    <t>rs1133104</t>
  </si>
  <si>
    <t xml:space="preserve">Two of these SNPs were intragenic: SNP rs1133104 (12q21) is located in the last exon of CLEC4A and rs13335236 (16p13) is located intronic in PPL. </t>
  </si>
  <si>
    <t xml:space="preserve">The LocusZoom plots17 of these results are shown in Fig. 1, and the Manhattan and QQ plots are shown in Supplementary Figure S1. In addition, 15 loci showed a suggestive association (p &lt; 5 × 10−6) with VPD (Table 1). </t>
  </si>
  <si>
    <t>rs4925386</t>
  </si>
  <si>
    <t xml:space="preserve">The average heritability was also similar for DNAm sites located within and outwith risk regions (within = 0.290, outwith = 0.292). </t>
  </si>
  <si>
    <t xml:space="preserve">In conjunction, a recent study (29) found that DNAm levels of two DNAm sites measured in healthy colorectal tissue, cg15193198 and cg24112000, were associated (FDR &lt; 0.05) with the local CRC risk variant rs4925386 located on chromosome 20 at 60921044 base pairs. </t>
  </si>
  <si>
    <t xml:space="preserve">In our study, both cg15193198 and cg24112000 were significantly heritable both when including rs4925386 in the calculation of the genetic relationships and when excluding rs4925386 (Table 5). We determined that rs4925386 explained 92 and 55% of the h^r,g2 estimate for cg15193198 and cg24112000, respectively, and h^r,g2 was still significant for cg24112000 when fitting rs4925386 as a fixed effect (Table 5). Table 5.Effects of rs4925386 and local genetic variation on cg15193198 and cg24112000The regional heritability estimate (h^r,g2) for cg15193198 and cg24112000 including rs4925386. </t>
  </si>
  <si>
    <t xml:space="preserve">In our study, both cg15193198 and cg24112000 were significantly heritable both when including rs4925386 in the calculation of the genetic relationships and when excluding rs4925386 (Table 5). </t>
  </si>
  <si>
    <t xml:space="preserve">We determined that rs4925386 explained 92 and 55% of the h^r,g2 estimate for cg15193198 and cg24112000, respectively, and h^r,g2 was still significant for cg24112000 when fitting rs4925386 as a fixed effect (Table 5). Table 5.Effects of rs4925386 and local genetic variation on cg15193198 and cg24112000The regional heritability estimate (h^r,g2) for cg15193198 and cg24112000 including rs4925386. </t>
  </si>
  <si>
    <t xml:space="preserve">The estimate for the full model (h^r,g2 full) and reduced model (h^r,g2 reduced) were calculated from all SNPs ≤ ±1 MB of the DNAm site excluding rs4925386. The full model included fitting the genotypes at rs4925386 as a fixed effect. </t>
  </si>
  <si>
    <t xml:space="preserve">The estimate for the full model (h^r,g2 full) and reduced model (h^r,g2 reduced) were calculated from all SNPs ≤ ±1 MB of the DNAm site excluding rs4925386. </t>
  </si>
  <si>
    <t xml:space="preserve">The full model included fitting the genotypes at rs4925386 as a fixed effect. The effect of rs4925386 on the DNAm level is reported as the addition of a single copy of the minor allele, adenine. </t>
  </si>
  <si>
    <t xml:space="preserve">The full model included fitting the genotypes at rs4925386 as a fixed effect. </t>
  </si>
  <si>
    <t xml:space="preserve">The effect of rs4925386 on the DNAm level is reported as the addition of a single copy of the minor allele, adenine. </t>
  </si>
  <si>
    <t xml:space="preserve">Finally, we have shown that genetic variants in genomic risk regions for CRC can affect the DNAm level in healthy colon tissue and that overall DNAm sites within a risk region have similar overall heritability to DNAm sites outwith an identified risk region. </t>
  </si>
  <si>
    <t xml:space="preserve">In conjunction, we have replicated the previous finding that the CRC risk SNP rs4925386 effects DNAm level at cg15193198 and cg24112000. </t>
  </si>
  <si>
    <t xml:space="preserve">We showed that when rs4925386 is excluded the regional genetic variation sufficiently captures the causal variation in the DNAm level tagged by rs4925386. Moreover, rs4925386 alone does not capture all the genetic variance contributing to variation of cg24112000 and cg15193198 that is captured by the regional heritability approach. </t>
  </si>
  <si>
    <t>PMC4936837</t>
  </si>
  <si>
    <t>rs2279343</t>
  </si>
  <si>
    <t xml:space="preserve">We genotyped CYP2B6SNPs rs2279343, rs3745274, and rs3211371 by restriction fragment polymorphism (RFLP) after PCR amplification in a cohort of 73 pediatric RMS patients treated with CPA-based first line treatment. </t>
  </si>
  <si>
    <t xml:space="preserve">We then analyzed the association between those genotypes and survival outcome of RMS. </t>
  </si>
  <si>
    <t xml:space="preserve">There was no association between rs3745274, rs3211371 genotypes and survival outcomes of RMS. </t>
  </si>
  <si>
    <t xml:space="preserve">However, the carriers of at least one mutant allele CYP2B6rs2279343 had significantly longer event-free survival (p-value = 0.03). </t>
  </si>
  <si>
    <t xml:space="preserve">Our hypothesis is that SNPs in CYP2B6 might affect the functionality of this enzyme in activating CPA, which could be reflected on the response to treatment. </t>
  </si>
  <si>
    <t xml:space="preserve">Based on such considerations, we conducted this study to investigate the prevalence of 3 CYP2B6 common functional SNPs rs2279343 (A785G, CYP2B6*4, exon 5, K262R), rs3745274 (G516T, CYP2B6*9, exon 4, Q172H), and rs3211371 (C1459T, CYP2B6*5, exon 9, R487C) in our cohort of Egyptian pediatric RMS patients. </t>
  </si>
  <si>
    <t xml:space="preserve">Our aim was to examine the possible influence of CYP2B6 polymorphism on the chemotherapy treatment response, and survival outcomes in RMS. </t>
  </si>
  <si>
    <t>rs3745274</t>
  </si>
  <si>
    <t xml:space="preserve">Genotyping for CYP2B6 SNPs rs3745274 in exon 4 (G516T), rs2279343 in exon 5 (A785G), and rs3211371 in exon 9 (C1459T) was performed by restriction fragment length polymorphism (RFLP) after polymerase chain reaction (PCR) amplification. </t>
  </si>
  <si>
    <t xml:space="preserve">All PCR amplifications were carried out in similar standard protocol conditions [10]. Slight modifications were done, for rs3745274 the annealing temperature was 56°C and the extension step was reduced to 40 s while, for rs3211371, a prolonged extension step of 1 min 30 s and the annealing temperature was 65°C. </t>
  </si>
  <si>
    <t xml:space="preserve">In our cohort, 63% carried rs2279343 (50.7% as heterozygous and 12.3% as mutant homozygous), 45.2% had rs3745274 (37% as heterozygous and 8.2% as mutant homozygous) and 5.5% had rs3211371 mutations (4.1% as heterozygous and 1.4% as mutant homozygous). </t>
  </si>
  <si>
    <t xml:space="preserve">The frequency of having the minor mutant allele whether homozygous or heterozygous was 0.38, 0.27 and 0.03 for rs2279343, rs3745274, and rs3211371, respectively. </t>
  </si>
  <si>
    <t xml:space="preserve">PCR-RFLP was validated by sequencing as shown in (Fig 1). </t>
  </si>
  <si>
    <t xml:space="preserve">The survival data showed that 3-years EFS after VAC chemotherapy was 53.1%. Table 4 summarizes the association of CYP2B6 SNPs with the objective response and the survival outcome. </t>
  </si>
  <si>
    <t xml:space="preserve">Carriers of at least one mutant allele rs2279343 (n = 46/73) when compared to wild-type homozygotes, showed a significant association with the clinical objective response (p-value = 0.01), and a significantly longer EFS (p-value = 0.03) (Fig 3), but there was no discernable effect on the OS (p-value = 0.48). </t>
  </si>
  <si>
    <t xml:space="preserve">On the other hand, there was no observed association between neither rs3745274 nor rs3211371 with any of the study end points. </t>
  </si>
  <si>
    <t xml:space="preserve">Based on this, rather than choosing a “genome association study approach” with complex data analysis, our study design was based on a “candidate SNP approach” to examine particular SNPs in CPA activation pathway that are thought to influence response to treatment. </t>
  </si>
  <si>
    <t xml:space="preserve">We have selected 3 common functional SNPs (rs3745274, rs2279343, and rs3211371) found in CYP2B6 exons 4, 5, and 9, respectively. </t>
  </si>
  <si>
    <t xml:space="preserve">They were carefully selected based on evidence that they are common in Caucasians [10], they cause changes in CYP2B6 coding that would affect CYP2B6 enzyme expression or activity and are associated with a change in CPA activation and metabolism [24,26]. Our hypothesis is that the pharmacological activity of CPA could be altered by the functionality of CYP2B6 which might be reflected on the treatment response. </t>
  </si>
  <si>
    <t xml:space="preserve">The main finding in our study was that in RMS patients treated with VAC as the first line of treatment, there was an association between CYP2B6rs2279343 (carrying G mutant allele) and response to CPA-based treatment. </t>
  </si>
  <si>
    <t xml:space="preserve">Patients who carried at least one mutant allele CYP2B6rs2279343 (n = 46/73), had better objective clinical response compared to the homozygous wild allele carriers (p-value = 0.01). </t>
  </si>
  <si>
    <t xml:space="preserve">Also, our results demonstrate that this group of patients who carried at least one mutant allele in CYP2B6rs2279343 (G allele), had a significant longer EFS (p-value = 0.034) but not OS (p-value = 0.48) compared to those carrying the homozygous wild allele (A allele). Our results have provided evidence for the involvement of CYP2B6rs2279343 in the response of RMS patients to CPA-based treatment. </t>
  </si>
  <si>
    <t xml:space="preserve">Also, our results demonstrate that this group of patients who carried at least one mutant allele in CYP2B6rs2279343 (G allele), had a significant longer EFS (p-value = 0.034) but not OS (p-value = 0.48) compared to those carrying the homozygous wild allele (A allele). </t>
  </si>
  <si>
    <t xml:space="preserve">Our results have provided evidence for the involvement of CYP2B6rs2279343 in the response of RMS patients to CPA-based treatment. This is in accordance with a previous study that identified a strong functional impact of rs2279343 on enhancing the catalytic activation of CPA into 4-OH-CPA and a tendency to reduce protein expression [8]. </t>
  </si>
  <si>
    <t xml:space="preserve">This is in accordance with a previous study that identified a strong functional impact of rs2279343 on enhancing the catalytic activation of CPA into 4-OH-CPA and a tendency to reduce protein expression [8]. </t>
  </si>
  <si>
    <t xml:space="preserve">In contrast to several studies which associated variants including CYP2B6rs2279343 with lower CPA hydroxylation or with poor response [17,29]. </t>
  </si>
  <si>
    <t xml:space="preserve">Raccor et al. found that CYP2B6rs2279343 genotype caused 50% reduction in 4-OH-CPA formation yet the sample size was too small to draw a reliable conclusion. In addition, they noted that carrying rs2279343 alone or rs3745274 alone displayed a reduction in intrinsic CPA clearance compared with the wild type [30]. </t>
  </si>
  <si>
    <t xml:space="preserve">In this context, our hypothesis generated in this study is that patients carrying CYP2B6rs2279343 (heterozygous or mutant homonozygous genotypes) have a predicted rapid metabolic phenotype; consequently, maintaining an increased CPA activation to 4-OH-CPA, while patients with the wild-genotype will have a higher ratio of CPA to 4-OH-CPA in plasma. </t>
  </si>
  <si>
    <t xml:space="preserve">Thus, carriers of at least one mutant allele CYP2B6rs2279343 have a higher success rate for RMS therapy with CPA. </t>
  </si>
  <si>
    <t xml:space="preserve">In summary, our results provide a picture of the role of CYP2B6 polymorphisms in RMS. Our data suggests that pretreatment evaluation of CYP2B6rs2279343 may explain some inter-individual differences in treatment response. </t>
  </si>
  <si>
    <t>PMC4198831</t>
  </si>
  <si>
    <t>rs3751082</t>
  </si>
  <si>
    <t xml:space="preserve">Wang and colleagues[35] studied the genes related to dopamine metabolism and found that the combined action of two single nucleotide polymorphisms (SNPs) in the intron of catechol-O-methyltransferase (COMT) and aldehyde dehydrogenase 3B1 (ALDH3B1) genes were associated with an increased susceptibility to paranoid schizophrenia and with the P300 latency in both patients and healthy individuals. </t>
  </si>
  <si>
    <t xml:space="preserve">In a study of 540 patients with paranoid schizophrenia and 660 healthy individuals they found that the rs4633-T allele of COMT was associated with susceptibility to paranoid schizophrenia, hallucinations and delayed P300 latency in individuals who had the rs3751082-A allele of the ALDH3B1 gene but not in individuals carrying the rs3751082 G/G allele of the ALDH3B1 gene.[35] </t>
  </si>
  <si>
    <t xml:space="preserve">The effect of different types of interventions on P300 Wang and colleagues[36] assessed changes in P300 latency and amplitude during the course of treatment in patients with schizophrenia and in patients with depression. </t>
  </si>
  <si>
    <t>PMC3934806</t>
  </si>
  <si>
    <t>rs1028524</t>
  </si>
  <si>
    <t xml:space="preserve">The genome-wide linkage analysis of the family localized the linkage interval at chromosome 20p11.21-q11.23. </t>
  </si>
  <si>
    <t xml:space="preserve">The area was nearly 13 Mb and was flanked by the SNP markers rs1028524 and rs6022147. </t>
  </si>
  <si>
    <t xml:space="preserve">Our LOD score of 2.69 represented the maximum value obtainable with this particular family. Our linkage report that associated chromosome 20p11.21-q11.23 with autosomal recessive CA, epilepsy, mental retardation, and other mild facial anomalies was unique and illustrated the genetic heterogeneity of these symptoms. </t>
  </si>
  <si>
    <t>PMC5179106</t>
  </si>
  <si>
    <t>rs75932628</t>
  </si>
  <si>
    <t xml:space="preserve">Most AD patients have sporadic late-onset disease, and are free from rare mutations in known causal AD genes (APP, PSEN1 and PSEN2) [3]. </t>
  </si>
  <si>
    <t xml:space="preserve">Sporadic AD is associated with multiple genetic variations of small effect (e.g., most GWAS loci) or moderate effect (e.g., APOE-ε4 [17] and TREM2 rs75932628 T-allele [18, 19]), and could be influenced by other risk factors (e.g., head trauma [20], diabetes [21] and aging [22]). </t>
  </si>
  <si>
    <t xml:space="preserve">The complex interactions between genetic and environmental factors lead to alterations in proteins, metabolites and epigenetic modifications in the brain tissue and/or body fluids of AD patients. The large amount of biological data accumulated to date warrants comprehensive investigation to better understand AD pathogenesis and facilitate the process of anti-AD drug repositioning. </t>
  </si>
  <si>
    <t>PMC5288442</t>
  </si>
  <si>
    <t>rs1800469</t>
  </si>
  <si>
    <t xml:space="preserve">While immune-mediated destruction of hematopoietic stem/progenitor cells (HSPCs) plays a central role in the pathophysiology of acquired AA, the transforming growth factor-β1 (TGF-β1) is crucial in adjusting the immune system. </t>
  </si>
  <si>
    <t xml:space="preserve">The aim of our study was to investigate the role of TGF-β1 gene polymorphisms rs1800469 and rs2317130 in susceptibility to acquired AA. </t>
  </si>
  <si>
    <t xml:space="preserve">Via the approach of SNaPshot, we genotyped rs1800469 and rs2317130 in 101 patients with acquired AA and 165 controls. It derived us to the conclusion that the genotype TT of rs1800469 (C/T) was significantly associated with decreased risk of acquired AA (adjusted OR = 0.39, 95% CI = 0.18–0.83, P = 0.014). </t>
  </si>
  <si>
    <t xml:space="preserve">Via the approach of SNaPshot, we genotyped rs1800469 and rs2317130 in 101 patients with acquired AA and 165 controls. </t>
  </si>
  <si>
    <t xml:space="preserve">It derived us to the conclusion that the genotype TT of rs1800469 (C/T) was significantly associated with decreased risk of acquired AA (adjusted OR = 0.39, 95% CI = 0.18–0.83, P = 0.014). Furthermore, this decreased risk was more pronounced among male patients (adjusted OR = 0.35, 95% CI = 0.13–0.95, P = 0.038) and SAA/vSAA (severe AA/very severe AA) patients (adjusted OR = 0.31, 95% CI = 0.12–0.77, P = 0.02) compared with controls in subgroup analysis. </t>
  </si>
  <si>
    <t xml:space="preserve">It derived us to the conclusion that the genotype TT of rs1800469 (C/T) was significantly associated with decreased risk of acquired AA (adjusted OR = 0.39, 95% CI = 0.18–0.83, P = 0.014). </t>
  </si>
  <si>
    <t xml:space="preserve">Furthermore, this decreased risk was more pronounced among male patients (adjusted OR = 0.35, 95% CI = 0.13–0.95, P = 0.038) and SAA/vSAA (severe AA/very severe AA) patients (adjusted OR = 0.31, 95% CI = 0.12–0.77, P = 0.02) compared with controls in subgroup analysis. However, a significant increased risk was observed in the genotype distributions of rs2317130 for TT genotype (adjusted OR = 2.52, 95% CI = 1.03–6.19, P = 0.04) compared with the CC genotype among the SAA/vSAA patients and controls in the severity stratification analysis. </t>
  </si>
  <si>
    <t>rs2317130</t>
  </si>
  <si>
    <t xml:space="preserve">Furthermore, this decreased risk was more pronounced among male patients (adjusted OR = 0.35, 95% CI = 0.13–0.95, P = 0.038) and SAA/vSAA (severe AA/very severe AA) patients (adjusted OR = 0.31, 95% CI = 0.12–0.77, P = 0.02) compared with controls in subgroup analysis. </t>
  </si>
  <si>
    <t xml:space="preserve">However, a significant increased risk was observed in the genotype distributions of rs2317130 for TT genotype (adjusted OR = 2.52, 95% CI = 1.03–6.19, P = 0.04) compared with the CC genotype among the SAA/vSAA patients and controls in the severity stratification analysis. </t>
  </si>
  <si>
    <t xml:space="preserve">Our results indicated that TGF-β1 gene polymorphisms might be involved in the munity of acquired AA in a Chinese population. This initial analysis provides valuable clues for further study of TGF-β1 pathway genes in acquired AA. </t>
  </si>
  <si>
    <t xml:space="preserve">To our knowledge, there exist few studies attempting to clarify the association between TGF-β1 SNPs and acquired AA [12]. </t>
  </si>
  <si>
    <t xml:space="preserve">Thus, our study aims to investigate the role of TGF-β1 gene polymorphisms rs1800469 and rs2317130 in susceptibility to acquired AA in a Chinese population. </t>
  </si>
  <si>
    <t xml:space="preserve">The tSNPs had a minor allele frequency (MAF) &gt; 5% within the TGF-β1 gene region (including 2-kb upstream and 2-kb downstream) using the pairwise option of the Haploview 4.0 software, and r 2 = 0.8 was selected as a threshold for the analyses. </t>
  </si>
  <si>
    <t xml:space="preserve">Finally, in the present study, two tSNPs (rs1800469 and rs2317130) were selected. </t>
  </si>
  <si>
    <t xml:space="preserve">The genotype was done using the SNaPshot genotyping approach (Nanjing Biohelper tech center). For confirmation of the genotype, approximately 10% of samples were randomly selected for repeat analysis, and the results were 100% concordant. </t>
  </si>
  <si>
    <t xml:space="preserve">Nonparametric Mann-Whitney test was used for analyzing the distribution differences of age between the cases and controls. </t>
  </si>
  <si>
    <t xml:space="preserve">Chi-square (χ2) test was used to estimate the distribution differences of gender as well as each genotype of rs1800469 and rs2317130 between the two groups. </t>
  </si>
  <si>
    <t xml:space="preserve">Unconditional multivariate logistic regression analyses were performed to obtain crude and adjusted odds ratios (ORs) for risk of acquired AA and their 95% confidence intervals (CIs) with adjustment for diagnosis age and gender. Two-sided P values were selected, and P &lt; 0.05 was set as the threshold for statistical significance. </t>
  </si>
  <si>
    <t xml:space="preserve">The genotype frequencies of these two polymorphisms among the controls were all in agreement with Hardy–Weinberg equilibrium. </t>
  </si>
  <si>
    <t xml:space="preserve">The multivariate logistic regression analysis was done to evaluate the association between TGF-β1 gene rs1800469 and rs2317130 polymorphisms and acquired AA (shown in Table 3). </t>
  </si>
  <si>
    <t xml:space="preserve">It revealed a protective effect in homozygous TT genotype of rs1800469 (adjusted OR = 0.39, 95% CI = 0.18–0.83, P = 0.014) compared with the wild-type CC. We also observed a lower risk in the recessive model of rs1800469 polymorphisms (adjusted OR = 0.50, 95% CI = 0.27–0.96, P = 0.036), while not in the dominant model (adjusted OR = 0.58, 95% CI = 0.33–1.03, P = 0.064). </t>
  </si>
  <si>
    <t xml:space="preserve">It revealed a protective effect in homozygous TT genotype of rs1800469 (adjusted OR = 0.39, 95% CI = 0.18–0.83, P = 0.014) compared with the wild-type CC. </t>
  </si>
  <si>
    <t xml:space="preserve">We also observed a lower risk in the recessive model of rs1800469 polymorphisms (adjusted OR = 0.50, 95% CI = 0.27–0.96, P = 0.036), while not in the dominant model (adjusted OR = 0.58, 95% CI = 0.33–1.03, P = 0.064). However, no significant association had been found between polymorphisms of rs2317130 and susceptibility for acquired AA.Table 3Genotype frequencies of the Rs1800469 and Rs2317130polymorphism among acquired AA cases and controls and associations with acquired AA risk*Means P &lt; 0.05 aLogistic regression analysis was adjusted for age and gender </t>
  </si>
  <si>
    <t xml:space="preserve">We also observed a lower risk in the recessive model of rs1800469 polymorphisms (adjusted OR = 0.50, 95% CI = 0.27–0.96, P = 0.036), while not in the dominant model (adjusted OR = 0.58, 95% CI = 0.33–1.03, P = 0.064). </t>
  </si>
  <si>
    <t xml:space="preserve">However, no significant association had been found between polymorphisms of rs2317130 and susceptibility for acquired AA.Table 3Genotype frequencies of the Rs1800469 and Rs2317130polymorphism among acquired AA cases and controls and associations with acquired AA risk*Means P &lt; 0.05 aLogistic regression analysis was adjusted for age and gender The stratified analysis of the associations between TGF-β1 polymorphisms and clinical features of acquired AA </t>
  </si>
  <si>
    <t xml:space="preserve">However, no significant association had been found between polymorphisms of rs2317130 and susceptibility for acquired AA.Table 3Genotype frequencies of the Rs1800469 and Rs2317130polymorphism among acquired AA cases and controls and associations with acquired AA risk*Means P &lt; 0.05 aLogistic regression analysis was adjusted for age and gender </t>
  </si>
  <si>
    <t xml:space="preserve">The stratified analysis of the associations between TGF-β1 polymorphisms and clinical features of acquired AA The age and gender stratification analyses are shown in Table 4. </t>
  </si>
  <si>
    <t xml:space="preserve">The age and gender stratification analyses are shown in Table 4. </t>
  </si>
  <si>
    <t xml:space="preserve">The TT genotype of rs1800469 develop a protective role (adjusted OR = 0.35, 95% CI = 0.13–0.95, P = 0.038) compared with the CC genotype in male patients, but not in females. </t>
  </si>
  <si>
    <t xml:space="preserve">On the contrary, no significant association was observed between the genotypes of rs1800469 and risk of acquired AA in the age stratification analysis. However, no significant association had been found between polymorphisms of rs2317130 and susceptibility for acquired AA in the age and gender stratification analyses.Table 4Association between the Rs1800469 and Rs2317130 polymorphism among gender and age of acquired AA patients*Means adjusted P = 0.038 aLogistic regression analysis was adjusted for age and gender </t>
  </si>
  <si>
    <t xml:space="preserve">On the contrary, no significant association was observed between the genotypes of rs1800469 and risk of acquired AA in the age stratification analysis. </t>
  </si>
  <si>
    <t xml:space="preserve">However, no significant association had been found between polymorphisms of rs2317130 and susceptibility for acquired AA in the age and gender stratification analyses.Table 4Association between the Rs1800469 and Rs2317130 polymorphism among gender and age of acquired AA patients*Means adjusted P = 0.038 aLogistic regression analysis was adjusted for age and gender The severity stratification analysis was presented in Tables 5, and subjects with TT genotype of rs1800469 had a significantly lower risk of AA (adjusted OR = 0.31, 95% CI = 0.12–0.77, P = 0.02) compared with the CC genotype in the SAA/vSAA patients. </t>
  </si>
  <si>
    <t xml:space="preserve">However, no significant association had been found between polymorphisms of rs2317130 and susceptibility for acquired AA in the age and gender stratification analyses.Table 4Association between the Rs1800469 and Rs2317130 polymorphism among gender and age of acquired AA patients*Means adjusted P = 0.038 aLogistic regression analysis was adjusted for age and gender </t>
  </si>
  <si>
    <t xml:space="preserve">The severity stratification analysis was presented in Tables 5, and subjects with TT genotype of rs1800469 had a significantly lower risk of AA (adjusted OR = 0.31, 95% CI = 0.12–0.77, P = 0.02) compared with the CC genotype in the SAA/vSAA patients. Similarly, in the recessive model, the TT genotype of rs1800469 decreased the incidence of acquired AA (adjusted OR = 0.34, 95% CI = 0.18–0.88, P = 0.02) in the SAA/vSAA patients. </t>
  </si>
  <si>
    <t xml:space="preserve">The severity stratification analysis was presented in Tables 5, and subjects with TT genotype of rs1800469 had a significantly lower risk of AA (adjusted OR = 0.31, 95% CI = 0.12–0.77, P = 0.02) compared with the CC genotype in the SAA/vSAA patients. </t>
  </si>
  <si>
    <t xml:space="preserve">Similarly, in the recessive model, the TT genotype of rs1800469 decreased the incidence of acquired AA (adjusted OR = 0.34, 95% CI = 0.18–0.88, P = 0.02) in the SAA/vSAA patients. On the contrary, a significant increased risk was observed for TT genotype of rs2317130 (adjusted OR = 2.52, 95% CI = 1.03–6.19, P = 0.04) compared with the CC genotype in the SAA/vSAA patients.Table 5Association between the Rs1800469 and Rs2317130 polymorphism and the risk branch of acquired AA patients*Means adjusted P = 0.02**Means adjusted P = 0.02***Means adjusted P = 0.04 aLogistic regression analysis was adjusted for age and gender </t>
  </si>
  <si>
    <t xml:space="preserve">Similarly, in the recessive model, the TT genotype of rs1800469 decreased the incidence of acquired AA (adjusted OR = 0.34, 95% CI = 0.18–0.88, P = 0.02) in the SAA/vSAA patients. </t>
  </si>
  <si>
    <t xml:space="preserve">On the contrary, a significant increased risk was observed for TT genotype of rs2317130 (adjusted OR = 2.52, 95% CI = 1.03–6.19, P = 0.04) compared with the CC genotype in the SAA/vSAA patients.Table 5Association between the Rs1800469 and Rs2317130 polymorphism and the risk branch of acquired AA patients*Means adjusted P = 0.02**Means adjusted P = 0.02***Means adjusted P = 0.04 aLogistic regression analysis was adjusted for age and gender </t>
  </si>
  <si>
    <t xml:space="preserve">Our study showed that the C to T variation of rs1800469 was associated with lower risk for acquired AA, especially in the SAA/vSAA patients. </t>
  </si>
  <si>
    <t xml:space="preserve">On the contrary, the TT genotype of rs2317130 showed increasing risk only in the SAA/vSAA patients compared to CC. </t>
  </si>
  <si>
    <t xml:space="preserve">To sum up, our results highlight that TGF-β1 polymorphisms may play a role in the risk of acquired AA. Past studies have shown that the level of TGF-β1 has a relationship with acquired AA incidence. </t>
  </si>
  <si>
    <t>PMC5726834</t>
  </si>
  <si>
    <t>rs4244285</t>
  </si>
  <si>
    <t xml:space="preserve">A ratio between 1.5-1.8 was considered as acceptable for polymerase chain reaction amplification. </t>
  </si>
  <si>
    <t xml:space="preserve">Polymerase chain reaction–restriction fragment length polymorphisms (PCR–RELPs) for the CYP2C19 loss-of-function (LOF) alleles on 2 polymorphic positions, *2 (681G4A, rs4244285) and *3 (636G4A, rs4986893), were performed as previously described method.9,10 The primers of CYP2C19 *2 and *3 were designed, and fast-digest restriction enzymes SmaI and BamHI for CYP2C19 *2 and *3 were used. </t>
  </si>
  <si>
    <t xml:space="preserve">Platelet aggregation assays Two ml of peripheral venous blood samples were obtained from subjects in a catheterization laboratory prior to the next dose of clopidogrel. </t>
  </si>
  <si>
    <t>rs1061170</t>
  </si>
  <si>
    <t xml:space="preserve">The age distribution in the AMD (84.22±6.553) and control (83.00±5.657) groups was matched in this study (P=0.873). </t>
  </si>
  <si>
    <t xml:space="preserve">As complement factor H (CFH) was regarded as one of the most important genetic risk factors, the single nucleotide polymorphism rs1061170 of CFH was assessed. </t>
  </si>
  <si>
    <t xml:space="preserve">It was found that the distribution of high-risk genotypes (YH/HH) and low-risk genotypes (YY) was matched between the case and control groups (P=0.596). An exon-based array (the Affymetrix Human Exon ST 1.0 array) was obtained for the microarray analysis. </t>
  </si>
  <si>
    <t>PMC6365564</t>
  </si>
  <si>
    <t>rs1051730</t>
  </si>
  <si>
    <t xml:space="preserve">By doing so, we identified three major studies of interest for the phenotype “smoking” (in CPD)31–33, and one study for “alcohol consumption”34. </t>
  </si>
  <si>
    <t xml:space="preserve">Within the three publications relevant to smoking, the SNP rs1051730 was identified as the top SNP for smoking quantity in CPD; ten additional SNPs also showed significant association with CDP. </t>
  </si>
  <si>
    <t xml:space="preserve">For alcohol, the number of candidate SNPs was 14. From the overall set of 25 SNPs, we included those meeting the following conditions: Small difference of MAF (≤3%) between the reference population (1000Genomes CEU) and the current 1000BRAINS study, no strong linkage disequilibrium (&lt;0.8) to other selected SNPs of this phenotype, and high imputation quality (median info score = 99.5%), as well as no deviation from HWE (p &gt; 0.05) in the subsample of 1000BRAINS. </t>
  </si>
  <si>
    <t>PMC5895380</t>
  </si>
  <si>
    <t>rs4646903</t>
  </si>
  <si>
    <t xml:space="preserve">Several single-nucleotide polymorphisms have been identified in the CYP1A1 gene, all of which were localized on chromosome 15q22.[7] Such polymorphisms were considered playing an important role in determining individual susceptibility to many cancers, involving cervical cancer. </t>
  </si>
  <si>
    <t xml:space="preserve">Among these polymorphisms, the most commonly studied is the MspI polymorphism (2A, m1, T3801C, or rs4646903), which is located in the 3′’ noncoding region of the CYP1A1 gene. </t>
  </si>
  <si>
    <t xml:space="preserve">Another commonly studied polymorphism is Ile462Val (2C, m2, or rs1048943), which gives rise to an amino acid transition in exon 7. The underlying biochemical hypothesis explaining the effect of the 2 variants is that both of them may influence mRNA expression or mRNA stability of the gene, resulting in a highly inducible activity of the enzyme.[8,9] </t>
  </si>
  <si>
    <t>rs1048943</t>
  </si>
  <si>
    <t xml:space="preserve">Another commonly studied polymorphism is Ile462Val (2C, m2, or rs1048943), which gives rise to an amino acid transition in exon 7. </t>
  </si>
  <si>
    <t xml:space="preserve">The underlying biochemical hypothesis explaining the effect of the 2 variants is that both of them may influence mRNA expression or mRNA stability of the gene, resulting in a highly inducible activity of the enzyme.[8,9] To date, a plenty of studies have reported the association between CYP1A1 MspI and Ile462Val polymorphisms and cervical cancer risk.[10–20] However, the relationship remains controversial. </t>
  </si>
  <si>
    <t>PMC5696326</t>
  </si>
  <si>
    <t>rs6971</t>
  </si>
  <si>
    <t xml:space="preserve">Since then, several newer second-generation tracers have emerged for use with either carbon-11 or fluor-18 labeling, boasting an improved pharmacokinetic profile and an up to 80-fold higher specific binding as demonstrated by animal blocking studies (54). </t>
  </si>
  <si>
    <t xml:space="preserve">Second-generation tracers radiolabeled with 18-F, which has a longer half-life, have made this technique available for nuclear imaging centers without cyclotron, although their use is complicated by the existence of a polymorphism (rs6971) in humans that occurs in 30% of the European population. </t>
  </si>
  <si>
    <t xml:space="preserve">Therefore, genotyping of study subjects at this locus is essential to allow interpretation of TSPO PET studies, by stratifying between genetic groups and exclusion of low-affinity subjects. As a meta-analysis is lacking for this specific research domain, the results of the existing studies are summarized in Table 2. </t>
  </si>
  <si>
    <t>PMC2758211</t>
  </si>
  <si>
    <t>rs9914357</t>
  </si>
  <si>
    <t xml:space="preserve">Haplotypes were determined by DNA sequence analysis of CMS patients and relatives. </t>
  </si>
  <si>
    <t xml:space="preserve">Gene frequency for the G or C nucleotide at SNP rs9914357 was determined by DNA sequencing of 100 control chromosomes. </t>
  </si>
  <si>
    <t xml:space="preserve">SNPs with minor allele frequency &gt;25% (CEPH) were selected. Data from screening over 100 suspected CMS cases of Northern European origin that did not have CHRNE mutations gave similar allele frequencies to the CEPH population. </t>
  </si>
  <si>
    <t>rs1053754</t>
  </si>
  <si>
    <t xml:space="preserve">To investigate the possibility that εR311Q and ε1369delG may be derived from original founder mutations we analysed a cluster of four single nucleotide polymorphisms (SNPs), rs1053754, rs8834, rs7774, rs9914357, that are located within the 3′ untranslated region of CHRNE. </t>
  </si>
  <si>
    <t xml:space="preserve">Haplotypes for patients and family members for the four SNPs were determined (Table 2; Fig. 1b). In all cases mutation ε1369delG associated with the haplotype T A T G at the four SNPs (P = 0.001) and mutation R311Q with SNP haplotype G A G C (P = 0.00006).Table 2Analysis of SNPs clustered in 3′ untranslated region of CHRNE in Dutch patients with AChR deficiency syndrome </t>
  </si>
  <si>
    <t xml:space="preserve">At Oxford the ε1369delG and εR311Q mutations have not been identified in patients with CMS from other ethnic origins, but ε1369delG has been reported in a patient from Northern Germany [10]. </t>
  </si>
  <si>
    <t xml:space="preserve">The common occurrence of ε1369delG and εR311Q, and their strict association with the respective CHRNE SNP haplotypes (rs1053754-rs8834-rs7774-rs9914357: T A T G and G A G C) strongly suggests a founder for each of these mutations originating in North Western Europe, possibly in Holland. </t>
  </si>
  <si>
    <t xml:space="preserve">Most CMS with severe endplate AChR deficiency result from recessive mutations in AChR ε-subunit gene, or the gene encoding rapsyn. The mutations in the ε-subunit are found along the length of the gene, and result in frameshifts or nonsense codons that truncate the subunit polypeptide chain, or loss of residues essential for AChR assembly or function. </t>
  </si>
  <si>
    <t>PMC3061299</t>
  </si>
  <si>
    <t>rs1642785</t>
  </si>
  <si>
    <t xml:space="preserve">Subjects genotyped were whites from the US Twelve tag-SNPs were genotyped and several inheritance models evaluated. </t>
  </si>
  <si>
    <t xml:space="preserve">The recessive inheritance model suggested that rs1642785 (IVS+38C&gt;G) and rs1042522 (Ex4+119C&gt;G, Pro72Arg) were associated with osteosarcoma risk. </t>
  </si>
  <si>
    <t xml:space="preserve">However, these genotypes were quite rare and this study, like those described above, was limited by its small sample size. In a different study of the p53 pathway, Toffoli et al. genotyped the Pro72Arg (rs1042522, Ex4+119C&gt;G) SNP in TP53 and the MDM2 -309 promoter SNP (rs2279744, T&gt;G) in 201 osteosarcoma cases and 250 controls from Italy [98]. </t>
  </si>
  <si>
    <t>rs1042522</t>
  </si>
  <si>
    <t xml:space="preserve">However, these genotypes were quite rare and this study, like those described above, was limited by its small sample size. </t>
  </si>
  <si>
    <t xml:space="preserve">In a different study of the p53 pathway, Toffoli et al. genotyped the Pro72Arg (rs1042522, Ex4+119C&gt;G) SNP in TP53 and the MDM2 -309 promoter SNP (rs2279744, T&gt;G) in 201 osteosarcoma cases and 250 controls from Italy [98]. </t>
  </si>
  <si>
    <t xml:space="preserve">The Pro72Arg SNP in TP53 has been associated with risk of several cancers, including lung and breast cancer (reviewed in [121]). In addition, the presence of the 72Arg allele was correlated with earlier age of cancer onset in individuals with LFS [122]. </t>
  </si>
  <si>
    <t>rs998075</t>
  </si>
  <si>
    <t xml:space="preserve">Common SNPs in 13 growth-related genes were also evaluated as candidate risk modifiers in the BDISO. </t>
  </si>
  <si>
    <t xml:space="preserve">Of the 52 SNPs evaluated, two correlated SNPs in insulin-like growth factor receptor 2 (IGF2R, rs998075 and rs998074) were associated with increased risk of osteosarcoma (OR 2.04, 95% CI 1.29–3.24) [62]. </t>
  </si>
  <si>
    <t xml:space="preserve">One of those SNPs, rs998075 (Ex16+88G&gt;A), resulted in loss of methylation in a CpG island but the impact of this alteration on IGF2R protein function is not known. As noted above, the IGFs are potential regulators of carcinogenesis in several cancer types and IGF1 levels have been associated with cancer risk. </t>
  </si>
  <si>
    <t xml:space="preserve">One of those SNPs, rs998075 (Ex16+88G&gt;A), resulted in loss of methylation in a CpG island but the impact of this alteration on IGF2R protein function is not known. </t>
  </si>
  <si>
    <t xml:space="preserve">As noted above, the IGFs are potential regulators of carcinogenesis in several cancer types and IGF1 levels have been associated with cancer risk. Followup of these findings in osteosarcoma is needed to better understand how genetic variation in IGF2R contributes to its etiology. </t>
  </si>
  <si>
    <t>rs896324</t>
  </si>
  <si>
    <t xml:space="preserve">Associations with the 9 SNPs previously associated with cancer were not noted in this study. </t>
  </si>
  <si>
    <t xml:space="preserve">Overall, seven SNPs were associated with osteosarcoma; the strongest result was noted for SNP, rs896324 (OR 1.75, 95% CI 1.13–2.69). </t>
  </si>
  <si>
    <t xml:space="preserve">These SNPs are in slightly different locations than the SNPs associated with other cancers. The details of 8q24 are still being explored, but a long-range regulator of the MYC proto-oncogene may be present in this region [126]. </t>
  </si>
  <si>
    <t>PMC3804582</t>
  </si>
  <si>
    <t>rs863582</t>
  </si>
  <si>
    <t xml:space="preserve">In this study, we performed a case-control study of 1,048 incident lung cancer cases and 1,048 age- and sex frequency-matched cancer-free controls in a Chinese population to investigate the role of MUC4 gene polymorphism in lung cancer etiology. </t>
  </si>
  <si>
    <t xml:space="preserve">We identified nine SNPs that were significantly associated with increased lung cancer risk (P = 0.0425 for rs863582, 0.0333 for rs842226, 0.0294 for rs842225, 0.0010 for rs2550236, 0.0149 for rs2688515, 0.0191 for rs 2641773, 0.0058 for rs3096337, 0.0077 for rs859769, and 0.0059 for rs842461 in an additive model). </t>
  </si>
  <si>
    <t xml:space="preserve">Consistent with these single-locus analysis results, the haplotype analyses revealed an adverse effect of the haplotype “GGC” of rs3096337, rs859769, and rs842461 on lung cancer. Both the haplotype and diplotype “CTGAGC” of rs863582, rs842226, rs2550236, rs842225, and rs2688515 had an adverse effect on lung cancer, which is also consistent with the single-locus analysis. </t>
  </si>
  <si>
    <t>rs842461</t>
  </si>
  <si>
    <t xml:space="preserve">Consistent with these single-locus analysis results, the haplotype analyses revealed an adverse effect of the haplotype “GGC” of rs3096337, rs859769, and rs842461 on lung cancer. </t>
  </si>
  <si>
    <t xml:space="preserve">Both the haplotype and diplotype “CTGAGC” of rs863582, rs842226, rs2550236, rs842225, and rs2688515 had an adverse effect on lung cancer, which is also consistent with the single-locus analysis. Moreover, we observed statistically significant interactions for rs863582 and rs842461 in heavy smokers. </t>
  </si>
  <si>
    <t>rs2550236</t>
  </si>
  <si>
    <t xml:space="preserve">Both the haplotype and diplotype “CTGAGC” of rs863582, rs842226, rs2550236, rs842225, and rs2688515 had an adverse effect on lung cancer, which is also consistent with the single-locus analysis. </t>
  </si>
  <si>
    <t xml:space="preserve">Moreover, we observed statistically significant interactions for rs863582 and rs842461 in heavy smokers. Our results suggest that MUC4 gene polymorphisms and their interaction with smoking may contribute to lung cancer etiology. </t>
  </si>
  <si>
    <t xml:space="preserve">To identify SNPs that were related to lung cancer, we first selected 296 of MUC4 SNPs with minor allele frequency (MAF) &gt; 5% from both dbSNP (http://www.ncbi.nlm.nih.gov/SNP, accessed 9/9/2012 and HapMap databases [Han Chinese]) (File S1 ), and genotyped them in a small subset of samples from 300 randomly selected pairs of case and control subjects from 1048 pairs on an Illumina high-throughput genotyping platform (Genome Analyzer IIx, Illumina Inc., San Diego, CA). </t>
  </si>
  <si>
    <t xml:space="preserve">Out of this group, we identified nine SNPs (rs863582, rs842226, rs842225, rs2550236, rs2688515, 2641773, rs3096337, rs859769, and rs842461) that exhibited significant frequency differences between cases and controls (data not shown). </t>
  </si>
  <si>
    <t xml:space="preserve">Genotype frequencies of SNPs can be influenced by sample sizes [31]. To minimize the bias due to small sample size, we next conducted direct sequencing for the whole set of 1,048 pairs of case and control samples using the ABI PRISM 7500 Sequence Detection System (Applied Biosystems, Foster City, CA) to confirm the above genotyping results (Table 1 ). The results from the two platforms were found to be 100% concordant; therefore, we provided association results from the entire set of 1048 pairs in this paper. </t>
  </si>
  <si>
    <t xml:space="preserve">To minimize the bias due to small sample size, we next conducted direct sequencing for the whole set of 1,048 pairs of case and control samples using the ABI PRISM 7500 Sequence Detection System (Applied Biosystems, Foster City, CA) to confirm the above genotyping results (Table 1 ). The results from the two platforms were found to be 100% concordant; therefore, we provided association results from the entire set of 1048 pairs in this paper. </t>
  </si>
  <si>
    <t xml:space="preserve">Finally, we identified two tagSNPs (rs863582 and rs842461) according to the following criteria: a minimal set of haplotypes that ensure an r2 of at least 0.8 to cover all possible haplotypes that had a frequency of at least 5% as evaluated by the tagSNPs program [32]. </t>
  </si>
  <si>
    <t xml:space="preserve">In addition, as shown in Figure 1 , the reconstructed linkage disequilibrium (LD) plot identified two blocks for the above nine SNPs in 1,048 control subjects: block 1 for rs863582, rs842226, rs842225, rs2550236, rs2688515 and rs 2641773; and block 2 for rs3096337, rs859769 and rs842461. Among these SNPs, we found the one in block2 were in high LD with each other (r2 min &gt; 0.80, D' = 1.00, see Table S1  for each pair), and therefore we chose rs842461 to represent all three. </t>
  </si>
  <si>
    <t xml:space="preserve">In addition, as shown in Figure 1 , the reconstructed linkage disequilibrium (LD) plot identified two blocks for the above nine SNPs in 1,048 control subjects: block 1 for rs863582, rs842226, rs842225, rs2550236, rs2688515 and rs 2641773; and block 2 for rs3096337, rs859769 and rs842461. </t>
  </si>
  <si>
    <t xml:space="preserve">Among these SNPs, we found the one in block2 were in high LD with each other (r2 min &gt; 0.80, D' = 1.00, see Table S1  for each pair), and therefore we chose rs842461 to represent all three. </t>
  </si>
  <si>
    <t>rs842225</t>
  </si>
  <si>
    <t xml:space="preserve">Association between individual SNPs and lung cancer risk </t>
  </si>
  <si>
    <t xml:space="preserve">As summarized in Table 1 , the genotype frequency distributions of the nine selected SNPs ((rs863582, rs842226, rs842225, rs2550236, rs2688515, 2641773, rs3096337, rs859769, and rs842461) in control subjects were all consistent with those expect from the HWE model (all P &gt; 0.05). </t>
  </si>
  <si>
    <t xml:space="preserve">One SNP (rs2688515) in this Chinese population represented an MAF that was 12.76% lower than reported in the dbSNP database (http://www.ncbi.nlm.nih.gov/SNP, accessed 9/9/2012), whereas the other SNPs (rs842226) represented an MAF 20.52% higher than those reported in the HapMap SNP database (Han Chinese), which may reflect either a diverse population difference or frequency bias due to small sample sizes from which the databases were derived. Allele frequencies of all SNPs showed significant differences between the 1048 case and control pairs (P = 0.0116 for rs863582, P = 0.0129 for rs842226, P = 0.0091 for rs842225, P = 0.0152 for rs2550236, P = 0.0036 for rs2688515, P = 0.0048 for rs2641773, P = 0.0012 for rs3096337, P = 0.0016 for rs859769, and P = 0.0012 for rs842461). </t>
  </si>
  <si>
    <t>rs2688515</t>
  </si>
  <si>
    <t xml:space="preserve">One SNP (rs2688515) in this Chinese population represented an MAF that was 12.76% lower than reported in the dbSNP database (http://www.ncbi.nlm.nih.gov/SNP, accessed 9/9/2012), whereas the other SNPs (rs842226) represented an MAF 20.52% higher than those reported in the HapMap SNP database (Han Chinese), which may reflect either a diverse population difference or frequency bias due to small sample sizes from which the databases were derived. </t>
  </si>
  <si>
    <t xml:space="preserve">Allele frequencies of all SNPs showed significant differences between the 1048 case and control pairs (P = 0.0116 for rs863582, P = 0.0129 for rs842226, P = 0.0091 for rs842225, P = 0.0152 for rs2550236, P = 0.0036 for rs2688515, P = 0.0048 for rs2641773, P = 0.0012 for rs3096337, P = 0.0016 for rs859769, and P = 0.0012 for rs842461). Significant associations were observed for all nine SNPs (P = 0.0425 for rs863582, 0.0333 for rs842226, 0.0294 for rs842225, 0.0010 for rs2550236, 0.0149 for rs2688515, 0.0191 for rs 2641773, 0.0058 for rs3096337, 0.0077 for rs859769, and 0.0059 for rs842461 in a additive model) based on the best fit of the AIC. </t>
  </si>
  <si>
    <t xml:space="preserve">Allele frequencies of all SNPs showed significant differences between the 1048 case and control pairs (P = 0.0116 for rs863582, P = 0.0129 for rs842226, P = 0.0091 for rs842225, P = 0.0152 for rs2550236, P = 0.0036 for rs2688515, P = 0.0048 for rs2641773, P = 0.0012 for rs3096337, P = 0.0016 for rs859769, and P = 0.0012 for rs842461). </t>
  </si>
  <si>
    <t xml:space="preserve">Significant associations were observed for all nine SNPs (P = 0.0425 for rs863582, 0.0333 for rs842226, 0.0294 for rs842225, 0.0010 for rs2550236, 0.0149 for rs2688515, 0.0191 for rs 2641773, 0.0058 for rs3096337, 0.0077 for rs859769, and 0.0059 for rs842461 in a additive model) based on the best fit of the AIC. The two tagSNPs (rs863582 and rs842461) remained significant after applying 10,000 permutations (P value from empirical distribution of minimal P values = 0.0315). </t>
  </si>
  <si>
    <t>rs842226</t>
  </si>
  <si>
    <t xml:space="preserve">Significant associations were observed for all nine SNPs (P = 0.0425 for rs863582, 0.0333 for rs842226, 0.0294 for rs842225, 0.0010 for rs2550236, 0.0149 for rs2688515, 0.0191 for rs 2641773, 0.0058 for rs3096337, 0.0077 for rs859769, and 0.0059 for rs842461 in a additive model) based on the best fit of the AIC. </t>
  </si>
  <si>
    <t xml:space="preserve">The two tagSNPs (rs863582 and rs842461) remained significant after applying 10,000 permutations (P value from empirical distribution of minimal P values = 0.0315). Multivariate logistic regression models showed that after adjusting for confounding factors, compared with wild-type carriers in a dominant model, a significantly increased lung cancer risk was associated with the variant genotypes of rs863582 (T&gt;C) (adjusted OR = 1.39 and 95% CI = 1.02-1.56 for CT/CC genotypes) and rs842461 (A&gt;C) (adjusted OR = 1.25 and 95% CI = 1.05-1.49 for CA/CC genotypes) (Table 2 ). </t>
  </si>
  <si>
    <t xml:space="preserve">The two tagSNPs (rs863582 and rs842461) remained significant after applying 10,000 permutations (P value from empirical distribution of minimal P values = 0.0315). </t>
  </si>
  <si>
    <t xml:space="preserve">Multivariate logistic regression models showed that after adjusting for confounding factors, compared with wild-type carriers in a dominant model, a significantly increased lung cancer risk was associated with the variant genotypes of rs863582 (T&gt;C) (adjusted OR = 1.39 and 95% CI = 1.02-1.56 for CT/CC genotypes) and rs842461 (A&gt;C) (adjusted OR = 1.25 and 95% CI = 1.05-1.49 for CA/CC genotypes) (Table 2 ). We further assessed the associations of the rs863582 (T&gt;C) and rs842461 (A&gt;C) variant genotypes with lung cancer risk stratified by selected variables and histological types. </t>
  </si>
  <si>
    <t xml:space="preserve">Multivariate logistic regression models showed that after adjusting for confounding factors, compared with wild-type carriers in a dominant model, a significantly increased lung cancer risk was associated with the variant genotypes of rs863582 (T&gt;C) (adjusted OR = 1.39 and 95% CI = 1.02-1.56 for CT/CC genotypes) and rs842461 (A&gt;C) (adjusted OR = 1.25 and 95% CI = 1.05-1.49 for CA/CC genotypes) (Table 2 ). </t>
  </si>
  <si>
    <t xml:space="preserve">We further assessed the associations of the rs863582 (T&gt;C) and rs842461 (A&gt;C) variant genotypes with lung cancer risk stratified by selected variables and histological types. As shown in Table 3 , compared with the common wild-type homozygous genotype, the adverse effect of rs863582 (T&gt;C) was more evident in smokers (adjusted OR = 1.41 and 95% CI = 1.12-1.79), especially heavy smokers (≥ 20 pack-years, adjusted OR = 1.59 and 95% CI = 1.19-2.13) and in those with severe lung cancer (adjusted OR = 1.34 and 95% CI = 1.04-1.73). </t>
  </si>
  <si>
    <t xml:space="preserve">We further assessed the associations of the rs863582 (T&gt;C) and rs842461 (A&gt;C) variant genotypes with lung cancer risk stratified by selected variables and histological types. </t>
  </si>
  <si>
    <t xml:space="preserve">As shown in Table 3 , compared with the common wild-type homozygous genotype, the adverse effect of rs863582 (T&gt;C) was more evident in smokers (adjusted OR = 1.41 and 95% CI = 1.12-1.79), especially heavy smokers (≥ 20 pack-years, adjusted OR = 1.59 and 95% CI = 1.19-2.13) and in those with severe lung cancer (adjusted OR = 1.34 and 95% CI = 1.04-1.73). </t>
  </si>
  <si>
    <t xml:space="preserve">Consistent with these results of rs863582 (T&gt;C) genotypes and lung cancer risk analysis, rs842461 (A&gt;C) variant genotype analyses also revealed almost identical change tendencies in different subgroups. Association between haplotypes/diplotypes and lung cancer risk </t>
  </si>
  <si>
    <t xml:space="preserve">Consistent with these results of rs863582 (T&gt;C) genotypes and lung cancer risk analysis, rs842461 (A&gt;C) variant genotype analyses also revealed almost identical change tendencies in different subgroups. </t>
  </si>
  <si>
    <t xml:space="preserve">Association between haplotypes/diplotypes and lung cancer risk A global score test showed statistically significant differences in haplotype frequency distribution between the cases and controls for blocks 1 (χ2 = 43.67, df = 22, P value = 0.0039, P simb = 0.0021) and 2 (χ2 = 12.05, df = 4, P value = 0.0169, P simb = 0.0107) (Table 4 ). </t>
  </si>
  <si>
    <t>rs3096337</t>
  </si>
  <si>
    <t xml:space="preserve">A global score test showed statistically significant differences in haplotype frequency distribution between the cases and controls for blocks 1 (χ2 = 43.67, df = 22, P value = 0.0039, P simb = 0.0021) and 2 (χ2 = 12.05, df = 4, P value = 0.0169, P simb = 0.0107) (Table 4 ). </t>
  </si>
  <si>
    <t xml:space="preserve">Logistic regression analyses revealed that lung cancer risk was significantly increased among individuals carrying the haplotype “GGC” (adjusted OR = 1.30 and 95% CI = 1.09-1.55) compared with those carrying the most common haplotype “ATA” in block 2 (Table 4 ). Notably, the “GGC” haplotype harbored the rs3096337 G allele and the rs842461 C allele, and these two alleles were both associated with significantly increased lung cancer risk in the single-locus analysis. </t>
  </si>
  <si>
    <t xml:space="preserve">Furthermore, the stratified analyses revealed that lung cancer risk was further increased among heavy smokers carrying the haplotype “GGC” (adjusted OR = 1.60 and 95% CI = 1.19-2.15). In block 1, both the haplotype and the diplotype analyses revealed an adverse effect of the haplotype “CTGAGC” of rs863582, rs842226, rs2550236, rs842225, rs2688515, and rs2641773 (especially among heavy smokers [adjusted OR = 1.57 and 95% CI = 1.16-2.13]), and this effect is consistent with the single-locus analysis results (Table S3 ). </t>
  </si>
  <si>
    <t xml:space="preserve">Furthermore, the stratified analyses revealed that lung cancer risk was further increased among heavy smokers carrying the haplotype “GGC” (adjusted OR = 1.60 and 95% CI = 1.19-2.15). </t>
  </si>
  <si>
    <t xml:space="preserve">In block 1, both the haplotype and the diplotype analyses revealed an adverse effect of the haplotype “CTGAGC” of rs863582, rs842226, rs2550236, rs842225, rs2688515, and rs2641773 (especially among heavy smokers [adjusted OR = 1.57 and 95% CI = 1.16-2.13]), and this effect is consistent with the single-locus analysis results (Table S3 ). </t>
  </si>
  <si>
    <t xml:space="preserve">Gene-smoking interaction analysis As summarized in Table 5 , we first classified cumulative smoking dose as a discrete variable (nonsmokers, light smokers, and heavy smokers) to avoid the issue of potential participant misclassification for smoking exposure. </t>
  </si>
  <si>
    <t xml:space="preserve">When we considered nonsmokers with TT or TC/CC as the reference group in the joint-effects model, heavy smokers with the same genotypes had the greatest risk for lung cancer (OR = 1.73 and 95% CI = 1.27-2.36; OR = 2.50 and 95% CI = 1.85-3.39), suggesting that it is a major risk factor for lung cancer. </t>
  </si>
  <si>
    <t xml:space="preserve">The genotype-smoking interaction model revealed significant multiplicative interaction between the rs863582 polymorphism (TC/CC versus TT) and trichotomized cumulative smoking dose (P &lt; 0.0001). </t>
  </si>
  <si>
    <t xml:space="preserve">We also observed a consistent and robust result when considering smoking as continuous cumulative smoking dose (square root of pack-years) (P &lt; 0.0001). Similar to the results of rs863582, rs842461 exhibited almost identical change tendencies in genotype and cumulative smoking dose analysis. </t>
  </si>
  <si>
    <t xml:space="preserve">When taking nonsmokers with AA or CA/CC as the reference group in the joint-effects model, heavy smokers with the same genotypes had the greatest risk for lung cancer (OR = 1.82 and 95% CI = 1.35-2.46; OR = 2.43 and 95% CI = 1.78-3.32), suggesting that it is a major risk factor for lung cancer. </t>
  </si>
  <si>
    <t xml:space="preserve">The genotype-smoking interaction model revealed significant multiplicative interaction between the rs842461 polymorphism (CA/CC versus AA) and trichotomized cumulative smoking dose (P = 0.0001). </t>
  </si>
  <si>
    <t xml:space="preserve">We also found a consistent and robust result when considering smoking as continuous cumulative smoking dose (square root of pack-years) (P = 0.0024). </t>
  </si>
  <si>
    <t xml:space="preserve">In the present case-control study, we investigated the effect of multiple common MUC4 gene variants and their interaction with cigarette exposure on lung cancer risk in a Southern Han Chinese population. </t>
  </si>
  <si>
    <t xml:space="preserve">We found that nine SNPs (rs863582, rs842226, rs842225, rs2550236, rs2688515, 2641773, rs3096337, rs859769, and rs842461) were significantly associated with lung cancer risk. </t>
  </si>
  <si>
    <t xml:space="preserve">Consistent with the results of single-locus analysis, the haplotype analyses revealed an adverse effect of the haplotype “GGC” of rs3096337, rs859769, and rs842461 on lung cancer. Both the haplotype and diplotype “CTGAGC” of rs863582, rs842226, rs2550236, rs842225, and rs2688515 had adverse effects on lung cancer risk, which is consistent with the single-locus analysis results. </t>
  </si>
  <si>
    <t xml:space="preserve">Consistent with the results of single-locus analysis, the haplotype analyses revealed an adverse effect of the haplotype “GGC” of rs3096337, rs859769, and rs842461 on lung cancer. </t>
  </si>
  <si>
    <t xml:space="preserve">Both the haplotype and diplotype “CTGAGC” of rs863582, rs842226, rs2550236, rs842225, and rs2688515 had adverse effects on lung cancer risk, which is consistent with the single-locus analysis results. Moreover, we observed a statistically significant interaction for rs863582 and rs842461 with cigarette smoking when tested as either a discrete or continuous variable. </t>
  </si>
  <si>
    <t xml:space="preserve">Both the haplotype and diplotype “CTGAGC” of rs863582, rs842226, rs2550236, rs842225, and rs2688515 had adverse effects on lung cancer risk, which is consistent with the single-locus analysis results. </t>
  </si>
  <si>
    <t xml:space="preserve">Moreover, we observed a statistically significant interaction for rs863582 and rs842461 with cigarette smoking when tested as either a discrete or continuous variable. These findings support our hypothesis that MUC4 polymorphisms and their interaction with smoking may contribute to lung cancer etiology. </t>
  </si>
  <si>
    <t xml:space="preserve">Accumulating evidence suggests that MUC4 might also be a potential diagnostic and prognostic marker for other malignancies, such as ductal carcinoma[40–42]. </t>
  </si>
  <si>
    <t xml:space="preserve">We first of all found that the two tagSNPs, rs842461and rs863582 were associated with lung cancer risk. </t>
  </si>
  <si>
    <t xml:space="preserve">In the single-locus association analysis, variant genotypes of these two SNPs exhibited a significantly increased risk of lung cancer individually, even after 10,000 permutations. Moreover, we found “GGC” was accounted for a 60% increase in lung cancer risk among heavy smokers, which was consistent with the effect of variant rs842461 genotypes among the same subgroup, suggesting that the adverse effect of “GGC” was indeed driven by the rs842461 C allele and the rs3096337 G allele. </t>
  </si>
  <si>
    <t xml:space="preserve">In the single-locus association analysis, variant genotypes of these two SNPs exhibited a significantly increased risk of lung cancer individually, even after 10,000 permutations. </t>
  </si>
  <si>
    <t xml:space="preserve">Moreover, we found “GGC” was accounted for a 60% increase in lung cancer risk among heavy smokers, which was consistent with the effect of variant rs842461 genotypes among the same subgroup, suggesting that the adverse effect of “GGC” was indeed driven by the rs842461 C allele and the rs3096337 G allele. </t>
  </si>
  <si>
    <t xml:space="preserve">These two SNPs were both located in haplotype block 2, which showed a significant and consistent association with lung cancer risk. Notably, block 2 corresponds to intron 1. </t>
  </si>
  <si>
    <t xml:space="preserve">Interestingly, the variant genotypes had no effect in nonsmokers or light smokers but were risk factors among heavy smokers compared with their respective wild-type genotypes. </t>
  </si>
  <si>
    <t xml:space="preserve">For example, heavy smoking (≥20 pack-years) alone only conferred a 1.58-fold increased lung cancer risk for rs863582, but the effect of heavy smoking with the same genotypes was almost 1.73- or 2.50-fold when TT or TC/CC genotype was used as the respective reference in the joint-effects model, indicating a risk-enhancing relationship between smoking and rs863582 genotype variants. </t>
  </si>
  <si>
    <t xml:space="preserve">Consistent with these results, the rs842461 variant genotype analyses also revealed almost identical change tendencies. The underlying mechanism involved in the interaction between MUC4 and smoking is not clear. </t>
  </si>
  <si>
    <t xml:space="preserve">A large number of biologically active molecules, such as cytokines, bacterial products, growth factors, differentiation agents, and other factors (e.g., tobacco smoke) have been found to regulate MUC4 expression in vitro and/or in vivo in various cell types [43–46]. </t>
  </si>
  <si>
    <t xml:space="preserve">Therefore, it is likely that smoking might significantly induce MUC4 expression, and it is possible that the variant allele G of rs3096337 or C of rs842461 also leads to a higher basal expression level of MUC4 under normal circumstances. </t>
  </si>
  <si>
    <t xml:space="preserve">As MUC4 acts as a tumor promoter for lung cancer, the variant allele G of rs3096337 or C of rs842461 exerts a greater adverse effect than that of the wild-type allele among heavy smokers. Therefore, the subjects carrying the rs3096337 variant G or rs842461 variant C may have not have increased lung cancer risk under normal conditions but do have an elevated risk when the G or C allele is in strong LD with a variant allele of another gene (e.g., growth factor genes) that may induce MUC4 expression in response to heavy smoking. </t>
  </si>
  <si>
    <t xml:space="preserve">As MUC4 acts as a tumor promoter for lung cancer, the variant allele G of rs3096337 or C of rs842461 exerts a greater adverse effect than that of the wild-type allele among heavy smokers. </t>
  </si>
  <si>
    <t xml:space="preserve">Therefore, the subjects carrying the rs3096337 variant G or rs842461 variant C may have not have increased lung cancer risk under normal conditions but do have an elevated risk when the G or C allele is in strong LD with a variant allele of another gene (e.g., growth factor genes) that may induce MUC4 expression in response to heavy smoking. Nevertheless, such speculation requires further support from additional functional studies. </t>
  </si>
  <si>
    <t xml:space="preserve">Therefore, the subjects carrying the rs3096337 variant G or rs842461 variant C may have not have increased lung cancer risk under normal conditions but do have an elevated risk when the G or C allele is in strong LD with a variant allele of another gene (e.g., growth factor genes) that may induce MUC4 expression in response to heavy smoking. </t>
  </si>
  <si>
    <t xml:space="preserve">Nevertheless, such speculation requires further support from additional functional studies. There are three main strengths of this study. </t>
  </si>
  <si>
    <t>PMC3546731</t>
  </si>
  <si>
    <t>rs2029298</t>
  </si>
  <si>
    <t xml:space="preserve">Furthermore, Dong et al. show an association between the mitochondrial uncoupling proteins 5 (UCP5), SIRT6 and SIRT5 gene variants with carotid plaque, a surrogate marker of atherosclerosis [67]. </t>
  </si>
  <si>
    <t xml:space="preserve">A paper by Durik et al. also explored associations between single-nucleotide polymorphisms of selected nucleotide excision repair genes and arterial stiffness and found a significant association of a single-nucleotide polymorphism (rs2029298) in the putative promoter region of the XPE gene with carotid-femoral pulse wave velocity [22]. </t>
  </si>
  <si>
    <t xml:space="preserve">Finally, it is interesting to note that independent genome-wide association studies report an association between SNPs in the 9p21 locus with a risk for coronary artery disease and myocardial infarction risk [68]. This interval contains no annotated genes and is not associated with established CHD risk factors, such as plasma lipoproteins, hypertension or diabetes. </t>
  </si>
  <si>
    <t>PMC5058815</t>
  </si>
  <si>
    <t>rs1800795</t>
  </si>
  <si>
    <t xml:space="preserve">Studies investigating the association between interleukin-6 (IL-6) gene-174 G/C polymorphism (rs1800795) and thrombosis disorder risk reported conflicting results. </t>
  </si>
  <si>
    <t xml:space="preserve">The aim of our study was to assess the association between the IL-6 gene 174 G/C polymorphisms and the risk of thrombosis disorders. Thirty four case–control studies in 29 articles with 29,865 individuals were incorporated in this meta-analysis by searching the public databases including Medline, Embase, and ISI Web of Science databases as of June 1st, 2015. </t>
  </si>
  <si>
    <t>PMC4658098</t>
  </si>
  <si>
    <t>rs26311</t>
  </si>
  <si>
    <t xml:space="preserve">There are at least 263 single nucleotide polymorphisms (SNPs) in GHRL, reported in the dbSNP database (http://www.ncbi.nlm.nih.gov/snp/). </t>
  </si>
  <si>
    <t xml:space="preserve">Four SNPs of the GHRL gene (rs26311, rs27647, rs696217, and rs34911341) have been extensively studied [22, 23]. </t>
  </si>
  <si>
    <t xml:space="preserve">GHRL SNPs rs26311 and rs27647 are the two common coding SNPs in the promoter region. The GHRL rs696217 polymorphism is characterized by a G to T substitution resulting in a leucine (Leu) to methionine (Met) exchange at position 72 in exon 2 of the coding region of the preproghrelin gene, whereas the rs34911341 polymorphism is characterized by a C to T transition causing an arginine (Arg) to glutamine (Gln) exchange at position 51 in exon 2. </t>
  </si>
  <si>
    <t xml:space="preserve">GHRL SNPs rs26311 and rs27647 are the two common coding SNPs in the promoter region. </t>
  </si>
  <si>
    <t xml:space="preserve">The GHRL rs696217 polymorphism is characterized by a G to T substitution resulting in a leucine (Leu) to methionine (Met) exchange at position 72 in exon 2 of the coding region of the preproghrelin gene, whereas the rs34911341 polymorphism is characterized by a C to T transition causing an arginine (Arg) to glutamine (Gln) exchange at position 51 in exon 2. In addition, these genetic variations in the GHRL gene may affect the expression and function of GHRL protein, and thus modulate disease risk [24–26]. </t>
  </si>
  <si>
    <t>rs34911341</t>
  </si>
  <si>
    <t xml:space="preserve">The GHRL rs696217 polymorphism is characterized by a G to T substitution resulting in a leucine (Leu) to methionine (Met) exchange at position 72 in exon 2 of the coding region of the preproghrelin gene, whereas the rs34911341 polymorphism is characterized by a C to T transition causing an arginine (Arg) to glutamine (Gln) exchange at position 51 in exon 2. </t>
  </si>
  <si>
    <t xml:space="preserve">In addition, these genetic variations in the GHRL gene may affect the expression and function of GHRL protein, and thus modulate disease risk [24–26]. Hence, it is biologically reasonable to hypothesize a potential association between the GHRL rs26311, rs27647, rs696217, and rs34911341 polymorphisms with HBV-related diseases risk. </t>
  </si>
  <si>
    <t xml:space="preserve">The correlation between GHRL gene polymorphisms and serum GHRL levels remains unknown. </t>
  </si>
  <si>
    <t xml:space="preserve">Therefore, this study aimed to investigate whether SNPs rs26311, rs27647, rs696217, and rs34911341 of the GHRL gene and serum GHRL levels are associated with the risk to Chinese patients with HBV-related liver diseases. </t>
  </si>
  <si>
    <t xml:space="preserve">Genomic DNA was isolated from venous blood using the standard phenol–chloroform method. </t>
  </si>
  <si>
    <t xml:space="preserve">Genotypes of GHRL SNPs rs26311, rs27647, rs696217 and rs34911341 were determined with polymerase chain reaction–restriction fragment length polymorphism (PCR–RFLP). </t>
  </si>
  <si>
    <t xml:space="preserve">Primer sequences, annealing temperature, restriction enzymes and product size in SNPs genotyping are shown in Table 1. The PCR amplification was conducted in a final 25 μL reaction mixture comprising 2 μL of genomic DNA (60 ng/μL), 1 μL of forward primer (10 μmol/L), 1 μL of reverse primer (10 μmol/L), 12.5 μL of DreamTaq Green PCR Master Mix (Thermo Fisher Scientific), and 8.5 μL of nuclease-free deionized water using a Perkin-Elmer thermocycler (2700, Applied Biosystems, Foster City, CA, USA). </t>
  </si>
  <si>
    <t>rs27647</t>
  </si>
  <si>
    <t xml:space="preserve">The PCR amplification was conducted in a final 25 μL reaction mixture comprising 2 μL of genomic DNA (60 ng/μL), 1 μL of forward primer (10 μmol/L), 1 μL of reverse primer (10 μmol/L), 12.5 μL of DreamTaq Green PCR Master Mix (Thermo Fisher Scientific), and 8.5 μL of nuclease-free deionized water using a Perkin-Elmer thermocycler (2700, Applied Biosystems, Foster City, CA, USA). </t>
  </si>
  <si>
    <t xml:space="preserve">For GHRL SNPs rs26311, rs27647, rs696217 and rs34911341 10 μL of the PCR product was added to 1 μL of BcnI, Dra-I, Bsr-I, and Sac-I restriction endonuclease (Thermo Fisher Scientific), respectively. </t>
  </si>
  <si>
    <t xml:space="preserve">During the next step, the digested DNA fragments were separated on a 1.5% agarose gel and visualised under ultraviolet light after staining with GoldView I (Thermo Fisher Scientific) (Fig 1). Band size was determined using a DNA marker (CWBIO, Beijing, China). </t>
  </si>
  <si>
    <t xml:space="preserve">Association of GHRL gene polymorphisms with the risk of HBV-related diseases </t>
  </si>
  <si>
    <t xml:space="preserve">Among the 600 subjects, only one subject (among the control subjects) had the CT genotype for the GHRL rs34911341 polymorphism; the rest were wild-type CC homozygote. </t>
  </si>
  <si>
    <t xml:space="preserve">The genotype and allele frequencies of the GHRL rs26311, rs27647, and rs696217 polymorphisms between patients with HBV-related diseases and healthy controls are listed in Table 3. The genotype distributions of rs26311, rs27647 and rs696217 were in accordance with HWE in all studied groups (Table 3). </t>
  </si>
  <si>
    <t xml:space="preserve">The genotype and allele frequencies of the GHRL rs26311, rs27647, and rs696217 polymorphisms between patients with HBV-related diseases and healthy controls are listed in Table 3. </t>
  </si>
  <si>
    <t xml:space="preserve">The genotype distributions of rs26311, rs27647 and rs696217 were in accordance with HWE in all studied groups (Table 3). In the genotype analysis, no significant differences existed in the genotype distributions of rs26311, rs27647 and rs696217 among groups (P = 0.286, P = 0.418, and P = 0.803, respectively), nor were there significant differences in the distributions of allele frequency among groups (P = 0.062, P = 0.879, and P = 0.783, respectively). </t>
  </si>
  <si>
    <t xml:space="preserve">The genotype distributions of rs26311, rs27647 and rs696217 were in accordance with HWE in all studied groups (Table 3). </t>
  </si>
  <si>
    <t xml:space="preserve">In the genotype analysis, no significant differences existed in the genotype distributions of rs26311, rs27647 and rs696217 among groups (P = 0.286, P = 0.418, and P = 0.803, respectively), nor were there significant differences in the distributions of allele frequency among groups (P = 0.062, P = 0.879, and P = 0.783, respectively). With respect to the GHRL rs26311 polymorphism, binary logistic regression analyses adjusted by gender and age revealed that subjects carrying the rs26311 GC genotype (but not the CC genotype) experienced an increased risk of LC compared with those carrying the GG genotype (OR = 1.671, 95% CI = 1.013–2.757, P = 0.044). </t>
  </si>
  <si>
    <t xml:space="preserve">In the genotype analysis, no significant differences existed in the genotype distributions of rs26311, rs27647 and rs696217 among groups (P = 0.286, P = 0.418, and P = 0.803, respectively), nor were there significant differences in the distributions of allele frequency among groups (P = 0.062, P = 0.879, and P = 0.783, respectively). </t>
  </si>
  <si>
    <t xml:space="preserve">With respect to the GHRL rs26311 polymorphism, binary logistic regression analyses adjusted by gender and age revealed that subjects carrying the rs26311 GC genotype (but not the CC genotype) experienced an increased risk of LC compared with those carrying the GG genotype (OR = 1.671, 95% CI = 1.013–2.757, P = 0.044). Similarly, a significant increased risk of LC was found in dominant model GC+CC vs. GG (OR = 1.674, 95% CI = 1.040–2.696, P = 0.034). </t>
  </si>
  <si>
    <t xml:space="preserve">With respect to the GHRL rs26311 polymorphism, binary logistic regression analyses adjusted by gender and age revealed that subjects carrying the rs26311 GC genotype (but not the CC genotype) experienced an increased risk of LC compared with those carrying the GG genotype (OR = 1.671, 95% CI = 1.013–2.757, P = 0.044). </t>
  </si>
  <si>
    <t xml:space="preserve">Similarly, a significant increased risk of LC was found in dominant model GC+CC vs. GG (OR = 1.674, 95% CI = 1.040–2.696, P = 0.034). Furthermore, the rs26311 polymorphism was not associated with CHB and HCC risk in any analytic model. </t>
  </si>
  <si>
    <t xml:space="preserve">HBV-related LC patients compare with CHB patients </t>
  </si>
  <si>
    <t xml:space="preserve">To elucidate and distinguish the effects of GHRL rs26311 polymorphism on HBV-related LC through direct influence on LC progression or indirect influence as induced by HBV, CHB patients were also selected as a control group, and binary logistic regression was used to estimate ORs and 95% CIs after adjusting for gender and age to test the relationship between the rs26311 polymorphism and the risk of LC compared with CHB patients. </t>
  </si>
  <si>
    <t xml:space="preserve">The results indicated that there was no significant difference between rs26311 polymorphism and LC risk when compared with CHB patients (C vs. G: OR = 0.781, 95% CI = 0.544–1.120, P = 0.178; GC vs. GG: OR = 0.721, 95% CI = 0.401–1.296, P = 0.275; CC vs. GG: OR = 1.144, 95% CI = 0.588–2.226, P = 0.691; GC+CC vs. GG: OR = 0.693, 95% CI = 0.399–1.202, P = 0.192). Association of GHRL gene polymorphisms with the risk of HBV-related diseases according to gender </t>
  </si>
  <si>
    <t xml:space="preserve">Association of GHRL gene polymorphisms with the risk of HBV-related diseases according to gender </t>
  </si>
  <si>
    <t xml:space="preserve">In our stratified analysis of GHRL polymorphisms and risk of HBV-related diseases based on gender, no significant differences in the genotype and allele frequencies of rs26311, rs27647, and rs696217 among groups were observed. </t>
  </si>
  <si>
    <t xml:space="preserve">In the binary logistic regression analyses adjusted by age, we found that males who carried the rs26311 C allele were correlated with an increased risk of LC compared to the G allele (OR = 1.416, 95% CI = 1.017–1.972, P = 0.040). Similarly, male subjects carrying the rs26311 combined GC+CC genotypes were at increased risk of LC (OR = 1.729, 95% CI = 1.019–2.933, P = 0.042) (S1 Table). </t>
  </si>
  <si>
    <t xml:space="preserve">Given that the GHRL genetic background may be distinct in different populations, the genotype and allele frequencies of the four SNPs in our control group were further compared to those different ethnicities’ healthy controls from the Haplotype Map (HapMap) project (http://www.ncbi.nlm.nih.gov/snp/). </t>
  </si>
  <si>
    <t xml:space="preserve">There was lack of HapMap data from HCB (Han Chinese in Beijing), JPT (Japanese in Tokyo), CEU (Utah residents with northern and western European ancestry) and YRI (Yoruba in Ibadan) populations of the SNP rs34911341. </t>
  </si>
  <si>
    <t xml:space="preserve">Thus, we only compared the genotype and allele frequencies of controls for rs26311, rs27647, and rs696217 polymorphisms with the above populations from the HapMap database. The data list in Table 4 indicates that the distributions of rs26311, rs27647, and rs696217 in our control group were similar to those in the HCB and JPT populations, but significantly different from those in CEU and YRI populations. </t>
  </si>
  <si>
    <t xml:space="preserve">Thus, we only compared the genotype and allele frequencies of controls for rs26311, rs27647, and rs696217 polymorphisms with the above populations from the HapMap database. </t>
  </si>
  <si>
    <t xml:space="preserve">The data list in Table 4 indicates that the distributions of rs26311, rs27647, and rs696217 in our control group were similar to those in the HCB and JPT populations, but significantly different from those in CEU and YRI populations. For the rs26311 and rs696217 polymorphisms, the frequencies of genotype GG and allele G in CEU and YRI populations are significantly higher than frequencies in the healthy controls in the present study. </t>
  </si>
  <si>
    <t xml:space="preserve">Haplotype analysis of the GHRL gene polymorphisms and LC risk </t>
  </si>
  <si>
    <t xml:space="preserve">Haplotype analyses were performed in the patients with LC and healthy controls using SHEsis software, and seven possible haplotype frequencies of GHRL rs26311, rs27647, and rs696217 are presented in Table 5. </t>
  </si>
  <si>
    <t xml:space="preserve">Overall, linkage disequilibrium was not obviously observed between the alleles. The GTG haplotype is the most common haplotype and accounted for 41.6% in healthy controls, whereas the haplotype with the highest frequency in the LC group was CTG, which accounted for 35.8% of the total among the seven haplotypes. </t>
  </si>
  <si>
    <t xml:space="preserve">Mann-Whitney U test showed decreased serum GHRL in LC patients (17.54±15.59 μg/L) compared with the healthy controls (48.84±33.32 μg/L, P&lt;0.001). </t>
  </si>
  <si>
    <t xml:space="preserve">Similar significant results were also found when compared difference of serum GHRL values in two groups among the individuals with the same genotype of the rs26311 polymorphism. </t>
  </si>
  <si>
    <t xml:space="preserve">However, when considering the possible difference of GHRL levels among three different genotypes in the same group, no significant differences were observed, indicating that serum GHRL levels were not associated with the rs26311 polymorphism. Details are shown in Table 6. </t>
  </si>
  <si>
    <t xml:space="preserve">However, when considering the possible difference of GHRL levels among three different genotypes in the same group, no significant differences were observed, indicating that serum GHRL levels were not associated with the rs26311 polymorphism. </t>
  </si>
  <si>
    <t xml:space="preserve">Details are shown in Table 6. </t>
  </si>
  <si>
    <t>rs26312</t>
  </si>
  <si>
    <t xml:space="preserve">The first influence between GHRL rs26312, rs27647, rs26802, rs34911341, rs696217, and rs4684677 polymorphisms and liver fibrosis risk was reported by Moreno et al in 2010 [17]. </t>
  </si>
  <si>
    <t xml:space="preserve">They contained 284 chronic hepatitis C Spanish patients, and found that GHRL SNPs rs26312 and rs27647 influenced the progression of liver fibrosis in patients with chronic hepatitis C. Another study assessed the relationship of progression of HCC with the GHRL rs27647, rs34911341, and rs696217 polymorphisms in 40 Egyptian patients with chronic hepatitis C, 39 patients with HCV-related HCC, and 40 healthy subjects [26]. </t>
  </si>
  <si>
    <t xml:space="preserve">The findings of these researchers showed that the GHRL rs34911341 A allele was associated with HCC risk in patients with hepatitis C. Nonetheless, these studies were both performed with a small sample size and only focused on patients with HCV-related diseases. The present study included a relatively large total number of subjects (176 CHB patients, 106 LC patients, 151 HCC patients, and 167 healthy controls) and explored the interaction between GHRL rs26311, rs27647, rs696217 and rs34911341 polymorphisms and risk of HBV-related diseases. </t>
  </si>
  <si>
    <t xml:space="preserve">Males who carried the rs26311 C allele and the combined GC+CC genotypes in the GHRL gene were at significantly higher risk for LC. </t>
  </si>
  <si>
    <t xml:space="preserve">Significant differences were not observed in genotype and allele distributions of GHRL rs26311 in females. </t>
  </si>
  <si>
    <t xml:space="preserve">This gender effect may be due to the possible role of the larger total number of subjects in the male LC group (n = 88) than in the female LC group (n = 18). On the other hand, different types of diets (such as meat and vegetable intake) or lifestyles (such as tobacco and alcohol abuse) or gene–gene and gene–environment interactions between male and female subjects may also play a role. </t>
  </si>
  <si>
    <t>PMC5129912</t>
  </si>
  <si>
    <t>rs17125944</t>
  </si>
  <si>
    <t xml:space="preserve">A recent meta-analysis of genome-wide association studies (GWAS) in population of Caucasian identified a single nucleotide polymorphism (SNP) rs17125944 in the FERMT2 gene as a new susceptibility locus for late-onset Alzheimer's disease (LOAD). </t>
  </si>
  <si>
    <t xml:space="preserve">In order to validate the association of the rs17125944 polymorphism with LOAD risk in the northern Han Chinese, we recruited a case–control study of 2338 Han Chinese subjects (984 cases and 1354 age- and gender-matched controls). Our results demonstrated that there was no significant association between the rs17125944 polymorphism and LOAD (genotype: P = 0.953; allele: P = 0.975). </t>
  </si>
  <si>
    <t xml:space="preserve">In order to validate the association of the rs17125944 polymorphism with LOAD risk in the northern Han Chinese, we recruited a case–control study of 2338 Han Chinese subjects (984 cases and 1354 age- and gender-matched controls). </t>
  </si>
  <si>
    <t xml:space="preserve">Our results demonstrated that there was no significant association between the rs17125944 polymorphism and LOAD (genotype: P = 0.953; allele: P = 0.975). </t>
  </si>
  <si>
    <t xml:space="preserve">Furthermore, no significant differences were observed in alleles and genotypes distribution after stratification by apolipoprotein E (APOE) ε4 and multivariate logistic regression analysis. We also performed a meta-analysis in 81908 individuals. </t>
  </si>
  <si>
    <t xml:space="preserve">This result suggested that FERMT2 may be related to LOAD risk by influence Tau-mediated pathological process. </t>
  </si>
  <si>
    <t xml:space="preserve">The single nucleotide polymorphisms (SNP), rs17125944 in the FERMT2 gene on chromosome 14q22.1 was firstly found to be associated with LOAD in the completion of meta-analysis with 74,046 individuals from Caucasians. </t>
  </si>
  <si>
    <t xml:space="preserve">As a new susceptibility locus, rs17125944 reached genome-wide significance in the combined discovery and replication analysis [6]. Then three studies have replicated the association of rs17125944 polymorphism with the risk for LOAD. </t>
  </si>
  <si>
    <t xml:space="preserve">As a new susceptibility locus, rs17125944 reached genome-wide significance in the combined discovery and replication analysis [6]. </t>
  </si>
  <si>
    <t xml:space="preserve">Then three studies have replicated the association of rs17125944 polymorphism with the risk for LOAD. Ruiz et al. validated the association in Spanish [13], and Xiao et al. verified the association in Southern Han Chinese [14]; however, Jiao et al. failed to replicate the association of rs17125944 polymorphism with LOAD in another Chinese population [15]. </t>
  </si>
  <si>
    <t xml:space="preserve">Distributions of genotypes in AD patients and control subjects were in the Hardy-Weinberg equilibrium (P &gt; 0.05). </t>
  </si>
  <si>
    <t xml:space="preserve">The allele and genotype distributions of rs17125944 in cases and controls were showed in Table 2. </t>
  </si>
  <si>
    <t xml:space="preserve">And there were no significant differences between patients of LOAD and control participants (genotype P = 0.953; allele P = 0.975, OR = 0.998, 95% CI = 0.868-1.146). Then we stratified these data through the presence/absence of the APOE ε4. </t>
  </si>
  <si>
    <t xml:space="preserve">However, no significance was observed in both subjects with APOEε4 allele (genotype: P = 0.398; allele: P = 0.377, OR = 1.151, 95% CI = 0.842-1.572) and without the APOE ε4 allele (genotype: P = 0.395; allele: P = 0.586, OR = 0.957, 95% CI = 0.816-1.122). </t>
  </si>
  <si>
    <t xml:space="preserve">Furthermore, by multivariate logistic regression, there was also no association between the rs17125944 polymorphism and LOAD (dominant model: P = 0.766, OR = 0.974, 95% CI = 0.822-1.156; additive model: P = 0.937, OR = 0.994, 95% CI = 0.863-1.146; recessive model: P = 0.647, OR = 1.094, 95% CI = 0.746-1.603) after adjusting for age, gender, and the APOE ε4 allele carrier status (Table 3). </t>
  </si>
  <si>
    <t xml:space="preserve">It suggests that FERMT2 might play a role in the pathological process of AD through Tau-mediated neuronal injury. </t>
  </si>
  <si>
    <t xml:space="preserve">In 2013, a meta-analysis of 74 046 samples reported by the International Genomics of Alzheimer's Disease Project (IGAP) firstly found the susceptibility loci rs17125944 in FERMT2 gene for LOAD [6]. </t>
  </si>
  <si>
    <t xml:space="preserve">Different from the effect in the population of Caucasian, our current study showed no association of LOAD risk with the rs17125944 polymorphism in a northern Han Chinese population. Furthermore, the meta-analysis of related studies showed that rs17125944 polymorphism has no association with LOAD in Chinese. </t>
  </si>
  <si>
    <t xml:space="preserve">First of all, different genetic backgrounds between Han Chinese and European ancestry may lead to the opposite results. </t>
  </si>
  <si>
    <t xml:space="preserve">There is significant difference on the minor allele frequency (MAF) of rs17125944 between Chinese and Caucasians. </t>
  </si>
  <si>
    <t xml:space="preserve">The MAF of rs17125944 is 24% in Chinese, while the MAF of rs17125944 is 8.0% in Caucasians based on the dbSNP database (http://www.ncbi.nlm.nih.gov/projects/SNP). Meanwhile, multiple genes and environmental factors and gene-environment interactions may affect LOAD risk [2]. </t>
  </si>
  <si>
    <t>PMC3953547</t>
  </si>
  <si>
    <t>rs2229268</t>
  </si>
  <si>
    <t xml:space="preserve">A recent genome-wide association study revealed that there is an association between serum uric acid (SUA) levels and rs2544390, a common variant in low-density lipoprotein-related protein 2 (LRP2/Megalin) gene. </t>
  </si>
  <si>
    <t xml:space="preserve">Two other variants of LRP2, rs2229268 and rs3755166, are also found to have associations with dyslipidemia and Alzheimer’s disease, respectively, which also could have a relationship with SUA in human. </t>
  </si>
  <si>
    <t xml:space="preserve">Although no studies report that LRP2 transports urate, LRP2 is a multi-ligand receptor and expresses in many tissues including kidney, suggesting a direct and/or indirect relationship with gout. In the present study, we investigated the association between gout and these variants of LRP2 with 741 clinically diagnosed male gout patients and 1,302 controls. </t>
  </si>
  <si>
    <t>rs2544390</t>
  </si>
  <si>
    <t xml:space="preserve">In the present study, we investigated the association between gout and these variants of LRP2 with 741 clinically diagnosed male gout patients and 1,302 controls. </t>
  </si>
  <si>
    <t xml:space="preserve">As a result, the three common LRP2 variants, rs2544390, rs2229268 and rs3755166, showed no association with gout (P = 0.76, 0.55, and 0.22, respectively). </t>
  </si>
  <si>
    <t xml:space="preserve">Our study is the first to reveal that an SUA-related gene LRP2 is not involved in gout susceptibility. </t>
  </si>
  <si>
    <t xml:space="preserve">Genotyping of rs2544390, rs2229268, and rs3755166 in LRP2 gene was performed by an allelic discrimination assay (Custom Taqman MGB, Applied Biosystems) with a LightCycler 480 (Roche Diagnostics) [7]. </t>
  </si>
  <si>
    <t xml:space="preserve">To confirm their genotypes, more than 25 samples were subjected to direct sequencing with the following primers: for rs2544390, forward 5′-CTGTCTGAGACCATGACACAG-3′ and reverse, 5′-CCTCACCTGTCATTGTCTTG-3′; for 2229268, forward 5′-TCCGTTCAACTTTCAGACAG-3′ and reverse 5′-TTCCCAACTTTCTCAGGTTAC-3′; for 3755166, forward 5′-GTGTAAGGCCACTTGTGC-3′ and reverse 5′-GAAATGGACGAGGAGGAAAG-3′. </t>
  </si>
  <si>
    <t xml:space="preserve">DNA sequencing analysis was performed with a 3130xl Genetic Analyzer (Applied Biosystems) [8]. The software R (version 3.0.2) (http://www.r-project.org/) with package GenABEL was used for the calculation of linkage disequilibrium (r2). </t>
  </si>
  <si>
    <t xml:space="preserve">Table 1 shows the alleles of LRP2 variants, rs2544390, rs2229268, and rs3755166, for 2,043 Japanese participants (741 gout cases and 1,302 controls). </t>
  </si>
  <si>
    <t xml:space="preserve">The call rates for rs2544390, rs3755166, and rs2229268 were 98.2, 98.1, and 99.5 %, respectively. P values for Hardy–Weinberg equilibrium of these SNPs were 0.039, 0.095, and 0.134. P values that suggested mistyping were not obtained. The minor allele frequencies (MAFs) for the three LRP2 variants were more than 0.27 in both case and control groups, indicating these SNPs are very common in both these groups. </t>
  </si>
  <si>
    <t xml:space="preserve">Allele 1 is C and allele 2 is T in rs2544390. </t>
  </si>
  <si>
    <t xml:space="preserve">Allele 1 is A and allele 2 is G in rs2229268. Allele 1 is A and allele 2 is G in rs3755166 </t>
  </si>
  <si>
    <t xml:space="preserve">Allele 1 is A and allele 2 is G in rs2229268. </t>
  </si>
  <si>
    <t xml:space="preserve">Allele 1 is A and allele 2 is G in rs3755166 For all gout cases, the association analyses of the three LRP2 variants, rs2544390, rs2229268, and rs3755166, showed no association with gout (Table 1). </t>
  </si>
  <si>
    <t>rs3755166</t>
  </si>
  <si>
    <t xml:space="preserve">Allele 1 is A and allele 2 is G in rs3755166 </t>
  </si>
  <si>
    <t xml:space="preserve">For all gout cases, the association analyses of the three LRP2 variants, rs2544390, rs2229268, and rs3755166, showed no association with gout (Table 1). </t>
  </si>
  <si>
    <t xml:space="preserve">Our study demonstrated that the three LRP2 variants, rs2544390, rs2229268, and rs3755166, had no association with gout. </t>
  </si>
  <si>
    <t xml:space="preserve">Recent GWAS of SUA [9, 10] identified several genes including GLUT9/SLC2A9 and ABCG2/BCRP, which have been revealed to have associations with urate disorders such as renal hypouricemia [11, 12] and gout [13, 14]. Recent reports also show the significance of transporter genes such as ABCG2 [15, 16], NPT1/SLC17A1 [17], MCT9/SLC16A9 [18], and OAT4/SLC22A11 [19], for the pathogenesis of gout. LRP2 was first reported to have the association with SUA in the GWAS by Kamatani et al. [1]. </t>
  </si>
  <si>
    <t xml:space="preserve">LRP2 is originally found as a member of the low-density lipoprotein (LDL) receptor family and has been suggested to mediate endocytosis of LDL. </t>
  </si>
  <si>
    <t xml:space="preserve">Indeed, Mii et al. [2] reported that one variant of LRP2, rs2229268, has an association with serum LDL levels in humans, indicating the direct association between LRP2 and LDL. </t>
  </si>
  <si>
    <t xml:space="preserve">Since dyslipidemia is known as a risk to increase the insulin resistance, rs2229268 seems to have an association with SUA variation. Otherwise, LRP2 could be associated with SUA variation through the endocytosis of urate-binding proteins. </t>
  </si>
  <si>
    <t>PMC5955186</t>
  </si>
  <si>
    <t>rs35761398</t>
  </si>
  <si>
    <t xml:space="preserve">We found a significant difference between genotypic and allelic distributions of the Q63R polymorphism between the inpatients and outpatients. </t>
  </si>
  <si>
    <t xml:space="preserve">The R allele, a common allele of rs35761398, showed a lower frequency for hospitalized infants compared with controls (OR = 0.630, 95% CI: 0.408–0.0973; p = 0.037)-this mean that the common allele reduced the risk of hospitalization. </t>
  </si>
  <si>
    <t xml:space="preserve">Interestingly, a significant overrepresentation of the QQ genotype and the Q allele was observed in the hospitalized patients compared with controls (OR = 3.275, 95% CI: 1.221–8.705; p = 0.019 and OR = 1.586, 95% CI: 1.027–2.449; p = 0.037 respectively). The relative odds ratio suggested that the risk of hospitalization was more than three-fold in children with the QQ genotype. Table 2.Genotype and allele frequencies of CNR2 gene in patients with acute respiratory infection. </t>
  </si>
  <si>
    <t xml:space="preserve">Genomic DNA was extracted from nasopharyngeal swab samples using a DNA extraction kit following manufacturers' instructions (Roche, Germany). </t>
  </si>
  <si>
    <t xml:space="preserve">All samples were genotyped for the CNR2 rs35761398 variant, which changes the second and third adenosine at codon 63 (CAA) to guanosine (CGG) leading to the missense variant Q63R in the first intracellular signaling loop of the encoded CB2 protein. </t>
  </si>
  <si>
    <t xml:space="preserve">The genotypes of Q63R variation were determined by using a TaqMan assay with commercial probes (Thermo Fisher, USA). Both PCR and post-PCR allelic discrimination was performed on an ABI PRISM 7900 system (Applied Biosystems, USA). </t>
  </si>
  <si>
    <t>PMC4260784</t>
  </si>
  <si>
    <t>rs2395029</t>
  </si>
  <si>
    <t xml:space="preserve">After correction for multiple testing, no association between ARSSS and human SNPs or HLA class I types was found. </t>
  </si>
  <si>
    <t xml:space="preserve">In particular, the SNPs tagging HLA-B*5701 (rs2395029) and HLA-C expression levels (rs9264942), which are the strongest genetic predictors of HIV-1 control [41], did not discriminate between patients with high or low ARSSS. </t>
  </si>
  <si>
    <t>PMC5314132</t>
  </si>
  <si>
    <t>rs1106634</t>
  </si>
  <si>
    <t xml:space="preserve">Level 2 sample was collected in Manchester. N=206 subjects (n=114 having participated in Level 1; and n=92 new subjects recruited through advertisements) were successfully genotyped for ATP6V1B2 rs1106634 and interviewed for Montgomery-Åsberg Depression Rating Scale and lifetime depression, provided information about gender, age and neuroticism, and carried out both cognitive tasks. </t>
  </si>
  <si>
    <t xml:space="preserve">We used PLINK v1.07 (http://pngu.mgh.harvard.edu/purcell/plink/) to calculate Hardy–Weinberg equilibrium and to build regression models in Level 1. </t>
  </si>
  <si>
    <t xml:space="preserve">Logistic regression equations were run on lifetime depression, and linear regressions on BSI depression score, in additive, dominant and recessive models, with ATP6V1B2 rs1106634, population (Budapest or Manchester), gender and age as predictors. </t>
  </si>
  <si>
    <t xml:space="preserve">Bonferroni-corrected significance threshold was P⩽0.0083 for these six analyses. As post hoc tests in Level 1, with a nominal P⩽0.05 significance threshold, we intended to replicate the significant findings in the Budapest and Manchester subsamples, separately. </t>
  </si>
  <si>
    <t xml:space="preserve">IBM SPSS Statistics 23 was used for descriptive statistics, and to test post hoc effect of ATP6V1B2 rs1106634 on PAL and SOC performance in Level 2. </t>
  </si>
  <si>
    <t xml:space="preserve">We built a multivariate general linear model for the three PAL outcomes, and another one for the two SOC outcomes, with ATP6V1B2 rs1106634 as a fixed factor and gender, age, lifetime depression, MADRS score and NEO-PI-R neuroticism score as covariates in both models. </t>
  </si>
  <si>
    <t xml:space="preserve">A nominal P⩽0.05 significance threshold was applied. Similar multivariate models, but without rs1106634, were used to gain residuals for the task performance variables in order to visualize the genetic effect on them in the figures. </t>
  </si>
  <si>
    <t xml:space="preserve">A nominal P⩽0.05 significance threshold was applied. </t>
  </si>
  <si>
    <t xml:space="preserve">Similar multivariate models, but without rs1106634, were used to gain residuals for the task performance variables in order to visualize the genetic effect on them in the figures. </t>
  </si>
  <si>
    <t xml:space="preserve">Quanto (http://biostats.usc.edu/Quanto.html) was used to calculate the power of the main six tests, giving the Bonferroni-corrected P⩽0.0083 as type I error rate. Power to detect main genetic effects on lifetime depression is moderate or low: assuming an odds ratio (OR) of 1.2 and a population prevalence of 15% for lifetime depression, the power in our sample is 50.31% in a log-additive, 29.98% in a dominant and 5.79% in a recessive model. </t>
  </si>
  <si>
    <t xml:space="preserve">In silico functional analysis of rs1106634 and comparison with results of the Psychiatric Genetic Consortium GWAS </t>
  </si>
  <si>
    <t xml:space="preserve">In silico functional prediction using the SNP Function Prediction Tool (http://snpinfo.niehs.nih.gov/snpinfo/snpfunc.htm) showed no functional effects of our investigated SNP rs1106634, however, a nearby SNP with an LD of 0.62, namely the rs1042426, is a microRNA binding site, which suggests that this genetic region may have functional consequences related to gene expression regulation. </t>
  </si>
  <si>
    <t xml:space="preserve">Furthermore, the latest mega-analysis of the Psychiatric Genetic Consortium demonstrated that SNPs in high LD (based on the CEU population data) with rs1106634, namely rs6586899 (r2=0.96) and rs4335136 (r2=0.86), showed nominally significant associations with major depressive disorder (rs6586899 P=0.004, rs4335136 P=0.017), while the functional rs1042426 has a trend effect (P=0.089) supporting the weak but replicable role of ATP6V1B2 in lifetime depression.46 </t>
  </si>
  <si>
    <t xml:space="preserve">The main finding of our study is supporting the role of the ATP6V1B2 rs1106634 A allele, implicated in depression GWAS-s with a suggestive significance, as a risk allele for lifetime but not current depression suggesting a role in the long-term development of affective illness. </t>
  </si>
  <si>
    <t xml:space="preserve">This finding is further underlined by the association of this SNP with neuroticism, a well-established risk factor of depression, while the fact that neuroticism only partially mediated the association between rs1106634 and depression indicates a differential involvement of rs1106634 in these two phenomena. </t>
  </si>
  <si>
    <t xml:space="preserve">Our results also show that the effect of rs1106634 on lifetime risk of depression may be due to the association of the A allele with hippocampal dysfunction, thought to play a central role in the development of depression. We must also mention that while rs1106634 was implicated in several GWAS-s in psychiatric patients, it was not among the 15 genetic loci identified in major depression in a most recent study using an extremely large cohort with less intensive phenotyping approach using self-reported lifetime depression,10 the same phenotype as used in our study. </t>
  </si>
  <si>
    <t xml:space="preserve">The information is based on the CEU population of version 2 and release 24 of the HapMap project (http://hapmap.ncbi.nlm.nih.gov/). </t>
  </si>
  <si>
    <t xml:space="preserve">Multivariate general linear models indicate a significant effect of ATP6V1B2 rs1106634 genotype on PAL task performance but not on SOC task performance. </t>
  </si>
  <si>
    <t xml:space="preserve">Multivariate general linear models for the three PAL variables (a) and the two SOC variables (b) with gender, age and lifetime depression, current (MADRS) depression and neuroticism as covariates. Means of standardized residuals for the PAL (a) and SOC (b) variables are displayed in function of ATP6V1B2 rs1106634 genotype. </t>
  </si>
  <si>
    <t>PMC5651267</t>
  </si>
  <si>
    <t>rs2476601</t>
  </si>
  <si>
    <t xml:space="preserve">Even here, the problem is magnified by the fact that some of the most highly associated risk genes beyond the HLA [e.g., protein tyrosine phosphatase, non-receptor type 22 (PTPN22)] have a low minor allele frequency, even among T1D subjects. </t>
  </si>
  <si>
    <t xml:space="preserve">For North American and European T1D subjects, the frequency of individuals with homozygosity for the risk variant of PTPN22 (1858T at rs2476601) ranges from 0.6 to 3.7% (33). </t>
  </si>
  <si>
    <t xml:space="preserve">Moreover, genes associated with T1D risk encode proteins that cluster within biological processes and/or pathways, posing a considerable challenge when analyzing the impact of a given risk variant. Currently, 57 genomic regions that are defined by 104 SNPs [some SNPs identify the same linkage disequilibrium block] are significantly associated with T1D according to immunobase.org. </t>
  </si>
  <si>
    <t>rs3184504</t>
  </si>
  <si>
    <t xml:space="preserve">As a specific example of immune signaling pathway cross-talk, we consider one gene that encodes a protein with known effects on cytokine receptor signaling. SH2B3 encodes a protein phosphatase Lnk that regulates Janus kinase/signal transducers and activators of transcription (JAK/STAT) signaling. </t>
  </si>
  <si>
    <t xml:space="preserve">The risk variant of SH2B3 (T at rs3184504) encodes a modified Lnk protein where arginine at amino acid 262 is replaced by tryptophan (R262W). </t>
  </si>
  <si>
    <t xml:space="preserve">Lnk is a regulator of Jak2 signaling in myeloid cells (36–38), and the T1D risk SNP for SH2B3/Lnk is associated with altered expression of key elements of IFNγ signaling including signal transducer and activator of transcription 1 (STAT1) (39). Furthermore, the target of Lnk, Jak2, is a cytosolic protein that transduces signals from a variety of cytokine receptors including IL-6, IL-13, G-CSF, IL-12, IL-23, granulocyte-macrophage colony-stimulating factor (GM-CSF), EPO, IL-3, and IL-5 (40, 41). </t>
  </si>
  <si>
    <t xml:space="preserve">PTPN22, commonly associated with modifying receptor signaling in T and B cells, is also reported to alter the way that DCs respond to danger signals such as bacterial lipopolysaccharide by modulating TRAF3 signaling and T1-IFN production (85). </t>
  </si>
  <si>
    <t xml:space="preserve">In lupus, the risk variant of PTPN22 tagged by rs2476601, the same variant that is associated with T1D (Table 1), is associated with altered TLR7-induced T1-IFN production (86). </t>
  </si>
  <si>
    <t xml:space="preserve">A major counter-regulator of IFN signaling is the regulatory cytokine IL-10. Indeed, IL-10 is so potent for protection of host cells from CTL-mediated killing that many DNA viruses have evolved viral homologs of IL-10 to protect them from antiviral immunity (87). </t>
  </si>
  <si>
    <t>rs3024504</t>
  </si>
  <si>
    <t xml:space="preserve">Indeed, IL-10 is so potent for protection of host cells from CTL-mediated killing that many DNA viruses have evolved viral homologs of IL-10 to protect them from antiviral immunity (87). </t>
  </si>
  <si>
    <t xml:space="preserve">The T1D risk locus defined by the SNPs rs3024504 and rs3024493 includes IL10 (Table 1). </t>
  </si>
  <si>
    <t xml:space="preserve">A protective role for IL-10 in murine T1D has been established through transgenic NOD mice that over-express IL-10 or where exogenous administration of recombinant IL-10, plasmid DNA encoding IL-10, or cells expressing IL-10 have been used (88–90). Moreover, in vitro, IL-10 protects human islets from the cytotoxic effects of inflammatory cytokines (91). </t>
  </si>
  <si>
    <t>PMC4118603</t>
  </si>
  <si>
    <t>rs2032582</t>
  </si>
  <si>
    <t xml:space="preserve">In order to produce accurate personalized recommendations, the focus should be placed on the relationship between a variant and its related gene, drug(s) and phenotype(s). </t>
  </si>
  <si>
    <t xml:space="preserve">For example, let us suppose that a patient with bipolar disorder receives a genetic test that has the potential to determine an A/C genotype for the variant rs2032582, which corresponds to the 7 : 87160618 nucleotide position of the ABCB1 gene. How can this information be translated into clinical knowledge? </t>
  </si>
  <si>
    <t xml:space="preserve">The medical professional should be well aware that although the majority (70–80%) of patients with bipolar disorder respond well to lithium, a significant proportion will present with patterns of partial or non-responsiveness. Before prescribing this drug, the physician enters the patient's encrypted genotype data into the proposed PGx assistant, which then identifies that the specific variant is related to lithium response. </t>
  </si>
  <si>
    <t>PMC4352187</t>
  </si>
  <si>
    <t>rs3754446</t>
  </si>
  <si>
    <t xml:space="preserve">Consequently, clinical outcomes are improved by targeting plasma concentrations and thus variants in the predominant metabolizing enzymes involved in Bu conjugation, glutathione S-transferase (GST) isoenzymes A1 (GSTA1) and M1 (GSTM1), have been tested for association with survival after transplant [10, 17, 54, 66–68, 72–75]. </t>
  </si>
  <si>
    <t xml:space="preserve">Yee et al. found a SNP in the GSTM1-GSTM5 locus, rs3754446, associated with an almost twofold shorter disease-free survival in two cohorts of acute myeloid leukemia (AML) patients treated with chemotherapy-based autologous HCT. </t>
  </si>
  <si>
    <t xml:space="preserve">Despite replicating in both cohorts (p = .001 and p = .028), the finding was not significant after correction for multiple testing [10]. The authors found similar relationships with rs4148405 in ABCC3, although while passing multiple testing correction in cohort 1 (p &lt; 10e−06), it did not replicate in cohort 2. </t>
  </si>
  <si>
    <t>PMC6377525</t>
  </si>
  <si>
    <t>rs1136224</t>
  </si>
  <si>
    <t xml:space="preserve">Association between MRC genes SNPs and obesity </t>
  </si>
  <si>
    <t xml:space="preserve">We performed the analysis looking for associations between SNPs, BMI and obesity risk in the three independent populations. Table 2 shows results for SNPS with differences in at least one of the three populations and a similar trend in the remaining ones, or that had p values near the nominal cut-off point (p≤0.05) in the three studies: rs1136224 (NDUFS2 gene), rs11205591 (NDUFS5), rs4600063 (SDHC), rs3770989 (NDUFS1) and rs10891319 (SDHD). </t>
  </si>
  <si>
    <t xml:space="preserve">These five SNPs were selected for further analysis in the whole population. Analysing these five SNPS in the total population, four polymorphisms were associated with BMI: rs4600063, rs10891319, rs3770989, rs11205591, located in the SDHC, SDHD, NDUFS1 and NDUFS5, genes, respectively. </t>
  </si>
  <si>
    <t>rs4600063</t>
  </si>
  <si>
    <t xml:space="preserve">These five SNPs were selected for further analysis in the whole population. </t>
  </si>
  <si>
    <t xml:space="preserve">Analysing these five SNPS in the total population, four polymorphisms were associated with BMI: rs4600063, rs10891319, rs3770989, rs11205591, located in the SDHC, SDHD, NDUFS1 and NDUFS5, genes, respectively. </t>
  </si>
  <si>
    <t xml:space="preserve">Results for these four SNPs are shown in table 3: rs4600063 and rs3770989 showed low association with BMI, which lost significance after Bonferroni correction (p&lt;0.0013). Rs10891319 and rs11205591 showed significant association with BMI after Bonferroni correction, with a p value of 0.0004 for the first one and 0.0011 for the second one. </t>
  </si>
  <si>
    <t xml:space="preserve">Results for these four SNPs are shown in table 3: rs4600063 and rs3770989 showed low association with BMI, which lost significance after Bonferroni correction (p&lt;0.0013). </t>
  </si>
  <si>
    <t xml:space="preserve">Rs10891319 and rs11205591 showed significant association with BMI after Bonferroni correction, with a p value of 0.0004 for the first one and 0.0011 for the second one. On the other hand, rs4600063 (genotypes AG and GG) and rs11205591 (GG genotype) reduced obesity risk, while rs10891319 (AG and GG genotypes) and rs1136224 (AG and GG genotypes) increased the risk (p&lt;0.05), but they did not reach the Bonferroni cut-off point. </t>
  </si>
  <si>
    <t>rs11205591</t>
  </si>
  <si>
    <t xml:space="preserve">Rs10891319 and rs11205591 showed significant association with BMI after Bonferroni correction, with a p value of 0.0004 for the first one and 0.0011 for the second one. </t>
  </si>
  <si>
    <t xml:space="preserve">On the other hand, rs4600063 (genotypes AG and GG) and rs11205591 (GG genotype) reduced obesity risk, while rs10891319 (AG and GG genotypes) and rs1136224 (AG and GG genotypes) increased the risk (p&lt;0.05), but they did not reach the Bonferroni cut-off point. </t>
  </si>
  <si>
    <t xml:space="preserve">Figure 1 shows BMI differences for rs10891319 and rs11205591 polymorphisms in each independent population and as a whole. A similar trend can be observed in both figure 1A,B, although only the rs11205591 SNP reaches significance in the HORTEGA study (p&lt;0.05). </t>
  </si>
  <si>
    <t xml:space="preserve">We studied additive effects for all these SNPs and an additive effect for rs11205591 and rs10891319 SNPs was found in the whole sample: patients carrying GG/AA combination presented significant lower BMI (figure 2A) and lower obesity risk (figure 2B) than patients carrying CC-CG/AG GG genotypes (data are expressed as rs11205591 genotype/rs10891319 genotype). </t>
  </si>
  <si>
    <t xml:space="preserve">Despite differences in age, sex, BMI and obesity prevalence between the three samples, a similar trend was found considering them individually, while rs10891319 showed the strongest in the whole sample. </t>
  </si>
  <si>
    <t xml:space="preserve">Furthermore, an additive interaction was observed between these two SNPs, with a maximal BMI difference of 1.4 kg/m2 found between genotypes (CC-GG/AA GG vs GG/AA carriers, expressed as rs11205591/rs10891319 genotype carriers). </t>
  </si>
  <si>
    <t xml:space="preserve">In agreement with these findings, significant differences in obesity risk were also found. Another SNP associated with BMI in one of the three populations and in the whole group, rs3770989, is located in the 3’UTR region of the NDUFS1 gene, which codes for NADH dehydrogenase (ubiquinone) Fe-S protein 1. </t>
  </si>
  <si>
    <t>rs3770989</t>
  </si>
  <si>
    <t xml:space="preserve">In agreement with these findings, significant differences in obesity risk were also found. </t>
  </si>
  <si>
    <t xml:space="preserve">Another SNP associated with BMI in one of the three populations and in the whole group, rs3770989, is located in the 3’UTR region of the NDUFS1 gene, which codes for NADH dehydrogenase (ubiquinone) Fe-S protein 1. </t>
  </si>
  <si>
    <t xml:space="preserve">In silico analysis in TargetScanHuman (http://www.targetscan.org/vert_50/) showed that this SNP is located between two regions of miRNA binding sites, although it does not seem to affect either of them.30 31 On the other hand, the rs11205591 and rs10891319 SNPs are located in 3’ regions of NDUFS5 and SDHD genes, respectively. Although these SNPs have an unknown functional effect, they could be in linkage disequilibrium with other truly functional polymorphisms. </t>
  </si>
  <si>
    <t xml:space="preserve">In silico analysis in TargetScanHuman (http://www.targetscan.org/vert_50/) showed that this SNP is located between two regions of miRNA binding sites, although it does not seem to affect either of them.30 31 On the other hand, the rs11205591 and rs10891319 SNPs are located in 3’ regions of NDUFS5 and SDHD genes, respectively. </t>
  </si>
  <si>
    <t xml:space="preserve">Although these SNPs have an unknown functional effect, they could be in linkage disequilibrium with other truly functional polymorphisms. New studies are needed to address this question. </t>
  </si>
  <si>
    <t>PMC3286457</t>
  </si>
  <si>
    <t>rs6596140</t>
  </si>
  <si>
    <t xml:space="preserve">To identify genes influencing hypertension and blood pressure, we conducted a combined linkage and association study using over 500,000 single nucleotide polymorphisms (SNPs) genotyped in 328 individuals comprising 111 hypertensive probands and their siblings. </t>
  </si>
  <si>
    <t xml:space="preserve">Using a family-based association test, we found an association with SNPs on chromosome 5q31.1 (rs6596140; P&lt;9×10−8) for hypertension. </t>
  </si>
  <si>
    <t xml:space="preserve">One candidate gene, PDC, was replicated, with rs3817586 on 1q31.1 attaining P = 2.5×10−4 and 2.9×10−5 in the within-family tests for DBP and MAP, respectively. We also identified regions of significant linkage for systolic and diastolic blood pressure on chromosomes 2q22 and 5p13, respectively. </t>
  </si>
  <si>
    <t>rs1605685</t>
  </si>
  <si>
    <t xml:space="preserve">We also identified regions of significant linkage for systolic and diastolic blood pressure on chromosomes 2q22 and 5p13, respectively. </t>
  </si>
  <si>
    <t xml:space="preserve">Further family-based association analysis of the linkage peak on chromosome 5 yielded a significant association (rs1605685, P&lt;7×10−5) for DBP. </t>
  </si>
  <si>
    <t xml:space="preserve">This is the first combined linkage and association study of hypertension and its related quantitative traits with Chinese ancestry. The associations reported here account for the action of common variants whereas the discovery of linkage regions may point to novel targets for rare variant screening. </t>
  </si>
  <si>
    <t xml:space="preserve">The whole-genome association scan for hypertension (disease status) and corresponding quantile-quantile (QQ) plot of observed p-values against those expected under the null hypothesis are presented in Figure S1. </t>
  </si>
  <si>
    <t xml:space="preserve">For the dichotomous variable of hypertension, four independent signals were found with P≤10−5, with one SNP (rs6596140) attaining P&lt;10−7 (Table S1). </t>
  </si>
  <si>
    <t xml:space="preserve">The location of this SNP (5q31.1), marked by a strong recombination hotspot, is far away from any annotated genes, and the nearest gene is follistatin-like 4 (FSTL4) (&gt;70 kb away) (Figure 1). FSTL4, a member of the follistatin gene family of TGF-beta superfamily inhibitors, is widely expressed in neurons, cardiac muscle cells, smooth muscle cells and intestinal epithelium [29]. If the associated SNP is truly associated, it may play a role in regulating this gene, or tagging another SNP having such a role. </t>
  </si>
  <si>
    <t xml:space="preserve">The observation that each SNP shows stronger association with one trait or another could reflect sampling variation or true differences in the underlying biological basis of the blood pressure traits. </t>
  </si>
  <si>
    <t xml:space="preserve">For the nine SNPs that were significant in continuous trait analysis, two markers (rs6596140 and rs6596142, r 2 = 0.84) were associated with hypertension status, with P&lt;9×10−8 and &lt;6×10−6, respectively. </t>
  </si>
  <si>
    <t xml:space="preserve">Five other markers (rs4463623, rs4434808, rs1387343, rs12930697, rs1550823) had moderate P values around .002 to .0004. The other two markers (rs9325113, rs2075514) showed no association. </t>
  </si>
  <si>
    <t>rs3817586</t>
  </si>
  <si>
    <t xml:space="preserve">In total, this involved examining 101 SNPs. </t>
  </si>
  <si>
    <t xml:space="preserve">One SNP in PDC on 1q31.1 was significantly associated after Bonferroni correction for multiple testing of 101 SNPs, with rs3817586 (tagging rs11812050, r 2 = 0.95) attaining P = 2.5×10−4 and 2.9×10−5 in the within-family tests for DBP and MAP, respectively. </t>
  </si>
  <si>
    <t xml:space="preserve">Nonetheless, when examining the QQ plot of these tests (Figure S5), there were only small deviations from what is expected under the null hypothesis, suggesting a lack of power. Phosducin (Pdc), which was identified in retina and brain as a 33-kDa protein and binds to the βγ subunits of heterotrimeric GTP-binding proteins [37], [38], is a potential candidate gene for retinitis pigmentosa [39]. </t>
  </si>
  <si>
    <t xml:space="preserve">Our linkage analysis revealed two novel regions of linkage for DBP, 5p13.1 and 5p13.2, formally achieving genome-wide significance, and also one novel region for SBP, 2q22.3 (LOD = 3.01). </t>
  </si>
  <si>
    <t xml:space="preserve">Our association analysis has identified a significant variant (rs6596140) for hypertension and also detected effects of relatively common alleles with modest P values for quantitative traits. </t>
  </si>
  <si>
    <t xml:space="preserve">The region of association (Figure 1) is limited to a 3-kb region flanked by strong recombination hotspots, which are surrounded by multiple non-coding sequences but no known genes. FSTL4, which is a key modulator in muscle development, was specified as nominally associated with increased risk of stroke in a cardiovascular health study [51]. It is possible that the nearby associated SNP we detected plays a regulatory role for FSTL4. </t>
  </si>
  <si>
    <t xml:space="preserve">There is limited overlap between the regions of strongest linkage and association. </t>
  </si>
  <si>
    <t xml:space="preserve">However, further assessment of SNP association under the linkage peak on chromosome 5 did yield a significant variant, rs1605685, after correcting for multiple testing of the 808 SNPs under the peak. </t>
  </si>
  <si>
    <t xml:space="preserve">Both linkage and association analysis provide useful, but different forms of information in identifying genetic contributions to complex traits. Linkage analyses are used with family data to find broad genomic regions that contain putative disease loci, while association analyses can identify much smaller regions, either a causal variant or one which is in linkage disequilibrium with such a disease-causing locus. </t>
  </si>
  <si>
    <t>PMC3387002</t>
  </si>
  <si>
    <t>rs9299</t>
  </si>
  <si>
    <t xml:space="preserve">SNP-1010A/G is Located within miRNA-7 Binding Site in HOXB5 3′-UTR </t>
  </si>
  <si>
    <t xml:space="preserve">We found SNP rs9299 (1010 A/G) is located within the 3′-UTR of the HOXB5 gene using the NCBI SNP database. </t>
  </si>
  <si>
    <t xml:space="preserve">HOXB5 was also predicted to be one of the target genes of miRNA-7 according to 3 of the different systemic bioinformatics software that we used, and the SNP (1010 A/G) was located within the miRNA-7 binding site (Figure 3A). </t>
  </si>
  <si>
    <t>rs9642880</t>
  </si>
  <si>
    <t xml:space="preserve">In recent years, genome-wide association studies (GWAS) have given us a deeper insight into the mechanisms related to genomic changes in various cancers. </t>
  </si>
  <si>
    <t xml:space="preserve">Chang et al. identified several susceptibility loci in human bladder cancer, including rs9642880 (nearest gene: MYC), rs710521 (nearest gene: TP63), and rs2294008 (nearest gene: PSCA) among others [26]. </t>
  </si>
  <si>
    <t xml:space="preserve">The involvement of miRNAs in human cancer has been discovered recently. In a previous study, we reported that miRNA-143 and miRNA-125b act as tumor suppressors in human bladder cancer by binding to the oncogenes RAS and E2F3 respectively [15], [16]. </t>
  </si>
  <si>
    <t xml:space="preserve">These polymorphisms may not only affect gene expression, but could also have a relationship with clinical features of cancer or even with the prognosis of cancer. </t>
  </si>
  <si>
    <t xml:space="preserve">In future studies, we intend to source many more bladder cancer cases and use them to carry out a longer-term study to discover whether or not this SNP (rs9299) could be a good prognostic and prognosis factor for bladder cancer. </t>
  </si>
  <si>
    <t xml:space="preserve">In summary, in this study we showed for the first time that the HOXB5 gene may act as an oncogene in human bladder cancer. We found that a SNP (1010A/G) within the miR-7 binding site of HOXB5 3′-UTR affects HOXB5 expression and this SNP may be correlated with bladder tumorigenesis and the risk of high grade and high stage human bladder cancers. </t>
  </si>
  <si>
    <t>PMC2077927</t>
  </si>
  <si>
    <t>rs2274700</t>
  </si>
  <si>
    <t xml:space="preserve">CFH is associated with early/intermediate and advanced AMD in both familial and sporadic cases. </t>
  </si>
  <si>
    <t xml:space="preserve">In our populations, the CFH SNP, rs2274700, is most strongly associated with AMD and when incorporated into a haplotype with the Y402H SNP and rs1061147, the strongest association is observed (p&lt;10−9). </t>
  </si>
  <si>
    <t xml:space="preserve">In the last few years, considerable advances have been made in identifying AMD susceptibility genes, in particular those implicated in the development of advanced disease. </t>
  </si>
  <si>
    <t xml:space="preserve">The association of single nucleotide polymorphisms (SNPs) in the CFH (Y402H, C1277T, rs1061170)[3]–[7] and LOC387715 (A69S, rs10490924)[8]–[11] and HTRA1 genes[12] with advanced AMD susceptibility have now been replicated in a number of independent studies. </t>
  </si>
  <si>
    <t xml:space="preserve">Furthermore, there is now evidence that specific SNP haplotypes within the chromosomal loci of these genes confer increased risk of CNV development or appear relatively protective.[13], [14] Other genes have been implicated in AMD development, including complement component 2 (CF2) and factor B (BF),[15] toll-like receptor 4 (TLR4),[16] and potentially a sequence variant in hemicentin-1 (HMCN-1)[17], [18] which resides close to the CFH locus on 1q. </t>
  </si>
  <si>
    <t>rs529825</t>
  </si>
  <si>
    <t xml:space="preserve">Associations with several other SNPs in the CFH gene and advanced AMD status were also surveyed in these populations and significant associations were also noted for SNPs rs529825, rs800292, rs1061147, rs203674 and rs2274700 (table 1). </t>
  </si>
  <si>
    <t xml:space="preserve">The SNP most strongly associated with advanced AMD was the synonymous exon 10 SNP, rs2274700. Susceptibility and protective haplotypes at the CFH locus </t>
  </si>
  <si>
    <t xml:space="preserve">The SNP most strongly associated with advanced AMD was the synonymous exon 10 SNP, rs2274700. </t>
  </si>
  <si>
    <t xml:space="preserve">Susceptibility and protective haplotypes at the CFH locus A subtractive approach utilized 27 haplotypes to determine the combination of SNPs with the lowest p-value of association with AMD using FBAT. </t>
  </si>
  <si>
    <t>rs1061147</t>
  </si>
  <si>
    <t xml:space="preserve">A subtractive approach utilized 27 haplotypes to determine the combination of SNPs with the lowest p-value of association with AMD using FBAT. </t>
  </si>
  <si>
    <t xml:space="preserve">This best combination comprised the following 3 SNPs: rs1061147, rs1061170, rs2274700 (p&lt;0.0002, Table 2). </t>
  </si>
  <si>
    <t xml:space="preserve">Two nucleotide combinations of this 3-SNP haplotype were significantly associated with AMD status: rs1061147 ‘A’, rs1061170 ‘C’, rs2274700 ‘C’ and rs1061147 ‘C’, rs1061170 ‘T’, rs2274700 ‘T’. The other rs1061147, rs1061170, rs2274700 haplotype ‘C T C’ was not associated with AMD. </t>
  </si>
  <si>
    <t xml:space="preserve">Two nucleotide combinations of this 3-SNP haplotype were significantly associated with AMD status: rs1061147 ‘A’, rs1061170 ‘C’, rs2274700 ‘C’ and rs1061147 ‘C’, rs1061170 ‘T’, rs2274700 ‘T’. </t>
  </si>
  <si>
    <t xml:space="preserve">The other rs1061147, rs1061170, rs2274700 haplotype ‘C T C’ was not associated with AMD. We then investigated whether these haplotypes were associated with AMD development in the AREDS and case-control populations and found similar results (Table 3). </t>
  </si>
  <si>
    <t xml:space="preserve">For the first time, we report this association in families in whom there is increased susceptibility among relatives to develop the condition. </t>
  </si>
  <si>
    <t xml:space="preserve">The prevalence of the risk allele ‘C’ for the coding SNP rs1061170 (Y402H) present in exon 9 of the gene in cases of advanced AMD is broadly comparable to that previously reported in sporadic case-control populations[3], [4] and in the other 2 cohorts evaluated in this study.[12] Similarly, the odds ratio of having advanced AMD, based on the number of ‘C’ alleles present, was also comparable to previous studies. </t>
  </si>
  <si>
    <t xml:space="preserve">We chose the 7 SNPs to be genotyped based upon those previously shown to be associated with AMD at the CFH gene locus: rs529825, rs3766404, rs1061147, rs800292, rs1061170, rs203674 and rs2274700.[4] A backward step-wise selection method and the FBAT were chosen because multi-SNP effects are allowed that are not additive. If a forward selection method is used, those SNPs that have the largest additive effect are most likely to be in the model. </t>
  </si>
  <si>
    <t xml:space="preserve">We chose the 7 SNPs to be genotyped based upon those previously shown to be associated with AMD at the CFH gene locus: rs529825, rs3766404, rs1061147, rs800292, rs1061170, rs203674 and rs2274700.[4] A backward step-wise selection method and the FBAT were chosen because multi-SNP effects are allowed that are not additive. </t>
  </si>
  <si>
    <t xml:space="preserve">If a forward selection method is used, those SNPs that have the largest additive effect are most likely to be in the model. If 2 SNPs have a non-additive effect but no large marginal effects, it would be impossible to detect them using forward selection. </t>
  </si>
  <si>
    <t xml:space="preserve">Only if a SNP has a combined influence with SNPs that already have a large effect will it be detected by forward selection. </t>
  </si>
  <si>
    <t xml:space="preserve">Using backward step-wise selection, we identified a 3-SNP haplotype comprising rs1061147 ‘A’, rs1061170 ‘C’, rs2274700 ‘C’ as the most strongly associated with AMD in our familial AMD cohort. </t>
  </si>
  <si>
    <t xml:space="preserve">Analyses performed in our other 2 populations comprising sporadic cases and controls and the AREDS cohorts confirmed this association. There are considerable similarities between the findings in our study of CFH haplotypes and the other three studies previously published on the subject. </t>
  </si>
  <si>
    <t xml:space="preserve">These investigators defined a set of 4 common haplotypes (of which 2 were associated with disease susceptibility and 2 appeared protective). </t>
  </si>
  <si>
    <t xml:space="preserve">Their strongest associated SNP was the synonymous variant rs2274700 (A473A), which is one of the SNPs in our haplotypes that confer increased or decreased risk of AMD. </t>
  </si>
  <si>
    <t xml:space="preserve">Maller and coworkers[13] performed a case-control study drawn from a US-based population of European descent, identifying a previously unrecognized common, non-coding variant in CFH (rs1410996) that was associated with advanced AMD as well as the previously recognized Y402H change. Using stepwise logistic regression, even after conditioning for each of the SNPs, the authors found that both remained strongly associated with disease. </t>
  </si>
  <si>
    <t>rs1410996</t>
  </si>
  <si>
    <t xml:space="preserve">Maller and coworkers[13] performed a case-control study drawn from a US-based population of European descent, identifying a previously unrecognized common, non-coding variant in CFH (rs1410996) that was associated with advanced AMD as well as the previously recognized Y402H change. </t>
  </si>
  <si>
    <t xml:space="preserve">Using stepwise logistic regression, even after conditioning for each of the SNPs, the authors found that both remained strongly associated with disease. In our study, we did not genotype for the rs1410996 SNP. </t>
  </si>
  <si>
    <t xml:space="preserve">Using stepwise logistic regression, even after conditioning for each of the SNPs, the authors found that both remained strongly associated with disease. </t>
  </si>
  <si>
    <t xml:space="preserve">In our study, we did not genotype for the rs1410996 SNP. </t>
  </si>
  <si>
    <t xml:space="preserve">However, our 3-SNP disease-associated haplotype does comprise the Y402H sequence change. In summary, our 3-SNP haplotype is a good ‘fit’ for those previously described. </t>
  </si>
  <si>
    <t xml:space="preserve">These populations can be considered to reflect the full diversity of AMD patients: those with familial susceptibility to the condition and 2 case-control populations, one of which was followed for more than 10 years as part of a nationwide clinical trial. </t>
  </si>
  <si>
    <t xml:space="preserve">We have confirmed the association between the Y402H CFH mutation and advanced AMD finding however the strongest association with another SNP within the gene, rs2274700 in agreement with two other studies[13], [14]. </t>
  </si>
  <si>
    <t xml:space="preserve">In addition, we have found that these two SNPs, when part of a 3-SNP haplotype confer considerably increased odds of AMD development compared with the SNPs assessed singly. Our data also makes a case for CFH to have a role in drusen formation and progression as well as the development of late complications, such as choroidal neovascularization or geographic atrophy. </t>
  </si>
  <si>
    <t xml:space="preserve">Seven SNPs in and around the CFH gene locus were chosen: rs3766404, rs529825, rs1061147, rs800292, rs1061170, rs203674 and rs2274700. </t>
  </si>
  <si>
    <t xml:space="preserve">Genotyping was performed using Sanger sequencing at Prevention Genetics (3700 Downwind Drive, Marshfield, Wisconsin, USA) and at the Broad Institute Center for Genotyping and Analysis, Cambridge, MA, USA. </t>
  </si>
  <si>
    <t xml:space="preserve">To estimate SNP frequencies and determine if the frequencies differed between affected and unaffected individuals in the pedigrees, the Family Based Association Test (FBAT) was used.[26] Adjusted unconditional logistic regression was used to determine the relationship between the CFH rs1061170 genotype and other CFH SNPs and AMD status in the other 2 populations. </t>
  </si>
  <si>
    <t xml:space="preserve">Additionally, a test for trend related to the number of risk alleles (0, 1, 2) was calculated. </t>
  </si>
  <si>
    <t>rs45445295</t>
  </si>
  <si>
    <t xml:space="preserve">Interestingly, this was the only variation of the whole exome that resulted absent in dbSNP137. </t>
  </si>
  <si>
    <t xml:space="preserve">We also refined the interval: the SNP rs45445295 at the SMO gene at position 128,845,555 was present in some affected members (V-8, VI-60, V-14, VI-11, V-25, V-12), but it was absent in other affected members (VI-57, VI-27, VI-56) and in all non-affected individuals. </t>
  </si>
  <si>
    <t xml:space="preserve">Therefore, the linked region associated with disease locus was ∼1.1 Mb smaller (126,287,140-128,845,555) than that reported by Palenzuela [11]. </t>
  </si>
  <si>
    <t>rs12539741</t>
  </si>
  <si>
    <t xml:space="preserve">The variant modifies the true stop codon and encode for two elongated proteins of 15 and 95 amino acids. </t>
  </si>
  <si>
    <t xml:space="preserve">Interestingly, one flanking SNP (rs12539741 at 128,596,805) has been identified in association with others in the region as a susceptibility locus for primary biliary cirrhosis [33]. </t>
  </si>
  <si>
    <t xml:space="preserve">Considering that the affected family members may share a ∼2.6 Mb-region on chromosome 7q32, there is the possibility that any other rare heterozygous variant could co-segregate in cis with the true LGMD1F mutation. Thus, we searched in a large collection of patients independent TNPO3 disease-associated variations. </t>
  </si>
  <si>
    <t>PMC5579000</t>
  </si>
  <si>
    <t>rs228697</t>
  </si>
  <si>
    <t xml:space="preserve">PER3 Mutations are Associated with Eveningness and Increased Trait Anxiety </t>
  </si>
  <si>
    <t xml:space="preserve">In our study, the PER3 single nucleotide polymorphism (rs228697) is significantly associated with diurnal preference and anxiety. </t>
  </si>
  <si>
    <t xml:space="preserve">The frequency of the G allele is higher in evening-types (Fig. 1A; OR = 2.8, 95% CI = 0.347-22.610) and the distribution of GG homozygotes is significantly higher in extreme evening types (Fig. 1B; χ2 = 29.20, n = 1, p &lt; 0.001). The average MEQ score is lower (greater propensity for eveningness) in individuals homozygous for GG than for other individuals (Fig. 1C; t = 7.415, df = 308, p = 0.016). </t>
  </si>
  <si>
    <t xml:space="preserve">In this population, individuals with at least one G allele are more anxious, on average, than other individuals (Fig. 1D; F(2,305) = 3.195, p = 0.042). </t>
  </si>
  <si>
    <t xml:space="preserve">Evening-types are significantly more anxious than morning-types (M ET = 43.5, M MT = 38.5; t = 8.2, df = 380, p &lt; 0.001).Figure 1Associations of the PER3 single nucleotide polymorphism (SNP rs228697) with circadian chronotype and anxiety. </t>
  </si>
  <si>
    <t xml:space="preserve">(A) Frequencies of C and G alleles in morning-type (n = 48), intermediates (n = 159), and evening-type (n = 103) self-reported chronotypes. The frequency of the C allele is lower in evening-types (OR = 17.86, 95% CI = 0.99–321.61, p = 0.05). </t>
  </si>
  <si>
    <t>rs57875989</t>
  </si>
  <si>
    <t xml:space="preserve">Our model, as explained below, predicts that altered binding at this site for G alleles results in a 2–6% longer circadian period (i.e., 25-hour period), supporting the prior link between period length and eveningness in a Japanese population11 as well as the association between eveningness, anxiety, and genotype in the present study. </t>
  </si>
  <si>
    <t xml:space="preserve">The PER3 length polymorphism (rs57875989) is also significantly associated with diurnal preference and anxiety. </t>
  </si>
  <si>
    <t xml:space="preserve">The frequency of the 4-repeat allele is higher in evening-types and lower in morning-types (Fig. 2A; OR = 0.52, 95% CI = 0.280-0.975, z = 2.04, p = 0.042). PER3 5,5 homozygotes are significantly less frequent among evening-types (Fig. 2B; χ2 = 5.71, df = 1, p = 0.017), and PER3 4,4 homozygotes are significantly less frequent among morning types (χ2 = 40.9, df = 1, p &lt; 0.001). PER3 4,4 homozygotes are five times more likely to be intermediates or evening-types than morning-types. </t>
  </si>
  <si>
    <t>rs2270132</t>
  </si>
  <si>
    <t xml:space="preserve">We obtained a list of SNPs in the RAD51 and BLM genes from the public domain of the National Center for Biotechnology Information the Single Nucleotide Polymorphisms database (NCBI dbSNP) at http://www.ncbi.nlm.nih.gov/snp. </t>
  </si>
  <si>
    <t>rs2380165</t>
  </si>
  <si>
    <t xml:space="preserve">On the other hand, our results disagree with those of Ding et al. in the case of the genotype the C/C of the g.38922 C&gt;G polymorphism of the RAD51 gene (Table 3). </t>
  </si>
  <si>
    <t xml:space="preserve">It was shown that the polymorphic variant of the BLM gene − rs2380165 and the variants of the RAD51 gene – rs4417527 and rs2412546 were associated with breast cancer risk [26]. </t>
  </si>
  <si>
    <t xml:space="preserve">Moreover, not only the intronic polymorphisms located within the region encoding the helicase domain of BLM but also these within the RAD51-interaction domain-encoding region showed an interaction with RAD51 polymorphisms in determining breast cancer susceptibility. Recently, it was also shown that the domains responsible for RAD51 partnership coincide with the domains responsible for the binding of ssDNA, BLM100–214 and BLM1317–1367 [29]. </t>
  </si>
  <si>
    <t>PMC5396189</t>
  </si>
  <si>
    <t>rs1042927</t>
  </si>
  <si>
    <t xml:space="preserve">To build respective clinical-pharmacogenetic models, pharmacogenetic scores were assigned by rounding regression coefficients. </t>
  </si>
  <si>
    <t xml:space="preserve">Gemcitabine/cisplatin model was based on training group of 71 patients and included CRP, histological type, performance status, RRM1 rs1042927, ERCC2 rs13181, ERCC1 rs3212986, and XRCC1 rs25487. </t>
  </si>
  <si>
    <t xml:space="preserve">Patients with higher score had shorter progression-free (PFS) and overall survival (P &lt; 0.001). This model’s sensitivity was 0.615 and specificity 0.812. </t>
  </si>
  <si>
    <t>rs2236225</t>
  </si>
  <si>
    <t xml:space="preserve">In independent validation group of 66 patients the sensitivity and specificity were 0.667 and 0.641, respectively. </t>
  </si>
  <si>
    <t xml:space="preserve">Pemetrexed/cisplatin model was based on 57 patients and included CRP, MTHFD1 rs2236225, and ABCC2 rs2273697. </t>
  </si>
  <si>
    <t xml:space="preserve">Patients with higher score had worse response and shorter PFS (P &lt; 0.001). This model’s sensitivity was 0.750 and specificity 0.607. </t>
  </si>
  <si>
    <t xml:space="preserve">Pemetrexed/cisplatin clinical-pharmacogenetic model </t>
  </si>
  <si>
    <t xml:space="preserve">In this model CRP below 23 mg/l, MTHFD1 rs2236225 GG genotype and ABCC2 rs2273697 GA + AA genotypes were associated with better response rate or PFS. </t>
  </si>
  <si>
    <t xml:space="preserve">The final clinical-pharmacogenetic model had values ranging between 0 and 3.9 (Table 2). Also for this treatment regimen, the clinical-pharmacogenetic model improved predictive value as compared to the clinical model that included only CRP. </t>
  </si>
  <si>
    <t>rs13181</t>
  </si>
  <si>
    <t xml:space="preserve">Based on the developed clinical-pharmacogenetic models for pemetrexed/cisplatin or gemcitabine/cisplatin chemotherapy outcomes we have proposed an algorithm that allows genotype-based treatment recommendations in MM patients. </t>
  </si>
  <si>
    <t xml:space="preserve">Our gemcitabine/cisplatin clinical-pharmacogenetic model included CRP level, histological type, performance status and four SNPs: RRM1 rs1042927, ERCC2 rs13181, ERCC1 rs3212986, and XRCC1 rs25487. </t>
  </si>
  <si>
    <t xml:space="preserve">The model was developed based on results of our previous studies111213 as we were not aware of any studies investigating the influence of SNPs on outcome of gemcitabine/cisplatin treatment in MM, while ERCC1, RRM1, ERCC2 and XRCC1 were consistently identified as prediction factors in pancreatic or non-small cell lung cancer (NSCLC)2021. Patients with higher scores had significantly shorter PFS and OS. </t>
  </si>
  <si>
    <t xml:space="preserve">Although this difference represents a limitation of our study, we confirmed the predictive value of the model with PPV of 0.800 in the training and 0.735 in the validation group even in patients with shorter survival. </t>
  </si>
  <si>
    <t xml:space="preserve">Our pemetrexed/cisplatin clinical-pharmacogenetic model included two SNPs, MTHFD1 rs2236225 and ABCC2 rs2273697, and CRP level. </t>
  </si>
  <si>
    <t xml:space="preserve">Other clinical characteristics included in the gemcitabine/cisplatin model were not as important in pemetrexed-treated patients. Patients with higher scores in the final model had significantly shorter PFS and OS, as well as worse response rate, especially if patients had all the markers associated with worse outcome. </t>
  </si>
  <si>
    <t>PMC3046811</t>
  </si>
  <si>
    <t>rs2267735</t>
  </si>
  <si>
    <t xml:space="preserve">Using logistic regression, we examined whether each SNP was associated with PTSD diagnosis in this cohort of highly traumatized urban civilian subjects (n = 798)11,12,23, in total, or stratified by gender (females: n = 503; males: n = 295). </t>
  </si>
  <si>
    <t xml:space="preserve">Only the ADCYAP1R1 receptor SNP rs2267735 (p = 0.0002 in females; NS in males) remained significant after experiment-wide multiple correction for sex and 44 independent tests (Figure 2A–B and Suppl. </t>
  </si>
  <si>
    <t xml:space="preserve">To further examine ADCYAP1R1 rs2267735 SNP associations with continuous PTSD symptom levels in females, we analyzed both an additive and a dominant model with total PTSD symptoms and symptom subscales using the combined samples (Fig 3B – E). </t>
  </si>
  <si>
    <t xml:space="preserve">The ‘CC’ allele was most robustly associated with total PTSD symptoms and among subscales, hyperarousal symptoms were the most strongly associated with rs2267735. </t>
  </si>
  <si>
    <t xml:space="preserve">Notably, even after controlling for childhood trauma history and adult trauma, age and race, (which slightly reduces total N due to missing data) the rs2267735 ‘CC’ allele was associated with higher levels of PTSD hyperarousal symptoms compared to ‘G’ carriers in women (p = 0.0008, Fig 3E), but not men (p=0.51). We repeated the above analyses with Beck Depression Inventory (BDI) symptoms and history of lifetime substance abuse, and found no associations with these measures and rs2267735 (Suppl. </t>
  </si>
  <si>
    <t xml:space="preserve">Notably, females with the ‘CC’ genotype were significantly less able to discriminate CS+ from CS− signals (Figure 3F, sex by genotype interaction, p&lt;0.05, and ‘CC’ vs ‘G’ carriers in females, p&lt;0.05). </t>
  </si>
  <si>
    <t xml:space="preserve">We next examined whether a difference in dark-enhanced startle, a measure of increased anxiety in humans that is similar to light-enhanced startle in rodents26–28, was differentially associated with rs2267735. </t>
  </si>
  <si>
    <t xml:space="preserve">Again, we found that females, but not males, with the ‘CC’ genotype showed significantly more startle in the dark compared to the light (Fig 3G, males, N=35, p=0.71; females, N=53, p=0.02). Together, these data suggest that the ADCYAP1R1 rs2267735 SNP may be relatively specific in its association with PTSD psychological and physiological phenotypes. </t>
  </si>
  <si>
    <t xml:space="preserve">These data suggest that ADCYAP1R1 is regulated, in part, through epigenetic mechanisms that contribute to differential function of the PAC1 receptor in PTSD. </t>
  </si>
  <si>
    <t xml:space="preserve">To examine the potential relationship of genotype and brain mRNA expression as described previously29, we utilized a brain mRNA expression data set30 to test whether ADCYAP1R1 rs2267735 is associated with differential gene expression. </t>
  </si>
  <si>
    <t xml:space="preserve">We first examined whether cortical ADCYAP1R1 and ADCYAP1 mRNA levels were correlated. As shown in Fig 4C, these mRNA levels were significantly inversely correlated (r = −0.219, p &lt; 0.001, including males and females), suggesting that brain levels of PACAP peptide and PAC1 mRNA are tightly regulated. </t>
  </si>
  <si>
    <t xml:space="preserve">The average distance between SNPs is 2.2 kb. </t>
  </si>
  <si>
    <t xml:space="preserve">SNP rs2267735 is located in an intron of ADCYAP1R1, and is not in LD with other SNPS (for African Americans in our population, data not shown). </t>
  </si>
  <si>
    <t xml:space="preserve">C) rs2267735 (C/G), in red, is located within a canonical estrogen response element (ERE) binding site (Capitol letters – conserved canonical ERE nucleotides; blue letters – mismatches with the ADCYAP1R1 gene and canonical ERE; Reverse strand shown). A) Table demonstrating the N, Wald χ2, and p-value, in males and females, in the original, replication, and combined samples for logistic regression of rs2267735 with PTSD diagnosis. </t>
  </si>
  <si>
    <t>PMC2719086</t>
  </si>
  <si>
    <t>rs3024660</t>
  </si>
  <si>
    <t xml:space="preserve">The same block structure was much weaker in the results from lasso shown in Figure 11I. </t>
  </si>
  <si>
    <t xml:space="preserve">For example, Figures 11J–L show that SNPs rs3024660 (row 22) and rs3024622 (row 18) on the upstream of SNP Q551R are associated with the same block of traits as SNP Q551R, generating an interesting new hypothesis that these two SNPs as well as SNP Q551R might be jointly associated with the same subset of traits for lung physiology. </t>
  </si>
  <si>
    <t xml:space="preserve">Although the single-marker/single-trait analyses also found these two SNPs reasonably significant ( of SNP rs3024660 in the range of  and , and SNP rs3024622 in the range of  and  across the traits for lung physiology), the results were more noisy with many positives for SNPs in LD such as SNPs in rows 20–24. Also, this block structure shared by these two SNPs and SNP Q551R was not obvious in the results of the other multivariate regression methods that analyzed each trait separately. </t>
  </si>
  <si>
    <t xml:space="preserve">Although the single-marker/single-trait analyses also found these two SNPs reasonably significant ( of SNP rs3024660 in the range of  and , and SNP rs3024622 in the range of  and  across the traits for lung physiology), the results were more noisy with many positives for SNPs in LD such as SNPs in rows 20–24. </t>
  </si>
  <si>
    <t xml:space="preserve">Also, this block structure shared by these two SNPs and SNP Q551R was not obvious in the results of the other multivariate regression methods that analyzed each trait separately. In order to see how the threshold  for creating the QTN affects the results, we fit lasso and our methods in the GFlasso family for different values of , and summarized the results in Table 1. </t>
  </si>
  <si>
    <t xml:space="preserve">In summary, the GFlasso methods identified the previously known causal SNP (SNP Q551R) as significantly associated with the lung physiology traits, while maintaining an overall sparse pattern in estimated regression coefficients to reduce false positives. </t>
  </si>
  <si>
    <t xml:space="preserve">The property of the GFlasso estimates having a block structure for a SNP jointly associated with a set of correlated traits led to an interesting new hypothesis that two additional SNPs (rs3024660 and rs3024622) on the upstream of SNP Q551R may be jointly influencing the same set of traits on lung physiology as SNP Q551R, which may be validated in a future follow-up study. </t>
  </si>
  <si>
    <t>PMC4469006</t>
  </si>
  <si>
    <t>rs322236</t>
  </si>
  <si>
    <t xml:space="preserve">The name pleiotrophin is widely accepted nowadays and reflects the plethora of functions it exerts in different tissues and cell lines. </t>
  </si>
  <si>
    <t xml:space="preserve">Two SNPs (rs322236 and rs3959914) within the first intron of the gene encoding PTN have been associated with volumetric bone mass density (25). </t>
  </si>
  <si>
    <t xml:space="preserve">Polymorphisms in the PTN gene promoter have been also mentioned to affect bone density and might be implicated in osteoporosis (26). PTN acts via various receptors (reviewed in (27)), like the receptor protein tyrosine phosphatase β/ζ ανβ3integrin, nucleolin, N-syndecan, and anaplastic lymphoma kinase. </t>
  </si>
  <si>
    <t>PMC2997744</t>
  </si>
  <si>
    <t>rs670</t>
  </si>
  <si>
    <t xml:space="preserve">Genotyping was performed through a contractual agreement with Millennium Pharmaceuticals. </t>
  </si>
  <si>
    <t xml:space="preserve">The apoA1 (75G&gt;A) polymorphism (refSNP ID rs670) was typed using the TaqMan method.14 TaqMan assays were validated by retesting 10% of samples using melting curve analysis (Light Cycler, Roche Diagnostics) based on G-nucleobase quenching using a 5′-FAM labeled probe (cagccccggccctgttg) spanning the polymorphic locus, in which the A variant results in a base pair mismatch. </t>
  </si>
  <si>
    <t xml:space="preserve">The frequency of the A allele in our population (0.28) was consistent with previously published reports, and the population was in Hardy-Weinberg equilibrium with respect to this polymorphism. </t>
  </si>
  <si>
    <t>rs13414223</t>
  </si>
  <si>
    <t xml:space="preserve">Both Pearson’s χ2 test and haplotype analysis were used to evaluate whether variants or their haplotypes were associated with PD in this cohort. </t>
  </si>
  <si>
    <t xml:space="preserve">The only statistically significant differences in genotypic and allelic frequencies between the patients and the controls were in the DnaJ heat shock protein family (Hsp40) member C10 gene (DNAJC10) variant rs13414223 (P = 0.004 and 0.002, respectively; odds ratio = 0.652, 95% confidence interval: 0.496–0.857). </t>
  </si>
  <si>
    <t xml:space="preserve">No other variants or haplotypes exhibited any significant differences between these two groups (all corrected P &gt; 0.05). Our findings indicate that the variant rs13414223 in the DNAJC10 gene, a paralog of PD-related genes DNAJC6 and DNAJC13, may play a protective role in PD. </t>
  </si>
  <si>
    <t xml:space="preserve">No other variants or haplotypes exhibited any significant differences between these two groups (all corrected P &gt; 0.05). </t>
  </si>
  <si>
    <t xml:space="preserve">Our findings indicate that the variant rs13414223 in the DNAJC10 gene, a paralog of PD-related genes DNAJC6 and DNAJC13, may play a protective role in PD. </t>
  </si>
  <si>
    <t xml:space="preserve">This suggests it may be a PD-associated gene. </t>
  </si>
  <si>
    <t xml:space="preserve">Associations between the variants and PD were assessed. </t>
  </si>
  <si>
    <t xml:space="preserve">After Bonferroni correction, statistically significant difference between the PD patients and control groups was only observed in the genotypic distribution of the DnaJ heat shock protein family (Hsp40) member C10 gene (DNAJC10) variant rs13414223 (χ2 = 11.109, P = 0.004, corrected P = 0.012). </t>
  </si>
  <si>
    <t xml:space="preserve">The patient group had significantly lower frequencies of the A allele (χ2 = 9.523, P = 0.002, corrected P = 0.004, odds ratio = 0.652, 95% confidence interval: 0.496–0.857) compared to the control group. No statistically significant differences in genotypic or allelic frequencies between the two groups were found in the other 13 variants (all corrected P &gt; 0.05, Table 1). </t>
  </si>
  <si>
    <t>rs6788448</t>
  </si>
  <si>
    <t xml:space="preserve">No statistically significant differences in genotypic or allelic frequencies between the two groups were found in the other 13 variants (all corrected P &gt; 0.05, Table 1). </t>
  </si>
  <si>
    <t xml:space="preserve">No potential PD-association was identified (all P &gt; 0.05, Table 2) for haplotypes of enrolled variants, rs6788448-rs35424709 (ATP13A4), rs1721100-rs1989754 (FGF20), rs33949390-rs34410987 (LRRK2), rs3758549-rs4919621 (PITX3), and rs2076485-rs7757931 (UBD). </t>
  </si>
  <si>
    <t xml:space="preserve">Three DNAJ family genes have been implicated in familial neurodegenerative disorders, including the DNAJC6 gene in autosomal recessive PD (PARK19), the DNAJC13 gene in autosomal dominant late-onset PD (PARK21), and the DNAJC5 gene in autosomal dominant adult-onset neuronal ceroid lipofuscinosis2223242526. </t>
  </si>
  <si>
    <t xml:space="preserve">The DNAJC10 gene (MIM 607987), which is mapped to chromosome 2q32.1, contains 24 exons and spans ~64 kb, is a paralog of two known PD-related genes, DNAJC6 and DNAJC13232527. It encodes a ~91 kDa endoplasmic reticulum (ER) co-chaperone with 793 amino acids, also known as ERdj5, or JPDI, which is a type III DnaJ protein. </t>
  </si>
  <si>
    <t xml:space="preserve">This is consistent with the hypothesized association between PD and the DNAJC10 gene. </t>
  </si>
  <si>
    <t xml:space="preserve">In this study, the variant rs13414223 in the DNAJC10 gene had a protective role against PD development. </t>
  </si>
  <si>
    <t xml:space="preserve">Given that this study did not cover either single nucleotide polymorphisms (SNPs) with a minor allele frequency of less than 5% or non-single base substitution variants, other genetic variants such as low-frequency variants, complex variants, non-coding variants involving in the genetic or epigenetic regulatory region, and synergistic or antagonistic effects should be further investigated to evaluate their roles in PD development in Han Chinese populations19373839. In summary, the variant rs13414223 in the DNAJC10 gene may exert a protective role against PD in Han Chinese. </t>
  </si>
  <si>
    <t xml:space="preserve">Given that this study did not cover either single nucleotide polymorphisms (SNPs) with a minor allele frequency of less than 5% or non-single base substitution variants, other genetic variants such as low-frequency variants, complex variants, non-coding variants involving in the genetic or epigenetic regulatory region, and synergistic or antagonistic effects should be further investigated to evaluate their roles in PD development in Han Chinese populations19373839. </t>
  </si>
  <si>
    <t xml:space="preserve">In summary, the variant rs13414223 in the DNAJC10 gene may exert a protective role against PD in Han Chinese. </t>
  </si>
  <si>
    <t xml:space="preserve">This is the first effort, to our knowledge, to explore potential associations between a DNAJC10 gene variant and PD. Further research which should include a functional study and confirmation in larger patient cohorts of other ethnicities is warranted. </t>
  </si>
  <si>
    <t>rs10788972</t>
  </si>
  <si>
    <t xml:space="preserve">Another, 74.80% (383/512) were negative for mutations in either the S100 calcium binding protein B gene (S100B) or the RAB39B, member RAS oncogene family gene (RAB39B). </t>
  </si>
  <si>
    <t xml:space="preserve">Of those tested, 59.77% (306/512) and 97.66% (500/512) were negative for point mutations (p.A502V and p.R1205H) in the eukaryotic translation initiation factor 4 gamma 1 gene (EIF4G1), and variants (rs10788972 and rs12046178) in the transcription elongation factor A N-terminal and central domain containing 2 gene (TCEANC2). </t>
  </si>
  <si>
    <t xml:space="preserve">All patients were genotyped for seven SNPs to explore any association between variants and PD risk. These included three variants (rs3212366, rs33932559, and rs34090186) in the melanocortin 1 receptor gene (MC1R), two variants (rs75932628 and rs2234253) in the triggering receptor expressed on myeloid cells 2 gene (TREM2), and two variants (rs1801131 and rs1801133) in the methylenetetrahydrofolate reductase gene (MTHFR)314404142. </t>
  </si>
  <si>
    <t>rs3212366</t>
  </si>
  <si>
    <t xml:space="preserve">All patients were genotyped for seven SNPs to explore any association between variants and PD risk. </t>
  </si>
  <si>
    <t xml:space="preserve">These included three variants (rs3212366, rs33932559, and rs34090186) in the melanocortin 1 receptor gene (MC1R), two variants (rs75932628 and rs2234253) in the triggering receptor expressed on myeloid cells 2 gene (TREM2), and two variants (rs1801131 and rs1801133) in the methylenetetrahydrofolate reductase gene (MTHFR)314404142. </t>
  </si>
  <si>
    <t xml:space="preserve">Normal control subjects were healthy volunteers and denied either a personal or a family history of PD in consanguineous relatives. They were free of other related neurological disorders when examined1214. </t>
  </si>
  <si>
    <t>PMC6170627</t>
  </si>
  <si>
    <t>rs7412</t>
  </si>
  <si>
    <t xml:space="preserve">The genomic deoxyribonucleic acid (DNA) of each subject was extracted by a DNA extraction kit (Tiangen, China) from 250 μl ethylene diamine tetra acetic (EDTA) anticoagulation, making use of a polymerase chain reaction-based restriction fragment length polymorphism (PCR-RFLP) assay to detect rs7412 and rs429358 alleles, respectively. </t>
  </si>
  <si>
    <t xml:space="preserve">Also, the haplotype of rs7412 and rs429358 makes the determination of the APOE genotype. </t>
  </si>
  <si>
    <t>PMC4625209</t>
  </si>
  <si>
    <t>rs10455872</t>
  </si>
  <si>
    <t xml:space="preserve">Simultaneously elevated levels of CRP and fibrinogen and leukocyte count in individuals with COPD were indeed associated with increased risk of having exacerbations, even in those with milder COPD and in those without previous exacerbations.38 </t>
  </si>
  <si>
    <t xml:space="preserve">Another recent study analysed the association of elevated lipoprotein(a) levels and corresponding LPA risk genotypes (rs10455872, rs3798220, kringle IV type 2) combining data from both, the Copenhagen City Heart Study (1991 to 2011; n = 10,803) and the Copenhagen General Population Study (2003 to 2011; n = 66,877), following up 77,680 Danish participants for as long as 20 years, during which time 454 were diagnosed with AVS. </t>
  </si>
  <si>
    <t>PMC4573320</t>
  </si>
  <si>
    <t>rs6102059</t>
  </si>
  <si>
    <t xml:space="preserve">We prioritized genetic variants by applying a score integrating (i) GWAS for lipid genes and obesity (p-value), (ii) gene expression data from adipocytes, (iii) minor allele frequency and effect size, (iv) verification in replication analyses,. </t>
  </si>
  <si>
    <t xml:space="preserve">Based on these criteria, we selected six variants rs6102059 (MAFB), rs4420638 (APOE), rs599839 (SORT1), rs3846663 (HMGCR), rs174570 (FADS2) and rs3812316 (MLXIPL). </t>
  </si>
  <si>
    <t xml:space="preserve">We excluded well-known SNPs in genes like LDL-receptor because we were interested in new candidate genes influencing blood lipid levels. Cis-eQTL effects of SNPs in linkage disequilibrium with our variants were observed for SORT1 [18–20], HMGCR [21] and FADS2 [21–23]. </t>
  </si>
  <si>
    <t>rs4420638</t>
  </si>
  <si>
    <t xml:space="preserve">Both top models of HDL-C contain no genetic factors but age and BMI SDS as co-variables. </t>
  </si>
  <si>
    <t xml:space="preserve">The third most probable model includes the dominant part of rs4420638 (APOE). </t>
  </si>
  <si>
    <t>rs3812316</t>
  </si>
  <si>
    <t xml:space="preserve">The top models of TG contain age and BMI SDS, too. </t>
  </si>
  <si>
    <t xml:space="preserve">Additionally, the second best model includes the dominant part of rs3812316 (MLXIPL). </t>
  </si>
  <si>
    <t xml:space="preserve">Various different models are plausible for LDL-C: The recessive parts of SNP rs599839 (SORT1) and rs4420638 (APOE) and BMI SDS contribute to the top 5 models of LDL-C. In less probable models for LDL-C, combinations of the recessive and dominant parts of rs599839 and rs4420638, age and BMI SDS occur. </t>
  </si>
  <si>
    <t>rs599839</t>
  </si>
  <si>
    <t xml:space="preserve">Various different models are plausible for LDL-C: The recessive parts of SNP rs599839 (SORT1) and rs4420638 (APOE) and BMI SDS contribute to the top 5 models of LDL-C. </t>
  </si>
  <si>
    <t xml:space="preserve">In less probable models for LDL-C, combinations of the recessive and dominant parts of rs599839 and rs4420638, age and BMI SDS occur. Further, the dominant part of rs6102059 (MAFB) is included once. </t>
  </si>
  <si>
    <t xml:space="preserve">In less probable models for LDL-C, combinations of the recessive and dominant parts of rs599839 and rs4420638, age and BMI SDS occur. </t>
  </si>
  <si>
    <t xml:space="preserve">Further, the dominant part of rs6102059 (MAFB) is included once. The impact of each co-variable independent of a certain model can be assessed by interpreting the inclusion probabilities for co-variables (Fig 2). </t>
  </si>
  <si>
    <t>rs174570</t>
  </si>
  <si>
    <t xml:space="preserve">We, therefore, verified that the six variants considered were not associated with the degree of obesity in the children prior to evaluation of associations with lipid traits. </t>
  </si>
  <si>
    <t xml:space="preserve">Of the six selected SNPs located in or near the genes FADS2 (rs174570), MAFB (rs6102059), HMGCR (rs3846663), MLXIPL (rs3812316), APOE/C1/C4/C2 (rs4420638) and CELSR2/PSRC1/SORT1 (rs599839), we observed a strong impact of rs599839 (SORT1) and rs4420638 (APOE) on circulating LDL-C levels independent of the degree of obesity in conventional linear regression analyses adjusting for age, sex and BMI SDS. </t>
  </si>
  <si>
    <t xml:space="preserve">This was confirmed by our Bayesian model analysis suggesting causality of these two variants on LDL-C. Bayesian analysis also revealed that effects of rs4420638 (APOE) on HDL-C, rs3846663 (HMGCR) and rs6102059 (MAFB) on LDL-C as well as rs3812316 (MLXIPL) on TG cannot be ruled out. </t>
  </si>
  <si>
    <t xml:space="preserve">Still, these variants should be considered as candidates requiring further investigations. </t>
  </si>
  <si>
    <t xml:space="preserve">The APOE-SNP rs4420638 is located on chromosome 19 in a cluster with APOC1, APOC4 and APOC2. </t>
  </si>
  <si>
    <t xml:space="preserve">The SNP rs599839 is located on chromosome 1, close to the genes CELSR2, PSRC1 and SORT1. Multiple other studies investigated SNPs in or near the APOE and SORT1 genes. </t>
  </si>
  <si>
    <t xml:space="preserve">The SNP rs599839 is located on chromosome 1, close to the genes CELSR2, PSRC1 and SORT1. </t>
  </si>
  <si>
    <t xml:space="preserve">Multiple other studies investigated SNPs in or near the APOE and SORT1 genes. Rs4420638 and rs599839 showed replicable associations with lipid levels (mostly LDL-C) in Caucasian and non-Caucasian population cohorts and meta-analyses [7, 9, 15, 35]. </t>
  </si>
  <si>
    <t>rs3846663</t>
  </si>
  <si>
    <t xml:space="preserve">In our Central European sample we observed no convincing association of rs6102059 with TC and LDL-C levels but we can also not completely rule out an effect based on our Bayesian analysis. </t>
  </si>
  <si>
    <t xml:space="preserve">The intronic SNP rs3846663 in HMGCR was reported to be significantly associated with LDL-C levels in a cohort of 19,840 subjects [8]. </t>
  </si>
  <si>
    <t xml:space="preserve">These findings were replicated in several populations (Kosrean islands inhabitants (n = 2,346) with an even larger effect size compared to Kathiresan et al [8] and Japanese [38] or Scottish [39]. Our results did not reach significance again possibly due to our limited sample size, but by trend, are in line with the above mentioned studies. </t>
  </si>
  <si>
    <t xml:space="preserve">In our study, standard linear regression analysis did not reveal any significant association. </t>
  </si>
  <si>
    <t xml:space="preserve">Nevertheless our results show lower triglyceride levels in homozygous SNP-carriers with rs3812316/GG genotype (CC: 1.13 mmol/l; GG: 0.69 mmol/l adjusted for age, sex and BMI SDS) in agreement with the above mentioned observations. </t>
  </si>
  <si>
    <t xml:space="preserve">The effects that were seen in our analysis indicate a protective function for minor allele carriers concerning triglyceride levels in children, even in the presence of obesity [16]. Again, Bayesian model analysis supports this finding since in contrast to HDL-C and LDL-C, an effect of rs3812316 to TG cannot be excluded. </t>
  </si>
  <si>
    <t xml:space="preserve">The effects that were seen in our analysis indicate a protective function for minor allele carriers concerning triglyceride levels in children, even in the presence of obesity [16]. </t>
  </si>
  <si>
    <t xml:space="preserve">Again, Bayesian model analysis supports this finding since in contrast to HDL-C and LDL-C, an effect of rs3812316 to TG cannot be excluded. </t>
  </si>
  <si>
    <t xml:space="preserve">A limitation of our study is the relatively small sample size since recruitment of volunteers is more challenging for childhood cohorts. Children are a population much less affected by chronic diseases or medication. </t>
  </si>
  <si>
    <t>PMC5527299</t>
  </si>
  <si>
    <t>rs6489956</t>
  </si>
  <si>
    <t xml:space="preserve">The relationship between TBX5 3′UTR variants and CHD susceptibility was examined in 1 177 CHD patients and 990 healthy controls in two independent case–control studies. </t>
  </si>
  <si>
    <t xml:space="preserve">Variant rs6489956 C&gt;T was found to be associated with increased CHD susceptibility in both cohorts. </t>
  </si>
  <si>
    <t xml:space="preserve">The combined CHD risk for the CT and TT genotype carriers was 1.83 times higher than that of CC genotype, while the risk for CT or TT genotype was 1.94 times and 2.31 times higher than that of CC carriers, respectively. Quantitative real-time PCR and western blot analysis showed that T allele carriers exhibited reduced TBX5 mRNA and protein levels in CHDs tissues. </t>
  </si>
  <si>
    <t xml:space="preserve">The assays in zebrafish model were in support of the interaction of miR-9/30a and TBX5 3′UTR (C and T allele). </t>
  </si>
  <si>
    <t xml:space="preserve">We concluded that TBX5 3′UTR variant rs6489956 increased susceptibility of CHD in the Han Chinese population because it changes the binding affinity of two target miRNAs that specifically mediate TBX5 expression. </t>
  </si>
  <si>
    <t xml:space="preserve">Our previous study demonstrated that miR-10a and miR-10b significantly repressed TBX5 protein levels by targeting its 3′UTR [23]. </t>
  </si>
  <si>
    <t xml:space="preserve">In present study, we detected a common variant, rs6489956, in the TBX5 3′UTR that significantly increases CHD risk in a Han Chinese cohort composed of 1 177 CHD patients and 990 healthy controls. </t>
  </si>
  <si>
    <t xml:space="preserve">We further investigated the molecular mechanism underlying that TBX5 3′UTR variants influence risk for CHD susceptibility. </t>
  </si>
  <si>
    <t xml:space="preserve">TBX5 3′UTR variant rs6489956 significantly increased CHD susceptibility in Han Chinese </t>
  </si>
  <si>
    <t xml:space="preserve">In our study, a total of ten variants in TBX5 3′UTR were identified. Among them, four variants had minor allele frequency (MAF) &gt;0.05 and were chosen for genotyping in 288 cases and controls of the Shandong group. </t>
  </si>
  <si>
    <t xml:space="preserve">Among them, four variants had minor allele frequency (MAF) &gt;0.05 and were chosen for genotyping in 288 cases and controls of the Shandong group. </t>
  </si>
  <si>
    <t xml:space="preserve">Among them, the prevalence of variant rs6489956 (c.* 1101C&gt;T) was significantly different between the CHDs and the control subjects. </t>
  </si>
  <si>
    <t xml:space="preserve">This variant was then selected for further validation in the other two independent case–control cohorts (Supplementary Table S3). As the homozygous TT genotype was very rare, we applied the dominant model of inheritance to enhance the statistical power of the study, which combined homozygous TT alleles with heterozygous CT alleles to compare with the wild-type CC alleles in the association studies. </t>
  </si>
  <si>
    <t xml:space="preserve">Logistic regression analyses demonstrated heterozygote CT and homozygote TT subjects had a significantly increased risk of CHD compared with those with the wild-type CC allele in a study of 905 CHDs and 606 controls in the Shandong group (odds ratio (OR)=2.33, 95% confidence interval (CI)=1.70–3.19, P=1.65×10−7), as well as 272 CHDs and 384 controls in the Shanghai cohort (OR=1.75, 95% CI=1.24–2.46, P=0.0013). </t>
  </si>
  <si>
    <t xml:space="preserve">The combination of these two independent studies showed a 1.83-fold increased CHD risk when the dominant model is used for TBX5 rs6489956 (P=3.62×10−8) in a total number of 1 177 CHDs patients and 990 controls (Table 1), with an adjusted OR of 1.94 (95% CI=1.52–2.47, P=8.21×10−8) and 2.31 (95% CI=1.01–5.30, P=0.033) for the CT and TT genotypes, respectively. </t>
  </si>
  <si>
    <t xml:space="preserve">Therefore, The variant rs6489956 was significantly associated with an increased risk of CHD in two cohorts separately and together. Similarly, the allele analysis showed that carriers of the susceptible T allele exhibited a higher risk of CHD than carriers of the C allele in both cohorts, resulting in a 1.86-fold combined higher susceptibility of CHD (95%CI=1.50–2.30, P=2.01×10−8). </t>
  </si>
  <si>
    <t xml:space="preserve">Therefore, The variant rs6489956 was significantly associated with an increased risk of CHD in two cohorts separately and together. </t>
  </si>
  <si>
    <t xml:space="preserve">Similarly, the allele analysis showed that carriers of the susceptible T allele exhibited a higher risk of CHD than carriers of the C allele in both cohorts, resulting in a 1.86-fold combined higher susceptibility of CHD (95%CI=1.50–2.30, P=2.01×10−8). All genotype frequencies were in accordance with the Hardy-Weinberg expectation among the control subjects (P&gt;0.05). </t>
  </si>
  <si>
    <t xml:space="preserve">Consistent with the reduction in mRNA expression, TBX5 protein level in the CT genotype was reduced by 72.9% compared with the CC genotype (0.27±0.19 vs 1.0±0.57, P=0.0037) (Figure 1b). </t>
  </si>
  <si>
    <t xml:space="preserve">Although this study measured TBX5 mRNA and protein levels in heart tissue samples from subjects who have already been born, which might be different from embryonic TBX5 levels, our results demonstrated that TBX5 transcription and translation levels were correlated with the variant rs6489956 genotypes. </t>
  </si>
  <si>
    <t xml:space="preserve">Altered TBX5 mRNA expression associated with the variant rs6489956 was further confirmed by in vitro luciferase assays in different cell lines. Consistent with the tissue sample results, the plasmid containing the mutant-T allele showed a 26%, 28% and 31% reduction in luciferase activity when compared with the wild-type C allele in HEK 293T, HCM and H9C2 cells, respectively (P&lt;0.01) (Figure 1c). </t>
  </si>
  <si>
    <t xml:space="preserve">Altered TBX5 mRNA expression associated with the variant rs6489956 was further confirmed by in vitro luciferase assays in different cell lines. </t>
  </si>
  <si>
    <t xml:space="preserve">Consistent with the tissue sample results, the plasmid containing the mutant-T allele showed a 26%, 28% and 31% reduction in luciferase activity when compared with the wild-type C allele in HEK 293T, HCM and H9C2 cells, respectively (P&lt;0.01) (Figure 1c). Therefore, both in vivo and in vitro experimental evidence clearly supports the hypothesis that the TBX5 c.*1101C&gt;T variant affected the transcription of TBX5. </t>
  </si>
  <si>
    <t xml:space="preserve">miR-9 and miR-30a inhibited TBX5 expression by interacting with the TBX5 c.*1101C&gt;T variant </t>
  </si>
  <si>
    <t xml:space="preserve">In the flanking region of the TBX5 3′UTR variant rs6489956, there are 16 software-predicted miRNAs including five upstream miRNAs, seven downstream miRNAs and four on-site miRNAs (Figure 2a). </t>
  </si>
  <si>
    <t xml:space="preserve">It was found that only 2 out of these 16 miRNAs, namely, miR-9 and miR-30a, can cause a significant disparity in the expression of the two allelic reporters in HEK 293T cells co-transfected with the psiCHECK-C/T plasmid (Figure 2b). The endogenous expression of miR-9 and miR-30a was detected in all of the 30 human cardiac samples (Figure 3a). </t>
  </si>
  <si>
    <t xml:space="preserve">We also observed that miR-30a binds to TBX5 mRNA carrying the T allele with a higher affinity compared with that of the C allele (5.10×10−7 moll−1[M] vs 1.23×10−6 m) (Figure 2e). </t>
  </si>
  <si>
    <t xml:space="preserve">For the upstream miR-9, although the variant rs6489956 appears not to directly affect miR-9 binding (Supplementary Figure S1), it might impair the miRNAs complex that interacts with the TBX5 motif containing variant rs6489956, as previously described [25]. </t>
  </si>
  <si>
    <t xml:space="preserve">The specific inhibition of miR-9 and miR-30a for TBX5 caused by the 3′ UTR variant c.*1101C&gt;T was demonstrated by a psiCHECK luciferase reporter assay as well as the rescue experiments from miRNA inhibitors. The luciferase gene expression of psiCHECK-C and psiCHECK-T were both inhibited in a linear manner with increased miRNAs concentration, and the miRNAs displayed a more pronounced inhibition effect on psiCHECK-T (Figure 2c). </t>
  </si>
  <si>
    <t xml:space="preserve">Therefore, the mechanisms by which miR-9 and miR-30a regulate TBX5 were confirmed both in vitro and in vivo. </t>
  </si>
  <si>
    <t xml:space="preserve">TBX5 3′UTR variant rs6489956 interacted with miR-30a or miR-9 in zebrafish </t>
  </si>
  <si>
    <t xml:space="preserve">In order to test the interaction effect of TBX5 3′UTR variant and miR-30a or miR-9 in vivo, we explored their function on heart development using zebrafish model system. We set up 11 groups for microinjection and did imaging analysis at 48 h post fertilization (hpf): wild-type (WT) control, standard MO control (5 ng), tbx5 MO (5 ng), tbx5 MO (2.5 ng), tbx5 MO (0.5 ng), MO (5 ng)+C allele mRNA (100 pg), MO (5 ng)+T allele mRNA (100 pg), MO (5 ng)+C allele mRNA (100 pg)+hsa-mi9 (100 pg), MO (5 ng)+T allele mRNA (100 pg)+hsa-miR-9 (100 pg), MO (5 ng)+C allele mRNA (100 pg)+hsa-miR-30a (100 pg) and MO (5 ng)+T allele mRNA (100 pg)+hsa-miR-30a (100 pg). </t>
  </si>
  <si>
    <t xml:space="preserve">In this study, we investigated all common SNPs in the TBX5 3′UTR region and focused on the potential functional variant that we thought might modulate TBX5 expression by its interaction with miRNAs. </t>
  </si>
  <si>
    <t xml:space="preserve">The functional variant TBX5 c.*1101C&gt;T (rs6489956) was found to significantly increase CHD risk in Han Chinese by interacting with miR-30a and miR-9 (OR=1.83. </t>
  </si>
  <si>
    <t xml:space="preserve">95% CI=1.48–2.28, P=3.62×10−8 in the dominant model). Although we first postulated that a functional variant in the TBX5 3′UTR may increase the risk of CHD, a recent study indirectly supported our findings by reporting that a TBX5 enhancer variant causes isolated congenital heart disease [22]. </t>
  </si>
  <si>
    <t>rs7312625</t>
  </si>
  <si>
    <t xml:space="preserve">While severe loss-of-function mutations in TBX5 coding regions led to both heart and forelimb phenotypes, non-coding variants were associated with compartmentalized phenotypes, which might reflect the differing sensitivities of the impacted tissues to the altered TBX5 expression level. </t>
  </si>
  <si>
    <t xml:space="preserve">This contention is supported by the fact that the TBX5 intronic variant rs7312625 was reported to be associated with altered PR intervals (intervals between P wave and R wave in electrocardiogram). </t>
  </si>
  <si>
    <t xml:space="preserve">In African Americans, and intronic variant rs3825214 was shown to reduce lone atrial fibrillation risk in Han Chinese [39, 40]. The tissue-specific regulation of different non-coding regions could be one possible explanation. </t>
  </si>
  <si>
    <t>rs3825214</t>
  </si>
  <si>
    <t xml:space="preserve">In African Americans, and intronic variant rs3825214 was shown to reduce lone atrial fibrillation risk in Han Chinese [39, 40]. </t>
  </si>
  <si>
    <t xml:space="preserve">The tissue-specific regulation of different non-coding regions could be one possible explanation. In both embryonic and adult human heart tissues, TBX5 expression can be observed throughout the epicardium and myocardium, including the free walls and septa of all four cardiac chambers, while its expression in the endocardium is limited to the left ventricle [41]. </t>
  </si>
  <si>
    <t xml:space="preserve">In our study of sporadic CHD cases, we observed that rs6489956 is correlated with a series of cardiac abnormalities; septal defects were statistically most common (n=830, P=9.70×10−6). </t>
  </si>
  <si>
    <t xml:space="preserve">Additionally, we speculated that the failure to detect any correlation between variant rs6489956 and APVR and outflow tract malformation susceptibility might be due to the limited and insufficient sample size. </t>
  </si>
  <si>
    <t xml:space="preserve">Both in vivo and in vitro assays on the function of variant rs6489956 indicated that the T allele led to reduction in TBX5 gene expression. We further identified two miRNAs, miR-9 and miR-30a, that interacted with this variant. </t>
  </si>
  <si>
    <t xml:space="preserve">Both in vivo and in vitro assays on the function of variant rs6489956 indicated that the T allele led to reduction in TBX5 gene expression. </t>
  </si>
  <si>
    <t xml:space="preserve">We further identified two miRNAs, miR-9 and miR-30a, that interacted with this variant. This is not surprising, because miRNAs are predicted to function in the post-transcriptional regulation of nearly one third of all human genes [45]. </t>
  </si>
  <si>
    <t xml:space="preserve">Therefore, future investigations on the interaction of CHD-associated regulatory variants in the master transcription factors and its target miRNAs will open a door for the improved CHD diagnosis and therapy. </t>
  </si>
  <si>
    <t xml:space="preserve">In summary, our study demonstrated a significant effect of TBX5 3′UTR variant rs6489956 on the increased susceptibility of CHD in two independent Han Chinese populations. </t>
  </si>
  <si>
    <t xml:space="preserve">It was well known that both Tbx5 overexpression and insufficiency result in heart defects in developing embryos. In view of the decreased TBX5 mRNA levels detected in the heart tissues of CHD patients with the CT and TT genotypes, the individuals with the T allele are susceptible to develop CHD due to the TXB5 deficiency. </t>
  </si>
  <si>
    <t xml:space="preserve">The T allele of rs6489956 reduced TBX5 mRNA and protein expression levels in vivo and in vitro. </t>
  </si>
  <si>
    <t xml:space="preserve">(a) Quantitative real-time PCR analysis of TBX5 mRNA levels in 30 cardiac tissue samples from individuals carrying different rs6489956 C&gt;T genotypes. The values for each genotype group were: CC=1.12±0.53 (mRNA), 1.20±0.67 (heterogenous nuclear RNA, hnRNA), CT/TT=0.55±0.27 (mRNA), 0.54±0.41 (hnRNA). </t>
  </si>
  <si>
    <t xml:space="preserve">NC represents as negative control. </t>
  </si>
  <si>
    <t xml:space="preserve">TBX5 3′UTR variant rs6489956 affected heart development in zebrafish embryo. </t>
  </si>
  <si>
    <t xml:space="preserve">(a–d′) Examples of heart defects with variable severity in zebrafish: (a and a′) normal heart; (b and b′) mild defect: heart shows mild looping arrested, pericardium effusion, and dropsy of ventral position; (c and c′) moderate defect: heart shows moderate looping arrested, pericardium effusion and dropsy of ventral position; (d and d′) severe defect: malformed embryo with small, string-like heart, severe pericardium effusion, and dropsy of ventral position. Green A indicates ventricle; red V indicates atrium. </t>
  </si>
  <si>
    <t>PMC5976520</t>
  </si>
  <si>
    <t>rs1137101</t>
  </si>
  <si>
    <t xml:space="preserve">Clostridium difficile is the most common cause of hospital-acquired infections in the U.S.1 and is ranked in the top 3 urgent public health threats by the CDC (www.cdc.gov)2. </t>
  </si>
  <si>
    <t xml:space="preserve">Host genetic factors can alter the risk of acquiring C. difficile: a common single nucleotide polymorphism (SNP) in the interleukin-8 gene increases susceptibility to C. difficile colitis3, and we have previously shown that a non-synonymous SNP, rs1137101, on the extra cellular domain of leptin receptor (LEPR) increases the risk of C. difficile diagnosis4. </t>
  </si>
  <si>
    <t xml:space="preserve">We found that individuals homozygous for the derived allele G, which encodes for Arginine (R) at position 223 (RR genotype) were at a higher risk of being diagnosed with CDI (odds ratio 3.03), as compared to individuals either homozygous or heterozygous for the ancestral allele A, which encodes for Glutamine (Q, QQ or QR genotype) at the same position4. Q223R is a common SNP in humans with a mean allelic frequency of ∼50% in European-Americans and 40-60% in African-Americans (http://hgdp.uchicago.edu). </t>
  </si>
  <si>
    <t>PMC4391582</t>
  </si>
  <si>
    <t xml:space="preserve">Upon completion of blood fractionation, samples were aliquoted and immediately stored in liquid nitrogen until required for analysis. </t>
  </si>
  <si>
    <t xml:space="preserve">DNA was isolated from whole blood using a QIAamp DNA Blood Midi Kit (Qiagen, Chadstone Centre, Australia) according to the manufacturer’s protocol, and APOE genotype was determined through either PCR amplification and restriction enzyme digestions, as previously described [25], or through TaqMan genotyping assays (Life Technologies, Mulgrave, Australia) for rs7412 (Assay ID: C____904973_10) and rs429358 (Assay ID: C_3084793_20). </t>
  </si>
  <si>
    <t xml:space="preserve">For TaqMan assays, PCRs and real-time fluorescence measurements were carried out on a ViiA 7 real-time PCR system (Applied Biosystems, Mulgrave, Australia) using the TaqMan GTXpress Master Mix (Life Technologies) methodology per the manufacturer’s instructions. Total apolipoprotein E assay </t>
  </si>
  <si>
    <t>PMC6293323</t>
  </si>
  <si>
    <t>rs13178594</t>
  </si>
  <si>
    <t xml:space="preserve">Interestingly, we found that GABA-associated genes, GABRB2 and NSF, are within susceptibility loci for FTLD. </t>
  </si>
  <si>
    <t xml:space="preserve">Two marginal risk variants (P-value = 7.24 × 10−3 for rs13178594 and P-value = 9.14 × 10−3 for rs194072) were also mapped to GABRB2 in the GWAS for PSP risk68. </t>
  </si>
  <si>
    <t xml:space="preserve">Of note, the haplotype block constituted by genetic susceptibility loci of FTLD mapped to NSF, or MAPT H1 haplotype69, is a significant GWAS hit shared with FTD, PSP, CBD, and Parkinson disease53,68,70. Our results also indicate that the iPSC model of MAPT p.R406W has some correlation with PSP, implicating the ability of the iPSC model of MAPT p.R406W to capture disease mechanisms related to other primary tauopathies. </t>
  </si>
  <si>
    <t>PMC5056901</t>
  </si>
  <si>
    <t>rs1801274</t>
  </si>
  <si>
    <t xml:space="preserve">In this study, we aimed to replicate the SNPs that were recently discovered in the GWAS; these SNPs have not been validated in Koreans or have only been replicated in Koreans with an insufficient sample size to conclude any association. </t>
  </si>
  <si>
    <t xml:space="preserve">For this, we selected five SNPs (rs1801274 in FCGR2A and rs2286672 in PLD2, rs887369 in CXorf21, rs9782955 in LYST, and rs3794060 in NADSYN1). </t>
  </si>
  <si>
    <t xml:space="preserve">Through the replication study with 656 cases and 622 controls, rs1801274 in FCGR2A was found to be significantly associated with SLE in Koreans (odds ratio, 1.26, 95% confidence interval, 1.06 to 1.50; p = 0.01 in allelic model). This association was also significant in two other models (dominant and recessive). </t>
  </si>
  <si>
    <t xml:space="preserve">In this study, we selected five SNPs (rs1801274 in FCGR2A locus, rs2286672 in PLD2 locus, rs887369 in CXorf21 locus, rs9782955 in LYST, and rs3794060 in NADSYN1) that were identified to be associated with SLE from a previous GWAS [12] but have not been tested in a Korean population. </t>
  </si>
  <si>
    <t xml:space="preserve">Five SNPs were genotyped using the TaqMan SNP Genotyping Assay (Applied Biosystems, Foster City, CA, USA) for allelic discrimination. TaqMan polymerase chain reaction (PCR) and fluorescence measurements were performed using a ViiA 7 Real-Time PCR System (Applied Biosystems) using a 384-well plate according to the manufacturer's instructions. </t>
  </si>
  <si>
    <t>rs2286672</t>
  </si>
  <si>
    <t xml:space="preserve">Seven of the 43 SNPs were not replicated in the Korean population, and five of them showed a minor allele frequency above 5% in the East Asian population (Supplementary Table 1). </t>
  </si>
  <si>
    <t xml:space="preserve">Therefore, we selected the five SNPs for a replication study in Koreans (rs1801274 in FCGR2A locus, rs2286672 in PLD2 locus, rs887369 in CXorf21 locus, rs9782955 in LYST, and rs3794060 in NADSYN1) (Table 1). </t>
  </si>
  <si>
    <t xml:space="preserve">Three of them were nonsynonymous, and the other two were intronic SNPs. </t>
  </si>
  <si>
    <t xml:space="preserve">We performed an association analysis with three different genetic models: allelic, dominant, and recessive (Table 3). </t>
  </si>
  <si>
    <t xml:space="preserve">Of the five SNPs, rs1801274 in FCGR2A was significantly associated with the risk of SLE in all three models, but the other four SNPs did not show a significant association. </t>
  </si>
  <si>
    <t xml:space="preserve">Under allelic model, the minor allele frequency of genotype G in rs1801274 was significantly higher in SLE patients (AF = 0.285) than in controls (AF = 0.24) (OR, 1.26; 95% CI, 1.06 to 1.50; p = 0.01). Also, the dominant model of minor allele in rs1801274 seems significantly associated with SLE (OR, 1.28; 95% CI, 1.02 to 1.59; p = 0.03). </t>
  </si>
  <si>
    <t xml:space="preserve">Under allelic model, the minor allele frequency of genotype G in rs1801274 was significantly higher in SLE patients (AF = 0.285) than in controls (AF = 0.24) (OR, 1.26; 95% CI, 1.06 to 1.50; p = 0.01). </t>
  </si>
  <si>
    <t xml:space="preserve">Also, the dominant model of minor allele in rs1801274 seems significantly associated with SLE (OR, 1.28; 95% CI, 1.02 to 1.59; p = 0.03). Under recessive model, the genotype G/G of rs1801274 was significantly associated with SLE (OR, 1.55; 95% CI, 1.01 to 2.39; p = 0.046). </t>
  </si>
  <si>
    <t xml:space="preserve">Also, the dominant model of minor allele in rs1801274 seems significantly associated with SLE (OR, 1.28; 95% CI, 1.02 to 1.59; p = 0.03). </t>
  </si>
  <si>
    <t xml:space="preserve">Under recessive model, the genotype G/G of rs1801274 was significantly associated with SLE (OR, 1.55; 95% CI, 1.01 to 2.39; p = 0.046). </t>
  </si>
  <si>
    <t>rs887369</t>
  </si>
  <si>
    <t xml:space="preserve">Its high heritability and relatively higher risks in siblings suggest a genetic contribution to the risk of SLE [2122]. </t>
  </si>
  <si>
    <t xml:space="preserve">In this study, we aimed to replicate five SNPs that were discovered in Caucasians [12] but not replicated in Koreans (rs2286672 in PLD2 locus, rs887369 in CXorf21 locus, rs9782955 in LYST, and rs3794060 in NADSYN1) or replicated in Koreans (rs1801274 in FCGR2A locus) with insufficient sample size to conclude any association. </t>
  </si>
  <si>
    <t xml:space="preserve">Through a replication study with 656 cases and 622 controls, rs1801274 in FCGR2A was found to be significantly associated with SLE in Koreans. However, the other four candidate SNPs were not replicated in Koreans. </t>
  </si>
  <si>
    <t xml:space="preserve">However, the other four candidate SNPs were not replicated in Koreans. </t>
  </si>
  <si>
    <t xml:space="preserve">The risk allele (G) of rs1801274 in FCGR2A is a missense variant that changes a histidine to arginine [23]. </t>
  </si>
  <si>
    <t xml:space="preserve">The human Fcγ receptor (FCGR) gene family (FCGR2A, FCGR2B, and FCGR2C) is located on chromosome 1q23, and it is considered to be associated with the susceptibility to SLE [2324]. Functionally, human Fcγ receptor is involved in anti-inflammatory regulation of immune responses. </t>
  </si>
  <si>
    <t xml:space="preserve">However, the association was hard to conclude because of the lack of power due to the limited small sample size (73 to 300 patients). </t>
  </si>
  <si>
    <t xml:space="preserve">In conclusion, in this study, we performed a replication study of five SNPs, previously known to be associated with SLE but not replicated in Koreans, with a relatively large amount of samples, demonstrating that rs1801274 in FCGR2A shows a nominally significant association with SLE, but the other four SNPs appear to have no association in the Korean population. </t>
  </si>
  <si>
    <t xml:space="preserve">Our result is supportive that FCGR polymorphisms may play important roles in the susceptibility to SLE in diverse populations, including Koreans. </t>
  </si>
  <si>
    <t>PMC5960887</t>
  </si>
  <si>
    <t xml:space="preserve">There is not a great deal of information regarding the association of these SNPs with TB risk in the Kazakh population. </t>
  </si>
  <si>
    <t xml:space="preserve">The four most commonly investigated VDR polymorphisms in association with different diseases, including susceptibility to tuberculosis, are located in exon 2 (rs2228570 or FokI), intron 8 (rs1544410 or BsmI and rs7975232 or ApaI), and exon 9 (rs731236 or TaqI). </t>
  </si>
  <si>
    <t xml:space="preserve">The aim of our study was to determine whether these four VDR gene single nucleotide polymorphisms were associated with TB and whether they were a risk for the development of TB in the Kazakh Population in Almaty city and Almaty area. </t>
  </si>
  <si>
    <t>rs72755233</t>
  </si>
  <si>
    <t xml:space="preserve">The two most significantly associated SNPs in the GWAS, rs72755233 (OR = 1.18, p = 2.3 × 10−15) and rs62621197 (OR = 1.31, p = 7.5 × 10−14), are missense variants in ADAMTS17 and ADAMTS10, respectively (Fig. 2). </t>
  </si>
  <si>
    <t xml:space="preserve">In order to annotate and map the associated non-coding variants to known and predicted regulatory elements, we used FUMA25. Across several of the loci there was strong evidence of functionality: 30 out of 422 genome-wide significant variants had a combined annotation-dependent depletion (CADD) score &gt;12.37, the threshold suggested for deleterious SNPs26. </t>
  </si>
  <si>
    <t>rs3791679</t>
  </si>
  <si>
    <t xml:space="preserve">Across several of the loci there was strong evidence of functionality: 30 out of 422 genome-wide significant variants had a combined annotation-dependent depletion (CADD) score &gt;12.37, the threshold suggested for deleterious SNPs26. </t>
  </si>
  <si>
    <t xml:space="preserve">This included the two missense variants above and rs3791679, the fourth most significantly associated SNP (OR = 1.11, p = 2.0 × 10−12), which resides in an enhancer region of EFEMP127. </t>
  </si>
  <si>
    <t xml:space="preserve">A further 3 out of 428 genome-wide significant SNPs had a RegulomeDB score of 2b, which is likely to affect protein binding (Supplementary Data 2).Fig. 2Regional association plots for three GWAS loci and the expression of target genes from RNA-Seq. a Chromosome 15q26.3 (the site of missense variant in ADAMTS17). b Chromosome 19p13.2 (the site of missense variant in ADAMTS10). c Chromosome 2p16.1 (the site of intronic variant in EFEMP1). SNP position is shown on the x-axis, and the strength of association on the y-axis. </t>
  </si>
  <si>
    <t xml:space="preserve">Notably, measures of height were significantly negatively correlated with CTS (rg = -0.217, p = 3.7 × 10−9 for “Height_2010” and rg = -0.223, p = 2.1 × 10−6 for “Extreme height”) (Supplementary Table 7). </t>
  </si>
  <si>
    <t xml:space="preserve">Consistent with this negative genetic correlation between height and CTS, the four most significantly associated SNPs in this GWAS (rs72755233, rs62621197, rs1863190, and rs3791679) have been previously identified as GWAS loci for height35–37. </t>
  </si>
  <si>
    <t xml:space="preserve">For all but rs1863190, the risk allele for CTS was associated with a lower height in the previous reports. We therefore hypothesised that CTS cases would be shorter than controls within the UK Biobank cohort. </t>
  </si>
  <si>
    <t xml:space="preserve">This suggests the intriguing hypothesis that variation in ADAMTS17 may impede the neural recovery following carpal tunnel treatment and deserves further study. </t>
  </si>
  <si>
    <t xml:space="preserve">The fourth most significantly associated SNP in the GWAS, rs3791679, resides in an enhancer region of EFEMP127 (EGF-containing fibulin-like extracellular matrix protein 1) and has a CADD score of 14.94, suggesting that it is a plausible causal variant at this locus. </t>
  </si>
  <si>
    <t>rs12406439</t>
  </si>
  <si>
    <t xml:space="preserve">Variants at the EFEMP1 locus have been associated with adult height36, inguinal hernia53, and various cancers54; EFEMP1 knockout mice demonstrated disruption or reduction in elastic fibres in their connective tissues55. </t>
  </si>
  <si>
    <t xml:space="preserve">Similarly, our top GWAS hit at 1p21.1 is a variant approximately 0.1 Mb downstream of COL11A1 (rs12406439, p = 1.1 × 10−8, OR = 1.05), the only protein-coding gene within 0.5 Mb of this SNP (Supplementary Fig. 7). COL11A1 encodes α1(XI), one of the three chains that constitute the triple helix in type XI collagen56. </t>
  </si>
  <si>
    <t xml:space="preserve">Type XI collagen has been implicated in a range of musculoskeletal conditions, including lumbar disc herniation57, Achilles tendinopathy58, and CTS59. In the latter study, homozygotes of the T allele at rs3753841 (a missense mutation) in COL11A1 were found to be significantly over-represented in CTS patients vs controls. </t>
  </si>
  <si>
    <t>rs3753841</t>
  </si>
  <si>
    <t xml:space="preserve">Type XI collagen has been implicated in a range of musculoskeletal conditions, including lumbar disc herniation57, Achilles tendinopathy58, and CTS59. </t>
  </si>
  <si>
    <t xml:space="preserve">In the latter study, homozygotes of the T allele at rs3753841 (a missense mutation) in COL11A1 were found to be significantly over-represented in CTS patients vs controls. </t>
  </si>
  <si>
    <t xml:space="preserve">rs3753841 is approximately 140 kb from our top SNP at this locus (rs12406439), and the two SNPs are in moderate linkage disequilibrium (r2 = 0.69; 1000 Genomes Project Phase 3, GBR (British in England and Scotland) data). In fact, rs3753841 is a genotyped SNP in the UK Biobank array, and its p value in our association study was 5.4 × 10−5, which is suggestive of association with CTS. </t>
  </si>
  <si>
    <t xml:space="preserve">rs3753841 is approximately 140 kb from our top SNP at this locus (rs12406439), and the two SNPs are in moderate linkage disequilibrium (r2 = 0.69; 1000 Genomes Project Phase 3, GBR (British in England and Scotland) data). </t>
  </si>
  <si>
    <t xml:space="preserve">In fact, rs3753841 is a genotyped SNP in the UK Biobank array, and its p value in our association study was 5.4 × 10−5, which is suggestive of association with CTS. Taken together, these data strongly suggest that COL11A1, like EFEMP1, is another candidate connective tissue gene, the abnormal expression or function of which contributes to the aetiology of CTS. </t>
  </si>
  <si>
    <t xml:space="preserve">Thus, aberrations in elastic and connective tissue components in the extracellular matrix are likely to contribute to this pathophysiological process, and this theory was supported by our gene-based enrichment analysis. </t>
  </si>
  <si>
    <t xml:space="preserve">We hypothesise that the risk allele at rs3791679 might lead to the overexpression of EFEMP1 in synovium and may contribute to increased tethering and impaired gliding of the median nerve, thus predisposing it to shear stress and subsequent fibrosis. </t>
  </si>
  <si>
    <t xml:space="preserve">Interestingly, miR-338-5p has recently been shown to inhibit the synthesis of EFEMP1 by directly binding to the EFEMP1 mRNA 3′-UTR region in glioblastoma-derived cells66, illustrating the potential of this pathway as a modifiable therapeutic target. Transforming growth factor-beta (TGF-β) plays a critical role in the regulation of extracellular matrix gene expression67, and several previous studies have reported the role played by TGF-β and the TGF-β/Smad signalling pathway in the development of SSCT fibrosis in CTS68,69, including the finding that the inhibition of TGF-β1 in SSCT fibroblasts from CTS patients resulted in the down-regulation of several fibrosis-related genes and the inhibition of Smad activity68. </t>
  </si>
  <si>
    <t>rs7517682</t>
  </si>
  <si>
    <t xml:space="preserve">Hence, the weighted median approach is more robust to violation of the InSIDE assumption than MR-Egger85. </t>
  </si>
  <si>
    <t xml:space="preserve">We also performed a sensitivity analysis by repeating the above three analyses by excluding 5/601 SNPs that were genome-wide significant in both the height and CTS GWAS (or was a proxy SNP in high LD), which are as follows: rs7517682, rs6751657, rs3791679, rs17181956, and rs6955948. </t>
  </si>
  <si>
    <t xml:space="preserve">A SNP that appeared asymmetrical on the funnel plot (rs724016) was removed as a further sensitivity analysis in a leave-one-out analysis, and this had no material effect on the MR estimate (Fig. 3c, d). </t>
  </si>
  <si>
    <t>rs724016</t>
  </si>
  <si>
    <t>PMC4452511</t>
  </si>
  <si>
    <t>rs204926</t>
  </si>
  <si>
    <t xml:space="preserve">In addition, 16 haplotypes in four separate genes were significantly different between case and control groups at an unadjusted P value &lt; 0.05, 11 of which were located in LMO1. </t>
  </si>
  <si>
    <t xml:space="preserve">A major haplotype, ATC, containing rs204926, rs110420, and rs110419, conferred a significant increase in risk for NB (OR = 1.82, 95% CI: 1.41–2.36, adjusted P &lt; 0.001). </t>
  </si>
  <si>
    <t xml:space="preserve">The major finding of our study was obtained for risk alleles within the LMO1 gene. Our data suggest that genetic variants in LMO1 are associated with increased NB risk in Chinese children. </t>
  </si>
  <si>
    <t xml:space="preserve">Of these, 23 SNPs in four genes showed case-control differences of allelic frequencies at an unadjusted P value &lt; 0.05. </t>
  </si>
  <si>
    <t xml:space="preserve">However, only three SNPs (rs204926, rs110420, and rs110419) showed significant differences between the case and control groups after Bonferroni adjustment (S2 Table). </t>
  </si>
  <si>
    <t xml:space="preserve">The T allele of rs204926 (OR = 0.38, adjusted P = 2.5 × 10–8), the C allele of rs110420 (OR = 0.38, adjusted P = 4.9 × 10–4), and the G allele of rs110419 (OR = 0.38, adjusted P = 7.3 × 10–4) are all non-risk alleles. </t>
  </si>
  <si>
    <t xml:space="preserve">After Bonferroni adjustment, the only statistically significant case-control difference observed was for rs204926 in LMO1 (P = 0.003). </t>
  </si>
  <si>
    <t xml:space="preserve">The OR of the T allele of rs204926 for NB was 0.45 (95% CI: 0.31–0.65). </t>
  </si>
  <si>
    <t>rs2290451</t>
  </si>
  <si>
    <t xml:space="preserve">Analyses using a two-sided χ 2 test indicated that the frequencies of 16 haplotypes in four genes showed significant differences between the case and control groups (unadjusted P &lt;0.05, S4 Table). </t>
  </si>
  <si>
    <t xml:space="preserve">After Bonferroni adjustment, only two haplotypes were observed to be significantly different between cases and controls: GCGCT (rs2290451, rs4758053, rs110419, rs110420, and rs204926) and ATGGG (rs4758051, rs7109806, rs11041815, rs12576570, and rs10840002), both in LMO1. </t>
  </si>
  <si>
    <t xml:space="preserve">The GCGCT haplotype contained the statistically significant risk SNP rs204926 (S1 Fig). In order to reveal whether the joint effects existed in the block containing rs204926, we further analyzed the linkage disequilibrium and haplotype for SNPs only in that block. </t>
  </si>
  <si>
    <t xml:space="preserve">The GCGCT haplotype contained the statistically significant risk SNP rs204926 (S1 Fig). </t>
  </si>
  <si>
    <t xml:space="preserve">In order to reveal whether the joint effects existed in the block containing rs204926, we further analyzed the linkage disequilibrium and haplotype for SNPs only in that block. As shown in S1 Fig, perfect LD (D′ = 1) was observed between several pairs of SNPs, but the r 2 is low (&lt; 0.4). </t>
  </si>
  <si>
    <t xml:space="preserve">High LDs were found in rs204926, rs110420, and rs110419 (D′ &gt; 0.97, r 2 &gt; 0.59). </t>
  </si>
  <si>
    <t xml:space="preserve">A major haplotype ATC (66.0%) of the combination of rs204926, rs110420, and rs110419 showed a significant increase in risk for NB (OR = 1.82, 95% CI: 1.41–2.36, P &lt; 0.001, Table 4), while another haplotype GCT (23.9%) of the combination of the three SNPs showed a significant decrease in risk for NB (OR = 0.38, 95% CI: 0.28–0.51, P &lt; 0.001, Table 4). </t>
  </si>
  <si>
    <t>rs4758051</t>
  </si>
  <si>
    <t xml:space="preserve">A recent study by Wang et al. has identified LMO1 as a neuroblastoma oncogene [10]. </t>
  </si>
  <si>
    <t xml:space="preserve">That study used four cohorts and identified five significant SNPs associated with NB, namely rs4758051 (G allele; OR = 1.30, P = 6.94 × 10–11), rs10840002 (A allele; OR = 1.24, P = 4.03 × 10–7), rs110419 (G allele; OR = 0.74, P = 1.35 × 10–13), rs204938 (C allele; OR = 1.20, P = 1.79 × 10–6), and rs110420 (C allele; OR = 0.74, P = 1.35 × 10–13). </t>
  </si>
  <si>
    <t xml:space="preserve">The above-mentioned SNPs were all genotyped in our study. Among these SNPs, only rs110419 (G allele; OR = 0.62, P = 0.004), rs110420 (C allele; OR = 0.61, P = 0.003), and rs204938 (C allele; OR = 1.67, P = 0.008) were significantly associated with NB risk at the two-sided P &lt; 0.05 level after adjustment for gender and age; none remained significant after correction for multiple comparisons. </t>
  </si>
  <si>
    <t>rs110419</t>
  </si>
  <si>
    <t xml:space="preserve">The above-mentioned SNPs were all genotyped in our study. </t>
  </si>
  <si>
    <t xml:space="preserve">Among these SNPs, only rs110419 (G allele; OR = 0.62, P = 0.004), rs110420 (C allele; OR = 0.61, P = 0.003), and rs204938 (C allele; OR = 1.67, P = 0.008) were significantly associated with NB risk at the two-sided P &lt; 0.05 level after adjustment for gender and age; none remained significant after correction for multiple comparisons. </t>
  </si>
  <si>
    <t xml:space="preserve">The trends of previous studies and our study are similar, but the exact results vary for several reasons. First, the 244 patients and 305 controls might not represent all of the NB patients and controls in China due to the limited sample size and sample collection location. </t>
  </si>
  <si>
    <t xml:space="preserve">In consideration of the important role of LMO1 in the nervous system development, it is possible that the above risk alleles (A of rs110419, T of rs110420, and C of rs204926) and haplotype (ATC) would lead to increased LMO1 expression, and thus higher risk of NB in Chinese children. </t>
  </si>
  <si>
    <t xml:space="preserve">Of interest is the fact that we observed a trend toward significance for two SNPs in the HSD17B12 gene, namely rs10838184 and rs11037575 (Fig 1, Table 3). The HSD17B12 gene encodes human 17 beta-hydroxysteroid dehydrogenase type 12, an enzyme involved in lipid metabolism [25]. </t>
  </si>
  <si>
    <t>rs10838184</t>
  </si>
  <si>
    <t xml:space="preserve">Of interest is the fact that we observed a trend toward significance for two SNPs in the HSD17B12 gene, namely rs10838184 and rs11037575 (Fig 1, Table 3). </t>
  </si>
  <si>
    <t xml:space="preserve">The HSD17B12 gene encodes human 17 beta-hydroxysteroid dehydrogenase type 12, an enzyme involved in lipid metabolism [25]. Previous studies revealed that HSD17B12 could be a prognosis marker for several human cancers [26–28]. </t>
  </si>
  <si>
    <t>rs11037575</t>
  </si>
  <si>
    <t xml:space="preserve">Previous studies revealed that HSD17B12 could be a prognosis marker for several human cancers [26–28]. </t>
  </si>
  <si>
    <t xml:space="preserve">A recent study by Nguyễn et al. showed that SNPs in HSD17B12 were associated with low-risk NBs, and rs11037575 was the most significant SNP in the HSD17B12 gene [11]. </t>
  </si>
  <si>
    <t xml:space="preserve">The most significant finding in our study was for rs10838184, presenting in moderate LD with rs11037575 (D′ = 1, r 2 = 0.49). Our results indicated that the HSD17B12 gene might be a risk gene for NB patients in China. </t>
  </si>
  <si>
    <t>rs6435862</t>
  </si>
  <si>
    <t xml:space="preserve">These results suggested lincRNA might be related to NB risk, which should be confirmed by further study with a larger sample size and possible functional experiments. </t>
  </si>
  <si>
    <t xml:space="preserve">Moreover, previous genetic association analysis of clinical NB phenotypes showed that other SNPs at other genes such as rs6435862 and rs7585356 at BARD1 conferred an increased risk for NB in Caucasian and African patients [7, 8]. </t>
  </si>
  <si>
    <t xml:space="preserve">In our study, only one SNP in LMO1 showed a statistically significant association with NB risk. We hypothesize that this lack of association to the other SNPs is due to ethnic differences between the Chinese population and the other populations as well as insufficient statistical power because of the limited sample size. </t>
  </si>
  <si>
    <t>PMC3092928</t>
  </si>
  <si>
    <t>rs17632542</t>
  </si>
  <si>
    <t xml:space="preserve">Genotypes were imputed for 197 and 312 single nucleotide polymorphisms (SNPs) from HapMap2 and the 1000 Genome Project, respectively. </t>
  </si>
  <si>
    <t xml:space="preserve">The most significant association with PrCa was with a previously unidentified SNP, rs17632542 (combined P = 3.9 × 10−22). </t>
  </si>
  <si>
    <t xml:space="preserve">This association was confirmed by direct genotyping in three stages of the UK/Australian GWAS, involving 10,405 cases and 10,681 controls (combined P = 1.9 × 10−34). rs17632542 is also shown to be associated with PSA levels and it is a non-synonymous coding SNP (Ile179Thr) in KLK3. </t>
  </si>
  <si>
    <t>rs2735839</t>
  </si>
  <si>
    <t xml:space="preserve">We previously conducted a GWAS in two stages and identified SNPs in seven regions associated with PrCa risk (Eeles et al. 2008). </t>
  </si>
  <si>
    <t xml:space="preserve">One of these SNPs, rs2735839 on 19q13.3, lies within an LD block of 34 kb, containing the kallikrein genes, KLK3 and KLK2 (combined stage 1 and 2 P = 2.3 × 10−17). </t>
  </si>
  <si>
    <t xml:space="preserve">This SNP was also shown to be associated with serum PSA level; however, an association with PrCa has been demonstrated using samples not ascertained by PSA screening, suggesting that the association is not solely due to selection of cases with elevated PSA and controls with a low PSA level (Ahn et al. 2008). KLK3 encodes prostate-specific antigen (PSA), a member of the kallikrein family of serine proteases. </t>
  </si>
  <si>
    <t xml:space="preserve">For this reason, PSA is extensively used as a biomarker to screen for and monitor treatment of PrCa. </t>
  </si>
  <si>
    <t xml:space="preserve">The association with rs2735839 implies that one or more variants in the KLK3 region, correlated with rs2735839, are directly associated with PrCa risk. </t>
  </si>
  <si>
    <t xml:space="preserve">In an attempt to identify such variants, we performed a comprehensive analysis of SNPs across the region, using a combination of imputation and further genotyping. </t>
  </si>
  <si>
    <t xml:space="preserve">To evaluate associations with PrCa for SNPs not included in genotyping arrays used in the GWAS, we defined a 34 kb LD region that included all SNPs in the region correlated with the original best hit, rs2735839, at r2 &gt; 0.1 according to the HapMap Phase II CEU dataset. </t>
  </si>
  <si>
    <t xml:space="preserve">We then identified all SNPs in the interval from the HapMap Phase II as well as SNPs identified through sequencing of European (CEU) samples in the 1000 Genomes study at a frequency of at least 2%. Genotypes for these SNPs in stages 1 and 2 of the UK/Australian GWAS, and the CGEMS study, were then imputed using MACH 1.0 (http://www.sph.umich.edu/csg/abecasis/MACH/) and 50 rounds of imputation. </t>
  </si>
  <si>
    <t xml:space="preserve">SNP rs17632542 was genotyped for stages 1 and 2 samples by the 5′-endonuclease assay (Taqman™) using the ABIPrism 7900HT sequence detection system according to the manufacturer’s instructions. </t>
  </si>
  <si>
    <t xml:space="preserve">Primers and probes were supplied by Applied Biosystems (http://www.appliedbiosystems.com/) as Assays-By-Design™. The Stage 3 genotyping was done using an Illumina Golden Gate Assay (http://www.illumina.com). </t>
  </si>
  <si>
    <t xml:space="preserve">We defined a 34-kb region on 19q13.3 based on HapMap phase II CEU data that included all SNPs correlated with rs2735839, the most strongly associated SNP in the GWAS, at r2 &gt; 0.1. </t>
  </si>
  <si>
    <t xml:space="preserve">In this region, we identified 197 SNPs in HapMap2 and 312 SNPs in the 1000 Genomes Project. Genotypes for these SNPs were imputed for subjects in stages 1 and 2 of the UK/Australian GWAS and CGEMS. </t>
  </si>
  <si>
    <t xml:space="preserve">Based on the combined results, we identified 35 SNPs associated with PrCa at P &lt; 10−7. </t>
  </si>
  <si>
    <t xml:space="preserve">The most statistically significant associated SNPs were rs17632542 and rs62113212 (P = 3.0 × 10−24 and P = 2.2 × 10−24, respectively, Supplementary Table 2). </t>
  </si>
  <si>
    <t xml:space="preserve">These two SNPs were strongly correlated with one another (r2 = 0.99 in HapMap CEU and r2 = 0.75 in 1000 Genomes, Supplementary Table 3); neither of these SNPs was genotyped in the original GWAS. To further evaluate these associations, we genotyped rs17632542 directly for the stages 1 and 2 sample set (5,504 cases and 5,834 controls) using a Taqman assay. </t>
  </si>
  <si>
    <t xml:space="preserve">These two SNPs were strongly correlated with one another (r2 = 0.99 in HapMap CEU and r2 = 0.75 in 1000 Genomes, Supplementary Table 3); neither of these SNPs was genotyped in the original GWAS. </t>
  </si>
  <si>
    <t xml:space="preserve">To further evaluate these associations, we genotyped rs17632542 directly for the stages 1 and 2 sample set (5,504 cases and 5,834 controls) using a Taqman assay. </t>
  </si>
  <si>
    <t xml:space="preserve">We also genotyped rs17632542 in a further set of 4,901 PrCa cases and 4,847 controls (unselected for PSA) as part of an Illumina Golden Gate Assay (stage 3). We also genotyped the original associated SNP, rs2735839, and two other SNPs (rs266849 and rs1058205) that reached P &lt; 10−7 in the original GWAS stages 1 and 2. </t>
  </si>
  <si>
    <t xml:space="preserve">We also genotyped rs17632542 in a further set of 4,901 PrCa cases and 4,847 controls (unselected for PSA) as part of an Illumina Golden Gate Assay (stage 3). </t>
  </si>
  <si>
    <t xml:space="preserve">We also genotyped the original associated SNP, rs2735839, and two other SNPs (rs266849 and rs1058205) that reached P &lt; 10−7 in the original GWAS stages 1 and 2. The estimated per-allele ORs for rs17632542 were similar to those estimated from the imputed data, and the statistical significance was further increased, stage 1 per allele OR 0.35 (95% CI 0.30–0.42) P = 2.6 × 10−29; stage 2 per allele OR 0.78 (95% CI 0.68–0.90) P = 4 × 10−4; stage 3 per allele OR 0.65 (95% CI 0.57–0.74), P = 4.2 × 10−10; combined P = 1.9 × 10−34 over all stages. </t>
  </si>
  <si>
    <t xml:space="preserve">We also genotyped the original associated SNP, rs2735839, and two other SNPs (rs266849 and rs1058205) that reached P &lt; 10−7 in the original GWAS stages 1 and 2. </t>
  </si>
  <si>
    <t xml:space="preserve">The estimated per-allele ORs for rs17632542 were similar to those estimated from the imputed data, and the statistical significance was further increased, stage 1 per allele OR 0.35 (95% CI 0.30–0.42) P = 2.6 × 10−29; stage 2 per allele OR 0.78 (95% CI 0.68–0.90) P = 4 × 10−4; stage 3 per allele OR 0.65 (95% CI 0.57–0.74), P = 4.2 × 10−10; combined P = 1.9 × 10−34 over all stages. The estimated OR in homozygotes for the C allele was lower than in heterozygotes in all stages, in a matter consistent with a log-additive allele dose model (Table 1). </t>
  </si>
  <si>
    <t xml:space="preserve">The estimated per-allele ORs for rs17632542 were similar to those estimated from the imputed data, and the statistical significance was further increased, stage 1 per allele OR 0.35 (95% CI 0.30–0.42) P = 2.6 × 10−29; stage 2 per allele OR 0.78 (95% CI 0.68–0.90) P = 4 × 10−4; stage 3 per allele OR 0.65 (95% CI 0.57–0.74), P = 4.2 × 10−10; combined P = 1.9 × 10−34 over all stages. </t>
  </si>
  <si>
    <t xml:space="preserve">The estimated OR in homozygotes for the C allele was lower than in heterozygotes in all stages, in a matter consistent with a log-additive allele dose model (Table 1). As expected, the estimated effected size was larger in stage 1, reflecting the selection of cases for family history of disease and the controls for low PSA (see “Materials and methods”), but the estimated ORs in stages 2 and 3 were similar.Table 1Summary results for 4 SNPs in the KLK3 region at 19q13.3rs17632542 is the most strongly associated SNP in this study. </t>
  </si>
  <si>
    <t xml:space="preserve">In a multiple logistic regression analysis, rs17632542 remained significant after adjustment for rs2735839 (P = 8.6 × 10−14) based on all stages combined, whereas rs2735839 showed weaker association after adjustment for rs17632542 (P = 0.02). </t>
  </si>
  <si>
    <t xml:space="preserve">To determine whether there are additional SNPs in the region, other than rs17632542, that are independently associated with PrCa, we used two different analytical approaches. </t>
  </si>
  <si>
    <t xml:space="preserve">First, we used stepwise logistic regression analyses of 7 SNPs in this region that were genotyped in all stages and were significant at P &lt; 10−7. In this analysis, one additional SNP, rs266849, remained in the model at P &lt; 0.001 after adjusting for rs17632542 (P = 0.001, Table 2) Secondly, we used the imputed data (Stages 1, 2 and CGEMS) and put all 35 SNPs significant at P &lt; 10−7 in a logistic regression analysis (Supplementary Table 2). </t>
  </si>
  <si>
    <t>rs266849</t>
  </si>
  <si>
    <t xml:space="preserve">First, we used stepwise logistic regression analyses of 7 SNPs in this region that were genotyped in all stages and were significant at P &lt; 10−7. </t>
  </si>
  <si>
    <t xml:space="preserve">In this analysis, one additional SNP, rs266849, remained in the model at P &lt; 0.001 after adjusting for rs17632542 (P = 0.001, Table 2) Secondly, we used the imputed data (Stages 1, 2 and CGEMS) and put all 35 SNPs significant at P &lt; 10−7 in a logistic regression analysis (Supplementary Table 2). </t>
  </si>
  <si>
    <t xml:space="preserve">From this analysis, one SNP was significant at P &lt; 0.001 after adjusting for rs17632542 (either rs2659052 or rs2569753, as both were correlated with one another, r2 = 0.64). rs266849 is about 12 kb centromeric to rs17632542 between the KLK15 and KLK3 genes. </t>
  </si>
  <si>
    <t xml:space="preserve">From this analysis, one SNP was significant at P &lt; 0.001 after adjusting for rs17632542 (either rs2659052 or rs2569753, as both were correlated with one another, r2 = 0.64). </t>
  </si>
  <si>
    <t xml:space="preserve">rs266849 is about 12 kb centromeric to rs17632542 between the KLK15 and KLK3 genes. rs266849 and rs2659052 were weakly correlated with each other and with rs17632542 (Fig. 1; Supplementary Table 3), suggesting that there are two additional associated variants. </t>
  </si>
  <si>
    <t xml:space="preserve">The newly identified SNPs associated with PrCa risk are labelled using blue diamonds, two SNPs are intragenic in KLK3, rs17632542 is a coding variant in exon 4, rs 62113212 is in intron 3 </t>
  </si>
  <si>
    <t xml:space="preserve">We previously reported that rs2735839 was associated with serum PSA level (Eeles et al. 2008). Based on the serum PSA levels of the stages 2 and 3 controls, the C allele of rs17632542 was also associated with lower PSA levels, with lowest levels in CC homozygotes (P = 1.5 × 10−11, Supplementary Table 4; Supplementary Fig. 1). </t>
  </si>
  <si>
    <t xml:space="preserve">We previously reported that rs2735839 was associated with serum PSA level (Eeles et al. 2008). </t>
  </si>
  <si>
    <t xml:space="preserve">Based on the serum PSA levels of the stages 2 and 3 controls, the C allele of rs17632542 was also associated with lower PSA levels, with lowest levels in CC homozygotes (P = 1.5 × 10−11, Supplementary Table 4; Supplementary Fig. 1). </t>
  </si>
  <si>
    <t xml:space="preserve">In a multiple regression analysis, rs2735839 was marginally significantly associated with PSA levels, after adjusting for rs17632542 (P = 0.06). In a recent publication (Gudmundsson et al. 2010) it was also reported that at the KLK region rs17632542 was significantly associated with PSA level and prostate cancer risk. </t>
  </si>
  <si>
    <t xml:space="preserve">Taken together, the above results suggest that observed associations with both PrCa and PSA level are largely driven by rs17632542 or rs62113212. </t>
  </si>
  <si>
    <t xml:space="preserve">These SNPs are intragenic to KLK3: rs17632542 is a non-synonymous SNP in exon 4 resulting in an Ile179Thr substitution, while rs62113212 is intronic and lies in a sequence region with no enhancer or splice effect function (Fig. 1). </t>
  </si>
  <si>
    <t xml:space="preserve">However, based on the TFSEARCH database, http://www.cbrc.jp/research/db/TFSEARCH.html, rs62113212 changes the scores for the binding of the octamer factor 1 (Oct-1) transcription factor. Although we cannot rule out rs62113212 as the directly associated variant and it remains possible that another correlated variant was missed by the resequencing in the 1000 genomes dataset, rs17632542 appears to be the most plausible functional variant. </t>
  </si>
  <si>
    <t xml:space="preserve">However, based on the TFSEARCH database, http://www.cbrc.jp/research/db/TFSEARCH.html, rs62113212 changes the scores for the binding of the octamer factor 1 (Oct-1) transcription factor. </t>
  </si>
  <si>
    <t xml:space="preserve">Although we cannot rule out rs62113212 as the directly associated variant and it remains possible that another correlated variant was missed by the resequencing in the 1000 genomes dataset, rs17632542 appears to be the most plausible functional variant. </t>
  </si>
  <si>
    <t xml:space="preserve">Based on the previous structural studies, 3D modeling and X-ray crystallography of PSA and other kallikreins, Ile179 is not part of the active catalytic site (Villoutreix et al. 1994). However, when we carried out multiple molecular dynamic simulations in explicit solvent, we found that the solvated threonine (Thr) variant consistently achieved lower energy levels compared with the isoleucine (Ile) variant (−3,532 ± 54 kcal/mol compared with −3,053 ± 41 kcal/mol), suggesting superior stability in solution. </t>
  </si>
  <si>
    <t xml:space="preserve">There is still some potential for confounding due to opportunistic PSA testing or testing as part of the diagnostic process. </t>
  </si>
  <si>
    <t xml:space="preserve">The newly identified SNP, rs17632542, exhibits a more significant association with PrCa than the previous tag SNP and studies of this SNP in men who have prostate biopsy as the primary PrCa screen, irrespective of PSA levels, could determine whether this SNP is causally related to PrCa risk independent of PSA. </t>
  </si>
  <si>
    <t xml:space="preserve">Given its stronger effect on PrCa risk, inclusion of rs17632542 in place of rs2735839 in risk prediction models will improve discrimination in such models. As this variant is predicted to introduce changes in the stability of the protein and might have a role in pre-mRNA processing of alternative transcripts; it is a good candidate variant for further functional investigation of the underpinnings of the GWAS signal in this region with respect to PrCa risk. </t>
  </si>
  <si>
    <t>PMC4268493</t>
  </si>
  <si>
    <t>rs1800693</t>
  </si>
  <si>
    <t xml:space="preserve">We have investigated a single nucleotide polymorphism (SNP) in the TNFRSF1A gene, that encodes TNF receptor 1 (TNFR1), which was discovered through GWAS to be associated with multiple sclerosis (MS)3,4, but not with other autoimmune conditions such as rheumatoid arthritis (RA)5, psoriasis6 and Crohn’s disease7. </t>
  </si>
  <si>
    <t xml:space="preserve">By analyzing MS GWAS3,4 data in conjunction with the 1000 Genomes Project data8 we provide genetic evidence that strongly implicates this SNP, rs1800693, as the causal variant in the TNFRSF1A region. </t>
  </si>
  <si>
    <t xml:space="preserve">We further substantiate this through functional studies showing that the MS risk allele directs expression of a novel, soluble form of TNFR1 that can block TNF. Importantly, TNF blocking drugs can promote onset or exacerbation of MS9-11, but they have proven highly efficacious in the treatment of autoimmune diseases for which there is no association with rs1800693. </t>
  </si>
  <si>
    <t xml:space="preserve">To assess whether this SNP is mainly driving the association we examined the haplotype structure across the region in 379 individuals of European ancestry using whole genome sequence from the 1000 Genomes Project8 and we performed statistical imputation into a UK cohort of 1,853 MS patients and 5,174 controls4. </t>
  </si>
  <si>
    <t xml:space="preserve">Among genotyped SNPs the strongest signal is seen at rs1800693 and the variants in strongest association with this SNP were also genotyped in the study. </t>
  </si>
  <si>
    <t xml:space="preserve">Statistical imputation12 revealed no other variant with stronger association to MS within the region, including the previously reported3 nonsynonymous SNP rs4149584 (Supplementary Fig. 1), and analysis of association after controlling for the effect of rs1800693 removed almost all of the signal (Fig. 1a). These observations all support variation at rs1800693 as being primarily responsible for the MS association in the TNFRSF1A region. </t>
  </si>
  <si>
    <t>rs4149584</t>
  </si>
  <si>
    <t xml:space="preserve">Statistical imputation12 revealed no other variant with stronger association to MS within the region, including the previously reported3 nonsynonymous SNP rs4149584 (Supplementary Fig. 1), and analysis of association after controlling for the effect of rs1800693 removed almost all of the signal (Fig. 1a). </t>
  </si>
  <si>
    <t xml:space="preserve">These observations all support variation at rs1800693 as being primarily responsible for the MS association in the TNFRSF1A region. To further substantiate the causality of rs1800693, we next sought to investigate the functional consequences of the variation at this SNP. </t>
  </si>
  <si>
    <t xml:space="preserve">Under the assumption of a single associated variant in the region, the Bayes factor for a variant is a proportional (under weak assumptions) to the posterior probability that it is driving the association. </t>
  </si>
  <si>
    <t xml:space="preserve">The conditional analysis was performed in the same way, including the genotype at rs1800693 as an additional covariate (with an additive effect). </t>
  </si>
  <si>
    <t xml:space="preserve">At this significance threshold we obtained &gt;90% power to detect the differences observed with our sample size. </t>
  </si>
  <si>
    <t xml:space="preserve">The percentage of TNFR1_Δ6 transcript level variation accounted for by genotype at rs1800693 was estimated by least-squares regression analysis at 67, 52 and 55% for the CD14+ monocytes, polymorphonuclear cells and CD3+ T cells, respectively. </t>
  </si>
  <si>
    <t xml:space="preserve">Linear regression analysis was used to quantify the correlation in TNFR1_Δ6 transcript levels between the different immune cell subsets. For all regression analyses there was no significant departure from linearity (P&gt;0.05) as determined using a runs test. </t>
  </si>
  <si>
    <t>PMC3393726</t>
  </si>
  <si>
    <t>rs6903608</t>
  </si>
  <si>
    <t xml:space="preserve">This association was confirmed in 934 Scandinavian and English cHL patients in a study by Hjalgrim et al [17]. </t>
  </si>
  <si>
    <t xml:space="preserve">In two recently performed genome wide association studies (GWAS) in cHL patients, the most significantly associated SNP (rs6903608) was located within the HLA class II region [18], [19]. </t>
  </si>
  <si>
    <t xml:space="preserve">In the present study, we performed an extensive screening of the HLA class I and II genes to investigate possible associations of HLA alleles in the total, the EBV+, and the EBV− cHL (sub)populations. Furthermore, we intended to establish whether specific single nucleotide polymorphism (SNP) positions in the HLA genes that might be shared by multiple HLA alleles are responsible for the observed genetic associations rather than specific HLA alleles. </t>
  </si>
  <si>
    <t xml:space="preserve">Only those haplotypes with a frequency of &gt;1% (in patients plus controls) were considered to be relevant in the analysis. </t>
  </si>
  <si>
    <t xml:space="preserve">Our patient cohort was used in the replication series of the recently published GWAS that identified the HLA class II SNP rs6903608 as a highly significant susceptibility marker for cHL [18,18]. </t>
  </si>
  <si>
    <t xml:space="preserve">We now compared the SNP alleles (C and T) with the HLA typing data to investigate their linkage disequilibrium (LD). Combined HLA typing and SNP data were available for 278 cHL patients. </t>
  </si>
  <si>
    <t xml:space="preserve">Combined HLA typing and SNP data were available for 278 cHL patients. </t>
  </si>
  <si>
    <t xml:space="preserve">Two-marker haplotypes of the SNP rs6903608 and the HLA typing were constructed per gene using PHASE v2.1 [24], [25]. </t>
  </si>
  <si>
    <t xml:space="preserve">Frequencies of HLA typing among haplotypes with a C allele and a T allele at rs6903608 were compared per HLA typing using the Chi-square test. For each phenotype and PCR-SSOP a test was performed, hence a correction for multiple testing was required. </t>
  </si>
  <si>
    <t xml:space="preserve">Frequencies of HLA typing among haplotypes with a C allele and a T allele at rs6903608 were compared per HLA typing using the Chi-square test. </t>
  </si>
  <si>
    <t xml:space="preserve">For each phenotype and PCR-SSOP a test was performed, hence a correction for multiple testing was required. Because LD exists between the PCR-SSOPs and between the HLA phenotypes, and because the HLA-phenotypes are derived from the PCR-SSOPs, a Bonferroni test for 401 PCR-SSOPs and 74 HLA phenotypes would be too conservative. </t>
  </si>
  <si>
    <t>rs6903609</t>
  </si>
  <si>
    <t xml:space="preserve">To explore associations of the T and C alleles with certain HLA alleles, we compared the SNP data of our cohort to the HLA typing data and observed a significant LD with 15 HLA alleles (Table 6). </t>
  </si>
  <si>
    <t xml:space="preserve">Three of the 15 HLA alleles that were in strong LD with rs6903609, i.e. HLA-DR2, HLA-DR5 and HLA-DR7 were significantly associated with cHL in both the HLA allele and phenotype frequency analysis. </t>
  </si>
  <si>
    <t xml:space="preserve">HLA-DR4 was only significant in the phenotype analysis. The C-allele was frequently observed together with HLA-DR2 or HLA-DR5, i.e. 71.4% (48.5%+22.9%), while either HLA-DR allele was observed only in 4.1% in combination with the T-allele. </t>
  </si>
  <si>
    <t>rs141193530</t>
  </si>
  <si>
    <t xml:space="preserve">In cases where the odd scores of the mutated sequence were 0 (no motif match at all); the log odds differences were interpreted as infinite (log(x) approaches negative infinity as x approaches 0). </t>
  </si>
  <si>
    <t xml:space="preserve">Genotyping of exonic SNPs rs141193530 and rs41268753 in a replication cohort </t>
  </si>
  <si>
    <t xml:space="preserve">PCR amplification of genomic DNA was conducted using forward primer: 5’–CTTCAGGGGCAATGAGACGAC–3′ and reverse primer 5’–GCACATTGGGGATGAACAGC–3′, the annealing temperature for PCR reactions was 65 °C. </t>
  </si>
  <si>
    <t xml:space="preserve">For accurate replication of template, Q5® High-Fidelity DNA Polymerase was used (NEB, cat. no. M0492S) and PCR products (size 80 bp) were digested with BsaHI restriction enzyme (NEB, cat. no. R0556S), which digests only templates without examined SNPs (the presence of either rs141193530 but also rs41268753 will abolish the restriction site 5’-GRCGYC-3′). </t>
  </si>
  <si>
    <t xml:space="preserve">The digested PCR products were resolved in 2.5–3% High Resolution Agarose (EurX, Poland, cat. no. E0302–50) gels, stained with SimplySafe™ (EurX, Poland, cat. no. E4600–01) and visualized with G:Box (Syngene). The digested PCR product of each sample was compared to the same amount of non-digested product. </t>
  </si>
  <si>
    <t>rs41268753</t>
  </si>
  <si>
    <t xml:space="preserve">To specify exact single nucleotide polymorphism in selected DNA samples, a pyrosequencing assay was designed to measure the relative quantification of nucleotide incorporation at the SNP sites: rs41268753 (C/T) and rs141193530 (C/G). </t>
  </si>
  <si>
    <t xml:space="preserve">PCR amplification primers for the genomic DNA templates were as follows: Fw_5’–biotinylated–CTTCAGGGGCAATGAGACGAC–3′ and Rv_5’–GCACATTGGGGATGAACAGC–3′, with primer annealing at 65 °C. The biotinylated PCR products (80 bp) were subject to pyrosequencing using internal pyrosequencing primer 5’-ATTGGGGATGAACAGCAC–3′. </t>
  </si>
  <si>
    <t>rs55927162</t>
  </si>
  <si>
    <t xml:space="preserve">Single nucleotide changes may contribute towards the risk of cancer development through their biological consequences. </t>
  </si>
  <si>
    <t xml:space="preserve">SNPs in the region upstream of the GRHL3 gene (rs55927162 and rs56256719) may possibly affect binding of transcription factors to potential enhancers or other regulatory elements. </t>
  </si>
  <si>
    <t xml:space="preserve">However, our bioinformatic analyses revealed that these SNPs do not significantly alter known transcription factors binding motifs provided in the JASPAR database [23]. SNPs in intronic regions of GRHL2 and GRHL3 genes (rs151171718 and rs548650) may potentially affect splicing of the primary transcripts. </t>
  </si>
  <si>
    <t>rs151171718</t>
  </si>
  <si>
    <t xml:space="preserve">However, our bioinformatic analyses revealed that these SNPs do not significantly alter known transcription factors binding motifs provided in the JASPAR database [23]. </t>
  </si>
  <si>
    <t xml:space="preserve">SNPs in intronic regions of GRHL2 and GRHL3 genes (rs151171718 and rs548650) may potentially affect splicing of the primary transcripts. </t>
  </si>
  <si>
    <t xml:space="preserve">Single nucleotide polymorphisms in the coding region of GRHL3 gene Two non-synonymous SNPs occur with significantly altered frequencies in our NMSC patient cohort: rs141193530 in exon 11 of the GRHL3 gene, which causes P455A amino acid residue substitution, and rs151326764 in alternative exon 16 of the GRHL3 gene, which causes R573H substitution (Table 1). </t>
  </si>
  <si>
    <t xml:space="preserve">Single nucleotide polymorphisms in the coding region of GRHL3 gene </t>
  </si>
  <si>
    <t xml:space="preserve">Two non-synonymous SNPs occur with significantly altered frequencies in our NMSC patient cohort: rs141193530 in exon 11 of the GRHL3 gene, which causes P455A amino acid residue substitution, and rs151326764 in alternative exon 16 of the GRHL3 gene, which causes R573H substitution (Table 1). </t>
  </si>
  <si>
    <t xml:space="preserve">We employed PROVEAN (Protein Variation Effect Analyzer) v1.1 [29] to assess whether the presence of these SNPs may affect protein function. This analysis predicted that the R573H substitution is either “neutral” (PROVEAN prediction) or “tolerated” (SIFT prediction). </t>
  </si>
  <si>
    <t xml:space="preserve">We employed two algorithms to search for exonic splicing enhancers (ESE). </t>
  </si>
  <si>
    <t xml:space="preserve">RESCUE-ESE [30] did not detect any potential ESEs that would overlap with the location of SNP rs141193530 or rs151326764. </t>
  </si>
  <si>
    <t xml:space="preserve">ESEfinder3.0 [31] predicted some changes in binding of serine and arginine rich splicing factors (SRSF) to the region containing SNP rs141193530, which were: loss of one SRSF5 potential binding site and creation of a novel SRSF2 potential binding site. However, given multiple caveats of ESEfinder algorithm [31] it is difficult to ascertain whether these changes may influence pre-mRNA processing. </t>
  </si>
  <si>
    <t xml:space="preserve">ESEfinder3.0 [31] predicted some changes in binding of serine and arginine rich splicing factors (SRSF) to the region containing SNP rs141193530, which were: loss of one SRSF5 potential binding site and creation of a novel SRSF2 potential binding site. </t>
  </si>
  <si>
    <t xml:space="preserve">However, given multiple caveats of ESEfinder algorithm [31] it is difficult to ascertain whether these changes may influence pre-mRNA processing. Interestingly, SNP rs141193530 was reported in a recent publication describing variants of the GRHL3 gene in patients with nonsyndromic cleft lip with/without cleft palate (nsCL/P) as well as nonsyndromic cleft palate only [32]. </t>
  </si>
  <si>
    <t xml:space="preserve">However, given multiple caveats of ESEfinder algorithm [31] it is difficult to ascertain whether these changes may influence pre-mRNA processing. </t>
  </si>
  <si>
    <t xml:space="preserve">Interestingly, SNP rs141193530 was reported in a recent publication describing variants of the GRHL3 gene in patients with nonsyndromic cleft lip with/without cleft palate (nsCL/P) as well as nonsyndromic cleft palate only [32]. </t>
  </si>
  <si>
    <t xml:space="preserve">The authors’ analyses concluded that this variant is either “tolerated” or “benign”. We re-analyzed frequency data provided by the authors in Additional file 1: Table S3 [32] using appropriate statistical methods [25]. </t>
  </si>
  <si>
    <t xml:space="preserve">Similarly, we observed increased frequency of this variant for NMSC patients (Table 2), what may indicate some effect of this single nucleotide change on GRHL3 functioning and increased risk of disease.Table 2Single Marker Association in NMSC patients (n = 209) compared to different reference groupsagenotypes GG/CG/CCbposition according to GRCh37/hg19 genome build </t>
  </si>
  <si>
    <t xml:space="preserve">To further investigate whether this SNP is likely to be associated with NMSC occurrence, we carried out genotyping of SNP rs141193530 in a replication cohort, which included 176 additional patients with NMSC (Additional file 1: Table S3). </t>
  </si>
  <si>
    <t xml:space="preserve">The results are presented in Table 2. </t>
  </si>
  <si>
    <t xml:space="preserve">It is still a matter of debate whether rare or common variants are more likely to contribute to disease risk [38], hence we decided to include both types of alleles in our further analyses. </t>
  </si>
  <si>
    <t xml:space="preserve">Non-synonymous SNP rs141193530 is located in exon 11 of the GRHL3 gene and it introduces P455A amino acid residue substitution in the encoded GRHL3 protein. </t>
  </si>
  <si>
    <t xml:space="preserve">It seems likely that the presence of this SNP may be indeed deleterious for the functioning of the GRHL3 gene, as this polymorphism is associated with two very different diseases: nsCL/P and NMSC ([32] and present study). However, in both these diseases the GRHL3 gene serves a protective role. </t>
  </si>
  <si>
    <t xml:space="preserve">The reason why this SNP may be deleterious is related to the fact that the P455A substitution may nevertheless be damaging for the functioning of GRHL3 protein, despite some predictions to the contrary made by algorithms used by us and other researchers ([32] and present study). </t>
  </si>
  <si>
    <t xml:space="preserve">Alternatively, the presence of SNP rs141193530 may affect processing of the primary transcript, although our bioinformatic analyses did not provide any evidence to support this possibility. </t>
  </si>
  <si>
    <t xml:space="preserve">Thus the precise molecular mechanism responsible for the impact of SNP rs141193530 on the functioning of the GRHL3 gene and/or the encoded GRHL3 protein remains to be elucidated. Akin to the impairment of GRHL3 protein function or defective splicing of GRHL3 pre-mRNA, reduced levels of GRHL gene expression in healthy human epidermis (prior to the development of NMSC) could also increase the risk of NMSC in affected people. </t>
  </si>
  <si>
    <t xml:space="preserve">Thus the precise molecular mechanism responsible for the impact of SNP rs141193530 on the functioning of the GRHL3 gene and/or the encoded GRHL3 protein remains to be elucidated. </t>
  </si>
  <si>
    <t xml:space="preserve">Akin to the impairment of GRHL3 protein function or defective splicing of GRHL3 pre-mRNA, reduced levels of GRHL gene expression in healthy human epidermis (prior to the development of NMSC) could also increase the risk of NMSC in affected people. This phenomenon is distinct from the reduction of expression of GRHL1 and GRHL3 genes in tumor samples in comparison with the adjacent healthy epidermis, as reduced Grhl3 mRNA levels were observed in SCC samples in the Grhl3+/+ (wild-type) mice, which did not have any mutations or polymorphisms in the Grhl3 gene [5]. </t>
  </si>
  <si>
    <t>PMC6515414</t>
  </si>
  <si>
    <t>rs2326797</t>
  </si>
  <si>
    <t xml:space="preserve">Seven variants, all of which were in noncoding DNA, had significant differences between the expected and observed AF. </t>
  </si>
  <si>
    <t xml:space="preserve">Of these, four variants (rs2326797, rs13236623, rs138306877, and rs9347870) were more prevalent in the study sample than the general population, and three variants (rs7861436, rs659494, and rs9273206) were less prevalent. </t>
  </si>
  <si>
    <t xml:space="preserve">For rs7861436 and rs659494, this difference was driven by low AFs in the impaired participants, while for rs9273206, it was driven by low AF in the less impaired participants. Additionally, within the less impaired subgroup, rs364288 had a significantly lower AF and rs2507304 had a significantly higher AF compared to the general population. </t>
  </si>
  <si>
    <t>PMC3789830</t>
  </si>
  <si>
    <t>rs73483921</t>
  </si>
  <si>
    <t xml:space="preserve">These SNPs (highlighted blue in Figure 2B) do not cluster and are interspersed with SNPs with inconsistent SDPs. </t>
  </si>
  <si>
    <t xml:space="preserve">Lastly, only three SNPs on the entire X chromosome (rs29079362, rs73483921 and rs29081860) outside of the Chadwick interval have SDP patterns consistent with the Xce alleles. </t>
  </si>
  <si>
    <t xml:space="preserve">Analysis of the Xce candidate interval reveals a set of segmental duplications associated with each functional Xce allele After phenotyping of the additional strains, the minimum candidate interval spans 176 kb and its size and relative position with respect to the Xic does not change in the latest mouse genome assembly (GrCm38/mm10). </t>
  </si>
  <si>
    <t>rs545828790</t>
  </si>
  <si>
    <t xml:space="preserve">The aim of the present case-control study was to examine the association of SNPs in protamine1 (PRM1) and protamine2 (PRM2) genes with idiopathic teratozoospermia. </t>
  </si>
  <si>
    <t xml:space="preserve">In this case-control study, some SNPs in PRM1 (c.49 C&gt;T, c.102 G&gt;T and c.230A&gt;C) and PRM2 (rs545828790, rs115686767, rs201933708, rs2070923 and rs1646022) were investigated in 30 idiopathic infertile men with teratozoospermia (case group) in comparison with 35 fertile men (controls). </t>
  </si>
  <si>
    <t xml:space="preserve">Genotyping of SNPs was undertaken using polymerase chain reaction (PCR)-direct sequencing. For PRM1, c.230A&gt;C, as a synonymous polymorphism, was detected in both teratozoo- spermic men (heterozygous n=26, homozygous minor n=1) allele frequency C(48) A(52) and controls (heterozygous n=15, homozygous minor n=4). </t>
  </si>
  <si>
    <t xml:space="preserve">For PRM1, c.230A&gt;C, as a synonymous polymorphism, was detected in both teratozoo- spermic men (heterozygous n=26, homozygous minor n=1) allele frequency C(48) A(52) and controls (heterozygous n=15, homozygous minor n=4). </t>
  </si>
  <si>
    <t xml:space="preserve">All cases and controls were genotyped for rs545828790 in PRM2, a missense poly- morphism, as well as rs115686767 and rs201933708, both of which synonymous variants. </t>
  </si>
  <si>
    <t xml:space="preserve">The findings showed an intronic variant in PRM2 (rs2070923) was also present in both groups. Also, rs1646022, a missense polymorphism, occurred in teratozoospermic men (heterozygous n=10, homozygous minor n=5) and controls (heterozygous n=13, homozygous minor n=2). </t>
  </si>
  <si>
    <t>rs2070923</t>
  </si>
  <si>
    <t xml:space="preserve">The findings showed an intronic variant in PRM2 (rs2070923) was also present in both groups. </t>
  </si>
  <si>
    <t xml:space="preserve">Also, rs1646022, a missense polymorphism, occurred in teratozoospermic men (heterozygous n=10, homozygous minor n=5) and controls (heterozygous n=13, homozygous minor n=2). However, there were no significant differences in SNPs of PRM1 and PRM2 between the two groups, however, for c.230A&gt;C, the frequency of the CA genotype was significantly higher in infertile men with teratozoospermia (P=0.001). </t>
  </si>
  <si>
    <t>rs1646022</t>
  </si>
  <si>
    <t xml:space="preserve">Table 3 shows the association of the most frequent genotypes (three SNPs) with seminal characteristics of participants (Table 3). </t>
  </si>
  <si>
    <t xml:space="preserve">Abnormal morphology, as well as sperm apoptosis (TUNEL+), was significantly elevated in the GG genotype compared with other genotypes in rs1646022 and rs2070923 in PRM2. </t>
  </si>
  <si>
    <t xml:space="preserve">However, in PRM1 rs737008, the highest percentage of abnormal morphology, apoptotic sperms, and abnormal motility belonged to the AA genotype. There was no difference between genotypes regarding sperm protamine deficiency and sperm concentrations for all SNPs in PRM1 and PRM2 (Table 4). </t>
  </si>
  <si>
    <t xml:space="preserve">In this study, infertile men with a history of defects at sperm head morphology and stretch of this region (tapered head) were analyzed for PRM1 and PRM2 polymorphisms and compared with fertile men. </t>
  </si>
  <si>
    <t xml:space="preserve">The findings showed an intronic variant in PRM2 (rs2070923) which was also present in both groups. </t>
  </si>
  <si>
    <t xml:space="preserve">Also, rs1646022, a missense polymorphism, occurred in teratozoospermic men (heterozygous n=10, homozygous minor n=5) and controls (heterozygous n=13, homozygous minor n=2). However, there were no significant differences in SNPs of PRM1 and PRM2 between the two groups for c.230A&gt;C, the frequency of the CA genotype was significantly higher in infertile men with teratozoospermia. </t>
  </si>
  <si>
    <t xml:space="preserve">It is likely that the variation in results of these studies is due to differences in study populations, which in fact shows that most of these SNPs were at variable frequencies in different populations, indicating that the distribution of genotypes related to different polymorphisms of PRM1 and PRM2 genes have ethnic variation. </t>
  </si>
  <si>
    <t xml:space="preserve">We also detected significant associations between the frequencies of GG and CC genotypes of PRM2 rs1646022 and rs2070923 respectively with apoptosis, morphology and total motility. </t>
  </si>
  <si>
    <t xml:space="preserve">Interestingly, these genotypes were the most frequent genotypes in infertile men with taper head spermatozoa. In contrast, there was no association between genotype AA at rs737008 with male infertility. </t>
  </si>
  <si>
    <t>rs737008</t>
  </si>
  <si>
    <t xml:space="preserve">Interestingly, these genotypes were the most frequent genotypes in infertile men with taper head spermatozoa. </t>
  </si>
  <si>
    <t xml:space="preserve">In contrast, there was no association between genotype AA at rs737008 with male infertility. </t>
  </si>
  <si>
    <t xml:space="preserve">In our previous study, we reported sperm protamine deficiency, lower rates of normal sperm parameters, and apoptosis in infertile men with idiopathic teratozoospermia compared to the controls. We saw that the concentration of sperm cells was lower in the case group than controls. </t>
  </si>
  <si>
    <t>PMC3536639</t>
  </si>
  <si>
    <t xml:space="preserve">A monoclonal antibody against prostate stem cell antigen (PSCA) has emerged as a novel cancer therapy currently being tested in clinical trials for prostate and pancreatic cancers, but this treatment is likely to be efficient only in patients with PSCA-expressing tumors. </t>
  </si>
  <si>
    <t xml:space="preserve">The present study demonstrates that a genetic variant (rs2294008) discovered by bladder cancer genome-wide association studies is a strong predictor of PSCA protein expression in bladder tumors, as measured by two-sided multivariable linear regression (P = 6.46×10−11; n = 278). </t>
  </si>
  <si>
    <t xml:space="preserve">The association pattern is similar in non-muscle-invasive tumors, stages Ta (P = 3.10×10−5; n = 173) and T1 (P = 2.64×10−5; n = 60), and muscle-invasive tumors, stages T2 (P =.01; n = 23) and T3/4 (P =.03; n = 22). The study suggests that anti-PSCA immunotherapy might be beneficial for bladder cancer patients with high tumor PSCA expression, which is statistically significantly associated with the presence of CT and TT genotypes of a common genetic variant, rs2294008. </t>
  </si>
  <si>
    <t xml:space="preserve">The association pattern is similar in non-muscle-invasive tumors, stages Ta (P = 3.10×10−5; n = 173) and T1 (P = 2.64×10−5; n = 60), and muscle-invasive tumors, stages T2 (P =.01; n = 23) and T3/4 (P =.03; n = 22). </t>
  </si>
  <si>
    <t xml:space="preserve">The study suggests that anti-PSCA immunotherapy might be beneficial for bladder cancer patients with high tumor PSCA expression, which is statistically significantly associated with the presence of CT and TT genotypes of a common genetic variant, rs2294008. </t>
  </si>
  <si>
    <t xml:space="preserve">Future clinical studies will be needed to validate PSCA as a therapeutic target for bladder cancer. </t>
  </si>
  <si>
    <t xml:space="preserve">It is anticipated that these findings will help improve understanding of disease mechanisms and lead to novel translational applications. </t>
  </si>
  <si>
    <t xml:space="preserve">Bladder cancer genome-wide association studies identified a single nucleotide polymorphism, rs2294008, within the PSCA gene (2,3). </t>
  </si>
  <si>
    <t xml:space="preserve">PSCA is a cell-surface, glycosylphosphatidylinositol-anchored protein expressed in various cancers (4–14); however, its biological role in normal and cancer conditions remains unclear. PSCA antibody-based immunotherapy is currently being used in clinical trials for prostate and pancreatic cancers (15–20). </t>
  </si>
  <si>
    <t xml:space="preserve">In this article, we suggest PSCA as a candidate drug target for bladder cancer as well. </t>
  </si>
  <si>
    <t xml:space="preserve">Previously, we found increased PSCA mRNA expression in bladder tumors and, specifically, in the presence of the risk T allele of rs2294008 (21). </t>
  </si>
  <si>
    <t xml:space="preserve">Now we have discovered an additional effect associated with rs2294008—an allelic expression imbalance, which is a deviation from an expected 50%:50% allelic ratio in heterozygous transcribed single nucleotide polymorphisms. We performed RNA sequencing of six normal and six tumor bladder tissues, and validation studies in 14 normal and 13 tumor bladder tissue samples heterozygous for rs2294008 (Figure 1, A–D; Supplementary Methods, available online). </t>
  </si>
  <si>
    <t xml:space="preserve">Now we have discovered an additional effect associated with rs2294008—an allelic expression imbalance, which is a deviation from an expected 50%:50% allelic ratio in heterozygous transcribed single nucleotide polymorphisms. </t>
  </si>
  <si>
    <t xml:space="preserve">We performed RNA sequencing of six normal and six tumor bladder tissues, and validation studies in 14 normal and 13 tumor bladder tissue samples heterozygous for rs2294008 (Figure 1, A–D; Supplementary Methods, available online). </t>
  </si>
  <si>
    <t xml:space="preserve">We quantified rs2294008 T and C alleles in DNA and cDNA samples and calculated an average tumor:normal (T:N) ratio. In DNA samples the T:N ratio was close to 1.0 and similar for both alleles (Figure 1, D; Supplementary Table 1, available online), suggesting no difference in DNA copy number variation between normal and tumor tissues within the PSCA gene. </t>
  </si>
  <si>
    <t xml:space="preserve">In cDNA of tumors compared with normal tissue, we detected a notable increase of T allele expression (T:N ratio = 1.48; P = 1.26×10−4), accompanied by decrease of C allele expression (T:N ratio = 0.78; P = 1.35×10−2), resulting in an overall difference of T:N ratio for C and T alleles (P = 1.46×10−6) in cDNA but not in DNA from the same samples (Figure 1, D; Supplementary Table 2, available online). </t>
  </si>
  <si>
    <t xml:space="preserve">Importantly, the observed allelic expression imbalance in bladder tumors could result from decreased expression of transcripts with nonrisk C allele and/or from increased expression of transcripts with risk T allele of rs2294008. </t>
  </si>
  <si>
    <t xml:space="preserve">Allelic expression imbalance (AEI) in bladder tissue samples (see Supplementary Methods, available online). A) RNA sequencing analysis of PSCA expression in representative unpaired normal (n = 1) and tumor (n = 1) bladder tissue samples heterozygous for rs2294008. PSCA exon structure, level of mRNA expression, and location of transcribed heterozygous genetic variants are shown. B) Summary of AEI analysis in RNA sequencing of normal (n = 6) and tumor (n = 6) bladder tissue samples. Numbers of samples heterozygous for each of the transcribed single nucleotide polymorphisms (SNPs) within PSCA and surrounding genes, JRK and LY6K, are indicated in parenthesis. </t>
  </si>
  <si>
    <t xml:space="preserve">Allelic expression imbalance (AEI) in bladder tissue samples (see Supplementary Methods, available online). A) RNA sequencing analysis of PSCA expression in representative unpaired normal (n = 1) and tumor (n = 1) bladder tissue samples heterozygous for rs2294008. PSCA exon structure, level of mRNA expression, and location of transcribed heterozygous genetic variants are shown. B) Summary of AEI analysis in RNA sequencing of normal (n = 6) and tumor (n = 6) bladder tissue samples. </t>
  </si>
  <si>
    <t xml:space="preserve">Numbers of samples heterozygous for each of the transcribed single nucleotide polymorphisms (SNPs) within PSCA and surrounding genes, JRK and LY6K, are indicated in parenthesis. Strong AEI is suggested by the 90%:10% allelic ratio for 11 heterozygous transcribed variants within PSCA but not for variants within JRK and LY6K, which showed the expected 50%:50% allelic ratio. C) Linkage disequilibrium plot for 16 SNPs from JRK, PSCA, and Ly6K genes included in the AEI analysis. </t>
  </si>
  <si>
    <t xml:space="preserve">Strong AEI is suggested by the 90%:10% allelic ratio for 11 heterozygous transcribed variants within PSCA but not for variants within JRK and LY6K, which showed the expected 50%:50% allelic ratio. C) Linkage disequilibrium plot for 16 SNPs from JRK, PSCA, and Ly6K genes included in the AEI analysis. </t>
  </si>
  <si>
    <t xml:space="preserve">The PSCA variants with strong AEI are strongly correlated, as indicated by high pair-wise r 2 values (black shading on plot), calculated based on 3532 case patients and 5120 control subjects of European ancestry from the bladder cancer genome-wide association studies (21). D) Different sample types (DNA, cDNA, C and T alleles of rs2294008) are marked by circles, squares and triangles. </t>
  </si>
  <si>
    <t xml:space="preserve">Red bars mark mean values within each sample group. A grey line at the T:N allelic ratio “1” indicates allelic expression balance, whereas significant deviations from this line indicate allelic expression imbalance. </t>
  </si>
  <si>
    <t xml:space="preserve">A grey line at the T:N allelic ratio “1” indicates allelic expression balance, whereas significant deviations from this line indicate allelic expression imbalance. </t>
  </si>
  <si>
    <t xml:space="preserve">Results of AEI measured by a TaqMan allele-specific expression/genotyping assay in DNA and cDNA from 14 normal and 13 tumor bladder tissue samples heterozygous for rs2294008. </t>
  </si>
  <si>
    <t xml:space="preserve">The analysis shows that AEI is detected in cDNA but not DNA samples. The Tumor:Normal expression ratio indicates increased expression of risk T allele, whereas decreased expression on nonrisk C allele in tumors compared with normal tissue samples. </t>
  </si>
  <si>
    <t xml:space="preserve">Next, we evaluated the effect of rs2294008 on PSCA protein expression. </t>
  </si>
  <si>
    <t xml:space="preserve">The risk T allele of rs2294008 creates a novel alternative translation start site, extending the leader peptide from 11 to 20 amino acids, which might affect the efficiency of PSCA post-translational processing and cell surface expression. </t>
  </si>
  <si>
    <t xml:space="preserve">To test this hypothesis, we performed fluorescence activated cell sorter analysis in HeLa cells transfected with the allelic PSCA expression constructs (Supplementary Methods, available online). We observed stronger surface PSCA expression in cells transfected with PSCA-T construct compared with those transfected with PSCA-C construct (P = 2.25×10−4) and with a mock-control (P = 2.55×10−4) (Figure 2, A). </t>
  </si>
  <si>
    <t xml:space="preserve">Effect of rs2294008 on prostate stem cell antigen (PSCA) protein expression (see Supplementary Methods, available online). A) Fluorescence activated cell sorting (FACS) analysis of cell surface PSCA expression in HeLa cells. </t>
  </si>
  <si>
    <t xml:space="preserve">The cells were transiently transfected with an empty vector (mock) or PSCA expression constructs with C and T alleles of rs2294008, encoding PSCA proteins with leader peptides of 11 (C allele) or 20 amino acids (T allele). </t>
  </si>
  <si>
    <t xml:space="preserve">The staining with anti-PSCA antibody 1G8 (red curves) is compared with isotype control (black area). Percentage of positive cells (y axis) is plotted against fluorescence intensity in logarithmic scale (x axis). </t>
  </si>
  <si>
    <t xml:space="preserve">The graphic representation of FACS results (right panel) shows mean values of three biological replicates with standard errors of the mean; P values are from a two-sided unpaired t test. </t>
  </si>
  <si>
    <t xml:space="preserve">Cell surface PSCA expression is statistically significantly increased in cells transfected with an expression construct carrying the risk T allele of rs2294008 compared with the construct with a nonrisk C allele of rs2294008 and mock control, which also shows negligible endogenous level of PSCA expression in HeLa cells. </t>
  </si>
  <si>
    <t xml:space="preserve">NS = not statistically significant. B) Immunohistochemistry (IHC) analysis of PSCA expression using bladder tumor tissue microarrays. Representative images are from groups of samples stratified by rs2294008 genotypes (CC, CT, TT) and tumor stages—non-muscle-invasive tumors (stages Ta and T1) and muscle-invasive tumors (stages T2–T4). </t>
  </si>
  <si>
    <t xml:space="preserve">PSCA expression was detected with 1G8 anti-PSCA monoclonal antibody (brown staining) and scored as 0 (negative), 1 (weak), 2 (moderate), and 3 (strong), based on overall intensity. </t>
  </si>
  <si>
    <t xml:space="preserve">Scale bar corresponds to 0.1mm, and all images are presented in the same scale. C) Association between PSCA IHC scores and rs2294008 genotypes, stratified by tumor stage (left panel) or, for tumor stages, stratified by rs2294008 genotypes (right panel). </t>
  </si>
  <si>
    <t xml:space="preserve">PSCA IHC scores are shown as mean values with standard errors; two-sided P* values were estimated from multivariable linear models, assuming additive genetic effect of rs2294008, adjusted for age, sex, study site, and smoking status (ever or never). Single nucleotide polymorphism rs2294008 was found to be the strongest predictor for PSCA expression, regardless of all other factors tested, such as age, sex, smoking status, and tumor grade and stage. </t>
  </si>
  <si>
    <t xml:space="preserve">PSCA IHC scores are shown as mean values with standard errors; two-sided P* values were estimated from multivariable linear models, assuming additive genetic effect of rs2294008, adjusted for age, sex, study site, and smoking status (ever or never). </t>
  </si>
  <si>
    <t xml:space="preserve">Single nucleotide polymorphism rs2294008 was found to be the strongest predictor for PSCA expression, regardless of all other factors tested, such as age, sex, smoking status, and tumor grade and stage. An immunohistochemistry analysis in a pilot set of matching pairs of bladder tumor-normal tissue samples (5 pairs with TT and 5 pairs with CC genotype of rs2294008) supported our RNA sequencing and allelic expression imbalance results. </t>
  </si>
  <si>
    <t xml:space="preserve">Single nucleotide polymorphism rs2294008 was found to be the strongest predictor for PSCA expression, regardless of all other factors tested, such as age, sex, smoking status, and tumor grade and stage. </t>
  </si>
  <si>
    <t xml:space="preserve">An immunohistochemistry analysis in a pilot set of matching pairs of bladder tumor-normal tissue samples (5 pairs with TT and 5 pairs with CC genotype of rs2294008) supported our RNA sequencing and allelic expression imbalance results. In samples with risk TT genotypes, PSCA was expressed even in normal tissues, whereas in samples with nonrisk CC genotypes, there was low or no PSCA expression even in tumors (Supplementary Figure 1, A, available online). </t>
  </si>
  <si>
    <t xml:space="preserve">An immunohistochemistry analysis in a pilot set of matching pairs of bladder tumor-normal tissue samples (5 pairs with TT and 5 pairs with CC genotype of rs2294008) supported our RNA sequencing and allelic expression imbalance results. </t>
  </si>
  <si>
    <t xml:space="preserve">In samples with risk TT genotypes, PSCA was expressed even in normal tissues, whereas in samples with nonrisk CC genotypes, there was low or no PSCA expression even in tumors (Supplementary Figure 1, A, available online). A validation immunohistochemistry analysis was performed in an additional set of 278 bladder tumors obtained from patients enrolled in the New England Bladder Cancer study (Figure 2, B). </t>
  </si>
  <si>
    <t xml:space="preserve">A validation immunohistochemistry analysis was performed in an additional set of 278 bladder tumors obtained from patients enrolled in the New England Bladder Cancer study (Figure 2, B). </t>
  </si>
  <si>
    <t xml:space="preserve">Genotype of rs2294008 was strongly associated with PSCA protein expression, as measured by two-sided multivariable linear regression (P = 6.46×10−11) (Figure 2, C; Supplementary Table 3, available online). </t>
  </si>
  <si>
    <t xml:space="preserve">The pattern for rs2294008 association was similar in non-muscle-invasive (stages Ta [P = 3.10×10−5; n = 173] and T1 [P = 2.64×10−5; n = 60]), and muscle-invasive (stages T2 [P =.01; n = 23] and T3/4 [P =.03; n = 22]) tumors (25) (Figure 2, C); this association could not be explained by any other factors (Supplementary Table 4, available online). Stratification by tumor grades (low and high grade) (26) or a stage and grade combination provided similar results (Supplementary Figure 1, B, available online). </t>
  </si>
  <si>
    <t xml:space="preserve">We found that this effect was due to decreased expression of non-risk C allele (P =.02 in CC group and P =.06 in CT group), whereas PSCA expression of risk T allele was not associated with tumor staging (P =.63) (Figure 2, C). </t>
  </si>
  <si>
    <t xml:space="preserve">Together with allelic expression imbalance data in mRNA samples, these results reiterate functional changes on PSCA mRNA and protein expression reflected in both gain of T allele and loss of C allele of rs2294008 in bladder tumors compared with normal tissue and during progression through tumor stages. </t>
  </si>
  <si>
    <t xml:space="preserve">The PSCA function and the mechanism of the anti-PSCA antibody remain unclear. PSCA might be functionally involved in oncogenic development (5,27–32), cause differential immune response (14), or mark some specific cell populations. </t>
  </si>
  <si>
    <t xml:space="preserve">Although there are several reports on genetic association of rs2294008 with bladder, gastric, duodenal, and breast cancers (2,3,14,21,33–40), little data is available for relationships between rs2294008 and PSCA expression in different tissue types (21,39). </t>
  </si>
  <si>
    <t xml:space="preserve">Our study is a unique and detailed investigation of the allele-specific effects of rs2294008 on PSCA mRNA and protein expression in bladder tissue. </t>
  </si>
  <si>
    <t xml:space="preserve">Up to 75% of bladder cancer patients of European descent are estimated to carry the risk rs2294008 CT and TT genotypes. Possibly, if used at early cancer stages (Ta and T1), anti-PSCA immunotherapy might prevent progression to advanced muscle-invasive cancer, a devastating disease that is treated by radical bladder cystectomy together with removal of parts of surrounding organs and lymph nodes to prevent metastasis. </t>
  </si>
  <si>
    <t>PMC4698282</t>
  </si>
  <si>
    <t>rs1905339</t>
  </si>
  <si>
    <t xml:space="preserve">Gene expression analyses were conducted using RNA sequencing level 3 data from The Cancer Genome Atlas for 989 breast tumor samples and 113 matched normal tissue samples. </t>
  </si>
  <si>
    <t xml:space="preserve">SNP rs1905339 (A&gt;G) in the STAT3 region was associated with an increased breast cancer risk (per allele odds ratio 1.05, 95 % confidence interval 1.03–1.08; p value = 1.4 × 10−6). </t>
  </si>
  <si>
    <t xml:space="preserve">The association did not differ significantly by ER status. On the gene level, in addition to TGFBR2 and CCND1, IL5 and GM-CSF showed the strongest associations with overall breast cancer risk (p value = 1.0 × 10−3 and 7.0 × 10−3, respectively). </t>
  </si>
  <si>
    <t xml:space="preserve">Models assessing associations with imputed SNPs were adjusted for 16 PCs based on 1000 Genome imputed data to further improve adjustment for population stratification. </t>
  </si>
  <si>
    <t xml:space="preserve">To determine independent signals within imputed SNPs at STAT3, we ran a stepwise forward multiple logistic regression model including the most significant genotyped SNP rs1905339 and all imputed SNPs, adjusted for study, age and 16 PCs. </t>
  </si>
  <si>
    <t xml:space="preserve">SNP association analyses and case-only analyses were all conducted using SAS 9.3 (Cary, NC, USA). All tests were two-sided. </t>
  </si>
  <si>
    <t xml:space="preserve">Gene expression differences in RNA levels between 989 invasive breast cancer tissues and 113 matched normal tissues for four genes of interest (STAT3, PTRF, IL5, and GM-CSF) were analyzed using a two-sided Wilcoxon–Mann–Whiney test. </t>
  </si>
  <si>
    <t xml:space="preserve">In addition, data from 183 breast tissues in the GTEx (V6) (2015) publically available online databases were evaluated to obtain information on whether the most interesting variants (rs1905339, rs8074296, rs146170568, chr17:40607850:I and rs77942990) were expression quantitative trait loci (eQTL) for any gene. </t>
  </si>
  <si>
    <t xml:space="preserve">Also, GTEx was queried to obtain information on whether the five variants were eQTL for STAT3 or PTRF. </t>
  </si>
  <si>
    <t xml:space="preserve">Since TGFBR2 and CCND1 have been identified as breast cancer susceptibility loci in previous studies (French et al. 2013; Michailidou et al. 2013; Rhie et al. 2013), we focused on the association of the SNP at STAT3. </t>
  </si>
  <si>
    <t xml:space="preserve">The variant rs1905339 (A&gt;G) at STAT3 was positively associated with overall breast cancer risk (per allele odds ratio (OR) 1.05, 95 % confidence interval (CI) 1.03–1.08, p value = 1.4 × 10−6). </t>
  </si>
  <si>
    <t xml:space="preserve">It showed similar associations with ER-positive and ER-negative cancers (Online Resource 5). </t>
  </si>
  <si>
    <t xml:space="preserve">Seven independent signals at STAT3 were found through the stepwise forward selection procedure. </t>
  </si>
  <si>
    <t xml:space="preserve">The genotyped SNP rs1905339 was not selected. </t>
  </si>
  <si>
    <t xml:space="preserve">The imputed SNP rs8074296 (A&gt;G), which was in high LD with rs1905339 (r2 = 0.99), showed a comparable OR for the association with overall breast cancer risk with a more extreme p value (per allele OR 1.05, 95 % CI 1.03–1.08, p value = 8.6 × 10−7, Table 3). A second imputed SNP rs146170568 (C&gt;T), associated with a per allele OR of 1.32 (95 % CI 1.16–1.50, p value = 2.1 × 10−5), was still strongly associated at a p value of 3.2 × 10−4 after accounting for rs8074296 (Table 3). </t>
  </si>
  <si>
    <t>rs8074296</t>
  </si>
  <si>
    <t xml:space="preserve">The imputed SNP rs8074296 (A&gt;G), which was in high LD with rs1905339 (r2 = 0.99), showed a comparable OR for the association with overall breast cancer risk with a more extreme p value (per allele OR 1.05, 95 % CI 1.03–1.08, p value = 8.6 × 10−7, Table 3). </t>
  </si>
  <si>
    <t xml:space="preserve">A second imputed SNP rs146170568 (C&gt;T), associated with a per allele OR of 1.32 (95 % CI 1.16–1.50, p value = 2.1 × 10−5), was still strongly associated at a p value of 3.2 × 10−4 after accounting for rs8074296 (Table 3). None of the independently associated imputed SNPs besides rs8074296 were correlated with rs1905339 or with each other (r2 ≤ 0.01, Fig. 1). </t>
  </si>
  <si>
    <t>rs146170568</t>
  </si>
  <si>
    <t xml:space="preserve">A second imputed SNP rs146170568 (C&gt;T), associated with a per allele OR of 1.32 (95 % CI 1.16–1.50, p value = 2.1 × 10−5), was still strongly associated at a p value of 3.2 × 10−4 after accounting for rs8074296 (Table 3). </t>
  </si>
  <si>
    <t xml:space="preserve">None of the independently associated imputed SNPs besides rs8074296 were correlated with rs1905339 or with each other (r2 ≤ 0.01, Fig. 1). As rs8074296 and rs1905339 are located closer to PTRF than to STAT3, we additionally analyzed data of 178 imputed variants located within ±50 kb of PTRF. </t>
  </si>
  <si>
    <t xml:space="preserve">None of the independently associated imputed SNPs besides rs8074296 were correlated with rs1905339 or with each other (r2 ≤ 0.01, Fig. 1). </t>
  </si>
  <si>
    <t xml:space="preserve">As rs8074296 and rs1905339 are located closer to PTRF than to STAT3, we additionally analyzed data of 178 imputed variants located within ±50 kb of PTRF. Associations of most additional variants in the PTRF region with breast cancer risk were attenuated in analyses conditioning on rs8074296 (Table 4). </t>
  </si>
  <si>
    <t xml:space="preserve">As rs8074296 and rs1905339 are located closer to PTRF than to STAT3, we additionally analyzed data of 178 imputed variants located within ±50 kb of PTRF. </t>
  </si>
  <si>
    <t xml:space="preserve">Associations of most additional variants in the PTRF region with breast cancer risk were attenuated in analyses conditioning on rs8074296 (Table 4). </t>
  </si>
  <si>
    <t xml:space="preserve">The variants chr17:40607850:I and rs77942990 still showed a strong association with breast cancer risk (per allele OR 1.09, 95 % CI 1.04–1.15, p value = 0.0005; and per allele OR 1.09, 95 % CI 1.04–1.15, p value = 0.0007, respectively). These two variants were also not in LD with rs8074296 (r2 = 0.09 and 0.07, respectively) while all other variants in Table 4 were at least in moderate LD with rs8074296 (r2 ≥ 0.46, Online Resource 6). </t>
  </si>
  <si>
    <t>rs77942990</t>
  </si>
  <si>
    <t xml:space="preserve">The variants chr17:40607850:I and rs77942990 still showed a strong association with breast cancer risk (per allele OR 1.09, 95 % CI 1.04–1.15, p value = 0.0005; and per allele OR 1.09, 95 % CI 1.04–1.15, p value = 0.0007, respectively). </t>
  </si>
  <si>
    <t xml:space="preserve">These two variants were also not in LD with rs8074296 (r2 = 0.09 and 0.07, respectively) while all other variants in Table 4 were at least in moderate LD with rs8074296 (r2 ≥ 0.46, Online Resource 6). The LD plot (Online Resource 6) also shows that chr17:40607850:I and rs77942990 are in high LD (r2 = 0.83). </t>
  </si>
  <si>
    <t xml:space="preserve">These two variants were also not in LD with rs8074296 (r2 = 0.09 and 0.07, respectively) while all other variants in Table 4 were at least in moderate LD with rs8074296 (r2 ≥ 0.46, Online Resource 6). </t>
  </si>
  <si>
    <t xml:space="preserve">The LD plot (Online Resource 6) also shows that chr17:40607850:I and rs77942990 are in high LD (r2 = 0.83). A regional association plot for the genotyped SNP rs1905339 and all 885 imputed SNPs within ±50 kb of STAT3 and PTRF included in this analysis is shown in Fig. 2. </t>
  </si>
  <si>
    <t xml:space="preserve">The LD plot (Online Resource 6) also shows that chr17:40607850:I and rs77942990 are in high LD (r2 = 0.83). </t>
  </si>
  <si>
    <t xml:space="preserve">A regional association plot for the genotyped SNP rs1905339 and all 885 imputed SNPs within ±50 kb of STAT3 and PTRF included in this analysis is shown in Fig. 2. </t>
  </si>
  <si>
    <t xml:space="preserve">Estimate for rs8074296 was based on model including chr17:40607850:IFig. 2Regional association plot for the genotyped SNP rs1905339 and 885 imputed SNPs within ±50 kb of STAT3 and PTRF. Each dot represents an SNP. </t>
  </si>
  <si>
    <t xml:space="preserve">The color of each dot reflects the extent of linkage disequilibrium (r 2) with SNP rs1032070 (in purple diamond). Genomic positions of SNPs were plotted based on hg19/1000 Genomes Mar 2012 European. </t>
  </si>
  <si>
    <t>rs1032070</t>
  </si>
  <si>
    <t xml:space="preserve">The color of each dot reflects the extent of linkage disequilibrium (r 2) with SNP rs1032070 (in purple diamond). </t>
  </si>
  <si>
    <t xml:space="preserve">Genomic positions of SNPs were plotted based on hg19/1000 Genomes Mar 2012 European. Association is represented at the −log10 scale. cM/Mb centiMorgans/megabase </t>
  </si>
  <si>
    <t>rs4143832</t>
  </si>
  <si>
    <t xml:space="preserve">Despite the evidence for a possible role of IL5 and GM-CSF in breast cancer susceptibility from the gene-level analysis, no individual SNPs at IL5 or GM-CSF yielded significant genetic associations. </t>
  </si>
  <si>
    <t xml:space="preserve">To identify potential susceptibility haplotypes, haplotype-specific associations were assessed based on seven SNPs in or near IL5 (rs4143832, rs2079103, rs2706399, rs743562, rs739719, rs2069812 and rs2244012) and nine SNPs in or near GM-CSF (rs11575022, rs2069616, rs25881, rs25882, rs25883, rs27349, rs27438, rs40401 and rs743564). </t>
  </si>
  <si>
    <t xml:space="preserve">The LD structures for these SNPs at IL5 and GM-CSF are shown in Online Resource 18 and 19, respectively. In our study sample of women of European ancestry, 11 and 7 common haplotypes with frequency &gt;1 % were observed at IL5 and GM-CSF, respectively. </t>
  </si>
  <si>
    <t xml:space="preserve">Also expression levels of PTRF were significantly higher in normal tissue compared to tumor tissue samples (p value ≤0.0001, Online Resource 22). GM-CSF expression was very low and did not differ between breast tumor samples and normal tissue samples (p value = 0.49, Online Resource 23). </t>
  </si>
  <si>
    <t xml:space="preserve">Among 183 mammary tissues in the GTEx database, SNPs rs1905339, rs8074296 and rs77942990 were not significantly correlated with STAT3 (p values = 0.36, 0.36, and 0.2, respectively; Online Resource 24 to 26) or PTRF expression (p values = 0.4, 0.4, and 0.39 Online Resource 27 to 29). </t>
  </si>
  <si>
    <t xml:space="preserve">The SNPs rs1905339 and rs8074296 were significant eQTL for TUBG2 (both p values = 9.9 × 10−7, Online Resource 30 and 31). The STAT3/PTRF variants rs146170568 and chr17:40607850:I were not available in the GTEx database. </t>
  </si>
  <si>
    <t xml:space="preserve">The SNPs rs1905339 and rs8074296 were significant eQTL for TUBG2 (both p values = 9.9 × 10−7, Online Resource 30 and 31). </t>
  </si>
  <si>
    <t xml:space="preserve">The STAT3/PTRF variants rs146170568 and chr17:40607850:I were not available in the GTEx database. </t>
  </si>
  <si>
    <t>rs181888151</t>
  </si>
  <si>
    <t xml:space="preserve">The in silico functional analysis revealed that within a ±50 kb window of STAT3, several polymorphisms are located in regulatory regions that could actively affect DNA transcription (Fig. 3). </t>
  </si>
  <si>
    <t xml:space="preserve">The SNP rs181888151, which is in complete LD with rs146170568 (r2 = 1) but independent of rs1905339 (r2 = 0.01, Fig. 1) was significantly associated with increased risk for overall breast cancer (per allele OR 1.31, 95 % CI 1.16–1.49, p value = 2.8 × 10−5). </t>
  </si>
  <si>
    <t xml:space="preserve">Together with a further independently associated imputed SNP rs141732716, these polymorphisms reside in strong DNase I hypersensitivity and transcription regulatory sites (Fig. 3). This suggests that they may be functional polymorphisms, but further experimental work is required for confirmation.Fig. 3UCSC genome browser graphic for SNPs at the STAT3/PTRF region. </t>
  </si>
  <si>
    <t>rs141732716</t>
  </si>
  <si>
    <t xml:space="preserve">Together with a further independently associated imputed SNP rs141732716, these polymorphisms reside in strong DNase I hypersensitivity and transcription regulatory sites (Fig. 3). </t>
  </si>
  <si>
    <t xml:space="preserve">This suggests that they may be functional polymorphisms, but further experimental work is required for confirmation.Fig. 3UCSC genome browser graphic for SNPs at the STAT3/PTRF region. The UCSC genome browser graphic shows functional annotations for the SNPs rs1905339 (red), correlated SNPs (r 2 &gt; 0.80, green), as well as the other independent imputed SNPs (black) in or near the STAT3/PTRF region </t>
  </si>
  <si>
    <t xml:space="preserve">This suggests that they may be functional polymorphisms, but further experimental work is required for confirmation.Fig. 3UCSC genome browser graphic for SNPs at the STAT3/PTRF region. </t>
  </si>
  <si>
    <t xml:space="preserve">The UCSC genome browser graphic shows functional annotations for the SNPs rs1905339 (red), correlated SNPs (r 2 &gt; 0.80, green), as well as the other independent imputed SNPs (black) in or near the STAT3/PTRF region </t>
  </si>
  <si>
    <t xml:space="preserve">STAT3 encodes the signal transducer and activator of transcription 3, which is a member of the STAT protein family. Activated by corresponding cytokines or growth factors, STAT3 can be phosphorylated and translocate into the cell nucleus, acting as a transcription activator. </t>
  </si>
  <si>
    <t xml:space="preserve">However, the association of rs1905339 with triple-negative breast cancer risk in our study (N triple-negative breast cancer = 2600) was similar and not stronger compared to the association observed for overall breast cancer risk (per allele OR 1.06, 95 % CI 0.99–1.14, p value = 0.11). </t>
  </si>
  <si>
    <t xml:space="preserve">The genotyped SNP rs1905339 is also located at 7 kb 5′ of PTRF, which encodes the polymerase I and transcript release factor, and is not known to be directly involved in immunosuppression. </t>
  </si>
  <si>
    <t xml:space="preserve">In addition, two independently associated imputed SNPs rs8074296 and rs12952342 (r2 = 0.99 and 0 with rs1905339, respectively, Fig. 1) are located at 8 kb 5′ and 0.8 kb 3′ of PTRF, respectively (Fig. 3). PTRF is known to contribute to the formation of caveolae, small membrane caves involved in cell signaling, lipid regulation, and endocytosis (Chadda and Mayor 2008). </t>
  </si>
  <si>
    <t xml:space="preserve">In addition, two independently associated imputed SNPs rs8074296 and rs12952342 (r2 = 0.99 and 0 with rs1905339, respectively, Fig. 1) are located at 8 kb 5′ and 0.8 kb 3′ of PTRF, respectively (Fig. 3). </t>
  </si>
  <si>
    <t xml:space="preserve">PTRF is known to contribute to the formation of caveolae, small membrane caves involved in cell signaling, lipid regulation, and endocytosis (Chadda and Mayor 2008). Recently, down-regulation of PTRF was observed in breast cancer cell lines and breast tumor tissue, suggesting that PTRF expression might be an indicator for breast cancer progression (Bai et al. 2012). </t>
  </si>
  <si>
    <t xml:space="preserve">Recently, down-regulation of PTRF was observed in breast cancer cell lines and breast tumor tissue, suggesting that PTRF expression might be an indicator for breast cancer progression (Bai et al. 2012). </t>
  </si>
  <si>
    <t xml:space="preserve">The SNPs rs1905339 and rs8074296 were also found to be eQTL for TUBG2 (tubulin, gamma 2) in the GTEx database, the expression of TUBG2 decreased with each variant allele (Online Resources 30 and 31, respectively). TUBG2 encodes γ-tubulin, a protein required for the formation and polar orientation of microtubules in cells. </t>
  </si>
  <si>
    <t xml:space="preserve">It is currently unknown, whether TUBG2 plays a role in breast cancer development or progression. The other two potential susceptibility loci, IL5 and GM-CSF, are both located in a known cytokine gene cluster at 5q31. IL5 encodes interleukin 5, a cytokine secreted by CD4+ T helper 2 cells (Mills 2004; Parker 1993). </t>
  </si>
  <si>
    <t>PMC3566893</t>
  </si>
  <si>
    <t>rs6554163</t>
  </si>
  <si>
    <t xml:space="preserve">The variant exhibiting the strongest evidence for association with corneal curvature (rs6554163; p=2.8×10−6) was located in the same linkage disequilibrium block as the previously discovered PDGFRA variants. </t>
  </si>
  <si>
    <t xml:space="preserve">Meta-analysis of the current and prior findings enhanced the evidence for association (rs17084051, p=4.5×10−14). rs6554163 genotype predicted 1.0% of variation in corneal curvature. </t>
  </si>
  <si>
    <t xml:space="preserve">Meta-analysis of the current and prior findings enhanced the evidence for association (rs17084051, p=4.5×10−14). </t>
  </si>
  <si>
    <t xml:space="preserve">rs6554163 genotype predicted 1.0% of variation in corneal curvature. </t>
  </si>
  <si>
    <t xml:space="preserve">In addition, these PDGFRA variants were associated with axial eye length, predicting 0.6% of the normal trait variation (p=5.3×10−4). Each copy of the minor allele of variants at the locus also increased the risk of corneal astigmatism in this white European cohort (odds ratio [OR]=1.24, 95% confidence interval=1.07–1.45; p=0.006). </t>
  </si>
  <si>
    <t xml:space="preserve">There was no indication of genomic inflation (λ=1.00). </t>
  </si>
  <si>
    <t xml:space="preserve">Subsequent analysis of the imputed SNP rs6554163 was conducted using multiple linear regression in SPSS 18 (SPSS Inc., Chicago, IL) for 1,968 individuals who had data available for corneal curvature, axial length, height, and SNP genotype. </t>
  </si>
  <si>
    <t xml:space="preserve">Models were constructed for the dependent variable corneal curvature, with predictor variables sex, height, and rs6554163 genotype dosage [31]. Analogous models were constructed with axial length as the dependent variable. </t>
  </si>
  <si>
    <t xml:space="preserve">Models were constructed for the dependent variable corneal curvature, with predictor variables sex, height, and rs6554163 genotype dosage [31]. </t>
  </si>
  <si>
    <t xml:space="preserve">Analogous models were constructed with axial length as the dependent variable. In all models, the trait variables corneal curvature, axial length, and height were examined as normal scores to facilitate comparisons across models. </t>
  </si>
  <si>
    <t xml:space="preserve">In all models, the trait variables corneal curvature, axial length, and height were examined as normal scores to facilitate comparisons across models. </t>
  </si>
  <si>
    <t xml:space="preserve">Association between the presence/absence of corneal astigmatism (or myopia) and rs6554163 genotype was assessed with the chi-square test. </t>
  </si>
  <si>
    <t xml:space="preserve">Electron microscopic immune-labeling Human corneal tissue procurement and use were conducted in accordance with the Declaration of Helsinki and local regulations, and were approved by the Research Ethics Committee of King Saud University. </t>
  </si>
  <si>
    <t xml:space="preserve">A GWAS for corneal curvature did not yield any SNP markers with a p value &lt;5×10−8, a value widely accepted as indicating genome-wide significance [32]. </t>
  </si>
  <si>
    <t xml:space="preserve">However, the SNP with the lowest p value in our GWAS (rs6554163, p=2.8×10−6; Table 2) was located at the 3′ end of the PDGFRA gene on chromosome 4 (Figure 2), which was recently identified by Han et al. [10] as one of two genes harboring genome-wide significant variants influencing corneal curvature in four Asian samples. rs6554163 resides in a region of low recombination frequency on chromosome 4 spanning approximately 0.16 Mb and that includes only the PDGFRA gene (Figure 2). </t>
  </si>
  <si>
    <t xml:space="preserve">A meta-analysis of the results from the present white European sample and the four samples recruited from Singapore by Han et al. [10], which comprised Chinese adults (SP2), Malay adults (SiMES), Indian adults (SINDI), and Chinese children (SCORM), enhanced the evidence for association observed in the initial study (combined meta-analysis including ALSPAC and Asian samples, p=4.5×10−14 for SNP rs17084051; Appendix 1). The study by Han et al. [10] identified a second genome-wide significant locus associated with corneal curvature in Asians, centered on the FRAP1 gene at chromosome 1p36.2. </t>
  </si>
  <si>
    <t>rs17084051</t>
  </si>
  <si>
    <t xml:space="preserve">A meta-analysis of the results from the present white European sample and the four samples recruited from Singapore by Han et al. [10], which comprised Chinese adults (SP2), Malay adults (SiMES), Indian adults (SINDI), and Chinese children (SCORM), enhanced the evidence for association observed in the initial study (combined meta-analysis including ALSPAC and Asian samples, p=4.5×10−14 for SNP rs17084051; Appendix 1). </t>
  </si>
  <si>
    <t xml:space="preserve">The study by Han et al. [10] identified a second genome-wide significant locus associated with corneal curvature in Asians, centered on the FRAP1 gene at chromosome 1p36.2. However, there was no evidence of replication for this locus in our sample of white European children (all p&gt;0.05; Appendix 1). </t>
  </si>
  <si>
    <t xml:space="preserve">Nevertheless, because of the high linkage disequilibrium (LD) and similar allele frequencies of the associated SNPs, each of the SNPs in the associated PDGFRA region can be regarded as a surrogate for the (presumed single) causal variant. </t>
  </si>
  <si>
    <t xml:space="preserve">In support of this reasoning, including the imputed genotype dosage of SNP rs6554163 as a covariate in the corneal curvature GWAS completely removed evidence of association with other variants in the region (Appendix 1). </t>
  </si>
  <si>
    <t xml:space="preserve">We used linear regression models to evaluate the extent the lead SNP rs6554163 in the PDGFRA gene influenced not just corneal curvature but also the potentially related traits, axial eye length and body height. Under an additive model of SNP effects, rs6554163 retained an association with corneal curvature of equivalent magnitude before and after controlling for height (Table 3): Standardized beta coefficient before=–0.167 (95% CI=−0.093 to −0.241) and after=–0.163 (95% CI=−0.091 to −0.235). </t>
  </si>
  <si>
    <t xml:space="preserve">We used linear regression models to evaluate the extent the lead SNP rs6554163 in the PDGFRA gene influenced not just corneal curvature but also the potentially related traits, axial eye length and body height. </t>
  </si>
  <si>
    <t xml:space="preserve">Under an additive model of SNP effects, rs6554163 retained an association with corneal curvature of equivalent magnitude before and after controlling for height (Table 3): Standardized beta coefficient before=–0.167 (95% CI=−0.093 to −0.241) and after=–0.163 (95% CI=−0.091 to −0.235). In both models, rs6554163 predicted 1.0% of the variation in corneal curvature. </t>
  </si>
  <si>
    <t xml:space="preserve">Under an additive model of SNP effects, rs6554163 retained an association with corneal curvature of equivalent magnitude before and after controlling for height (Table 3): Standardized beta coefficient before=–0.167 (95% CI=−0.093 to −0.241) and after=–0.163 (95% CI=−0.091 to −0.235). </t>
  </si>
  <si>
    <t xml:space="preserve">In both models, rs6554163 predicted 1.0% of the variation in corneal curvature. This SNP was also found to exert a comparable influence on axial length, which again was unaffected by statistically controlling for height (Table 4): Standardized beta coefficient before=–0.128 (95% CI=−0.056 to −0.200) and after=–0.125 (95% CI=−0.054 to −0.195). </t>
  </si>
  <si>
    <t xml:space="preserve">In both models, rs6554163 predicted 1.0% of the variation in corneal curvature. </t>
  </si>
  <si>
    <t xml:space="preserve">This SNP was also found to exert a comparable influence on axial length, which again was unaffected by statistically controlling for height (Table 4): Standardized beta coefficient before=–0.128 (95% CI=−0.056 to −0.200) and after=–0.125 (95% CI=−0.054 to −0.195). In both cases, rs6554163 predicted 0.6% of the variation in axial length. </t>
  </si>
  <si>
    <t xml:space="preserve">This SNP was also found to exert a comparable influence on axial length, which again was unaffected by statistically controlling for height (Table 4): Standardized beta coefficient before=–0.128 (95% CI=−0.056 to −0.200) and after=–0.125 (95% CI=−0.054 to −0.195). </t>
  </si>
  <si>
    <t xml:space="preserve">In both cases, rs6554163 predicted 0.6% of the variation in axial length. </t>
  </si>
  <si>
    <t xml:space="preserve">There was little evidence of association between the rs6554163 genotype and height itself: Standardized beta coefficient=–0.012 (95% CI=−0.049 to 0.074; p=0.69). The average effect of the PDGFRA gene variant on corneal curvature, axial length, and height is presented in Figure 3. </t>
  </si>
  <si>
    <t xml:space="preserve">There was little evidence of association between the rs6554163 genotype and height itself: Standardized beta coefficient=–0.012 (95% CI=−0.049 to 0.074; p=0.69). </t>
  </si>
  <si>
    <t xml:space="preserve">The average effect of the PDGFRA gene variant on corneal curvature, axial length, and height is presented in Figure 3. </t>
  </si>
  <si>
    <t xml:space="preserve">Associations between genotype at single nucleotide polymorphism rs6554163 and corneal curvature, axial length, and height in 15-year-old children (n=914 boys and 1054 girls) from the Avon Longitudinal Study of Parents and Children cohort. </t>
  </si>
  <si>
    <t xml:space="preserve">Error bars show 95% confidence interval. </t>
  </si>
  <si>
    <t>rs7677751</t>
  </si>
  <si>
    <t xml:space="preserve">Fan et al. [11] surveyed five Asian cohorts recruited from Singapore, namely, the four cohorts listed above in the relation to Han et al.’s [10] work, plus a sample of Chinese parent-infant trios (STARS). </t>
  </si>
  <si>
    <t xml:space="preserve">For the lead SNP in that study (rs7677751, MAF 0.19 to 0.26), each copy of the minor allele was associated with an increased risk of individuals being classified as a corneal astigmat (OR=1.26, 95% CI=1.16 to 1.36, in the meta-analysis of five studies). </t>
  </si>
  <si>
    <t xml:space="preserve">In our white European subjects, SNP rs6554163 located in the PDGFRA high LD region was associated with the risk of corneal astigmatism to a similar degree and in the same direction as that observed in the Asian subjects studied by Fan et al. [11]. Specifically, each copy of the minor allele of rs6554163 was associated with an increased risk (OR) of corneal astigmatism of 1.24 (95% CI=1.07 to 1.45; p=0.006) in the ALSPAC subjects (Table 5). </t>
  </si>
  <si>
    <t xml:space="preserve">In our white European subjects, SNP rs6554163 located in the PDGFRA high LD region was associated with the risk of corneal astigmatism to a similar degree and in the same direction as that observed in the Asian subjects studied by Fan et al. [11]. </t>
  </si>
  <si>
    <t xml:space="preserve">Specifically, each copy of the minor allele of rs6554163 was associated with an increased risk (OR) of corneal astigmatism of 1.24 (95% CI=1.07 to 1.45; p=0.006) in the ALSPAC subjects (Table 5). In contrast to these results for corneal astigmatism, the rs6554163 genotype did not predict an individual being classified as myopic versus non-myopic (Table 5): Each copy of the minor allele was associated with an OR for myopia of 0.98 (95% CI=0.79 to 1.20; p=0.78). </t>
  </si>
  <si>
    <t xml:space="preserve">Specifically, each copy of the minor allele of rs6554163 was associated with an increased risk (OR) of corneal astigmatism of 1.24 (95% CI=1.07 to 1.45; p=0.006) in the ALSPAC subjects (Table 5). </t>
  </si>
  <si>
    <t xml:space="preserve">In contrast to these results for corneal astigmatism, the rs6554163 genotype did not predict an individual being classified as myopic versus non-myopic (Table 5): Each copy of the minor allele was associated with an OR for myopia of 0.98 (95% CI=0.79 to 1.20; p=0.78). In these latter analyses, sex was associated with corneal astigmatism (being more frequent in girls than boys; OR=1.406, 95% CI=1.174 to 1.683; p&lt;0.001) but was not associated with myopia (Table 5). </t>
  </si>
  <si>
    <t xml:space="preserve">In contrast to these results for corneal astigmatism, the rs6554163 genotype did not predict an individual being classified as myopic versus non-myopic (Table 5): Each copy of the minor allele was associated with an OR for myopia of 0.98 (95% CI=0.79 to 1.20; p=0.78). </t>
  </si>
  <si>
    <t xml:space="preserve">In these latter analyses, sex was associated with corneal astigmatism (being more frequent in girls than boys; OR=1.406, 95% CI=1.174 to 1.683; p&lt;0.001) but was not associated with myopia (Table 5). To investigate whether variants at the PDGFRA locus contribute in cis to inter-individual variation in PDGFRA gene expression, we performed eQTL (expression quantitative trait locus) GWAS analyses. </t>
  </si>
  <si>
    <t xml:space="preserve">These are (i) genetic effects that allometrically scale the size of the eye and body, (ii) effects that purely govern eye size, and (iii) effects restricted to determining the dimensions of each individual ocular component. </t>
  </si>
  <si>
    <t xml:space="preserve">The PDGFRA variants studied here have the characteristics of genetic effects in the second group, since (as judged by the inheritance of copies of the minor A allele of SNPs such as rs6554163; Figure 3) they act to reduce corneal curvature (i.e., steepen it) and to reduce axial eye length. </t>
  </si>
  <si>
    <t xml:space="preserve">As visual function is exquisitely dependent on the careful scaling of the eye’s component parts, observing such pleiotropy is not surprising. In terms of identifying genetic variants that influence susceptibility to disorders such as refractive error, variants that affect the expression level or function of PDGFRA would not seem likely candidates given this pleiotropic scaling role. </t>
  </si>
  <si>
    <t xml:space="preserve">In terms of identifying genetic variants that influence susceptibility to disorders such as refractive error, variants that affect the expression level or function of PDGFRA would not seem likely candidates given this pleiotropic scaling role. </t>
  </si>
  <si>
    <t xml:space="preserve">Indeed, subjects’ genotypes for SNP rs6554163 were not associated with the presence/absence of myopia in ALSPAC subjects. </t>
  </si>
  <si>
    <t xml:space="preserve">Thus, PDGFRA variants appear to exert a risk of corneal astigmatism but not spherical refractive error. Corneal curvature tends to increase (flatten) markedly during the first few years of life and then remain relatively stable during the remainder of childhood and early adulthood [38-40]. </t>
  </si>
  <si>
    <t>PMC6504661</t>
  </si>
  <si>
    <t>rs3807598</t>
  </si>
  <si>
    <t xml:space="preserve">Methods: A total of 1848 subjects were enrolled in our study, including 884 CRC cases and 964 controls. </t>
  </si>
  <si>
    <t xml:space="preserve">Genotyping for five HOTTIP tagSNPs (rs3807598, rs17501292, rs2067087, rs17427960, and rs78248039) was performed by applying Kompetitive allele specific PCR (KASP). </t>
  </si>
  <si>
    <t xml:space="preserve">Results: The results showed three SNPs (rs3807598, rs2067087, and rs17427960) were associated with enhanced CRC risk both in overall and stratified analysis. One polymorphism, rs17501292, could improve the overall survival (OS) of CRC patients in the tumor of ulcerative/invasive-type subgroup. </t>
  </si>
  <si>
    <t xml:space="preserve">Results: The results showed three SNPs (rs3807598, rs2067087, and rs17427960) were associated with enhanced CRC risk both in overall and stratified analysis. </t>
  </si>
  <si>
    <t xml:space="preserve">One polymorphism, rs17501292, could improve the overall survival (OS) of CRC patients in the tumor of ulcerative/invasive-type subgroup. Conclusion: These findings suggest HOTTIP SNPs could potentially be predictive biomarkers for CRC risk and prognosis. </t>
  </si>
  <si>
    <t>rs17501292</t>
  </si>
  <si>
    <t xml:space="preserve">One polymorphism, rs17501292, could improve the overall survival (OS) of CRC patients in the tumor of ulcerative/invasive-type subgroup. </t>
  </si>
  <si>
    <t xml:space="preserve">Conclusion: These findings suggest HOTTIP SNPs could potentially be predictive biomarkers for CRC risk and prognosis. The present study provides clues for further exploration of novel lncRNA-based genetic biomarkers to predict CRC susceptibility as well as clinical outcome. </t>
  </si>
  <si>
    <t>rs1859168</t>
  </si>
  <si>
    <t xml:space="preserve">The association of HOTTIP SNPs with cancer susceptibility or prognosis has been preliminarily explored. </t>
  </si>
  <si>
    <t xml:space="preserve">For instance, patients with the HOTTIP rs5883064 C allele or rs1859168 A allele have an increased risk of lung cancer [22]. </t>
  </si>
  <si>
    <t xml:space="preserve">In addition, the rs1859168 A&gt;C polymorphism may regulate HOTTIP expression and reduce the risk of pancreatic cancer in a Chinese population [23]. To date, however, no investigation has focused on the association between HOTTIP SNPs and CRC. </t>
  </si>
  <si>
    <t>rs2067087</t>
  </si>
  <si>
    <t xml:space="preserve">The selection criteria were: (i) the minor allele frequency (MAF) in CHB was more than 0.05; (ii) linkage disequilibrium (LD) r2 was less than 0.8; and (iii) the P-value for Hardy–Weinberg equilibrium (HWE) was more than 0.05. </t>
  </si>
  <si>
    <t xml:space="preserve">Consequently, five eligible tagSNPs were selected as research targets, including rs3807598, rs17501292, rs2067087, rs17427960, and rs78248039 (Figure 1). </t>
  </si>
  <si>
    <t xml:space="preserve">Potential function prediction was subsequently performed for all selected SNPs using the SNPinfo Web Server (https://snpinfo.niehs.nih.gov). </t>
  </si>
  <si>
    <t>rs78248039</t>
  </si>
  <si>
    <t xml:space="preserve">Association of HOTTIP SNPs with CRC risk </t>
  </si>
  <si>
    <t xml:space="preserve">Among the five HOTTIP tagSNPs included in the study, the rs78248039 polymorphism failed in genotyping and was excluded from the final analysis. </t>
  </si>
  <si>
    <t xml:space="preserve">The genotype frequency of the other four SNPs in the control group all met HWE (P&gt;0.05). The reference frequency of the healthy population (Beijing Han, China, NCBI database) is presented in Table 1. </t>
  </si>
  <si>
    <t>rs17427960</t>
  </si>
  <si>
    <t xml:space="preserve">The association between each SNP and CRC risk in overall subjects was estimated. </t>
  </si>
  <si>
    <t xml:space="preserve">Three SNPs including rs3807598, rs2067087, and rs17427960 were associated with increased CRC risk other than rs17501292. </t>
  </si>
  <si>
    <t xml:space="preserve">The variant types of rs3807598 (GG vs. CC: P=0.001, OR=1.57, 95% CI=1.21–2.03) and rs2067087 (CC vs. GG: P&lt;0.001, OR=1.70, 95% CI=1.30–2.22) could, respectively, elevate the risk up to 1.57-fold and 1.70-fold when compared with their wild-types. The rs17427960 polymorphism conferred increased CRC risk in all genetic models, the highest ratio reaching 1.74-fold (CA vs. CC: P&lt;0.001, OR=1.74, 95% CI=1.33–2.29, Table 1). </t>
  </si>
  <si>
    <t xml:space="preserve">The variant types of rs3807598 (GG vs. CC: P=0.001, OR=1.57, 95% CI=1.21–2.03) and rs2067087 (CC vs. GG: P&lt;0.001, OR=1.70, 95% CI=1.30–2.22) could, respectively, elevate the risk up to 1.57-fold and 1.70-fold when compared with their wild-types. </t>
  </si>
  <si>
    <t xml:space="preserve">The rs17427960 polymorphism conferred increased CRC risk in all genetic models, the highest ratio reaching 1.74-fold (CA vs. CC: P&lt;0.001, OR=1.74, 95% CI=1.33–2.29, Table 1). We further explored the association between each SNP and CRC risk stratified by host characteristics. </t>
  </si>
  <si>
    <t xml:space="preserve">The cumulative effect of three SNPs related to CRC risk was then assessed. </t>
  </si>
  <si>
    <t xml:space="preserve">According to the results shown in Table 1, the best genetic models of each polymorphism were selected to identify their risk genotypes: GG vs. CG+CC for rs3807598; CC vs. GC+GG for rs2067087, and AA+CA vs. CC for rs17427960. </t>
  </si>
  <si>
    <t xml:space="preserve">All individuals were divided into four groups based on the number of risk genotypes they carried (0, 1, 2, and 3), and the significance of the linear trend was then analyzed. It appears that the susceptibility to CRC was significantly enhanced with the increasing number of SNP risk genotypes (Ptrend&lt;0.001, Table 2). </t>
  </si>
  <si>
    <t xml:space="preserve">Haplotype analysis of HOTTIP SNPs for CRC risk </t>
  </si>
  <si>
    <t xml:space="preserve">Haplotype analysis was performed to evaluate the association between haplotypes of the studied SNPs (rs3807598-rs17501292-rs2067087-rs17427960) and CRC risk. </t>
  </si>
  <si>
    <t xml:space="preserve">Four haplotypes were screened and three demonstrated significance. The C-T-C-A and G-T-C-A haplotypes contributed to elevated risk (P=0.047, OR=1.50, 95% CI=1.00–2.26; P&lt;0.001, OR=1.27, 95% CI=1.10–1.45, respectively), while the G-T-G-C haplotype could reduce the risk (P&lt;0.001, OR=0.73, 95% CI=0.64–0.84, Table 3). </t>
  </si>
  <si>
    <t xml:space="preserve">It was shown that only H. pylori infection was significantly associated with CRC risk (smoking: P=0.231, OR=0.88, 95% CI=0.71–1.09; drinking: P=0.638, OR=0.94, 95% CI=0.72–1.22; H. pylori infection: P&lt;0.001, OR=5.69, 95% CI=4.40–7.35); interaction analysis was subsequently performed. </t>
  </si>
  <si>
    <t xml:space="preserve">The AA+CA genotype of rs17427960 was found to negatively interact with drinking (Pinteraction=0.025, OR=0.45, 95% CI=0.22–0.91). </t>
  </si>
  <si>
    <t xml:space="preserve">No polymorphism was observed to interact with smoking or H. pylori infection (P&gt;0.05, Table 4). Association of HOTTIP SNPs with CRC clinicopathological parameters and prognosis </t>
  </si>
  <si>
    <t xml:space="preserve">As a series of important indicators related to CRC prognosis, common clinicopathological parameters were considered in the association study, including TNM stage, macroscopic type, histological type, depth of invasion, growth mode, and lymphatic metastasis. </t>
  </si>
  <si>
    <t xml:space="preserve">One polymorphism, rs3807598, was indicated to be associated with growth mode (CG vs. CC: P=0.026; GG+CG vs. CC: P=0.040, respectively, Supplementary Table S3). </t>
  </si>
  <si>
    <t xml:space="preserve">Before the prognosis study, we estimated the potential effects of some host factors such as epidemiological and clinicopathological characteristics on the OS of CRC patients. It was shown that OS could be affected by TNM stage, macroscopic type, histological type, depth of invasion, growth mode, and lymphatic metastasis (P&lt;0.001). </t>
  </si>
  <si>
    <t xml:space="preserve">The basic information and function prediction results of HOTTIP tagSNPs are shown in Supplementary Table S5. </t>
  </si>
  <si>
    <t xml:space="preserve">Polymorphisms rs3807598, rs17501292, and rs2067087 belonged to the exon region of HOTTIP gene, and rs17427960 was the only intron locus. </t>
  </si>
  <si>
    <t xml:space="preserve">The rs2067087 polymorphism had both a relatively high RegPotention score and Converstion score. Furthermore, all studied SNPs were suggested to be related to transcription factor binding site (TFBS). </t>
  </si>
  <si>
    <t xml:space="preserve">In general, the intron sequences of a gene only influence the splicing during transcription and do not exist in a mature lncRNA [32]; however, it is still significantly associated with CRC risk. </t>
  </si>
  <si>
    <t xml:space="preserve">A possible explanation is that the observation regarding disease risk may not be due to the analyzed SNP rs17427960 but another unknown variant in strong LD harbored in HOTTIP or nearby genes [33]. </t>
  </si>
  <si>
    <t xml:space="preserve">In conclusion, HOTTIP rs3807598, rs2067087, and rs17427960 polymorphisms could be predictive biomarkers for CRC susceptibility. However, any hypothesis of a specific mechanism needs to be verified by further investigation. </t>
  </si>
  <si>
    <t xml:space="preserve">To identify some potential combination effects that cannot be revealed in univariate analyses, we evaluated the interactions between all the environmental factors and SNP genotypes, although only H. pylori infection was demonstrated to be associated with CRC risk. </t>
  </si>
  <si>
    <t xml:space="preserve">Notably, one of the studied SNPs, rs17427960, was shown to have an antagonistic effect with drinking and their interaction could reduce CRC risk to 0.45-fold, which indicated a potential modification of environmental factors on the biological function of HOTTIP polymorphisms in CRC risk. </t>
  </si>
  <si>
    <t xml:space="preserve">Previous studies have investigated the effect of the interaction between genetic variation and alcohol intake on CRC. For instance, drinkers with a (−/−) or (−/+) rs3830675 genotype in the PTEN gene have the highest CRC risk (OR=2.57) compared with the subjects that never consume alcohol [42]. </t>
  </si>
  <si>
    <t xml:space="preserve">In our study, a significant dosage effect was observed in HOTTIP SNPs associated with CRC risk, suggesting the susceptibility to CRC could be enhanced by the increasing number of risk genotypes. </t>
  </si>
  <si>
    <t xml:space="preserve">CRC risk in individuals carrying the GG genotype of rs3807598, CC genotype of rs2067087, and AA+CA genotype of rs17427960 simultaneously could be elevated 1.77-fold, which is higher than any individual polymorphism. </t>
  </si>
  <si>
    <t xml:space="preserve">Furthermore, several haplotypes of rs3807598-rs17501292-rs2067087-rs17427960 were also found to add to the risk. Therefore, better diagnostic efficacy of CRC might be obtained by combining multi-variation in HOTTIP for detection. </t>
  </si>
  <si>
    <t xml:space="preserve">Furthermore, several haplotypes of rs3807598-rs17501292-rs2067087-rs17427960 were also found to add to the risk. </t>
  </si>
  <si>
    <t xml:space="preserve">Therefore, better diagnostic efficacy of CRC might be obtained by combining multi-variation in HOTTIP for detection. The role of lncRNA HOTTIP exerted in the clinical outcome of CRC has been preliminarily investigated. </t>
  </si>
  <si>
    <t xml:space="preserve">Accordingly, it can be inferred that the functional variants in HOTTIP might be linked to CRC prognosis by affecting its expression. </t>
  </si>
  <si>
    <t xml:space="preserve">One studied SNP, rs17501292, was shown to be associated with improved OS of CRC cases. </t>
  </si>
  <si>
    <t xml:space="preserve">It is located in the exon region of the gene and might influence TFBSs. Considering its relatively high regulatory potential score, this polymorphism might be able to deliver a regulatory function. </t>
  </si>
  <si>
    <t xml:space="preserve">In summary, we designed a case–control study to investigate the association of lncRNA HOTTIP tagSNPs with CRC risk and prognosis. </t>
  </si>
  <si>
    <t xml:space="preserve">Three polymorphisms (rs3807598, rs2067087, and rs17427960) were associated with enhanced CRC risk both in overall and stratified analyses with an obvious cumulative effect among each other. </t>
  </si>
  <si>
    <t xml:space="preserve">A few haplotypes of rs3807598-rs17501292-rs2067087-rs17427960 were also associated with the risk. Furthermore, the rs17427960 polymorphism had a two-way interaction with drinking. </t>
  </si>
  <si>
    <t xml:space="preserve">A few haplotypes of rs3807598-rs17501292-rs2067087-rs17427960 were also associated with the risk. </t>
  </si>
  <si>
    <t xml:space="preserve">Furthermore, the rs17427960 polymorphism had a two-way interaction with drinking. One polymorphism, rs17501292, could improve the OS of CRC patients with a tumor of ulcerative/invasive type. </t>
  </si>
  <si>
    <t xml:space="preserve">Furthermore, the rs17427960 polymorphism had a two-way interaction with drinking. </t>
  </si>
  <si>
    <t xml:space="preserve">One polymorphism, rs17501292, could improve the OS of CRC patients with a tumor of ulcerative/invasive type. </t>
  </si>
  <si>
    <t xml:space="preserve">These findings suggested HOTTIP SNPs could potentially be predictive biomarkers for CRC risk and prognosis. Our study provides clues for further exploration of novel lncRNA-based genetic biomarkers for the prediction of CRC susceptibility as well as prognosis, and thus possible access to individualized diagnosis and therapy of CRC patients. </t>
  </si>
  <si>
    <t>PMC5841830</t>
  </si>
  <si>
    <t xml:space="preserve">Among smokers however, increasing consumption has been associated with increased body weight. </t>
  </si>
  <si>
    <t xml:space="preserve">To determine whether this contradiction reflects causal processes, Winsløw et al.1 have applied Mendelian randomization (MR) in testing the association of a genetic variant, rs1051730 in CHRNA3, with measures of body weight among 80 342 members of the Copenhagen General Population Study. </t>
  </si>
  <si>
    <t xml:space="preserve">Among smokers, each minor (T) allele carried was associated with an increase of about one cigarette per day, but with a decrease in several measures of body weight, in contrast to the observational results. These results, in line with other recent studies,2–6 suggest that increased tobacco consumption causes reduced body weight, as does smoking itself. </t>
  </si>
  <si>
    <t xml:space="preserve">The question is whether smoking status should be considered as derived from the quantity consumed (one who smokes zero cigarettes per day is a non-smoker, others are smokers, Figure 1 arrow a), or as an exogenous variable whose value constrains the possible consumption (non-smokers must smoke no cigarettes per day, smokers must smoke a positive number, Figure 1 arrow b). </t>
  </si>
  <si>
    <t xml:space="preserve">Under the former, stratifying on smoking status would entail a collider bias, and an association would be seen between genotype and smoking status; but such an association was not observed by Winsløw et al., nor was any association between rs1051730 and known confounders when stratifying on smoking status. </t>
  </si>
  <si>
    <t xml:space="preserve">Thus the data support the view that smoking status is distinct (i.e. has distinct determinants) from tobacco consumption (Figure 1 arrow b). Indeed it seems reasonable that individuals would generally decide whether or not to smoke as a precursor to developing their usual consumption. </t>
  </si>
  <si>
    <t>PMC5131692</t>
  </si>
  <si>
    <t>rs17367504</t>
  </si>
  <si>
    <t>Title</t>
  </si>
  <si>
    <t xml:space="preserve">The antihypertensive MTHFR gene polymorphism rs17367504-G is a possible novel protective locus for preeclampsia </t>
  </si>
  <si>
    <t xml:space="preserve">The minor (G) allele of the intronic SNP rs17367504 in the gene methylenetetrahydrofolate reductase (MTHFR) was associated with a protective effect on preeclampsia (odds ratio 0.65, 95% confidence interval 0.53–0.80) in the Norwegian cohort. </t>
  </si>
  <si>
    <t xml:space="preserve">This association did not replicate in an Australian preeclampsia case–control cohort (P = 0.68, odds ratio 1.05, 95% confidence interval 0.83–1.32, minor allele frequency = 0.15). </t>
  </si>
  <si>
    <t xml:space="preserve">MTHFR is important for regulating transmethylation processes and is involved in regulation of folate metabolism. </t>
  </si>
  <si>
    <t xml:space="preserve">The G allele of rs17367504 has previously been shown to protect against nongestational hypertension. </t>
  </si>
  <si>
    <t xml:space="preserve">Our study suggests a novel association between this allele and reduced risk for preeclampsia. This is the first study associating the minor (G) allele of a SNP within the MTHFR gene with a protective effect on preeclampsia, and in doing so identifying a possible pleiotropic protective effect on preeclampsia and hypertension. </t>
  </si>
  <si>
    <t xml:space="preserve">A higher proportion of controls reported to ever have smoked compared with the women who had experienced preeclampsia (P &lt; 0.05) (Table 2). </t>
  </si>
  <si>
    <t xml:space="preserve">Of the 122 SNPs genotyped in the cohort, one SNP, rs17367504, was significantly associated with preeclampsia with the G (minor) allele demonstrating a protective effect on disease development after correction for multiple testing [P = 3.52 × 10−5, OR 0.65, 95% confidence interval (CI) 0.53–0.80, allele frequency 13%]. </t>
  </si>
  <si>
    <t xml:space="preserve">The SNP rs17367504 is located in intron 10 of the methylenetetrahydrofolate reductase (MTHFR) gene on chromosome 1. The top 10 association results for the preeclampsia phenotype are given in Table 3, whereas a complete list of association results for this trait can be found in Supporting information (SDC4 Table 4). </t>
  </si>
  <si>
    <t xml:space="preserve">The SNP rs17367504 is located in intron 10 of the methylenetetrahydrofolate reductase (MTHFR) gene on chromosome 1. </t>
  </si>
  <si>
    <t xml:space="preserve">The top 10 association results for the preeclampsia phenotype are given in Table 3, whereas a complete list of association results for this trait can be found in Supporting information (SDC4 Table 4). Three further SNPs demonstrated nominally significant associations with preeclampsia: the intergenic SNP rs17249754 located just downstream of the ATPase, Ca2+ transporting, plasma membrane 1 (ATP2B1) gene (P = 0.02, OR 0.80, CI 95% 0.66–0.97), the intronic SNP rs16933812 in the paired box 5 (PAX5) gene (P = 0.04, OR 0.85, CI 95% 0.74–0.99), and the intronic SNP rs12946454, located in the phospholipase C delta 3 gene (PLCD3) (P = 0.046, OR 0.85, CI 95% 0.73–0.80). </t>
  </si>
  <si>
    <t>rs17249754</t>
  </si>
  <si>
    <t xml:space="preserve">The top 10 association results for the preeclampsia phenotype are given in Table 3, whereas a complete list of association results for this trait can be found in Supporting information (SDC4 Table 4). </t>
  </si>
  <si>
    <t xml:space="preserve">Three further SNPs demonstrated nominally significant associations with preeclampsia: the intergenic SNP rs17249754 located just downstream of the ATPase, Ca2+ transporting, plasma membrane 1 (ATP2B1) gene (P = 0.02, OR 0.80, CI 95% 0.66–0.97), the intronic SNP rs16933812 in the paired box 5 (PAX5) gene (P = 0.04, OR 0.85, CI 95% 0.74–0.99), and the intronic SNP rs12946454, located in the phospholipase C delta 3 gene (PLCD3) (P = 0.046, OR 0.85, CI 95% 0.73–0.80). </t>
  </si>
  <si>
    <t xml:space="preserve">The top SNP (rs17367504) in our HUNT cohort was successfully genotyped in the Australian preeclampsia GWAS cohort but unlike in the HUNT cohort, the G-allele was not associated with preeclampsia (P = 0.68, OR 1.05, 95% CI 0.83–1.32, MAF = 0.15). A possible risk for carriers of the G-allele in the Australian cohort was not supported by the CI. </t>
  </si>
  <si>
    <t xml:space="preserve">The top SNP (rs17367504) in our HUNT cohort was successfully genotyped in the Australian preeclampsia GWAS cohort but unlike in the HUNT cohort, the G-allele was not associated with preeclampsia (P = 0.68, OR 1.05, 95% CI 0.83–1.32, MAF = 0.15). </t>
  </si>
  <si>
    <t xml:space="preserve">A possible risk for carriers of the G-allele in the Australian cohort was not supported by the CI. A holistic examination of the associations with preeclampsia of the 122 SNPs previously demonstrating association with BP regulation or inflammation does not indicate that using this selection strategy introduces an overall enrichment for associations with preeclampsia. </t>
  </si>
  <si>
    <t xml:space="preserve">Here we have performed a candidate SNP study in a preeclampsia-based cohort with candidates selected at loci previously associated with BP regulation and inflammation in GWAS. </t>
  </si>
  <si>
    <t xml:space="preserve">We identified one intronic SNP, rs17367504, in the MTHFR gene in which the G allele is significantly associated with a protective effect on preeclampsia development in the HUNT cohort, although not in the Australian cohort. </t>
  </si>
  <si>
    <t xml:space="preserve">The rs17367504 SNP is located within the DNase1 hypersensitivity cluster in 125 cell types from the Encyclopedia of DNA Elements and in a binding site for 16 transcription factors according to the UCSC Genome Browser (http://genome.ucsc.edu/, accessed 5 July 2015) [50]. Despite this strong evidence for a regulatory role for this SNP, no significant expression quantitative trait loci were found for rs17367504 in the Genotype-Tissue Expression Project portal (http://gtexportal.org, accessed 5 July 2015) [51]. </t>
  </si>
  <si>
    <t xml:space="preserve">The rs17367504 SNP is located within the DNase1 hypersensitivity cluster in 125 cell types from the Encyclopedia of DNA Elements and in a binding site for 16 transcription factors according to the UCSC Genome Browser (http://genome.ucsc.edu/, accessed 5 July 2015) [50]. </t>
  </si>
  <si>
    <t xml:space="preserve">Despite this strong evidence for a regulatory role for this SNP, no significant expression quantitative trait loci were found for rs17367504 in the Genotype-Tissue Expression Project portal (http://gtexportal.org, accessed 5 July 2015) [51]. </t>
  </si>
  <si>
    <t xml:space="preserve">The G-allele of this SNP has repeatedly been associated with lower SBP as well as DBP in different ethnic populations [25,26], but this is the first time this SNP has been associated with preeclampsia. The pleiotropic nature of the MTHFR gene is indicated by more than 2900 publications on the term MTHFR gene. </t>
  </si>
  <si>
    <t xml:space="preserve">The similarities in preeclampsia and CVD pathophysiology support a role for MTHFR in preeclampsia, but so far no studies have investigated the functional implications of changes in rs17367504 in preeclampsia or CVD. </t>
  </si>
  <si>
    <t xml:space="preserve">The novel association suggested by our findings in the HUNT cohort, between the BP-associated SNP rs17367504 and preeclampsia, adds to the increasing evidence that the MTHFR gene influences the development of preeclampsia and may point to a central role of the MTHFR gene in the pathophysiology of both preeclampsia and chronic hypertension. </t>
  </si>
  <si>
    <t xml:space="preserve">Genetic studies of MTHFR in relation to development of preeclampsia, hypertensive gestational diseases, or CVD have mainly investigated genetic associations with the separate disorders, not focusing on possible pleiotropic effects on both conditions. The preeclampsia studies conducted to date have largely focused on a missense MTHFR SNP, rs1801133, and a regulatory MTHFR SNP, rs1801131 [38,59] and identified an association between the minor alleles and an increased risk of preeclampsia. </t>
  </si>
  <si>
    <t>rs1801133</t>
  </si>
  <si>
    <t xml:space="preserve">Genetic studies of MTHFR in relation to development of preeclampsia, hypertensive gestational diseases, or CVD have mainly investigated genetic associations with the separate disorders, not focusing on possible pleiotropic effects on both conditions. </t>
  </si>
  <si>
    <t xml:space="preserve">The preeclampsia studies conducted to date have largely focused on a missense MTHFR SNP, rs1801133, and a regulatory MTHFR SNP, rs1801131 [38,59] and identified an association between the minor alleles and an increased risk of preeclampsia. </t>
  </si>
  <si>
    <t xml:space="preserve">The MTHFR SNP associated with preeclampsia in our HUNT cohort, rs17367504, is not in linkage disequilibrium with either of the two SNPs (rs1801133 and rs1801131, r2 &lt; 0.5). Further, a recent study has identified the MTHFR gene promoter to be hypermethylated in placental tissue and maternal blood of preeclamptic women [60]. </t>
  </si>
  <si>
    <t xml:space="preserve">The MTHFR SNP associated with preeclampsia in our HUNT cohort, rs17367504, is not in linkage disequilibrium with either of the two SNPs (rs1801133 and rs1801131, r2 &lt; 0.5). </t>
  </si>
  <si>
    <t xml:space="preserve">Further, a recent study has identified the MTHFR gene promoter to be hypermethylated in placental tissue and maternal blood of preeclamptic women [60]. Despite the increasing evidence from candidate gene research and other genetic studies, no SNPs in the MTHFR gene did reach genome-wide significance in the two GWAS on preeclampsia reported to date [20,21]. </t>
  </si>
  <si>
    <t xml:space="preserve">Indeed, both published GWAS on preeclampsia were unable to replicate their findings in independent cohorts [20,21]. </t>
  </si>
  <si>
    <t xml:space="preserve">To validate the finding identified in the HUNT Study, further replication and functional studies on the SNP rs17367504 are required in new preeclampsia cohorts. </t>
  </si>
  <si>
    <t xml:space="preserve">The minor alleles of the three SNPs that were nominally associated with a protective role against preeclampsia development in our study have previously been associated with BP regulation [25,26,28]. These SNPs are located in or close to the ATP2B1, PAX5, and PLCD3 genes. </t>
  </si>
  <si>
    <t xml:space="preserve">This might be one of the reasons why we, in a cohort of this size, are able to identify a significant association between preeclampsia and a genetic locus with an acknowledged link to BP regulation. </t>
  </si>
  <si>
    <t xml:space="preserve">A weakness of the present study is the lack of replication of the link between preeclampsia and the SNP rs17367504 in an independent preeclampsia cohort. </t>
  </si>
  <si>
    <t xml:space="preserve">Although nonsignificant, the G allele in the Australian cohort did not demonstrate a trend toward protection against preeclampsia, as identified in the HUNT cohort. The result could have been strengthened further had the result replicated in an independent preeclampsia cohort. </t>
  </si>
  <si>
    <t xml:space="preserve">In summary, we have comprehensively assessed SNPs previously reported to be associated with the phenotypes BP regulation and inflammation for association with preeclampsia. </t>
  </si>
  <si>
    <t xml:space="preserve">Women who carry the G (minor) allele of the intronic MTHFR SNP rs17367504 in the Norwegian HUNT Study are significantly less prone to develop preeclampsia than other women. </t>
  </si>
  <si>
    <t xml:space="preserve">Ours is the first study linking this BP associated MTHFR SNP to preeclampsia, thereby identifying a possible pleiotropic protective effect of the minor allele of this variant on preeclampsia and hypertension. Further genetic and functional studies in other cohorts are required for validation of the association. </t>
  </si>
  <si>
    <t>PMC5522236</t>
  </si>
  <si>
    <t>rs2015</t>
  </si>
  <si>
    <t xml:space="preserve">SIRT2 is a member of sirtuin family and is associated with cell growth in various cancers. </t>
  </si>
  <si>
    <t xml:space="preserve">In this study, we searched for variants in functional region of SIRT2 gene and identify rs2015 and rs2241703 in the 3′UTR with minor allele frequency &gt;0.05 in Chinese Han Beijing population from 1000 Genomes Project. </t>
  </si>
  <si>
    <t xml:space="preserve">We then genotyped these two variants in 842 colorectal cancer (CRC) patients and 1,718 healthy controls using Taqman genotyping assay. Association between variants and risk of CRC is calculated using logistic regression adjusted for sex and age. </t>
  </si>
  <si>
    <t xml:space="preserve">It is suggested that the sequence including rs2015C allele lies within a binding site for the full seed region of hsa-miR-376a-5p. </t>
  </si>
  <si>
    <t xml:space="preserve">Through a systematic interrogate of variants in the functional region of SIRT2 gene, we identified rs2015 was significantly associated with CRC susceptibility, providing new insights into the carcinogenesis of CRC. </t>
  </si>
  <si>
    <t xml:space="preserve">Function of the SNP in the 3′UTR of SIRT2 gene </t>
  </si>
  <si>
    <t xml:space="preserve">In silico analysis using MirSNP showed that the rs2015 lies within a binding site for the full seed region of hsa-miR-376a-5p. </t>
  </si>
  <si>
    <t xml:space="preserve">The C allele matches the predicted hsa-miR-376a-5p seed–binding domain, whereas the A allele represents a mismatch base pairing. </t>
  </si>
  <si>
    <t xml:space="preserve">In the present study, we explored the association between SNPs with minor allele frequency &gt; 0.05 in Chinese Han Beijing population in the functional region of SIRT2 gene and CRC susceptibility in 842 CRC patients and 1,718 controls. </t>
  </si>
  <si>
    <t xml:space="preserve">Only two SNPs (rs2015 and rs2241703) located in 3′-UTR of SIRT2 gene met our criteria. </t>
  </si>
  <si>
    <t xml:space="preserve">We found the frequency of the CA/AA genotypes of the rs2015 were significantly lower in patients than that in controls. rs2015A was associated with lower CRC risk in males, however, that association were not found for females. </t>
  </si>
  <si>
    <t xml:space="preserve">We found the frequency of the CA/AA genotypes of the rs2015 were significantly lower in patients than that in controls. </t>
  </si>
  <si>
    <t xml:space="preserve">rs2015A was associated with lower CRC risk in males, however, that association were not found for females. rs2015 was also associated with CRC risk in older (&gt; 60 years). </t>
  </si>
  <si>
    <t>rs1044129</t>
  </si>
  <si>
    <t xml:space="preserve">A SNP which could alter let-7 microRNA-binding site in the 3′-UTR of KRAS gene predicts response in wild-type KRAS patients with metastatic CRC treated with cetuximab monotherapy [22]. </t>
  </si>
  <si>
    <t xml:space="preserve">One functional variant (rs1044129) in the 3′-UTR of RYR3 may be a potential marker for prognosis in patients following curative surgery for CRC [23]. </t>
  </si>
  <si>
    <t xml:space="preserve">Genetic variants in 3′-UTRs of MTHFR predict CRC susceptibility in Koreans [24]. Although SIRT2 play an important role in the prognosis of cancer, no study has reported that SNPs is associated with cancer. </t>
  </si>
  <si>
    <t>rs10410544</t>
  </si>
  <si>
    <t xml:space="preserve">Although SIRT2 play an important role in the prognosis of cancer, no study has reported that SNPs is associated with cancer. </t>
  </si>
  <si>
    <t xml:space="preserve">However, only one SNP (rs10410544) located in intron region of SIRT2 might be associated with risk of Alzheimer's disease [25–28]. </t>
  </si>
  <si>
    <t xml:space="preserve">Our present study also had some limitations. Despite a relatively large sample size, we only genotyped SNPs having MAFs ≥ 5% in the Han Chinese individuals from Beijing. </t>
  </si>
  <si>
    <t xml:space="preserve">Functional experiments should be conducted to illustrate the mechanism for the association between the rs2015 in SIRT2 and susceptibility to CRC and validate them in CRC tissue sample. </t>
  </si>
  <si>
    <t xml:space="preserve">In conclusion, through screen SNPs in the functional region of SIRT2 gene, our study showed that rs2015 in the 3′-UTR of the SIRT2 gene is associated with susceptibility to CRC. </t>
  </si>
  <si>
    <t xml:space="preserve">Compared to rs2015C allele, subjects with rs2015A was associated with lower CRC risk in males and older patients with age greater than 60. Further studies should be focus on the validation of this association in larger sample size and explore the mechanism of the function of this SNP. </t>
  </si>
  <si>
    <t xml:space="preserve">We searched for variants in the function region including promoter, 5′-UTR, coding region and 3′UTR of SIRT2 gene with Chinese Han Beijing (CHB) minor allele frequency (MAF)&gt;0.05. </t>
  </si>
  <si>
    <t xml:space="preserve">Two polymorphisms (rs2015 C&gt;A and rs2241703 G&gt;A) in the 3′-UTR of SIRT2 gene were selected for further genotyping. </t>
  </si>
  <si>
    <t xml:space="preserve">Genomic DNA were extracted from 2 ml peripheral blood sample collected from each participant at recruitment. Genotyping were performed using Taqman SNP Genotyping method. </t>
  </si>
  <si>
    <t>rs144751738</t>
  </si>
  <si>
    <t xml:space="preserve">Moreover, while the amino acid residues 306 to 310 involved in PDE6 activation are preserved in the p.(Cys321*) mutant (Fig 4), it is not clear if PDE6G can still interact with the “nucleotide-free” GNAT1 form [9,10,32]. </t>
  </si>
  <si>
    <t xml:space="preserve">Of note, we carefully checked all heterozygous variants that would have acted as modifier factors for disease severity on other genes (123 genes and WES data) previously associated with retinal dystrophies and did not identify additional probably disease-causing mutations: only an homozygous variant c.3376G&gt;A rs144751738 p.(Ala1126Thr) in RBPP3, predicted to be tolerated, was observed in the affected boy. </t>
  </si>
  <si>
    <t xml:space="preserve">Further functional assays are needed to better document this hypothesis. Indeed, a better knowledge of disease mechanism(s) associated with this rod-specifically expressed protein may also have an impact on future therapies. </t>
  </si>
  <si>
    <t>PMC5721653</t>
  </si>
  <si>
    <t>rs1800497</t>
  </si>
  <si>
    <t xml:space="preserve">The genetic polymorphisms that potentially alter the availability and expression of the dopamine D2 receptor have been known to be associated with both substance and behavioral addictions [12, 13]. </t>
  </si>
  <si>
    <t xml:space="preserve">The Taq1A polymorphism (SNP ID: rs1800497), which is located in exon 8 of ANKK1, adjacent to the terminal codon of the DRD2 (OMIM*126450; gene map locus 11q23.2), is known to alter binding specificity and reduce DRD2 expression in striatum and associated structures. </t>
  </si>
  <si>
    <t xml:space="preserve">A significant number of genetic studies have found the association of the Taq1A polymorphism with substance addiction and impulsivity and psychopathic traits in alcohol dependence [14–16]. The C957T polymorphism (SNP ID: rs1799732), which is located on exon 7 of the DRD2 (gene map locus 11q23), is known to alter DRD2 availability and be associated with alcoholism with higher prevalence of the CC genotype [17, 18]. </t>
  </si>
  <si>
    <t>rs1799732</t>
  </si>
  <si>
    <t xml:space="preserve">A significant number of genetic studies have found the association of the Taq1A polymorphism with substance addiction and impulsivity and psychopathic traits in alcohol dependence [14–16]. </t>
  </si>
  <si>
    <t xml:space="preserve">The C957T polymorphism (SNP ID: rs1799732), which is located on exon 7 of the DRD2 (gene map locus 11q23), is known to alter DRD2 availability and be associated with alcoholism with higher prevalence of the CC genotype [17, 18]. </t>
  </si>
  <si>
    <t xml:space="preserve">The − 141C Ins/Del polymorphism (SNP ID: rs6277), which is located on promoter of the DRD2 (gene map locus 11q23), alters striatal D2 receptor binding potentials, and is associated with alcoholism [16, 19, 20]. Given the gene performance and the association with substance addiction, the three polymorphisms may play a crucial role in IGD. </t>
  </si>
  <si>
    <t>rs6277</t>
  </si>
  <si>
    <t xml:space="preserve">The − 141C Ins/Del polymorphism (SNP ID: rs6277), which is located on promoter of the DRD2 (gene map locus 11q23), alters striatal D2 receptor binding potentials, and is associated with alcoholism [16, 19, 20]. </t>
  </si>
  <si>
    <t xml:space="preserve">Given the gene performance and the association with substance addiction, the three polymorphisms may play a crucial role in IGD. To date, however, no study has investigated the association of these polymorphisms with IGD. </t>
  </si>
  <si>
    <t xml:space="preserve">DNA was isolated from the whole blood using a Wizard Genomic DNA Purification Kit (Promega, Madison, WI, USA) according to the manufacturer’s instructions. </t>
  </si>
  <si>
    <t xml:space="preserve">Genotypes for Taq1A (SNP ID: rs1800497), − 141C Ins/Del (SNP ID: rs1799732), and C957T (SNP ID: rs6277) polymorphic loci were assessed using the TaqMan SNP genotyping assays (Thermo Fisher Scientific, Carlsbad, CA, USA) on a ViiA 7 Real-Time PCR System (Thermo Fisher Scientific, Foster City, CA, USA). </t>
  </si>
  <si>
    <t xml:space="preserve">All genotypes were reported using the allelic discrimination program in QuantStudioTM Real-Time PCR Software v1.1 (Thermo Fisher Scientific, Foster City, CA, USA). Only one − 141C genotype of a male control subject was missing. </t>
  </si>
  <si>
    <t>PMC3705092</t>
  </si>
  <si>
    <t>rs1416733</t>
  </si>
  <si>
    <t xml:space="preserve">In our study, we found a significant association between HSF2 and all-cause mortality. </t>
  </si>
  <si>
    <t xml:space="preserve">The top associated variant, rs1416733, is located 11.7 Kb from the 5′ region of the HSF2 gene on chromosome 6 and is a known cis-eQTL for HSF2 (Zeller et al. 2010). </t>
  </si>
  <si>
    <t xml:space="preserve">Each additional copy of the A allele for SNP rs1416733 increased lifespan with a HR of 0.95 in a meta-analysis of nine independent cohort studies. This effect was consistent in direction in eight out of nine cohorts. </t>
  </si>
  <si>
    <t xml:space="preserve">Each additional copy of the A allele for SNP rs1416733 increased lifespan with a HR of 0.95 in a meta-analysis of nine independent cohort studies. </t>
  </si>
  <si>
    <t xml:space="preserve">This effect was consistent in direction in eight out of nine cohorts. The HSF family, like most HSP families, is a highly conserved family across species, indicating a vital role for the survival of the respective organism (Liu et al. 1997). </t>
  </si>
  <si>
    <t>PMC3423429</t>
  </si>
  <si>
    <t>rs695871</t>
  </si>
  <si>
    <t xml:space="preserve">ATXN2 usually contains a repeat structure with 22 or 23 triplets coding for glutamine and the (CAG)8CAA(CAG)4CAA(CAG)8 sequence; expansion of this domain to a size ≥34 triplets with a pure CAG sequence primarily causes autosomal dominant SCA2 [32], while ATXN2 expansions with CAA interruptions were observed as the cause of Levo-dopa responsive Parkinson’s disease [33]. </t>
  </si>
  <si>
    <t xml:space="preserve">ATXN2 expansions associated with ALS were reported by Corrado et al. to be interrupted by at least one CAA triplet [16], Yu et al. identified ATXN2 expansions in 40 ALS patients to be always interrupted by CAA triplets, and defined a haplotype of two ATXN2 SNPs (rs695871 and rs695872) in common between most cases with 3 CAA interruptions and another haplotype in common between most cases with 1–3 CAA interruptions [34], [35]. </t>
  </si>
  <si>
    <t xml:space="preserve">This study now aims to investigate the association of the ATXN2 chromosomal region with ALS risk in the Turkish population, considering not only the polyQ repeats, but also common SNPs and haplotype patterns. </t>
  </si>
  <si>
    <t>rs2239194</t>
  </si>
  <si>
    <t xml:space="preserve">Ten of 28 SNPs were excluded due to low HWE and MAF scores. </t>
  </si>
  <si>
    <t xml:space="preserve">In single marker analysis, none of the SNPs within the ATXN2 gene by itself showed any significant association with ALS risk, but a trend towards association was observed for the SNP rs2239194 within the SH2B3 gene (p = 0.063) (Table S2). </t>
  </si>
  <si>
    <t xml:space="preserve">On the other hand, haplotype analysis of the region, using the Haploview program, demonstrated a strong association for a 136 kb 15-SNP haplotype block (including rs2239194), which contains both the ATXN2 and SH2B3 loci. One haplotype (GGGGAAGAGAAGGAC, MAF = 0.149, Fcases = 0.194, Fcontrols = 0.101) had a significant p-value of 0.0057 and correlated with an increased ALS risk (OR: 2.23). </t>
  </si>
  <si>
    <t xml:space="preserve">On the other hand, haplotype analysis of the region, using the Haploview program, demonstrated a strong association for a 136 kb 15-SNP haplotype block (including rs2239194), which contains both the ATXN2 and SH2B3 loci. </t>
  </si>
  <si>
    <t xml:space="preserve">One haplotype (GGGGAAGAGAAGGAC, MAF = 0.149, Fcases = 0.194, Fcontrols = 0.101) had a significant p-value of 0.0057 and correlated with an increased ALS risk (OR: 2.23). This risk haplotype was observed in heterozygous state in both Turkish ALS patients with ATXN2 expansions, which were part of the GWA genotyping study. </t>
  </si>
  <si>
    <t xml:space="preserve">Preliminary studies in the nervous system indicate that SH2B3, expressed in cortical neurons from embryonic stages, competes with the other family members (SH2B1 and SH2B2) and inhibits the NGF-induced differentiation of PC12 cells reducing the neurite outgrowth of cortical neurons, through binding of its SH2 domain to the NGF receptor and repressing the PI3K pathway [47]. </t>
  </si>
  <si>
    <t xml:space="preserve">Previously, a SNP (rs3184504) in the SH2B3 gene was found associated with multiple sclerosis [48]. </t>
  </si>
  <si>
    <t xml:space="preserve">ATXN2 has similar features with SH2B3 since it contains proline-rich regions that interact with Src Homology 3 domains, it associates with receptor tyrosine kinases and modulates the signaling control of growth [23], [27]. This first analysis of Turkish ALS patients on ATXN2, not only confirmed its role as a risk factor in rare cases with intermediate polyQ expansions, but also revealed novel evidence that SNPs across the ATXN2/SH2B3 genomic locus may modulate risk in a substantial fraction of ALS patients. </t>
  </si>
  <si>
    <t>PMC4362394</t>
  </si>
  <si>
    <t>rs11717195</t>
  </si>
  <si>
    <t xml:space="preserve">Only four SNPs found in the genes GLIS3, PTPRD, TCF7L2, and TSPAN8; had an association with a P-value less than 0.001. </t>
  </si>
  <si>
    <t xml:space="preserve">The SNPs: rs11717195, rs17301514, rs4299828, rs11063069, and rs10842994 have a P-value less than 0.1, therefore suggested as possible risk genetic variants. </t>
  </si>
  <si>
    <t xml:space="preserve">A total of three SNPs, each pertaining to a different gene, were found to be associated to WHR. These genes were: GCKR (Glucokinase Regulatory Protein), IGF2BP2 (Insulin-Like Growth Factor 2 MRNA Binding Protein 2), and PTPRD (protein tyrosine phosphatase receptor D). </t>
  </si>
  <si>
    <t>PMC3753249</t>
  </si>
  <si>
    <t>rs1916207</t>
  </si>
  <si>
    <t xml:space="preserve">The CNVs detected by PennCNV were shown by black bars. </t>
  </si>
  <si>
    <t xml:space="preserve">(a) Loss of an intergenic region on chromosome 11 between rs1916207 and rs554110 (chr11: 50,545,009–50,586,426), (b) gain of MAP4K3 gene between rs12151392 and rs2373530 (chr2: 39,372,016–39,428,488), (c) homozygous loss of HLA-B gene between rs9295976 and rs28367708 (chr6: 31,389,749–31,393,270), (d) loss of EPHA3 gene between rs2063589 and rs870899 (chr3: 89,485,137–89,499,861) (NCBI37/hg19). </t>
  </si>
  <si>
    <t>rs17023552</t>
  </si>
  <si>
    <t xml:space="preserve">These differences were highly significant (p&lt;0.0005) (Figure 2a). </t>
  </si>
  <si>
    <t xml:space="preserve">In MAP4K3 gene region, LRRs of SNPs (rs17023552 and rs6712399) nearby the CNV loci did not display any difference, on the other hand SNPs located within the CNV loci showed significant changes (p&lt;0.0005). </t>
  </si>
  <si>
    <t xml:space="preserve">Higher intensities were observed in individuals with CNV indicating duplication (Figure 2b). In HLA-B region, very low insenties were obtained in individuals with CNV when compared to controls. </t>
  </si>
  <si>
    <t>rs9295975</t>
  </si>
  <si>
    <t xml:space="preserve">In HLA-B region, very low insenties were obtained in individuals with CNV when compared to controls. </t>
  </si>
  <si>
    <t xml:space="preserve">Intensities of controls were normal at each SNP, however, lower intensities at rs9295975 and rs28367780 and a slight increase were seen at rs9265664 (Figure 2c). </t>
  </si>
  <si>
    <t xml:space="preserve">Like HLA-B, at SNPs, rs9866959 and rs7636790, located upstream and downstream of the CNV region, intensities were almost the same. Within the CNV regions, lower intensities were observed significantly in individuals with above CNV (Figure 2d). </t>
  </si>
  <si>
    <t>rs9866959</t>
  </si>
  <si>
    <t xml:space="preserve">Like HLA-B, at SNPs, rs9866959 and rs7636790, located upstream and downstream of the CNV region, intensities were almost the same. </t>
  </si>
  <si>
    <t xml:space="preserve">Within the CNV regions, lower intensities were observed significantly in individuals with above CNV (Figure 2d). </t>
  </si>
  <si>
    <t>PMC3537668</t>
  </si>
  <si>
    <t>rs11190870</t>
  </si>
  <si>
    <t xml:space="preserve">Adolescent idiopathic scoliosis (AIS) is one of the most common spinal deformities found in adolescent populations. </t>
  </si>
  <si>
    <t xml:space="preserve">Recently, a genome-wide association study (GWAS) in a Japanese population indicated that three single nucleotide polymorphisms (SNPs), rs11190870, rs625039 and rs11598564, all located near the LBX1 gene, may be associated with AIS susceptibility [1]. </t>
  </si>
  <si>
    <t xml:space="preserve">This study suggests a novel AIS predisposition candidate gene and supports the hypothesis that somatosensory functional disorders could contribute to the pathogenesis of AIS. These findings warrant replication in other populations. </t>
  </si>
  <si>
    <t>rs625039</t>
  </si>
  <si>
    <t xml:space="preserve">First, we conducted a case-control study consisting of 953 Chinese Han individuals from southern China (513 patients and 440 healthy controls), and the three SNPs were all found to be associated with AIS predisposition. </t>
  </si>
  <si>
    <t xml:space="preserve">The ORs were observed as 1.49 (95% CI 1.23–1.80, P = 5.09E-5), 1.70 (95% CI 1.42–2.04, P = 1.17E-8) and 1.52 (95% CI 1.27–1.83, P = 5.54E-6) for rs625039, rs11190870 and rs11598564, respectively. </t>
  </si>
  <si>
    <t xml:space="preserve">Second, a case-only study including a subgroup of AIS patients (N = 234) was performed to determine the effects of these variants on the severity of the condition. However, we did not find any association between these variants and the severity of curvature. </t>
  </si>
  <si>
    <t xml:space="preserve">Genetic association studies are the means of identifying risk variants in complex traits, and replication studies that confirm their findings in other ethnic groups are quite necessary [4], [31]–[33]. </t>
  </si>
  <si>
    <t xml:space="preserve">Recently, a genome-wide association study (GWAS) was performed in a Japanese population, and three SNPs (rs11190870, rs625039 and rs11598564), all of which were located near the gene LBX1 on chromosome 10q24.31, were reported to be associated with AIS susceptibility [1]. </t>
  </si>
  <si>
    <t xml:space="preserve">Two association studies conducted in Chinese Han population from Hong Kong and Yangtze River region of mainland China replicated the association between AIS and rs1190870 [34], [35], and rs11598564 was among the top 100 SNPs identified in a GWAS conducted in the United States [36]. In order to determine whether rs11190870, rs625039, and rs11598564 are associated with a predisposition to AIS in Chinese Han population of Southern China, we conducted a case-control study involving 513 AIS patients and 440 control subjects. </t>
  </si>
  <si>
    <t xml:space="preserve">The distributions of the alleles and genotypes for the three SNPs are given in Table 2. </t>
  </si>
  <si>
    <t xml:space="preserve">All the SNPs were all found to be associated with AIS predisposition, the ORs were observed as 1.49 (95% CI 1.23–1.80, P = 5.09E-5), 1.70 (95% CI 1.42–2.04, P = 1.17E-8) and 1.52 (95% CI 1.27–1.83, P = 5.54E-6) for rs625039, rs11190870 and rs11598564, respectively. </t>
  </si>
  <si>
    <t xml:space="preserve">And the present study had a power of 91%, 91% and 77% for rs625039, rs11190870 and rs11598564 respectively to show the effects reported in the previous GWAS [1]. The linkage disequilibrium coefficient (r2) between rs625039 and rs11190870 was 0.59, and the coefficient between rs11190870 and rs11598564 was 0.70 (Figure S1). </t>
  </si>
  <si>
    <t>rs11598564</t>
  </si>
  <si>
    <t xml:space="preserve">And the present study had a power of 91%, 91% and 77% for rs625039, rs11190870 and rs11598564 respectively to show the effects reported in the previous GWAS [1]. </t>
  </si>
  <si>
    <t xml:space="preserve">The linkage disequilibrium coefficient (r2) between rs625039 and rs11190870 was 0.59, and the coefficient between rs11190870 and rs11598564 was 0.70 (Figure S1). Haplotype analysis did not show any association stronger than that observed between the SNP rs11190870 and AIS (Table 3). </t>
  </si>
  <si>
    <t xml:space="preserve">The linkage disequilibrium coefficient (r2) between rs625039 and rs11190870 was 0.59, and the coefficient between rs11190870 and rs11598564 was 0.70 (Figure S1). </t>
  </si>
  <si>
    <t xml:space="preserve">Haplotype analysis did not show any association stronger than that observed between the SNP rs11190870 and AIS (Table 3). </t>
  </si>
  <si>
    <t xml:space="preserve">We also evaluated possible confounding factors, such as age and sex using logistic regression, and the adjusted ORs for rs625039, rs11190870 and rs11598564 were 1.60 (95% CI 1.26–2.03), 1.65 (95% CI 1.36–2.01), and 1.51(95% CI 1.24–1.84), respectively (Table S2). No interaction effect between SNP and sex on the risk of AIS was observed (Table S2). </t>
  </si>
  <si>
    <t xml:space="preserve">In the case-control study, all three genotyped SNPs were found to be associated with AIS predisposition. </t>
  </si>
  <si>
    <t xml:space="preserve">We also found G, T, and G to be risk alleles for rs11598564, rs11190870, and rs625039, respectively, the same as those reported in the previous Japanese GWAS [1]. </t>
  </si>
  <si>
    <t xml:space="preserve">The association between common variants near LBX1 and AIS predisposition found in Japanese population was successfully replicated in this Chinese Han population. Studies on animal models showed that damage to the sensory area of the spinal cord or posterior rhizotomy could cause scoliosis, indicating that somatosensory dysfunction might play a significant role in AIS [49]–[52]. </t>
  </si>
  <si>
    <t xml:space="preserve">Yet further replication studies must be performed in other ethnic groups, since of the SNPs evaluated here, only rs11598564 was among the top 100 SNPs identified in a recent large-scale GWAS conducted in the United States [36]. </t>
  </si>
  <si>
    <t xml:space="preserve">It is also important to note that these three SNPs are all located in the flanking region of LBX1 (rs11190870 and rs11598564 are in the 3′ region, and rs625039 is in the 5′ region). The potential functions of these SNPs are still unclear. </t>
  </si>
  <si>
    <t xml:space="preserve">It is also important to note that these three SNPs are all located in the flanking region of LBX1 (rs11190870 and rs11598564 are in the 3′ region, and rs625039 is in the 5′ region). </t>
  </si>
  <si>
    <t xml:space="preserve">The potential functions of these SNPs are still unclear. These variants may act as regulatory elements for LBX1, affecting the quality and quantity of LBXI mRNA [63], [64]. </t>
  </si>
  <si>
    <t xml:space="preserve">These variants may act as regulatory elements for LBX1, affecting the quality and quantity of LBXI mRNA [63], [64]. </t>
  </si>
  <si>
    <t xml:space="preserve">Then we searched these SNPs in the recently published ENCODE database (http://www.regulomedb.org), and observed rs625039 may minimally affect binding of motif Pax-4; rs11190870 may minimally affect binding of 9 motifs (Lhx5, Pbx-1b, Oct-4, Oct-1, Pou2f2, Lhx3, Pou2f3, Arid3a and Octamer), whereas, rs11598564 may not cause any motif change. </t>
  </si>
  <si>
    <t xml:space="preserve">It is also possible that these are just markers of LD, associated with actual disease-causing variants. Functional analysis of these variants and targeted resequencing of the whole LD block must be performed to identify functional variants. </t>
  </si>
  <si>
    <t>PMC5732940</t>
  </si>
  <si>
    <t>rs53576</t>
  </si>
  <si>
    <t xml:space="preserve">Sixteen-month-old human infants (N = 99) and adult Border Collie dogs (N = 71) participated in two tasks designed to test (1) their use of gaze-direction as a cue to locate a hidden object, and (2) their reactions to an aversive social interaction (using the still face task for children and a threatening approach task for dogs). </t>
  </si>
  <si>
    <t xml:space="preserve">Moreover, we obtained DNA samples to analyze associations between single nucleotide polymorphisms (SNP) in the OXTR (dogs: −213AG, −94TC, −74CG, rs8679682, children: rs53576, rs1042778, rs2254298) and behavior. </t>
  </si>
  <si>
    <t xml:space="preserve">We found that OXTR genotype was significantly associated with reactions to an aversive social interaction both in dogs and children, confirming the anxiolytic effect of oxytocin in both species. In dogs, the genotypes linked to less fearful behavior were associated also with a higher willingness to follow gaze whereas in children, OXTR gene polymorphisms did not affect gaze following success. </t>
  </si>
  <si>
    <t>rs1042778</t>
  </si>
  <si>
    <t xml:space="preserve">The rs2254298 polymorphisms (in intron 3) in the OXTR have been linked to attachment anxiety (Chen and Johnson, 2012) and depression (Thompson et al., 2011) in certain populations. </t>
  </si>
  <si>
    <t xml:space="preserve">A third SNP, rs1042778 (in exon 4 3′ UTR) has also been linked to the regulation of social interactions, in particular by modulating prosocial behavior (Israel et al., 2009). </t>
  </si>
  <si>
    <t xml:space="preserve">The OXTR SNPs that may account for the variability in the social behavior of dogs are less well known. A few studies have used genetic sequencing to identify loci where significant variations are exhibited between individuals. </t>
  </si>
  <si>
    <t xml:space="preserve">For both species, we genotyped polymorphisms that had been linked to social behavior in former studies. </t>
  </si>
  <si>
    <t xml:space="preserve">For infants, these were the SNPs rs1042778; rs2254298 and rs53576 (based on Israel et al., 2009; Rodrigues et al., 2009; Chen and Johnson, 2012; for instance). </t>
  </si>
  <si>
    <t xml:space="preserve">For dogs SNPs −213AG; −74CG; −94TC; and rs8679682 were genotyped (Bence et al., 2017). Note that these SNPs, although all in the OXTR gene, are neither structurally nor functionally equal between dogs and humans. </t>
  </si>
  <si>
    <t>rs2254298</t>
  </si>
  <si>
    <t xml:space="preserve">OXTR rs53576 and rs2254298 SNPs were genotyped by PCR-RFLP method. </t>
  </si>
  <si>
    <t xml:space="preserve">PCR products were incubated for 3 h at 37°C in a restriction enzyme mixture containing 0.5 U/μl AvaII restriction enzyme (NEB) for rs53576 SNP and 0.5 U/μl DdeI restriction enzyme (NEB) for rs2254298 SNP, 1x BSA and 1x NEB4 buffer. </t>
  </si>
  <si>
    <t xml:space="preserve">rs1042778 SNP was genotyped by allele specific amplification (ASA) using 5′- AGC CAC CCC AAG GAG T-3′ forward and 5′- AGC CAC CCC AAG GAG G-3′ allele specific primers. The PCR products were analyzed by conventional submarine agarose gel electrophoresis (Biocenter, Szeged, Hungary), using 2.5% agarose gel and visualized by ethidium bromide staining. </t>
  </si>
  <si>
    <t xml:space="preserve">This does not differ significantly from choosing randomly (though shows a marginal below chance effect) (binomial: p = 0.085). </t>
  </si>
  <si>
    <t xml:space="preserve">The SNP rs1042778 did not have a significant effect on children's choices and none of the control variables (age, sex and experimenter) did so either (all p &gt; 0.283 at removal) (Figure 1). </t>
  </si>
  <si>
    <t xml:space="preserve">Similarly, we did not find any significant main or interaction effects in the analyses on SNP rs2254298 (all p &gt; 0.283 at removal) and SNP rs53576 (all p &gt; 0.283 at removal). </t>
  </si>
  <si>
    <t xml:space="preserve">Children—looking at the Experimenter </t>
  </si>
  <si>
    <t xml:space="preserve">Allele variations at rs1042778 had no significant effect on the amount of time children spent looking at the experimenter during the still face phase [F(2) = 0.39; p = 0.679], nor did the analyses yield any significant interaction effects (all p &gt; 0.319). </t>
  </si>
  <si>
    <t xml:space="preserve">Similarly, no main [F(2) = 0.065; p = 0.8] or interaction effects were found involving SNP rs2254298 (all p &gt; 0.15). The model including the SNP rs53576 yielded a significant effect of experimenter [F(1) = 4.057; p = 0.049], but no main effect of allele variations [F(2) = 1.478; p = 0.238] and no interaction effects (all p &gt; 0.231). </t>
  </si>
  <si>
    <t xml:space="preserve">Similarly, no main [F(2) = 0.065; p = 0.8] or interaction effects were found involving SNP rs2254298 (all p &gt; 0.15). </t>
  </si>
  <si>
    <t xml:space="preserve">The model including the SNP rs53576 yielded a significant effect of experimenter [F(1) = 4.057; p = 0.049], but no main effect of allele variations [F(2) = 1.478; p = 0.238] and no interaction effects (all p &gt; 0.231). Children spent more time looking at Experimenter 2 than at Experimenter 1 [M(E1) = 25.4; M(E2) = 34.24]. </t>
  </si>
  <si>
    <t xml:space="preserve">The model including the SNP rs53576 yielded a significant effect of experimenter [F(1) = 4.057; p = 0.049], but no main effect of allele variations [F(2) = 1.478; p = 0.238] and no interaction effects (all p &gt; 0.231). </t>
  </si>
  <si>
    <t xml:space="preserve">Children spent more time looking at Experimenter 2 than at Experimenter 1 [M(E1) = 25.4; M(E2) = 34.24]. Dogs—looking at the experimenter </t>
  </si>
  <si>
    <t xml:space="preserve">Children—looking at the caregiver </t>
  </si>
  <si>
    <t xml:space="preserve">The SNP rs1042778 did not have a significant effect on the amount of time children spent looking at their caregivers [F(2) = 0.2; p = 0.146]. </t>
  </si>
  <si>
    <t xml:space="preserve">The interactions involving rs1042778 were not significant either (all p &gt; 0.151). Similarly, variations at SNP rs2254298 did not significantly modulate gazing at the caregiver [F(2) = 0.002; p = 0.965] and the interaction effects were not significant either (all p &gt; 0.139). </t>
  </si>
  <si>
    <t xml:space="preserve">The interactions involving rs1042778 were not significant either (all p &gt; 0.151). </t>
  </si>
  <si>
    <t xml:space="preserve">Similarly, variations at SNP rs2254298 did not significantly modulate gazing at the caregiver [F(2) = 0.002; p = 0.965] and the interaction effects were not significant either (all p &gt; 0.139). </t>
  </si>
  <si>
    <t xml:space="preserve">The same was true for SNP rs53576 [main effect: F(2) = 0.165; p = 0.849; interaction effects: all p &gt; 0.296]. Dogs—looking at the owner </t>
  </si>
  <si>
    <t xml:space="preserve">The same was true for SNP rs53576 [main effect: F(2) = 0.165; p = 0.849; interaction effects: all p &gt; 0.296]. </t>
  </si>
  <si>
    <t xml:space="preserve">Dogs—looking at the owner Rs8679682 had no main effect on the amount of time dogs spent looking back at their owners [F(2) = 0.11; p = 0.896] and there were no significant main effects of the control variables and no significant interactions either (all p &gt; 0.154). </t>
  </si>
  <si>
    <t xml:space="preserve">Children—signs of distress </t>
  </si>
  <si>
    <t xml:space="preserve">The analyses on the effects of SNP rs1042778 yielded no main effect of genotype [F(2) = 1.579; p = 0.216] and no interaction effects involving rs1042778 (all p &gt; 0.102) (Figure 1). </t>
  </si>
  <si>
    <t xml:space="preserve">However, age and sex had marginal effects on the amount of time children exhibited signs of distress [sex: F(1) = 3.781; p = 0.057; age: F(1) = 3.722; p = 0.059] and the interaction between sex and experimenter was significant [F(1, 63) = 4.555; p = 0.038]. The results indicate that younger children exhibited more signs of distress than did older children and boys exhibited more distress than girls [M(girls) = 8.48% of the total duration of the phase; M(boys) = 11.47%]. </t>
  </si>
  <si>
    <t xml:space="preserve">The interaction shows that there was not a considerable difference in the amount of distress signals in the case of girls [M(E1) = 8.069%; M(E2) = 7.934%]; however boys showed more signs of distress when the test was administered by Experimenter 2 [M(E1) = 8.147%; M(E2) = 21.51%]. </t>
  </si>
  <si>
    <t xml:space="preserve">In the analyses involving SNP rs2254298, we replicated the connection between age and distress signals [F(1) = 5.208; p = 0.026], but we found no main effect of genotype [F(2) = 0.477; p = 0.493] and no interaction effects involving rs2254298 (all p &gt; 0.352). </t>
  </si>
  <si>
    <t xml:space="preserve">The rs53576 polymorphism had a significant effect on the amount of distress signals children produced in the still phase period [F(2) = 5.796; p = 0.005], showing that children with the homozygous AA genotype exhibited more distress [M(AA) = 21.52%] than children with the other two genotypes [M(GG) = 7.69%; M(GA) = 7.56%]. There was also a significant interaction effect between experimenter and genotype [F(1, 63) = 5.601; p = 0.006] showing that this difference was mainly attributable to tests administered by Experimenter 2. </t>
  </si>
  <si>
    <t xml:space="preserve">Also, it has been shown that intranasal administration of oxytocin influences dogs' reaction in the threatening approach task (Hernádi et al., 2015). </t>
  </si>
  <si>
    <t xml:space="preserve">In the corresponding analyses with children, we found that the amount of distress signals produced after the withdrawal of positive social stimulation was significantly modulated by one of the three polymorphisms analyzed (rs53576). </t>
  </si>
  <si>
    <t xml:space="preserve">These results confirm that variation in the oxytocinergic system influences how dogs as well as humans respond to social threat or a socially ambiguous situation (Huber et al., 2005; Hernádi et al., 2015; Kovács et al., 2016) Analyzing participants' behavior in the gaze following task, we found that three out of the four identified polymorphisms (−213AG, −95TC, and −74GC) were connected to whether dogs approached a food location the human experimenter had looked at beforehand. </t>
  </si>
  <si>
    <t>PMC5406872</t>
  </si>
  <si>
    <t xml:space="preserve">Several single nucleotide polymorphisms (=SNPs; more than 5000) have been described for the human VDR gene (https://www.ncbi.nlm.nih.gov/snp/) and four of them have been intensively studied in relation to T1D susceptibility (Table 1). </t>
  </si>
  <si>
    <t xml:space="preserve">These SNPs were identified by their restriction endonuclease cleavage sites comprising rs10735810, also known as rs2228570 (FokI) T → C change in exon 2, rs1544410 G → A change (BsmI, G = b), rs7975232 T → G change (ApaI, G = a), both in intron 8, and rs731236 T → C change in exon 9 (TaqI, T = T) [16]. </t>
  </si>
  <si>
    <t xml:space="preserve">The rs10735810 (FokI) SNP consists of a T to C substitution eliminating the first start codon (ATG) by generation of an alternative start site (ACG) leading to a differently sized protein. The shorter form (424 aa; C allele or F allele, methionine at the fourth position) is considered to be more active than the long form (427 aa; T allele or f allele, methionine at first position) [17,18]. </t>
  </si>
  <si>
    <t xml:space="preserve">The shorter form (424 aa; C allele or F allele, methionine at the fourth position) is considered to be more active than the long form (427 aa; T allele or f allele, methionine at first position) [17,18]. </t>
  </si>
  <si>
    <t xml:space="preserve">The SNPs rs1544410 (BsmI), rs7975232 (ApaI) and rs731236 (TaqI) are located at the 3′ untranslated region (UTR) of the gene and are without consequences for the VDR protein structure, however, they are strongly linked to a poly(A) microsatellite repeat in the 3′ UTR. </t>
  </si>
  <si>
    <t xml:space="preserve">The poly(A) sequence in the 3′ UTR region of genes regulates gene expression, especially through the modulation of mRNA stability. </t>
  </si>
  <si>
    <t xml:space="preserve">A total of 39 publications support an association between VDR SNPs rs7975232 (ApaI), rs1544410 (BsmI), rs731236 (TaqI) and rs10735810 (FokI) alone or in combination with each other, (rs757343 Tru9I, rs1540339 and rs4760648) and T1D [19,21,22,23,24,26,27,28,29,30,34,35,36,37,38,40,41,42,43,44,46,48,49,50,52,53,55,56,59,60,61,62,63,65,68,69,70,71,73] (Table 2) in comparison with 16 studies that refute it [20,25,31,32,39,45,47,51,54,57,58,64,66,67,72,74]. </t>
  </si>
  <si>
    <t xml:space="preserve">The first study from South India examined the distribution of the VDR SNPs (rs7975232 ApaI, rs731236 TaqI and rs1544410 BsmI). It found a preferential transmission of the VDR “b” allele of the rs1544410 (BsmI) site and haplotypes “bT”, “bAT” to affected offspring [19]. </t>
  </si>
  <si>
    <t xml:space="preserve">The first study from South India examined the distribution of the VDR SNPs (rs7975232 ApaI, rs731236 TaqI and rs1544410 BsmI). </t>
  </si>
  <si>
    <t xml:space="preserve">It found a preferential transmission of the VDR “b” allele of the rs1544410 (BsmI) site and haplotypes “bT”, “bAT” to affected offspring [19]. In the same line, Abd-Allah et al. (2014) [68] observed in children from Egypt a significantly different rs1544410 (BsmI) genotype frequency between T1D and control subjects with the “b” allele the “bb” genotype conferring T1D susceptibility. </t>
  </si>
  <si>
    <t xml:space="preserve">It found a preferential transmission of the VDR “b” allele of the rs1544410 (BsmI) site and haplotypes “bT”, “bAT” to affected offspring [19]. </t>
  </si>
  <si>
    <t xml:space="preserve">In the same line, Abd-Allah et al. (2014) [68] observed in children from Egypt a significantly different rs1544410 (BsmI) genotype frequency between T1D and control subjects with the “b” allele the “bb” genotype conferring T1D susceptibility. Moreover, significantly more heterozygote carriers of “Aa” and “Bb” were observed in T1D patients, confirming the risk of the b allele as reported by Bonakdaran et al. (2012) [61] in an Iranian population. </t>
  </si>
  <si>
    <t>rs9729</t>
  </si>
  <si>
    <t xml:space="preserve">Nevertheless, also the “AA” genotype in Taiwanese and a “t” allele in Iranian populations have been suggested as risk conferring [22,60]. </t>
  </si>
  <si>
    <t xml:space="preserve">Accordingly, Ramos-Lopez et al. (2006) demonstrated a higher frequency of alleles “A” and “t” within the haplotype composed of the SNPs rs9729, rs731236 (TaqI), rs7975232 (ApaI) and rs757343 (Tru9I) in another family study [38]. </t>
  </si>
  <si>
    <t xml:space="preserve">Recently, Miettinen et al. (2015) analyzed the genotype distributions of 13 VDR SNPs in a Finnish population consisting of families whose offspring had T1D (cases) and families with healthy offspring (controls) [71] where all VDR SNPs were associated with the 25(OH)D3 levels. Two VDR SNPs (rs1544410 BsmI and rs731236 TaqI) differed in the genotype distributions: “Bb” and “Tt” genotypes were more prevalent (corresponding to “B” and “t” allele) than in the control mothers. </t>
  </si>
  <si>
    <t xml:space="preserve">Recently, Miettinen et al. (2015) analyzed the genotype distributions of 13 VDR SNPs in a Finnish population consisting of families whose offspring had T1D (cases) and families with healthy offspring (controls) [71] where all VDR SNPs were associated with the 25(OH)D3 levels. </t>
  </si>
  <si>
    <t xml:space="preserve">Two VDR SNPs (rs1544410 BsmI and rs731236 TaqI) differed in the genotype distributions: “Bb” and “Tt” genotypes were more prevalent (corresponding to “B” and “t” allele) than in the control mothers. </t>
  </si>
  <si>
    <t xml:space="preserve">The investigators suggest that maternal VDR SNPs enhance a child’s risk for T1D independent of the child’s genotype. The maternal vitamin D status and VDR genotype may hereby regulate in utero development and have an influence on the later T1D risk in conjunction with environmental factors. </t>
  </si>
  <si>
    <t xml:space="preserve">Notably, the different haplotypes associated with T1D as reported by Mcdermott et al. (1997) [19] (bAT), Pani et al. (2000) [21] (BAt) and Garcia et al. (2007) [43] (BAT) indicate a variable genetic predisposition to T1D depending on the ethnic origin. </t>
  </si>
  <si>
    <t xml:space="preserve">This was also shown by Audi et al. (2004) [34] by analyzing the SNP in the start codon of exon 2 (rs10735810 FokI) additional to the rs1544410 (BsmI) SNP in two Spanish populations with different genetic backgrounds (Barcelona and Navarra). </t>
  </si>
  <si>
    <t xml:space="preserve">A combined genotype showed that the homozygous “bbFF” genotype was more prevalent in T1D patients from Barcelona whereas the homozygous “BBFF” genotype was more frequent in Navarra. Another study conducted by San Pedro et al. (2005) included families of Basque origin where a risk-associated four-locus haplotype (fBAt) was identified [36] confirming the same profile (“BAt”) as described by Pani et al. (2000) [21]. </t>
  </si>
  <si>
    <t>rs757343</t>
  </si>
  <si>
    <t xml:space="preserve">T1D patients carrying the rs10735810 (FokI) SNP with thyroid peroxidase Abs showed an 18-fold risk to develop thyroid dysfunction. </t>
  </si>
  <si>
    <t xml:space="preserve">Additionally, the rarely analyzed SNP rs757343 (Tru9I) showed an overtransmission of the allele G (corresponding to “U”) from parents to affected children as shown by Ramos-Lopez et al. 2006 and Boraska et al. 2008 [38,46]. </t>
  </si>
  <si>
    <t xml:space="preserve">Furthermore, in the study from Gyorffy et al. (2002) the haplotype “bau” was found more frequently in patients than in controls [26]. Furthermore, a variety of VDR allele combinations have been described as T1D protective [21,24,38,48,49,50,63,69,70]. </t>
  </si>
  <si>
    <t xml:space="preserve">Ponsonby et al. (2008) [76] suggest that the association between the VDR SNPs and T1D should be seen as depending on the environment and not being responsible for T1D by itself. </t>
  </si>
  <si>
    <t xml:space="preserve">Therefore, the authors conducted a meta-analysis of 16 case-controlled studies from 19 regions and four additionally analyzed SNPs (rs7975232 ApaI, rs731236 TaqI, rs1544410 BsmI, and rs10735810 FokI) under the aspect of ambient winter UV radiation. </t>
  </si>
  <si>
    <t xml:space="preserve">The study centres were located across a range of latitudes from 33° S to 65° N corresponding to a winter UV radiation range from 1.0 mW/m2 to 133.8 mW/m2. The authors observed that the allele “B” of rs1544410 (BsmI) and the allele “F” of rs10735810 (FokI) were more likely risk factors for T1D under high-winter-UV radiation exposures. </t>
  </si>
  <si>
    <t xml:space="preserve">The study centres were located across a range of latitudes from 33° S to 65° N corresponding to a winter UV radiation range from 1.0 mW/m2 to 133.8 mW/m2. </t>
  </si>
  <si>
    <t xml:space="preserve">The authors observed that the allele “B” of rs1544410 (BsmI) and the allele “F” of rs10735810 (FokI) were more likely risk factors for T1D under high-winter-UV radiation exposures. </t>
  </si>
  <si>
    <t xml:space="preserve">Four years later, Zhang et al. (2012) [77] published a meta-analysis based upon 23 case-control studies covering Asians, European and Latino populations and evaluating the ethnic-specific effects for an association with T1D. The main inclusion criteria for this meta-analysis were publications in English or Chinese; available data for genotype distributions in cases and controls; the genotype distribution of the tested controls was in Hardy–Weinberg equilibrium (HWE). </t>
  </si>
  <si>
    <t xml:space="preserve">The main inclusion criteria for this meta-analysis were publications in English or Chinese; available data for genotype distributions in cases and controls; the genotype distribution of the tested controls was in Hardy–Weinberg equilibrium (HWE). </t>
  </si>
  <si>
    <t xml:space="preserve">Hereby, the “BB” genotype of the rs1544410 (BsmI) SNP was associated with an increased risk for the development of T1D, especially in Asians. </t>
  </si>
  <si>
    <t xml:space="preserve">This finding was also confirmed in the meta-analysis from Wang et al. 2012 [78], where 3854 cases and 6498 controls were included and an increased T1D risk for the “B” allele a particularly in East Asian population was found. In another meta-analysis, Wang et al. (2014) [79] selected 13 case-control studies (1973 T1D and 1986 controls) from the Asian region and evaluated two VDR SNPs (rs1544410 BsmI and rs10735810 FokI). </t>
  </si>
  <si>
    <t xml:space="preserve">This finding was also confirmed in the meta-analysis from Wang et al. 2012 [78], where 3854 cases and 6498 controls were included and an increased T1D risk for the “B” allele a particularly in East Asian population was found. </t>
  </si>
  <si>
    <t xml:space="preserve">In another meta-analysis, Wang et al. (2014) [79] selected 13 case-control studies (1973 T1D and 1986 controls) from the Asian region and evaluated two VDR SNPs (rs1544410 BsmI and rs10735810 FokI). </t>
  </si>
  <si>
    <t xml:space="preserve">Interestingly, the regional stratification analysis indicates that the rs1544410 (BsmI) “B” allele conferred an enhanced T1D risk in East Asia but the rs10735810 (FokI) allele “F” in the West Asian population. An additional meta-analysis covering the four VDR SNPs in Asian, European and Latino populations concluded that “BAT” was a significant T1D risk factor [81]. </t>
  </si>
  <si>
    <t xml:space="preserve">An additional meta-analysis covering the four VDR SNPs in Asian, European and Latino populations concluded that “BAT” was a significant T1D risk factor [81]. </t>
  </si>
  <si>
    <t xml:space="preserve">Furthermore, a recent meta-analysis on the basis of nine studies comprising 1053 children with T1D (Asian, European and Latino origin) confirmed the “BB”genotype of rs1544410 (BsmI) as risk marker for T1D and also for the “tt” genotype of the rs731236 (TaqI) SNP [83]. </t>
  </si>
  <si>
    <t xml:space="preserve">Liu et al. (2014) focused on the diabetes complications (diabetic nephropathy (DN) and diabetic retinopathy (DR)) and studied four variants of the VDR [82]. Hereby, the rs10735810 (FokI) SNP was associated with nephropathy risk in Caucasian diabetes patients, represented in a dominant model. </t>
  </si>
  <si>
    <t>rs10741657</t>
  </si>
  <si>
    <t xml:space="preserve">The CYP2R1 gene is located on chromosome 11p15.2 with a length of 15 kb and contains five exons separated by four introns. </t>
  </si>
  <si>
    <t xml:space="preserve">Two SNPs (rs10741657 and rs12794714) were investigated in T1D [102]. </t>
  </si>
  <si>
    <t xml:space="preserve">The SNP rs10741657 (G/C) maps to a 2 kb mRNA transcript and rs12794714 (C → T, Ser → Ser) is a synonymous SNP in exon 2. Our investigations revealed that the allele G of the CYP2R1 rs10741657 SNP is more often transmitted to T1D affected offspring. </t>
  </si>
  <si>
    <t xml:space="preserve">The SNP rs10741657 (G/C) maps to a 2 kb mRNA transcript and rs12794714 (C → T, Ser → Ser) is a synonymous SNP in exon 2. </t>
  </si>
  <si>
    <t xml:space="preserve">Our investigations revealed that the allele G of the CYP2R1 rs10741657 SNP is more often transmitted to T1D affected offspring. Additionally, the case-control analysis shows a higher frequency of the GG genotype in T1D patients. </t>
  </si>
  <si>
    <t xml:space="preserve">Our investigations revealed that the allele G of the CYP2R1 rs10741657 SNP is more often transmitted to T1D affected offspring. </t>
  </si>
  <si>
    <t xml:space="preserve">Additionally, the case-control analysis shows a higher frequency of the GG genotype in T1D patients. The latter correlated with a lower 25(OH)D3 concentration [Ramos-Lopez et al. 2007] [88]. </t>
  </si>
  <si>
    <t xml:space="preserve">The latter correlated with a lower 25(OH)D3 concentration [Ramos-Lopez et al. 2007] [88]. </t>
  </si>
  <si>
    <t xml:space="preserve">The subsequent analysis of a large number of samples from case/control (n = 8517/10,438) and T1D families (n = 1933) in the British population revealed an association between the two SNPs (rs10741657 and rs12794714) with T1D in a combined dataset [57]. </t>
  </si>
  <si>
    <t xml:space="preserve">The next enzyme in the vitamin D cascade, CYP27B1, is coded by a gene situated on chromosome 12p13.1-q13.3. The gene contains nine exons and eight introns and extends over 4.8 kb. </t>
  </si>
  <si>
    <t>rs10877012</t>
  </si>
  <si>
    <t xml:space="preserve">Mutations in the CYP27B1 gene can lead to an inactive protein unable to bind 25(OH)D3 as found in vitamin D dependent rickets [103]. </t>
  </si>
  <si>
    <t xml:space="preserve">Two SNPs within the CYP27B1 were investigated in relation to T1D, rs10877012 SNP (−1260 C/A) located in the promoter region and the rs4646536 SNP (+2838 C/T) in intron 6. </t>
  </si>
  <si>
    <t xml:space="preserve">We originally observed that allele “C” and genotype “CC” were more frequent in patients with T1D than in controls [90]. Later studies, one from Egypt with 240 subjects and another one with a large collective (population different countries: British, Finland, USA, Norway, Romania) confirmed these findings [91,93]. </t>
  </si>
  <si>
    <t xml:space="preserve">Additionally, Bailey et al. (2007) showed also an association of T1D with the rs4646536 SNP. </t>
  </si>
  <si>
    <t xml:space="preserve">Cooper et al. (2011) confirmed the protective effect of the allele “A” of the rs10877012 SNP [57,91]. </t>
  </si>
  <si>
    <t xml:space="preserve">The last enzyme in the vitamin D cascade, CYP24A1 is capable of hydroxylating both metabolites (25(OH)D3, and 1,25(OH)2D3). However, the preferred substrate is 1,25(OH)2D3. </t>
  </si>
  <si>
    <t>rs6013897</t>
  </si>
  <si>
    <t xml:space="preserve">Major alterations in the enzymatic activity of CYP24A1 can be due to mutations of the CYP24A1 gene located on chromosome 20p13 (20.5 kb, 12 exons) that cause idiopathic infantile hypercalcemia [105]. </t>
  </si>
  <si>
    <t xml:space="preserve">The CYP24A1 gene was investigated in relation to T1D susceptibility: sixteen tag SNPs for CYP24A1 that were analyzed by Bailey et al. (2007) [91] as well as two further SNPs (rs6013897 and rs2296241) did not show any association with T1D [57,89]. </t>
  </si>
  <si>
    <t xml:space="preserve">This gene is of potential clinical relevance because an undiagnosed CYP24A1 mutation may cause hypercalcemia also in adults if these are exposed to high vitamin D dosages. A further essential component of the vitamin D system is the DBP, also called group-specific component (GC) that belongs to the proteins of the albumin family and transports vitamin D in the circulation. </t>
  </si>
  <si>
    <t>rs7041</t>
  </si>
  <si>
    <t xml:space="preserve">DBP is a single chain glycoprotein with a molecular weight of 52 kDa, predominantly synthesized in the liver. The DBP gene maps to chromosome 4q11-q13 and contains 13 exons and 12 introns and extends over 42.5 kb. </t>
  </si>
  <si>
    <t xml:space="preserve">Among the many characterized DBP variants, two known SNPs in exon 11 were investigated for T1D susceptibility (rs7041 and rs4588). </t>
  </si>
  <si>
    <t xml:space="preserve">While the rs7041 SNP results in a T to G substitution (Aps to Glu in codon 416), rs4588 SNP leads to a C to G substitution (threonine to lysine in codon 420). The majority of the studies including the SNPs rs4588 and rs7041 and rs2282679 SNP failed to prove an association with T1D [57,67,89,94,95,98]. </t>
  </si>
  <si>
    <t>rs4588</t>
  </si>
  <si>
    <t xml:space="preserve">While the rs7041 SNP results in a T to G substitution (Aps to Glu in codon 416), rs4588 SNP leads to a C to G substitution (threonine to lysine in codon 420). </t>
  </si>
  <si>
    <t xml:space="preserve">The majority of the studies including the SNPs rs4588 and rs7041 and rs2282679 SNP failed to prove an association with T1D [57,67,89,94,95,98]. Two studies, however, originating from the same laboratory showed an association with rs7041 SNP and T1D [96,97]. </t>
  </si>
  <si>
    <t xml:space="preserve">The majority of the studies including the SNPs rs4588 and rs7041 and rs2282679 SNP failed to prove an association with T1D [57,67,89,94,95,98]. </t>
  </si>
  <si>
    <t xml:space="preserve">Two studies, however, originating from the same laboratory showed an association with rs7041 SNP and T1D [96,97]. Nevertheless, it has to be pointed out that several DBP/GC combinations of SNPs are conserved in the population forming a diverse profile of haplotypes. </t>
  </si>
  <si>
    <t>rs3740168</t>
  </si>
  <si>
    <t xml:space="preserve">The cubilin gene is located on chromosome 10p12.33-p13. </t>
  </si>
  <si>
    <t xml:space="preserve">We analysed five cubilin SNPs (rs3740168, rs3740165, rs1801233, rs1801229 and rs2796835) in a case-control study (200 T1D and 200 controls). </t>
  </si>
  <si>
    <t xml:space="preserve">Out of these, the rs3740165 SNP was found to be associated with increased T1D risk. The genotype “AA” of the rs3740165 was more prevalent in T1D patients than in control but without correlation neither with 25(OH)D3, nor with 1,25(OH)2D3 concentration. </t>
  </si>
  <si>
    <t>rs3740165</t>
  </si>
  <si>
    <t xml:space="preserve">Out of these, the rs3740165 SNP was found to be associated with increased T1D risk. </t>
  </si>
  <si>
    <t xml:space="preserve">The genotype “AA” of the rs3740165 was more prevalent in T1D patients than in control but without correlation neither with 25(OH)D3, nor with 1,25(OH)2D3 concentration. </t>
  </si>
  <si>
    <t xml:space="preserve">It has to be pointed out that the SNP does not change the coding sequence in this position (Pro → Pro). Therefore, functional susceptibility may develop by a linked gene variant or a regulatory SNP. </t>
  </si>
  <si>
    <t xml:space="preserve">Furthermore, this trial also showed an improvement of glycemic parameters under vitamin D treatment. </t>
  </si>
  <si>
    <t xml:space="preserve">Patients carrying the genotypes aa, TT and bb (rs7975232 ApaI, rs731236 TaqI and rs1544410 BsmI) were capable of raising their Treg cell number [115]. </t>
  </si>
  <si>
    <t xml:space="preserve">A further study tested in vitro the functional role of the VDR rs10735810 (FokI) SNP in T-helper (CD3+CD4+) from twenty patients with T1D. The stimulation of CD3+CD4+ cells with 25(OH)D3 [62.4 nM] and 1,25(OH)2D3 [1 × 10−8 M] for 72 h revealed a reduced percentage of CD4+ cells isolated from T1D patient carrying “FF”, suggesting a beneficial balance in the T cell compartment [116]. </t>
  </si>
  <si>
    <t>rs731236</t>
  </si>
  <si>
    <t xml:space="preserve">Remarkably, the 25(OH)D3 treatment (50 ng/mL) for seven days inhibited the differentiation of monocytes into dendritic cells, promoting the formation of intermediate cells (IC). </t>
  </si>
  <si>
    <t xml:space="preserve">The increase of IC under supplementation with 25(OH)D3 was related to the genotypes of two VDR SNPs (rs731236 TaqI and rs1544410 BsmI) and one SNP of the CYP24A1 gene (rs927650), illustrating that the immune effects of vitamin D supplementation can depend on genetic variants of the vitamin D system. </t>
  </si>
  <si>
    <t>PMC4923738</t>
  </si>
  <si>
    <t>rs356165</t>
  </si>
  <si>
    <t xml:space="preserve">For example, it has been shown that non-motor features including autonomic signs and cognitive dysfunction are more common in patients with GBA-mutations [26]. </t>
  </si>
  <si>
    <t xml:space="preserve">Similarly, common risk SNPs, such as rs356165 in the 3’-untranslated region of the alpha-synuclein gene have been associated with a higher disease risk, an earlier onset and more rapid progression [33], and the ApoE4 allele is a major determinant for the development of dementia in PD [34]. </t>
  </si>
  <si>
    <t xml:space="preserve">Stratifying the patient population in trials aimed at these different aspects of PD may significantly increase the power of clinical trials. In conclusion, genetic testing in PD will play an increasing role in clinical practice and research. </t>
  </si>
  <si>
    <t>rs2289917</t>
  </si>
  <si>
    <t xml:space="preserve">Male children bearing ≥(GATA)13 repeats showed &gt;3-fold higher risk for cataract (CI95% = 1.43–7.00, P = 0.0043, P c = 0.0086) as compared to female children (OR = 1.19, CI95% = 0.49–2.92, P = 0.70). </t>
  </si>
  <si>
    <t xml:space="preserve">Cases with haplotype—≥(GATA)13 of D2S2944 and “C” allele rs2289917—have a higher risk for pediatric cataract (OR = 2.952, CI95% = 1.595~5.463, P = 0.000453). &gt;(GATA)13  repeats formed energetically more favorable stem-loop structure. Conclusion. </t>
  </si>
  <si>
    <t xml:space="preserve">Intragenic microsatellite repeat expansion in SPAG16 gene increases predisposition to pediatric cataract by probably interfering posttranscriptional events and affecting the expression of adjacent lens transparency gene/s in a gender bias manner. </t>
  </si>
  <si>
    <t xml:space="preserve">We hypothesized that the D2S2944 microsatellite may act as an enhancer or repressor to regulate SPAG16 gene expression which in turn impacts gene/s regulating lens transparency in gender specific manner. </t>
  </si>
  <si>
    <t xml:space="preserve">In this study, we investigated the association between variations of the (GATA)n repeats in microsatellite marker D2S2944 in the SPAG16 gene and a tagged SNP-rs2289917, in the promoter of the γ-crystallin Bgene, with childhood cataract. </t>
  </si>
  <si>
    <t xml:space="preserve">To elucidate the mechanism by which the microsatellite motif could be involved in regulating the SPAG16 expression, the potential secondary structure/s in the intron 10 of SPAG16A mRNA were predicted using the authentic and minimum free energy (ΔG; kcal/mol) method of MFOLD program (version 3.1) (http://mfold.rit.albany.edu/?q=mfold/RNA-Folding-Form/). </t>
  </si>
  <si>
    <t xml:space="preserve">Haplotype frequencies for pairs of alleles of D2S2944 and rs2289917, as well as χ 2 values for allele associations, and linkage disequilibrium (LD) coefficients D′ were estimated by SHEsis software (http://analysis2.bio-x.cn/myAnalysis.php/). </t>
  </si>
  <si>
    <t xml:space="preserve">Additionally, genotyping of D2S2944 marker in genomic DNA samples obtained from either of the parents of 5 pediatric simplex cataract cases showed three parents homozygous and one was heterozygous for the longer allele. </t>
  </si>
  <si>
    <t xml:space="preserve">The frequency of the major “C” allele of rs2289917 differed significantly between cases and controls (92% versus 80%, OR=2.989, CI95% = 1.26–7.11, P = 0.0132, data not shown). </t>
  </si>
  <si>
    <t xml:space="preserve">The LD estimation by SHEsis indicated that rs2289917 and D2S2944 were in low LD D′ = 0.273, r 2 = 0.011, P = 0.131. Haplotype analysis showed that the haplotype with “C” allele of rs2289917 and ≥(GATA)13 allele of D2S2944 was more prevalent in pediatric cataract cases versus controls (61% versus 34%, OR = 2.952, CI95% = 1.595~5.463, Fisher's P = 0.000453), Table 3. </t>
  </si>
  <si>
    <t xml:space="preserve">The LD estimation by SHEsis indicated that rs2289917 and D2S2944 were in low LD D′ = 0.273, r 2 = 0.011, P = 0.131. </t>
  </si>
  <si>
    <t xml:space="preserve">Haplotype analysis showed that the haplotype with “C” allele of rs2289917 and ≥(GATA)13 allele of D2S2944 was more prevalent in pediatric cataract cases versus controls (61% versus 34%, OR = 2.952, CI95% = 1.595~5.463, Fisher's P = 0.000453), Table 3. </t>
  </si>
  <si>
    <t xml:space="preserve">Control cohort segregated on the basis of castes showed no differences in longer allele frequency, indicating absence of any effect of population structures. In a replication cohort from western India, that is, Shekhawati region of Rajasthan 16% of healthy adult subjects out of 107 individuals have 13 “GATA” repeats of D2S2944, which is similar to the observed control frequency in the present studied cohort. </t>
  </si>
  <si>
    <t xml:space="preserve">Both markers that is, rs2289917 and D2S2944 fall in high LD blocks according to HapMap (D′ = 1, LOD &gt; 2). </t>
  </si>
  <si>
    <t xml:space="preserve">So it is possible that combined effect of risk allele of D2S2944, and rs2289917 is because there may be low LD (as shown by our in silico analysis) between some neighboring SNP and D2S2944 which explicate the association. </t>
  </si>
  <si>
    <t xml:space="preserve">We also observed novel sequence variations in the promoter region of CRYGB gene of pediatric cataract patients, which affected the putative TF binding sites in in silico analysis [4]. Being a WD-repeat protein, SPAG16 is known to interact dynamically and reversibly with TFs. </t>
  </si>
  <si>
    <t>PMC5302148</t>
  </si>
  <si>
    <t>rs6295</t>
  </si>
  <si>
    <t xml:space="preserve">Quantification of 5-HT 1A receptor levels in humans from post mortem and positron emission tomography (PET) imaging studies reveals an increased level of 5-HT 1A receptors in patients diagnosed with MDD 40– 42. </t>
  </si>
  <si>
    <t xml:space="preserve">Gene association studies have linked a polymorphism in the 5-HT 1A regulatory region (rs6295; G-1019C) with receptor levels in the brain and also to increased risk for depression 43– 47. </t>
  </si>
  <si>
    <t xml:space="preserve">The GG genotype at this single nucleotide polymorphism (SNP) is associated with altered levels of 5-HT 1A receptor expression and reduced responsiveness to antidepressant treatment 43, 48. Additionally, clinical studies have revealed antidepressant effects of buspirone and other 5-HT 1A receptor agonists 49, 50. </t>
  </si>
  <si>
    <t xml:space="preserve">Other psychiatric disorders have also been linked to the 5-HT 1A receptor, including bipolar disorder and post-traumatic stress disorder 78, 79. </t>
  </si>
  <si>
    <t xml:space="preserve">Additionally, the SNP rs6295 found in the premotor region that is associated with risk for depression is also linked with psychiatric hospitalization, a history of substance abuse, and prior suicide attempts 43. </t>
  </si>
  <si>
    <t xml:space="preserve">Consistent with the studies in depression, the G allele is associated with reduced expression of the 5-HT 1A receptor in the prefrontal cortex and an increased risk for psychiatric outcomes. Interestingly, the effects on receptor expression were also seen in the brain during early human embryonic development, suggesting its potential importance in mediating developmental contributions to adult depression. </t>
  </si>
  <si>
    <t>PMC5377329</t>
  </si>
  <si>
    <t>rs68073206</t>
  </si>
  <si>
    <t xml:space="preserve">A cryptic exon (LHCGR-exon 6A) was found to be derived from alternative splicing in intron 6 of the LHCGR gene, which including two transcripts LHCGR-exon 6A-long and LHCGR-exon 6A-short. </t>
  </si>
  <si>
    <t xml:space="preserve">We addressed the functional consequences of SNP rs68073206, located at the +5 position of an alternative 5′ splice donor site, and observed its association with male infertility in the subjects with azoospermia, oligoasthenozoospermia and normozoospermia. </t>
  </si>
  <si>
    <t xml:space="preserve">The translation product of splicing variant LHCGR-exon 6A was expressed in the cytoplasm and exhibited no affinity with [125I]-hCG. No dominant negative effect was observed in cells co-expressed with LHCGR-exon 6A and wild-type LHCGR. </t>
  </si>
  <si>
    <t xml:space="preserve">However, this polymorphism was significantly associated with testosterone levels in normozoospermic subjects (n = 210). </t>
  </si>
  <si>
    <t xml:space="preserve">In conclusion, SNP rs68073206 in the splicing site of the cryptic exon 6A of the LHCGR gene affect the splicing pattern in the gene, which may play a role in the modulation of the LHCGR sensitivity in the gonads. </t>
  </si>
  <si>
    <t xml:space="preserve">The linkage disequilibrium (LD) block of rs68073206, rs4490239 and rs4637173 was analyzed by Haploview software version 4.2. </t>
  </si>
  <si>
    <t xml:space="preserve">To compare hormone levels among the normozoospermic subjects with three genotypes (T/T, T/G, G/G of rs68073206), independent sample T-test was applied. </t>
  </si>
  <si>
    <t xml:space="preserve">SPSS 20.0 statistical software package was used to analyze the data and GraphPad Prism6.0 was used to generate the graphs. The level of statistical significance was considered to be P &lt; 0.05. </t>
  </si>
  <si>
    <t xml:space="preserve">Due to the presence of premature termination codons, variable transcripts with the internal exon 6A, whether 6A-short or 6A-long, produce putatively truncated LHCGR-exon 6A protein with only 209 amino acids, containing of only a part of the extracellular domain and lacking the transmembrane domain (Fig. 1A,B). </t>
  </si>
  <si>
    <t xml:space="preserve">From the potential splicing site prediction and splicing variants detected by RT-PCR, rs68073206 was proved to be located at +5 of the splice donor site downstream of the long transcripts of 6A (Fig. 1A–C). </t>
  </si>
  <si>
    <t xml:space="preserve">The particular location of rs68073206, drove our attention to investigate its physical role in the function of alternatively spliced isoforms derived from exon 6A of LHCGR gene. Receptor-binding assay and subcellular localization analysis of LHCGR-exon 6A </t>
  </si>
  <si>
    <t xml:space="preserve">Association of rs68073206 with male infertility </t>
  </si>
  <si>
    <t xml:space="preserve">The allele frequency and genotype distribution of the rs68073206 polymorphism in the azoospermic (n = 133), oligoasthenoteratozoospermic (n = 138), and normozoospermic subjects (n = 210) are shown in Table 2. </t>
  </si>
  <si>
    <t xml:space="preserve">The genotyped alleles of all samples were compatible with HWE. Regarding the splicing site polymorphism of rs68073206, the G/G, T/G and T/T genotypes were disclosed to be 13.5%, 45.1%, and 41.4% in patients with azoospermia and 17.4%, 44.2% and 38.4% in patients with OAT, respectively, compared with 15.7%, 47.1% and 37.1% in normozoospermic subjects. </t>
  </si>
  <si>
    <t xml:space="preserve">The genotyped alleles of all samples were compatible with HWE. </t>
  </si>
  <si>
    <t xml:space="preserve">Regarding the splicing site polymorphism of rs68073206, the G/G, T/G and T/T genotypes were disclosed to be 13.5%, 45.1%, and 41.4% in patients with azoospermia and 17.4%, 44.2% and 38.4% in patients with OAT, respectively, compared with 15.7%, 47.1% and 37.1% in normozoospermic subjects. </t>
  </si>
  <si>
    <t xml:space="preserve">No statically significant difference was observed between infertility patients (azoospermia+OAT) and normozoospermic subjects in the dominant model of rs68073206 genotype distribution. Similarly, this splicing site polymorphism showed no genetic association with azoospermia (P = 0.70) or with OAT (P = 0.85) (Table 2). </t>
  </si>
  <si>
    <t xml:space="preserve">No statically significant difference was observed between infertility patients (azoospermia+OAT) and normozoospermic subjects in the dominant model of rs68073206 genotype distribution. </t>
  </si>
  <si>
    <t xml:space="preserve">Similarly, this splicing site polymorphism showed no genetic association with azoospermia (P = 0.70) or with OAT (P = 0.85) (Table 2). Analysis of the relationship between the rs68073206 genotype and hormone levels in normozoospermic men </t>
  </si>
  <si>
    <t>rs4539842</t>
  </si>
  <si>
    <t xml:space="preserve">In a previous study, three SNPs in the exonic region were studied intensively from bioactivity to relationship with disease. </t>
  </si>
  <si>
    <t xml:space="preserve">The common polymorphic variant (insLQ, rs4539842) in exon 1, resulting from the insertion of the amino acids Leu and Glu in the signal peptide, displayed increased hormone sensitivity and plasma membrane expression compared with the wild-type receptor. </t>
  </si>
  <si>
    <t xml:space="preserve">It was found to be associated with the shortening of breast cancer disease-free survival, probably by increasing estrogen exposure in female carriers13. The two other nonsynonymous SNPs, N291S (rs12470652) and N312S (rs2293275), occur in exon 10, with ethnic diversity in allele frequencies. </t>
  </si>
  <si>
    <t>rs12470652</t>
  </si>
  <si>
    <t xml:space="preserve">It was found to be associated with the shortening of breast cancer disease-free survival, probably by increasing estrogen exposure in female carriers13. </t>
  </si>
  <si>
    <t xml:space="preserve">The two other nonsynonymous SNPs, N291S (rs12470652) and N312S (rs2293275), occur in exon 10, with ethnic diversity in allele frequencies. </t>
  </si>
  <si>
    <t xml:space="preserve">The N291S LHCGR variant was revealed to alter glycosylation status and to increase receptor sensitivity, but no associations with breast cancer were found, while N312S was more frequent in women with breast cancer than in controls, without significant functional consequence12. Furthermore, N312S was also disclosed to be significantly less frequent in men with maldescended testes than in healthy controls, and the difference was confirmed in infertile men with and without maldescensus14. </t>
  </si>
  <si>
    <t xml:space="preserve">In particular, splicing variants were found to be associated with low (del ex2) or high (del ex6) responses to controlled ovarian stimulation with FSH. </t>
  </si>
  <si>
    <t xml:space="preserve">In our study, SNP rs68073206 at splicing site was found to alter the expression ratios of the splicing variants in either granulosa cells or in vitro transfected 293T cells. </t>
  </si>
  <si>
    <t xml:space="preserve">The long transcript (exon 6A-long) was observed to be significantly elevated in the cells with the G/G genotype, which was very low or even undetectable in T/T and T/G genotypes. Moreover, the expression of wild-type LHCGR was also observed to have the increased trend in the G/G genotype, although no significant difference was detected for limited sample size. </t>
  </si>
  <si>
    <t xml:space="preserve">It has been suggested that a higher expression of the long transcript (exon 6A-long) might be related to a higher level of wild-type LHCGR, resulting in greater sensitivity to LH levels and secretion of testosterone in Leydig cells. </t>
  </si>
  <si>
    <t xml:space="preserve">However, no association was observed in the polymorphism rs68073206 with azoospermiaor or OAT. </t>
  </si>
  <si>
    <t xml:space="preserve">The regulation imposed by alternative splicing product remains unclear. In vitro functional studies have suggested that the translated product of the alternative spicing of the cryptic exon is not a functional receptor. In a previous study, Kossack et al.1119 deduced that the stop codon in exon 6A triggered non-sense mRNA decay (NMD) of transcripts with the inclusion of exon 6A, and the mutations that occurred in exon 6A changed the expression levels of the different transcripts. </t>
  </si>
  <si>
    <t>rs4637173</t>
  </si>
  <si>
    <t xml:space="preserve">The gray shadow indicates the translational stop codons. </t>
  </si>
  <si>
    <t xml:space="preserve">Three SNPs (rs4637173, rs4490239 and rs68073206) were underlined, while the location of rs68073206 was emphasized in red shadow. </t>
  </si>
  <si>
    <t xml:space="preserve">(C) Sequencing results of rs68073206 with different genotypes (black square). (A) 293T cells were transiently transfected with LHCGR-WT or LHCGR-exon 6A. </t>
  </si>
  <si>
    <t>PMC3324463</t>
  </si>
  <si>
    <t>rs1799971</t>
  </si>
  <si>
    <t xml:space="preserve">a) Genotype arm. The dose of oral NRT in this arm was tailored to likelihood of responding to a higher dose as assessed by gene variant. </t>
  </si>
  <si>
    <t xml:space="preserve">Participants’ blood or saliva samples were tested for the OPRM1 Asn40Asp (A118G) variant (rs1799971) using standard methods. </t>
  </si>
  <si>
    <t xml:space="preserve">Those who were homozygous for the Asn40 variant were prescribed a standard oral NRT dose of 6 mg a day. Those who were heterozygous or homozygous for the Asp40 variant of the gene were prescribed a higher dose of oral NRT of 12 mg a day. </t>
  </si>
  <si>
    <t>PMC4294637</t>
  </si>
  <si>
    <t>rs1552224</t>
  </si>
  <si>
    <t xml:space="preserve">We conducted a two-stage case-control study consisting of 2,925 cases and 3,281controls to examine the association of 30 SNPs identified by GWAS with type 2 diabetes in Han Chinese. </t>
  </si>
  <si>
    <t xml:space="preserve">Significant associations were found for proxy SNPs at KCNQ1 [odds ratio (OR) = 1.41, P = 9.91 × 10–16 for rs2237897], CDKN2A/CDKN2B (OR = 1.30, P = 1.34 × 10–10 for rs10811661), CENTD2 (OR = 1.28, P = 9.88 × 10-4 for rs1552224) and SLC30A8 (OR = 1.19, P = 1.43 × 10-5 for rs13266634). </t>
  </si>
  <si>
    <t xml:space="preserve">We further evaluated the cumulative effect on type 2 diabetes of these 4 SNPs, in combination with 5 SNPs at HHEX, CDKAL1, VEGFA and FTO reported previously. Individuals carrying 12 or more risk alleles had a nearly 4-fold increased risk for developing type 2 diabetes compared with those carrying less than 6 risk alleles [adjusted OR = 3.68, 95% confidence interval (CI): 2.76–4.91]. </t>
  </si>
  <si>
    <t>rs7756992</t>
  </si>
  <si>
    <t xml:space="preserve">As a result, 48 SNPs from 34 genes were selected. </t>
  </si>
  <si>
    <t xml:space="preserve">As 9 SNPs (i.e. rs7756992, rs6931514, rs4712524, rs4712523 in CDKAL1, rs9472138 in VEGFA, rs1111875, rs7923837, rs5015480 in HHEX, rs8050136 in FTO) had been reported in our previous studies[28–30], the other 39 SNPs from 30 genes were included in this study (S1 Table). </t>
  </si>
  <si>
    <t xml:space="preserve">In the discovery stage, 39 SNPs of 1200 type 2 diabetes cases and 1200 controls were genotyped using the TaqMan OpenArray Genotyping System (LifeTechnologies, Carlsbad, USA). DNA samples with standardized concentration were loaded and amplified on 48-sample arrays according to the manufacturer’s manual. </t>
  </si>
  <si>
    <t>rs13266634</t>
  </si>
  <si>
    <t xml:space="preserve">The 10 suggestive SNPs were further to be genotyped in the replication stage with an additional 1,725 cases and 2,081 controls. </t>
  </si>
  <si>
    <t xml:space="preserve">As shown in Table 2, 6 SNPs (rs13266634 from SLC30A8, rs10811661 from CDKN2A/CDKN2B, rs2237897, rs2237892 and rs2237895 from KCNQ1, rs1552224 from CENTD2) were consistently associated with type 2 diabetes risk, with P values less than 0.05. </t>
  </si>
  <si>
    <t xml:space="preserve">After combining the two stages together, all of the 6 SNPs were significantly associated with type 2 diabetes susceptibility after Bonferroni correction (P &lt; 1.28 × 10−3). As 3 SNPs from KCNQ1 showed statistically significantly associated type 2 diabetes in the study, we used logistic regression to determine the independent effects of these SNPs and found that SNP rs2237897 conferred independent risk for type 2 diabetes, as shown in S3 Table. </t>
  </si>
  <si>
    <t>rs2237897</t>
  </si>
  <si>
    <t xml:space="preserve">After combining the two stages together, all of the 6 SNPs were significantly associated with type 2 diabetes susceptibility after Bonferroni correction (P &lt; 1.28 × 10−3). </t>
  </si>
  <si>
    <t xml:space="preserve">As 3 SNPs from KCNQ1 showed statistically significantly associated type 2 diabetes in the study, we used logistic regression to determine the independent effects of these SNPs and found that SNP rs2237897 conferred independent risk for type 2 diabetes, as shown in S3 Table. </t>
  </si>
  <si>
    <t xml:space="preserve">To investigate if genes affected type 2 diabetes additively, we examined the joint effect of risk alleles of SNPs. We included the above-mentioned 4 SNPs from 4 genes (i.e. rs13266634 from SLC30A8, rs10811661 from CDKN2A/CDKN2B, rs2237897 from KCNQ1, rs1552224 from CENTD2) and the 5 additional SNPs (i.e. rs7756992 from CDKAL1, rs9472138 from VEGFA, rs1111875, rs7923837 from HHEX, rs8050136 in FTO) that we previously reported [28–30]. </t>
  </si>
  <si>
    <t>rs10811661</t>
  </si>
  <si>
    <t xml:space="preserve">To investigate if genes affected type 2 diabetes additively, we examined the joint effect of risk alleles of SNPs. </t>
  </si>
  <si>
    <t xml:space="preserve">We included the above-mentioned 4 SNPs from 4 genes (i.e. rs13266634 from SLC30A8, rs10811661 from CDKN2A/CDKN2B, rs2237897 from KCNQ1, rs1552224 from CENTD2) and the 5 additional SNPs (i.e. rs7756992 from CDKAL1, rs9472138 from VEGFA, rs1111875, rs7923837 from HHEX, rs8050136 in FTO) that we previously reported [28–30]. </t>
  </si>
  <si>
    <t xml:space="preserve">All these SNPs showed independently significant association with type 2 diabetes. Thus, a total of 9 SNPs were included to analyze the cumulative effect of genetic factors on type 2 diabetes. </t>
  </si>
  <si>
    <t xml:space="preserve">Among the confirmed SNPs in our study, the strongest association with type 2 diabetes was observed for SNP rs2237897 from the KCNQ1gene, as each risk allele increased the odds of type 2 diabetes by 41%. </t>
  </si>
  <si>
    <t xml:space="preserve">Another SNP, rs2237892, which was in moderate LD with rs2237897 in the Chinese population (r2 = 0.67) showed similar effect size. SNP rs2237895 (r2 of 0.24 with rs2237897) also showed a significant but relatively weak association. </t>
  </si>
  <si>
    <t>rs2237892</t>
  </si>
  <si>
    <t xml:space="preserve">Another SNP, rs2237892, which was in moderate LD with rs2237897 in the Chinese population (r2 = 0.67) showed similar effect size. </t>
  </si>
  <si>
    <t xml:space="preserve">SNP rs2237895 (r2 of 0.24 with rs2237897) also showed a significant but relatively weak association. The associations of these SNPs with type 2 diabetes were identified from GWAS in Japanese or Chinese [11, 12, 15] and have been replicated in Korean [37], Pakistani [38], Indian [39], Scandinavian [40] and Chinese [22, 27, 41, 42, 43] populations. </t>
  </si>
  <si>
    <t>rs2237895</t>
  </si>
  <si>
    <t xml:space="preserve">SNP rs2237895 (r2 of 0.24 with rs2237897) also showed a significant but relatively weak association. </t>
  </si>
  <si>
    <t xml:space="preserve">The associations of these SNPs with type 2 diabetes were identified from GWAS in Japanese or Chinese [11, 12, 15] and have been replicated in Korean [37], Pakistani [38], Indian [39], Scandinavian [40] and Chinese [22, 27, 41, 42, 43] populations. The polymorphisms were also found to be associated with increasing fasting glucose and impairment of insulin, according to the homeostasis model assessment of beta-cell function [11, 40, 41]. </t>
  </si>
  <si>
    <t>PMC4871369</t>
  </si>
  <si>
    <t>rs1462845</t>
  </si>
  <si>
    <t xml:space="preserve">Building on our previous work, the purpose of this current study was to: evaluate LSAMP SNP-specific hazards for all-cause mortality post-catheterization in a larger cohort of our CAD cases; and, perform additional replication in an independent dataset. </t>
  </si>
  <si>
    <t xml:space="preserve">We examined two LSAMP SNPs—rs1462845 and rs6788787—using CAD case-only Cox proportional hazards regression for additive genetic effects, censored on time-to-all-cause mortality or last follow-up among Caucasian subjects from the Catheterization Genetics Study (CATHGEN; n = 2,224) and the Intermountain Heart Collaborative Study (IMHC; n = 3,008). </t>
  </si>
  <si>
    <t xml:space="preserve">Only after controlling for age, sex, body mass index, histories of smoking, type 2 diabetes, hyperlipidemia and hypertension (HR = 1.11, 95%CI = 1.01–1.22, p = 0.032), rs1462845 conferred significantly increased hazards of all-cause mortality among CAD cases. Even after controlling for multiple covariates, but in only the primary cohort, rs6788787 conferred significantly improved survival (HR = 0.80, 95% CI = 0.69–0.92, p = 0.002). </t>
  </si>
  <si>
    <t xml:space="preserve">Even after controlling for multiple covariates, but in only the primary cohort, rs6788787 conferred significantly improved survival (HR = 0.80, 95% CI = 0.69–0.92, p = 0.002). </t>
  </si>
  <si>
    <t xml:space="preserve">Post-hoc analyses further stratifying by sex and disease severity revealed replicated effects for rs1462845: even after adjusting for aforementioned covariates and coronary interventional procedures, males with severe burden of CAD had significantly amplified hazards of death with the minor variant of rs1462845 in both cohorts (HR = 1.29, 95% CI = 1.08–1.55, p = 0.00456; replication HR = 1.25, 95% CI = 1.05–1.49, p = 0.013). </t>
  </si>
  <si>
    <t xml:space="preserve">Kaplan-Meier curves revealed unique cohort-specific genotype effects on survival. Additional analyses demonstrated that the homozygous risk genotype (‘A/A’) fully explained the increased hazard in both cohorts. </t>
  </si>
  <si>
    <t xml:space="preserve">Kaplan–Meier survival curves for CATHGEN males with severe CAD by genotype for LSAMP SNP rs1462845. </t>
  </si>
  <si>
    <t xml:space="preserve">X-axis displays the number of days from index catheterization to death (all-cause mortality). Y-axis displays the Kaplan-Meier survival probability by genotype. G is the minor allele; AA, wild-type genotype (reference; black curve); AG, heterozygous genotype (blue curve); and GG, risk homozygous genotype (red curve). </t>
  </si>
  <si>
    <t xml:space="preserve">Hazards of all-cause mortality were significant for each addition of the G risk allele (HR = 1.39, 95% CI = 1.16–1.66, p = 0.0003, additive genetic model). </t>
  </si>
  <si>
    <t xml:space="preserve">Kaplan–Meier survival curves for IMHC males with severe CAD by genotype for LSAMP SNP rs1462845. </t>
  </si>
  <si>
    <t>rs6788787</t>
  </si>
  <si>
    <t xml:space="preserve">Kaplan–Meier survival curves for CATHGEN males with severe CAD by genotype for LSAMP SNP rs6788787. </t>
  </si>
  <si>
    <t xml:space="preserve">X-axis displays the number of days from catheterization to death (all-cause mortality). Y-axis displays the Kaplan–Meier survival probability by genotype. A is the minor allele; GG, wild-type genotype (reference; black curve); GA, heterozygous genotype; and AA, risk homozygous genotype (red curve). </t>
  </si>
  <si>
    <t xml:space="preserve">Only after controlling for covariates was this model significant for reduced hazards of death by genotype (HR = 0.71, 95% CI = 0.54–0.93, p = 0.0148, additive genetic model). </t>
  </si>
  <si>
    <t xml:space="preserve">Kaplan–Meier survival curves for IMHC males with severe CAD by genotype for LSAMP SNP rs6788787. </t>
  </si>
  <si>
    <t xml:space="preserve">Kaplan–Meier survival curves for 5a) CATHGEN and 5b) IMHC Caucasian control subjects by genotype for LSAMP SNP rs1462845. </t>
  </si>
  <si>
    <t>rs579459</t>
  </si>
  <si>
    <t xml:space="preserve">Other studies have demonstrated SNP-specific risk for cardiovascular-related death. </t>
  </si>
  <si>
    <t xml:space="preserve">In 2013, investigators of the GRACE Genetics Study [26] evaluated 23 susceptibility loci for CAD and their association with recurrent MI or cardiac death; a variant upstream of ABO (rs579459) was significantly associated in initial and replication analyses with both endpoints in 2,099 acute coronary syndrome patients followed for a median five years. </t>
  </si>
  <si>
    <t xml:space="preserve">In studies of CAD and chronic obstructive pulmonary disease, ADAM33 was related to both all-cause and cardiovascular-related mortality in 1,390 subjects followed for 18 years [27]. In the MASS-II clinical trial of CAD and preserved left ventricular function, the 9p21 variant rs2383206 was associated with higher incidence of all-cause and cardiac-related mortality in 611 patients with established multi-vessel CAD [28]. </t>
  </si>
  <si>
    <t>rs2383206</t>
  </si>
  <si>
    <t xml:space="preserve">In studies of CAD and chronic obstructive pulmonary disease, ADAM33 was related to both all-cause and cardiovascular-related mortality in 1,390 subjects followed for 18 years [27]. </t>
  </si>
  <si>
    <t xml:space="preserve">In the MASS-II clinical trial of CAD and preserved left ventricular function, the 9p21 variant rs2383206 was associated with higher incidence of all-cause and cardiac-related mortality in 611 patients with established multi-vessel CAD [28]. </t>
  </si>
  <si>
    <t xml:space="preserve">The minor alleles of angiotensinogen (AGT) SNPs rs1926723, rs11122576, and rs6687360, and angiotensin-1 converting enzyme (ACE) SNP rs4267385 were associated with increased mortality in 1,186 coronary patients followed for a median three years [29]. A multitude of genetic variants have been associated with increased odds of greater atherosclerotic disease burden and CAD lesion progression. </t>
  </si>
  <si>
    <t>rs1926723</t>
  </si>
  <si>
    <t xml:space="preserve">The minor alleles of angiotensinogen (AGT) SNPs rs1926723, rs11122576, and rs6687360, and angiotensin-1 converting enzyme (ACE) SNP rs4267385 were associated with increased mortality in 1,186 coronary patients followed for a median three years [29]. </t>
  </si>
  <si>
    <t xml:space="preserve">A multitude of genetic variants have been associated with increased odds of greater atherosclerotic disease burden and CAD lesion progression. Most notably, having any copy of the T allele for rs7903146 (a common variant in TCF7L2 candidate gene for type 2 diabetes) conferred increased risk of multiple-vessel obstructive lesions, greater burden of atherosclerotic disease, and increased incidence of death among 889 subjects referred for cardiac catheterization and 559 MASS-II trial participants followed prospectively over 5 years [30]. </t>
  </si>
  <si>
    <t>rs7903146</t>
  </si>
  <si>
    <t xml:space="preserve">A multitude of genetic variants have been associated with increased odds of greater atherosclerotic disease burden and CAD lesion progression. </t>
  </si>
  <si>
    <t xml:space="preserve">Most notably, having any copy of the T allele for rs7903146 (a common variant in TCF7L2 candidate gene for type 2 diabetes) conferred increased risk of multiple-vessel obstructive lesions, greater burden of atherosclerotic disease, and increased incidence of death among 889 subjects referred for cardiac catheterization and 559 MASS-II trial participants followed prospectively over 5 years [30]. </t>
  </si>
  <si>
    <t xml:space="preserve">While the authors’ results were most significant in non-diabetics, we note this study because of the sampling approach for at-risk individuals referred for cardiac catheterization that is similar to the CATHGEN and IMHC studies we evaluated. Genotype- and sex-specific variation in mortality has also been described by others. CYP19A1 polymorphism -81371 C&gt;T significantly interacted with sex to predict primary endpoints death, nonfatal MI, and nonfatal stroke among 568 acute coronary syndrome patients and 619 subjects from a randomized, controlled trial of hypertension followed for 3 years [31]. </t>
  </si>
  <si>
    <t xml:space="preserve">Missing data on BMI were negligible between both studies (less than 1% missing data in CATHGEN and approximately 2% in IMHC). </t>
  </si>
  <si>
    <t xml:space="preserve">No other variables in the gene and covariate models had missing data, leading us to believe that missing data differences do not contribute to our inability to replicate the rs6788787 variant. </t>
  </si>
  <si>
    <t xml:space="preserve">We did observe a significant amount of missing data in CATHGEN for the ‘intervention’ variables (percentage of missing data for subsequent ICC was 59.7%, PTCA, 62.6%, and CABG, 67.3%). In IMHC, CABG and percutaneous intervention data had less than 1% missing fields; however, IMHC had 100% missing stent data (field not collected). </t>
  </si>
  <si>
    <t xml:space="preserve">To specifically characterize evidence of SNP-specific effects on survival in people already diagnosed with CAD, we stratified our analyses by CAD case status [11]. </t>
  </si>
  <si>
    <t xml:space="preserve">In comparison to significant survival curves by genotype among CAD Cases (Figs 1 and 2 for rs1462845; Fig 3 for rs6788787), the control participants have a lack of distinction between survival curves by genotype (Figs 5 and 6). </t>
  </si>
  <si>
    <t xml:space="preserve">We wish to note that the Kaplan-Meier graphs are presented with the same y-axes scales for cases and controls in order to most accurately compare patterns among the survival data. The lack of significance in controls across all genetic and statistical models (Table 4, Figs 5 and 6) suggests that the genetic (SNP) effects on survival are unique to the context of clinically appreciable CAD. </t>
  </si>
  <si>
    <t xml:space="preserve">The studied SNPs may not be the causative variants for the associations with increased hazards of death (rs1462845) or improved survival (rs6788787); they may be proxies for other markers in LD. </t>
  </si>
  <si>
    <t xml:space="preserve">Most likely due to lower event rate compared to the adequately-powered CATHGEN dataset, the replication dataset had slightly reduced power for rs1462845 analyses. We had limited power to detect significant hazards in rs6788787 in both cohorts, most likely due to the combination of low minor allele frequency (~15%) and low event rates. </t>
  </si>
  <si>
    <t xml:space="preserve">We set out to characterize survival-variant genetic effects for a priori CAD candidate genes in two existing studies of symptomatic, CAD-diagnosed individuals from two different regions of the U.S. </t>
  </si>
  <si>
    <t xml:space="preserve">Survival probability differed by LSAMP SNP rs1462845; there was replicated SNP-specific risk for all-cause mortality in symptomatic, CAD-diagnosed males with severe burden of CAD. </t>
  </si>
  <si>
    <t xml:space="preserve">Alternatively, improved survival in the context of CAD for rs6788787 was not replicated with IMHC data. We observed disease-severity-, sex-, and cohort-specific survival probability patterns. </t>
  </si>
  <si>
    <t xml:space="preserve">We have observed that variation in one CAD candidate gene—LSAMP—displays differential effects on survival two CAD case-control studies. </t>
  </si>
  <si>
    <t xml:space="preserve">Further, different SNPs within this same gene exert distinct effects on survivorship in established CAD populations; there may be allelic heterogeneity among two LSAMP SNPs: one variant conferred increased (rs1462845) while the other decreased risk for death (rs6788787) in the presence of CAD-diagnosed males with severe burden of coronary disease. </t>
  </si>
  <si>
    <t xml:space="preserve">If not confounded by survival bias, survival-variant genes may lead to improved understanding of the genetic contributions to survivorship in CAD. Identification of risk-factor mediated genetic effects—such as demonstrated here with sex- and disease-severity—may help to explain differential outcomes in patient subsets and may lead to more informed clinical decision-making for CAD patients in the future. </t>
  </si>
  <si>
    <t xml:space="preserve">The pilot study selected 34 previously-genotyped SNPs that met our quality control metrics for high quality genotyping. </t>
  </si>
  <si>
    <t xml:space="preserve">For the present study, we evaluated two LSAMP SNPs that demonstrated significant hazards of all-cause mortality in our previous pilot study (rs1462845 and rs6788787). </t>
  </si>
  <si>
    <t xml:space="preserve">[11] These LSAMP variants were not in linkage disequilibrium, and were the only two out of seventeen LSAMP SNPs with significant hazards in the pilot which were not in LD [11]. SNP characteristics are presented in Table 6. </t>
  </si>
  <si>
    <t xml:space="preserve">Moving average plots of minor allele frequency for rs6788787 by age deciles in CATHGEN cohort for A) CAD cases and B) controls. X-axis displays age in deciles. </t>
  </si>
  <si>
    <t xml:space="preserve">Y-axis displays minor allele frequencies. Middle (black) lines represent calculated frequency. </t>
  </si>
  <si>
    <t xml:space="preserve">Moving average plots of minor allele frequency for rs6788787 by age deciles in IMHC cohort for A) CAD cases and B) controls. </t>
  </si>
  <si>
    <t xml:space="preserve">X-axis displays age in deciles. Y-axis displays minor allele frequencies. </t>
  </si>
  <si>
    <t xml:space="preserve">Between-genotype tests of association for rs1462845 in Caucasian Males with Severe Burden of CAD. </t>
  </si>
  <si>
    <t xml:space="preserve">SNP, single nucleotide polymorphism; MAF, minor allele frequency; CAD, coronary artery disease; WT, wild type; HR, hazard ratio; CI, 95% confidence interval.^Gene model: age, main effect of genotype (additive model). *p &lt; .05, ** p &lt; .01 </t>
  </si>
  <si>
    <t>PMC4730494</t>
  </si>
  <si>
    <t>rs1800947</t>
  </si>
  <si>
    <t xml:space="preserve">However, few studies have undertaken a comprehensive examination of SNPs (single nucleotide polymorphisms) of the CRP and TNF-α genes; due to this, we will present a protocol study to evaluate the role of the CRP and TNF-α genes in Mexican individuals. </t>
  </si>
  <si>
    <t xml:space="preserve">Methods/design: we will perform a case-control study to explore the CRP and TNF-α genotype distribution as well as the serum influence of rs1800947, rs1130864, rs2794521 and rs1205 (polymorphisms of the CRP gene) and rs361525, rs1800629, rs1799724, rs1800630, rs1799964 (of the TNF-α gene) in Mexican individuals who present coronary artery disease. </t>
  </si>
  <si>
    <t xml:space="preserve">Ethics and dissemination: a written informed consent will be obtained from all the participating subjects. An article detailing the results of the study will be submitted for publication in an international peer-reviewed journal, in accordance with STROBE criteria. </t>
  </si>
  <si>
    <t xml:space="preserve">Studies have reported that polymorphisms within the CRP gene are associated with plasma CRP levels [18,19]. </t>
  </si>
  <si>
    <t xml:space="preserve">The most studied polymorphisms of the CRP gene in association with CAD are the 1059G&gt;C (rs1800947), 1444C&gt;T (rs1130864), 717A&gt;G (rs2794521) and 3872G&gt;A (rs1205) variants [19,20]. </t>
  </si>
  <si>
    <t xml:space="preserve">It has been observed that these four principal variants increase or decrease the CRP serum levels and are rapidly up-regulated by inflammatory cytokines. Moreover, CRP levels are a sensitive indicator of inflammation and a marker of CAD [21,22]. </t>
  </si>
  <si>
    <t>rs1800629</t>
  </si>
  <si>
    <t xml:space="preserve">Genetic variants in the TNF-α promoter region are reported to be associated with the TNF-α serum levels, these levels are correlated with the first-time cardiovascular disease and are also a marker for recurrent coronary events after a previous myocardial infarction [25,26]. </t>
  </si>
  <si>
    <t xml:space="preserve">Numerous polymorphisms of the TNF-α gene have been reported, including 308G&gt;A (rs1800629), 238G&gt;A (rs3615525), 857C&gt;T (rs1799724), 863C&gt;A (rs1800630) and 1031T&gt;C (rs1799964) [27,28]. </t>
  </si>
  <si>
    <t xml:space="preserve">The polymorphisms 308G&gt;A (rs1800629) and 238G&gt;A (rs3615525) are the most studied variants of TNF-α, because several studies have found that patients with the A allele show high levels of TNF-α in serum, modifying the risk of developing CAD [29,30]. However, the association found between CAD and these genes must be validated using larger and independent sample populations, using case-case control studies, in order to prevent spurious associations [31,32] and better understand the incidence of cardiovascular events, a case-control study is contemplated. </t>
  </si>
  <si>
    <t xml:space="preserve">The polymorphisms 308G&gt;A (rs1800629) and 238G&gt;A (rs3615525) are the most studied variants of TNF-α, because several studies have found that patients with the A allele show high levels of TNF-α in serum, modifying the risk of developing CAD [29,30]. </t>
  </si>
  <si>
    <t xml:space="preserve">However, the association found between CAD and these genes must be validated using larger and independent sample populations, using case-case control studies, in order to prevent spurious associations [31,32] and better understand the incidence of cardiovascular events, a case-control study is contemplated. </t>
  </si>
  <si>
    <t>rs1799724</t>
  </si>
  <si>
    <t xml:space="preserve">The present study is designed as a protocol to determine the association between CAD and the polymorphisms of the CRP and TNF-α genes: rs1800947, rs1130864, rs2794521, rs1205 and rs361525, rs1800629, rs1799724, rs1800630, rs1799964, respectively. </t>
  </si>
  <si>
    <t xml:space="preserve">It will also investigate whether any polymorphisms of the CRP and TNF-α genes affects the serum levels of CRP and TNF-α proteins in Mexicans patients with CAD confirmed by angiography. </t>
  </si>
  <si>
    <t xml:space="preserve">Also, genomic DNA from leukocyte blood sample will be extracted using a modified version of the protocol by Lahiri et al. [35]. </t>
  </si>
  <si>
    <t xml:space="preserve">The polymorphisms of the CRP and TNF-α genes chosen for the study will be: rs1800947, rs1130864, rs2794521 and rs1205, as well as rs361525, rs1800629, rs1799724, rs1800630, rs1799964, respectively (Table 1). </t>
  </si>
  <si>
    <t xml:space="preserve">These variants will be analyzed using the polymerase chain reaction (PCR) end-point method. The final volume of the PCR reaction will be 5μL and will consist of 20 ng genomic DNA, 2.5 Fluorescence Labeling (FL) TaqMan Master Mix and 2.5 FL 20 × Assay. </t>
  </si>
  <si>
    <t xml:space="preserve">Moreover, high concentrations of plasma-soluble TNF-α are considered a key feature in cardiovascular diseases, such as atherosclerosis, CAD and MI [29,41], therefore it is also a marker for recurrent coronary events [42]. </t>
  </si>
  <si>
    <t xml:space="preserve">Due to this evidence we propose to analyze the distribution of the most studied variants of CRP gene (rs1800947, rs1130864, rs2794521 and rs1205) and TNF-α gene (rs361525, rs1800629, rs1799724, rs1800630, rs1799964) in a Mexican population in association with CAD. </t>
  </si>
  <si>
    <t xml:space="preserve">On the other hand, we want to observe the role of the genotype distribution in CRP and TNF-α serum levels, which are considered a marker of CAD. The outcomes of the study will provide new and unique information of the CRP and TNF-α genes participation in CAD, in Mexican individuals. </t>
  </si>
  <si>
    <t>PMC6449895</t>
  </si>
  <si>
    <t>rs17401966</t>
  </si>
  <si>
    <t xml:space="preserve">KIF1B is suspected of playing a role also in the development and progress of HCC: Several reports have focused on the association between KIF1B rs17401966 polymorphism and susceptibility to HCC; however, conclusions of the studies are inconsistent. </t>
  </si>
  <si>
    <t xml:space="preserve">There were two meta-analyses on the associations between KIF1B rs17401966 polymorphism and HCC [6, 7], and a meta-analysis on the associations between KIF1B rs17401966 polymorphism and HBV-related HCC [8], were published in the last 2 years. </t>
  </si>
  <si>
    <t xml:space="preserve">As new papers published in the last 5 years, we have performed a updated meta-analysis to assess the relationship of KIF1B rs17401966 polymorphism and HCC. </t>
  </si>
  <si>
    <t xml:space="preserve">High quality of the included studies confirms the stability and reliability of our results. </t>
  </si>
  <si>
    <t xml:space="preserve">Although two meta-analyses on the associations between KIF1B rs17401966 polymorphism and hepatocellular carcinoma [6, 7] and one meta-analyses on the associations between KIF1B rs17401966 polymorphism and HBV-related hepatocellular carcinoma have been reported in the last 5 years [8]. </t>
  </si>
  <si>
    <t xml:space="preserve">In 2013, Wang et al. performed a meta-analysis, with a total of 5 studies containing 13 cohorts with 5773 cases and 6404 controls, under the allele model (G vs. A), the co-dominant models (GG vs. AA; GG vs. AG and AG vs. AA), the dominant model (GG + AG vs. AA), and recessive model (GG vs. AG + AA), which suggests the presence of the G allele at rs17401966 of the KIF1B gene may decrease the risk for HCC [6]. In 2014, Zhang et al. performed a meta-analysis, with a total of 15 case-control studies with 7596 HCC cases and 9614 controls. </t>
  </si>
  <si>
    <t xml:space="preserve">In 2013, Wang et al. performed a meta-analysis, with a total of 5 studies containing 13 cohorts with 5773 cases and 6404 controls, under the allele model (G vs. A), the co-dominant models (GG vs. AA; GG vs. AG and AG vs. AA), the dominant model (GG + AG vs. AA), and recessive model (GG vs. AG + AA), which suggests the presence of the G allele at rs17401966 of the KIF1B gene may decrease the risk for HCC [6]. </t>
  </si>
  <si>
    <t xml:space="preserve">In 2014, Zhang et al. performed a meta-analysis, with a total of 15 case-control studies with 7596 HCC cases and 9614 controls. And a significant association between KIF1B rs17401966 and HCC risk was detected (OR = 0.81, 95% CI 0.72–0.91, P &lt; 0.001) [7]. </t>
  </si>
  <si>
    <t>PMC5956920</t>
  </si>
  <si>
    <t>rs775014444</t>
  </si>
  <si>
    <t xml:space="preserve">The variant in FGG, NM_021870.2: c.554del; p. Lys185Argfs*14, is a novel truncating mutation predicted to remove the functional C-terminal region of the protein. </t>
  </si>
  <si>
    <t xml:space="preserve">The missense mutation in TBCD, NM_005993.4: c.1423G &gt; A; p. Ala475Thr, is a known disease-causing mutation (ClinVar, RCV000335816.1; dbSNP, rs775014444). </t>
  </si>
  <si>
    <t xml:space="preserve">Sanger sequencing confirmed homozygosity of both the mutations; parents and unaffected sibling were carriers (Fig. 1g). DNA of the other affected siblings was unavailable for the analysis.Table 1Homozygous areas identified in the proband (Fig. 1a-II.4) and the position of candidate genes </t>
  </si>
  <si>
    <t>PMC4924204</t>
  </si>
  <si>
    <t xml:space="preserve">Later, Ortega-Azorìn and colleagues showed that individual genetic profile could also act synergistically with a dietary pattern in determining beneficial effects. </t>
  </si>
  <si>
    <t xml:space="preserve">In a sample from the PREDIMED trial they observed that a variant (rs3812316) in the MLXIPL gene encoding the carbohydrate response element binding protein and associated with lower serum TG, had cumulative beneficial effects when combined with high adherence to the MED diet [156]. </t>
  </si>
  <si>
    <t xml:space="preserve">Additionally, a dietary pattern was shown to influence the development of CVD also by inducing changes in the individual transcriptomic response of genes involved in cardiovascular risk. In a small subset of subjects from the PREDIMED trial, Castañer and colleagues performed an analysis of multiple genes’ expression profile and observed that MED diet either supplemented with olive oil or mixed nuts induced a variation in the transcriptomic response modulating 12 of the 18 signaling pathways analyzed [157]. </t>
  </si>
  <si>
    <t>rs953696</t>
  </si>
  <si>
    <t xml:space="preserve">However, for region I, the 1.21±0.17 MY estimate fully agrees with both observed and expected TMRCA from human autosomal genes [34]. </t>
  </si>
  <si>
    <t xml:space="preserve">In addition, the age estimate of the E90 allele (0.24±0.07 MY) suggests a relatively recent arising of the SERPINB11 gene, near the time of origin of moderns humans and long after the appearance of P303, rs953696, and rs953694 alleles (0.88±0.44 MY). </t>
  </si>
  <si>
    <t xml:space="preserve">Nonetheless, when the TMRCA of the full-length SERPINB11 variant was calculated using the decay of haplotype sharing (DHS), a statistical method that exploits the breaking of haplotypes by recombination in succeeding generations, the estimated time of origin was 16,500 years ago, with a minimum estimate of 8,500 years. </t>
  </si>
  <si>
    <t>rs4940595</t>
  </si>
  <si>
    <t xml:space="preserve">More importantly, a significant association can be established between SERPINB11 and a disease trait – as observed by Hancock and colleagues [36] for other SNPs strongly correlated with environmental variables. </t>
  </si>
  <si>
    <t xml:space="preserve">The Wellcome Trust Case Control Consortium study of patients with Crohn's disease detected a significant association with the X90E polymorphism (rs4940595; p-value 0.00063), as well as a 3% reduction in the frequency of the E90 variant [54]. </t>
  </si>
  <si>
    <t xml:space="preserve">Crohn's disease is a multifactorial inflammatory disease instigated and perpetuated by bacterial infections; it affects mainly ileum and cecum but may involve the entire gastrointestinal tract [55], [56]. Note that SERPINB11 expression has been detected in the respiratory and upper gastrointestinal tract (lung, trachea, pharynx, esophagus, and mouth) and several other organs connected to innate immune functions (tonsil and placenta), which differs greatly from the ubiquitous expression of mouse Serpinb11 [15]. </t>
  </si>
  <si>
    <t>rs1395268</t>
  </si>
  <si>
    <t xml:space="preserve">Correlation between pathogen richness and derived allele frequency for  SERPINB11  SNPs (rs1395268, rs4940595, rs1506418 and rs1395267). Worldwide frequency variation (images retrieved from HGDP selection browser - http://hgdp.uchicago.edu/cgi-bin/gbrowse/HGDP/). </t>
  </si>
  <si>
    <t>PMC4615179</t>
  </si>
  <si>
    <t>RF02344</t>
  </si>
  <si>
    <t>Rfam</t>
  </si>
  <si>
    <t xml:space="preserve">A comparative target analysis conducted to investigate this question could start from our compilation of cuckoo RNAs. </t>
  </si>
  <si>
    <t xml:space="preserve">Note added in revision: In the most recent release of Rfam, a RNA family model RF02344 has been added. </t>
  </si>
  <si>
    <t xml:space="preserve">Its members overlap with the ones of our cuckoo family. As is current practice in Rfam, the family RF02344 is described as a covariance model, which is inherently limited to a fixed consensus structure. </t>
  </si>
  <si>
    <t xml:space="preserve">Its members overlap with the ones of our cuckoo family. </t>
  </si>
  <si>
    <t xml:space="preserve">As is current practice in Rfam, the family RF02344 is described as a covariance model, which is inherently limited to a fixed consensus structure. </t>
  </si>
  <si>
    <t xml:space="preserve">It assumes exactly 3 hairpins, and as a consequence, many family members of type HP2 and HP4 are wrongly annotated and some missing. This supports the use of a new, more flexible method (as presented herein) for model construction in the case of significant structural variation. </t>
  </si>
  <si>
    <t>PMC6306688</t>
  </si>
  <si>
    <t>RRID:SCR_004074</t>
  </si>
  <si>
    <t>RRID</t>
  </si>
  <si>
    <t xml:space="preserve">The CatWalk is a system for a quantitative automated assessment of gait. </t>
  </si>
  <si>
    <t xml:space="preserve">It consists of an enclosed walkway, a camera, and recording and analysis software (Noldus/Tracksys Ltd, Nottingham, UK; RRID:SCR_004074). </t>
  </si>
  <si>
    <t xml:space="preserve">Dynamic gait parameters were analyzed on day 2 post-CCI. Each mouse was placed individually in the walkway, which consists of a glass plate (100 × 15 × 0.6 cm) surrounded by two black Plexiglas walls, spaced 8 cm apart. </t>
  </si>
  <si>
    <t>RRID:SCR_014289</t>
  </si>
  <si>
    <t xml:space="preserve">A 100-cm-diameter pool filled with opaque water at 23°C was placed inside a white tent, ensuring light uniformity, with four visible cues hung 10 cm from the pool walls and an 11-cm diameter Plexiglas resting platform submerged 0.5 cm below the water level. </t>
  </si>
  <si>
    <t xml:space="preserve">Swimming performance (e.g., path, distance, speed, and latency) was tracked using software (ANY-maze, Smart; Bioseb, Vitrolles, France; RRID:SCR_014289). </t>
  </si>
  <si>
    <t xml:space="preserve">A learning period of 5 consecutive days (days 13–17 post-injury) and a probe trial on day 6 (day 18 post-injury) were used. During the learning period, each mouse was subjected to four trials a day, in the pool divided into four virtual quadrants. </t>
  </si>
  <si>
    <t>RRID:SCR_014198</t>
  </si>
  <si>
    <t xml:space="preserve">A Zeiss LSM 710 confocal microscope was used for further characterization (ZENlite software; Zeiss, Cambridge, UK). </t>
  </si>
  <si>
    <t xml:space="preserve">Figures were prepared using Illustrator software (Adobe Illustrator CS6; Adobe Systems, San Jose, CA; RRID:SCR_014198). </t>
  </si>
  <si>
    <t xml:space="preserve">For quantification of microglia morphology, we measured cell size with ImageJ (ImageJ 1.50i; NIH), for a minimum of 20 cells per animal, and 5 animals per group. </t>
  </si>
  <si>
    <t>RRID:AB_2314648</t>
  </si>
  <si>
    <t xml:space="preserve">The primary antibody was removed and the blots were washed in Tris-buffered saline (TBS)/Tween and incubated (1 h, room temperature) in horseradish-peroxidase–conjugated secondary antibodies (1:10,000; Jackson ImmunoResearch Labs, West Grove, PA; Cat# 323-005-021 Lot# RRID:AB_2314648). </t>
  </si>
  <si>
    <t xml:space="preserve">Reactive proteins were visualized using enhanced chemiluminescence (VWR International, Franklin, MA). Optical density was determined using ImageJ software (NIH, RRID:SCR_003070). </t>
  </si>
  <si>
    <t>RRID:SCR_003070</t>
  </si>
  <si>
    <t xml:space="preserve">Reactive proteins were visualized using enhanced chemiluminescence (VWR International, Franklin, MA). </t>
  </si>
  <si>
    <t xml:space="preserve">Optical density was determined using ImageJ software (NIH, RRID:SCR_003070). </t>
  </si>
  <si>
    <t xml:space="preserve">All membranes were also incubated with a mouse polyclonal antibody for β-actin (1:4,000; Sigma-Aldrich; Cat# A5316 Lot# RRID:AB_476743). Protein level was expressed as relative optical density, that is, the optical density of the band revealed by the primary antibody, divided by the optical density of β-actin in the same lane. </t>
  </si>
  <si>
    <t>RRID:SCR_002798</t>
  </si>
  <si>
    <t xml:space="preserve">Statistical analyses were done out using GraphPad Prism software (version 5; RRID:SCR_002798; GraphPad Software Inc., La Jolla, CA). </t>
  </si>
  <si>
    <t xml:space="preserve">Data are expressed as mean ± standard error of the mean (SEM). Groups were compared using one- or two-way analysis of variance (ANOVA), followed by different post-hoc tests for multiple comparisons, and significance level set at p &lt; 0.05. </t>
  </si>
  <si>
    <t>RRID:AB_10618757</t>
  </si>
  <si>
    <t xml:space="preserve">All antibodies were commercially purchased and used for immunochemistry or Western blotting. </t>
  </si>
  <si>
    <t xml:space="preserve">Antibodies against HO1 (RRID:AB_10618757) and HO2 (RRID:AB_11180908) were from Enzo Life Sciences Inc. </t>
  </si>
  <si>
    <t>RRID:AB_2134495</t>
  </si>
  <si>
    <t xml:space="preserve">Antibodies against myelin basic protein (MBP, RRID:AB_92396), lysosomal-associated membrane protein 1 (LAMP1, RRID:AB_2134495), p75 nerve growth factor receptor (p75, RRID:AB_2267254), and nitric oxide synthase 1 (NOS1, RRID:AB_2152494) were from Santa Cruz Biotechnology (Santa Cruz, CA, USA). </t>
  </si>
  <si>
    <t xml:space="preserve">Anti-Ki67 (RRID:AB_302459) was from Abcam (Cambridge, UK). Neurofilament (NF, RRID:AB_94275) and Alexa Fluor 488- and 594-conjugated secondary antibodies (488-, RRID:AB_141607; 594-, RRID:AB_2534105, 141637, 2535795) were from Life Technologies (Grand Island, NY, USA). </t>
  </si>
  <si>
    <t>RRID:SCR_013672</t>
  </si>
  <si>
    <t xml:space="preserve">The immunostained slides were analyzed using a laser confocal microscope (LSM710, Carl Zeiss, Oberkochen, Germany). </t>
  </si>
  <si>
    <t xml:space="preserve">For quantitative analysis, we used Zeiss ZEN digital imaging software (RRID:SCR_013672) accompanied by the LSM 710 microscopy set by same detector gain, amplifier offset, and amplifier gain under a constant laser power in every set of the experiments. </t>
  </si>
  <si>
    <t xml:space="preserve">The intensity was calculated in randomly selected five 300 × 300 μm2 areas from each section using 10 sections from one group which contains at least 3 rats. The quantification of the relative intensity was carried out by counting the relative number of the pixels showing each intensity unit. </t>
  </si>
  <si>
    <t>RRID:SCR_014299</t>
  </si>
  <si>
    <t xml:space="preserve">Blots were then blocked with 5% nonfat milk in Tris-buffered saline containing 0.05% Tween 20 and incubated with the appropriate antibodies (HRPs, RRID:AB_330924, 2099233). </t>
  </si>
  <si>
    <t xml:space="preserve">Blots were developed an enhanced chemiluminescence system (GE Healthcare, Chicago, IL, USA) and band intensity was quantified from X-ray films using the scanner and analyzed with the luminescence image analysis system (RRID:SCR_014299; Fujifilm, Tokyo, Japan). </t>
  </si>
  <si>
    <t>RRID:SCR_002865</t>
  </si>
  <si>
    <t xml:space="preserve">All statistical analyses were conducted on at least four independent experiments. </t>
  </si>
  <si>
    <t xml:space="preserve">All of the analyses (one-way ANOVA multiple comparison test) were performed using SPSS 21.0 software (RRID:SCR_002865; IBM, Armonk, NY, USA). </t>
  </si>
  <si>
    <t xml:space="preserve">Statistical details are reported in each result and figure legend. </t>
  </si>
  <si>
    <t>PMC4831416</t>
  </si>
  <si>
    <t xml:space="preserve">Data were analyzed in GraphPad Prism 6.05 (GraphPad Software, San Diego, CA, RRID:SCR_002798). </t>
  </si>
  <si>
    <t xml:space="preserve">The diagrams shown are the summaries of all essays. Experiments were repeated as indicated. </t>
  </si>
  <si>
    <t>RRID:SCR_006119</t>
  </si>
  <si>
    <t xml:space="preserve">A user must, first, choose a target genome from a NanoPipe's list (see further) or upload their own target sequence. </t>
  </si>
  <si>
    <t xml:space="preserve">The next step is the essential part of the pipeline: mapping of sequencing reads to the target using version 946 of the LAST sequence aligner (LAST, RRID:SCR_006119). </t>
  </si>
  <si>
    <t xml:space="preserve">LAST accounts for the MinION-specific sequencing errors, thus it generates highly reliable results. It can determine the rates of insertion, deletion, and each kind of substitution in a type of data (e.g., MinION reads of AT-rich Plasmodium DNA) [23]. </t>
  </si>
  <si>
    <t>RRID:CVCL_1511</t>
  </si>
  <si>
    <t xml:space="preserve">2.4 Raw reads in a single FASTA file, archived using zgip command </t>
  </si>
  <si>
    <t xml:space="preserve">2.5 Human lung adenocarcinoma cell line H1975 (RRID:CVCL_1511) </t>
  </si>
  <si>
    <t xml:space="preserve">2.6 Size: 900 MB, archived: 259 MB </t>
  </si>
  <si>
    <t>RRID:AB_2636893</t>
  </si>
  <si>
    <t xml:space="preserve">Membranes were blocked in TBS with 0.1% Tween 20 (TBS-T) containing 3% (wt/vol) BSA. </t>
  </si>
  <si>
    <t xml:space="preserve">Primary antibodies used to detect different proteins were the same described for immunoprecipitations and anti-CPT1C (RRID:AB_2636893, Sierra et al., 2008; Pozo et al., 2017). </t>
  </si>
  <si>
    <t xml:space="preserve">Peroxidase-conjugated goat anti-mouse or goat anti-rabbit secondary antibodies diluted in blocking solution, were detected by using WesternBright ECL (Advansta) and exposed to light-sensitive film (Amersham Hyperfilm). </t>
  </si>
  <si>
    <t>Q580H9</t>
  </si>
  <si>
    <t>UniProt</t>
  </si>
  <si>
    <t xml:space="preserve">LmjF07.440 and LmjF07.430 Are Functional 3-hydroxyacyl-ACP Dehydratases in Yeast </t>
  </si>
  <si>
    <t xml:space="preserve">The L. major database (http://www.genedb.org/) contains two sequences with a high degree of similarity to T. brucei HTD2 (Q580H9_9TRYP) representing mitochondrial 3-hydroxyacyl-ACP dehydratase (Figure 1). </t>
  </si>
  <si>
    <t xml:space="preserve">Both LmjF07.0440 and LmjF07.0430 are annotated in this database as maoc family dehydratase-like proteins with very high probability values for being identical to TbHTD2 (BlastP E-scores 1.6e-30 and 5.0e-29, resp.). To predict whether the two Leishmania proteins might reside in mitochondria, three separate algorithms were used to analyze their deduced amino acid sequences: MitoProt (MP), PSORT II (PS), and TargetP (TP). </t>
  </si>
  <si>
    <t xml:space="preserve">Active site residues of human mitochondrial dehydratase D62 and H67 are denoted (▾), whereas the hydratase 2 domain is underscored (∗). </t>
  </si>
  <si>
    <t xml:space="preserve">The sequences used for the Leishmania proteins throughout this work were retrieved from GeneDB of the Sanger Institute, whereas the accession number for TbHTD2 was Q580H9_9TRYP. </t>
  </si>
  <si>
    <t xml:space="preserve">Phenotype rescue of a yeast htd2Δ strain expressing LmjF07.0440 or LmjF07.0430. Mutant S. cerevisiae BY4741htd2Δ cells producing native mitochondrial Htd2p, peroxisomal catalase A Cta1p, or each of the mitochondrially targeted Leishmania proteins LmjF07.0440 and LmjF07.0430 were grown on SD-Ura medium selecting for plasmid presence, and following tenfold serial dilution (triangle), the cells were applied to the indicated solid media. </t>
  </si>
  <si>
    <t>P38484</t>
  </si>
  <si>
    <t xml:space="preserve">Cloning, expression and purification of IFNγR2   </t>
  </si>
  <si>
    <t xml:space="preserve">The gene encoding the extracellular part of IFNγR2 (residues 28–247 of UniProt entry P38484) was cloned into a Drosophila pMT-BiP-V5-His_A vector using BglII and AgeI restriction enzymes in frame with an N-terminal BiP signal peptide and a C-terminal 6×His tag. </t>
  </si>
  <si>
    <t xml:space="preserve">This expression vector was co-transfected into insect Schneider S2 cells along with the pCoBlast selection plasmid using Effectene Transfection Reagent according to the manufacturer’s instructions. </t>
  </si>
  <si>
    <t xml:space="preserve">The overall structure of the extracellular portion of IFNγR2   </t>
  </si>
  <si>
    <t xml:space="preserve">The structure of IFNγR2 was solved at 1.8 Å resolution and electron density was observed for amino-acid residues 28–240 of UniProt entry P38484, except for two two-residue loops. </t>
  </si>
  <si>
    <t xml:space="preserve">Data-collection and refinement parameters are shown in Table 1 ▸. The extracellular part of the IFNγR2 molecule consists of two domains (Fig. 2 ▸), the N-terminal D1 domain of UniProt residues 28–133 and the C-terminal D2 domain of residues 144–247. Both domains belong to the immuno­globulin fold with fibronectin type III topology, forming β-sandwiches (Pfam PF00041). </t>
  </si>
  <si>
    <t>F5CPE6</t>
  </si>
  <si>
    <t xml:space="preserve">This domain displays the closest similarity with the snake toxin sequence TFT MALT0070C (UniProt ID: F5CPE6) from the venom gland of Micrurus altirostris (Correa-Netto et al. 2011). </t>
  </si>
  <si>
    <t xml:space="preserve">The TFTs encompass a large family of toxic polypeptides from snake venom; these polypeptides are mainly monomeric and are characterized by the archetypical three β-strand loops constrained by four disulfide bonds, spatially resembling fingers protruding from a core. Despite minor but critical structural variations, TFTs evolved to produce an array of pharmacological activities and targets, such as neurotoxins (α-neurotoxins, β-cardiotoxins, muscarinic toxins, and Ca2+-channel blockers), acetylcholinesterase inhibitors, cytotoxins (cardiotoxins), platelet aggregation inhibitors, coagulation factor inhibitors, heparin binders, and K+-channel, and integral-receptor ligands (Kini and Doley 2010; Kini 2011; Utkin 2013). </t>
  </si>
  <si>
    <t>P01137</t>
  </si>
  <si>
    <t xml:space="preserve">Therefore, we will need to expand the ontologies that are used to appropriately capture these details in the metadata. </t>
  </si>
  <si>
    <t xml:space="preserve">For example, the Protein Ontology (PRO, http://pir.georgetown.edu/pro/pro.shtml) details proteins, their various modifications and relevant taxon information [e.g. transforming growth factor beta-1 (human)—PR:P01137] (24). </t>
  </si>
  <si>
    <t xml:space="preserve">Terms from PRO can be used to annotate biosample treatments that use protein reagents. With each new assay and analysis method comes new file formats. </t>
  </si>
  <si>
    <t>P56556</t>
  </si>
  <si>
    <t xml:space="preserve">The encoded polypeptide is predicted to harbor 34 alternative amino acids at the C terminus, extending the polypeptide by 17 residues and affecting the tertiary structure of the mature protein and thus possibly resulting in proteolytic degradation. </t>
  </si>
  <si>
    <t xml:space="preserve">It is noteworthy that NDUFA6 has three reported functional isoforms in UniProt: the first (UniProt: P56556) represents the longest isoform with 154 residues (GenBank: NM_002490.4; Ensembl: ENST00000498737.6), the second (UniProt: A0A0C4DGSO) has 128 residues (Ensembl: ENST00000602404.5), and the third (UniProt: R4GN43) has 71 residues (Ensembl: ENST00000470753.1). </t>
  </si>
  <si>
    <t xml:space="preserve">All isoforms occur in frame and use alternative methionine residues for translation initiation (Figure 2C). Until now, no consensus on the clinically relevant transcripts has been reached, but Genotype-Tissue Expression (GTEx) data and in-house RNA-seq data19 support ENST00000602404.5 as the predominant isoform, and RNA expression data specifically correlate with the 5′ UTR of ENST00000602404.5 (Figure S2). </t>
  </si>
  <si>
    <t xml:space="preserve">Although the fibroblast cell line from subject 3 also demonstrated normal complex I activity (data not shown), a clear growth defect was demonstrated when glucose-rich culture medium was replaced with galactose-rich (and glucose-free) medium, forcing the cells to be dependent upon oxidative phosphorylation for ATP production (Figure S6). </t>
  </si>
  <si>
    <t xml:space="preserve">The existence of the longer NDUFA6 isoform (UniProt: P56556) could explain the normal complex I activity reported for subject 3, whose variant would instead act as a homozygous missense variant in the encoding transcript (c.81G&gt;A [p.Met27Ile]). In silico predictions suggest that the c.81G&gt;A (p.Met27Ile) variant might be tolerated (Align-GVGD = C0, Grantham distance = 10.12, SIFT = 0.070 [tolerated], PolyPhen = 0.702 [possibly damaging], CADD = 34). </t>
  </si>
  <si>
    <t xml:space="preserve">The CADD score discordance is most likely due to the consideration of alternative transcripts in the prediction and is therefore exacerbated by the pathogenicity associated with the initiation methionine in the alternative transcript. Attempts to assess whether an alternative methionine was selected for translation initiation in vivo have been unsuccessful; analysis of tryptic fragments of subject proteins produced during complexome profiling was uninformative, and commercially available antibodies have failed to conjugate successfully with the target protein in subject and control tissues (data not shown). </t>
  </si>
  <si>
    <t>PMC6219538</t>
  </si>
  <si>
    <t>P0ADT8</t>
  </si>
  <si>
    <t xml:space="preserve">Similarly, mCherry-YgiM(TA) was not detectable at mitochondria (Fig. 1d), even upon deletion of Msp1p (Supplementary Fig. S1), which extracts peroxisomal tail-anchored proteins mistargeted to mitochondria27,28.Figure 1The predicted tail anchor of Escherichia coli YgiM localizes to peroxisomes in Saccharomyces cerevisiae. </t>
  </si>
  <si>
    <t xml:space="preserve">(a) The sequence of the YgiM(TA), as retrieved from UniProt76 record P0ADT8, is provided. </t>
  </si>
  <si>
    <t xml:space="preserve">The transmembrane helix is predicted using the TMHMM 2.0 server77 and charged residues are indicated. (b) The YgiM(TA) co-localizes with a protein targeted to peroxisomes. </t>
  </si>
  <si>
    <t>PMC4896102</t>
  </si>
  <si>
    <t>Q9HC84</t>
  </si>
  <si>
    <t xml:space="preserve">Expression, purification, and characterization of recombinant human MUC5B COOH-terminal domains. </t>
  </si>
  <si>
    <t xml:space="preserve">A MUC5B (UniProtKB accession number Q9HC84) COOH-terminal construct was created consisting of D4-B-C-CK (CT5B; residues 4955 and 5762; Fig. 2A) (4). </t>
  </si>
  <si>
    <t xml:space="preserve">The recombinant protein was expressed with an NH2-terminal His6 tag using the mammalian episomal expression vector pCEP-His in 293-EBNA (19). Conditioned medium was collected from stably transfected 293-EBNA cells and analyzed by SDS-PAGE. </t>
  </si>
  <si>
    <t xml:space="preserve">After slot blotting onto nitrocellulose the O-glycosylated MUC5B distribution was analyzed by PAS staining (●). C: tryptic peptides generated from the high-density MUC5B peak (fractions 7–18) in B were analyzed by tandem mass spectrometry. </t>
  </si>
  <si>
    <t xml:space="preserve">The 32 peptides that matched the NH2-terminus of the human MUC5B sequence (accession number Q9HC84) are highlighted in bold text. </t>
  </si>
  <si>
    <t xml:space="preserve">The shaded highlighting identifies the D1, D2, and D3 domains. D: 36 tryptic peptides were generated from MUC5B in the apical secretions from HBECs stimulated by the application of 100 μM ATPγS (37). </t>
  </si>
  <si>
    <t xml:space="preserve">Tryptic peptides generated from the high-density reduced and carboxymethylated MUC5B from the second density gradient (0.2 M GdmCl) of the cell lysate (A) and the apical secretions (B) were analyzed by tandem mass spectrometry. </t>
  </si>
  <si>
    <t xml:space="preserve">The peptides that matched the NH2-terminus of the human MUC5B sequence (accession number Q9HC84) are highlighted in bold text. </t>
  </si>
  <si>
    <t xml:space="preserve">The shaded highlighting identifies the D1, D2, and D3 domains. </t>
  </si>
  <si>
    <t>PMC5648524</t>
  </si>
  <si>
    <t>P11137</t>
  </si>
  <si>
    <t xml:space="preserve">The immunohistochemistry procedure was the same as that described previously (Forsberg et al., 2016). </t>
  </si>
  <si>
    <t xml:space="preserve">The primary antibodies used were mouse anti-microtubule associated protein 2 (MAP2; Invitrogen, cat. no. P11137), rabbit anti-neurokinin 1 receptor (NK1R; Sigma-Aldrich, St. Louis, MO, USA, cat no. S8305), mouse anti-GFAP (Chemicon, Temecula, CA, USA, cat no. MAB360), rabbit anti-S100β (Millipore; cat. no. 04–1054), rabbit anti-Iba1 (Wako, Japan; cat. no. 019–19741) and goat anti-GFP (Abcam, Cambridge, United Kingdom; cat. no. Ab6673). </t>
  </si>
  <si>
    <t xml:space="preserve">The secondary antibodies used were Alexa Fluor Plus 555 goat anti-mouse IgG (Thermo Fisher Scientific, Waltham, MA, USA; cat. no. A32737), Alexa Fluor Plus 555 goat anti-rabbit IgG (Thermo Fisher Scientific, Waltham, MA, USA; cat. no. A32732), Alexa Fluor 555 donkey anti-rabbit (Thermo Fisher Scientific, Waltham, MA, USA; cat. no. A31572) and Alexa Fluor 488 donkey anti-goat (Thermo Fisher Scientific, Waltham, MA, USA; cat. no. A11055). In negative control tissue, incubated in the absence of primary antibodies, no stained cells were found. </t>
  </si>
  <si>
    <t xml:space="preserve">Sections were postfixed with 4% paraformaldehyde in PBS for 10 min, rinsed in PBS, and blocked and permeabilized in 5% donkey serum (Jackson ImmunoResearch Laboratories, West Grove, PA, USA), 1% bovine serum albumin (Sigma-Aldrich, St. Louis, MO, USA) and 0.3% Triton X-100 (Sigma-Aldrich) in PBS for 45 min. </t>
  </si>
  <si>
    <t xml:space="preserve">The permeabilized sections were then incubated overnight with the primary antibody (anti-microtubule associated protein 2; MAP2; Invitrogen, cat. no. P11137 and mouse anti-GFAP; Chemicon, Temecula, CA, USA, cat no. MAB360) in a moist chamber. </t>
  </si>
  <si>
    <t xml:space="preserve">The following day, the sections were washed in PBS and then incubated for 1.5 hr with the secondary antibody conjugated to Alexa Flour 546 (1:400; Invitrogen, Carlsbad, CA, USA). After subsequent washing with PBS, the sections were mounted in ProLong Gold Antifade Reagent with DAPI. </t>
  </si>
  <si>
    <t>PMC6509187</t>
  </si>
  <si>
    <t>F1SKJ1</t>
  </si>
  <si>
    <t xml:space="preserve">Next, we explored how NMHC-IIA interacted with DAP12. </t>
  </si>
  <si>
    <t xml:space="preserve">On one hand, NMHC-IIA was divided into three fragments from N to C terminus, denominated IIA-A (residues 1 to 742; the numbering is according to UniProt entry F1SKJ1), containing myosin N-terminal SRC homology 3 domain (SH3)-like domain and actin-binding domain; IIA-B (residues 743 to 1560), containing the coiled-coil rod domain; and IIA-C (residues 1561 to 1957), with the nonhelical tail. </t>
  </si>
  <si>
    <t xml:space="preserve">Glutathione S-transferase (GST) pulldown assays showed that IIA-B was responsible for the interaction with DAP12 (Fig. 2F). IP assay further indicated that the interaction was independent of D50 and the five Y’s in DAP12 (Fig. S7A). </t>
  </si>
  <si>
    <t>Q9TU45</t>
  </si>
  <si>
    <t xml:space="preserve">Pulldown assays determined that both ΔICD and ΔECD bound to IIA-B, suggesting that the DAP12 TMD might be the binding region (Fig. 2G and Fig. S7B). </t>
  </si>
  <si>
    <t xml:space="preserve">Furthermore, a short stretch (residues 51 to 57; the numbering is according to UniProt entry Q9TU45) within the DAP12 TMD was proven to be indispensable for the interaction (Fig. S7C and D). </t>
  </si>
  <si>
    <t xml:space="preserve">Interaction of DAP12 with NMHC-IIA depends on its TMD. (A) The association of NMHC-IIA with DAP12 is not required with D50 and Y’s of DAP12. </t>
  </si>
  <si>
    <t>Q7YT83</t>
  </si>
  <si>
    <t xml:space="preserve">Due to this important C-terminal difference between insect and arachnid CRISPs, we generally propose to name such peptides, identified in arachnid venoms, CRISPs rather than venom allergens. </t>
  </si>
  <si>
    <t xml:space="preserve">In the venom of cone snails, comparable cysteine-rich proteins exhibiting the CAP domain were also identified: Tex31 ([Q7YT83], Conus textile, 31.5 kDa) a calcium-dependent substrate specific protease, MR30 ([A1BQQ5], Conus marmoreus, 30.1 kDa), and GlaCrisp [DQ647193.1]. </t>
  </si>
  <si>
    <t xml:space="preserve">So far, the substrate-specific proteolytic activity of Tex31 [47] could not be verified in further studies [48,49]. More recently, functional studies of antigen-5/CAP family members, identified in the salivary glands of blood-sucking insects, revealed that these proteins are Cu2+-dependent antioxidant enzymes involved in the removal of radical superoxide and inhibit platelet aggregation by collagen and neutrophil oxidative burst [50]. </t>
  </si>
  <si>
    <t>B5M6G6</t>
  </si>
  <si>
    <t xml:space="preserve">The identification of these domains points to a possible role as a protease inhibitor because the thyroglobulin type-1 domains belong to MEROPS protease inhibitor familyI31 (http://merops.sanger.ac.uk). </t>
  </si>
  <si>
    <t xml:space="preserve">MSA with other spiders shows an identity of 76.8% with a protein from V. fasciatus and of 49.7% with a protein from the mygalomorph spider Haplopelma schmidti (tr_B5M6G6). </t>
  </si>
  <si>
    <t xml:space="preserve">Lower identities of 28.5% and 33.3% were obtained by MSA with the ctenid P. nigriventer and the theridiid Latrodectus hesperus (Supplementary Figure S1.16). TT1LPs have been detected in the venom and salivary gland transcriptomes of arachnids, and seem to be a fixed constituent of the venomous cocktail of spiders, scorpions [71], pseudoscorpions [65], and blood-sucking ticks [72]. </t>
  </si>
  <si>
    <t>PMC4923882</t>
  </si>
  <si>
    <t>P01848</t>
  </si>
  <si>
    <t xml:space="preserve">Accession codes: Accession numbers (UniProtKB/Swiss-Prot knowledgebase, http://www.expasy.org/sprot/) for the protein sequences discussed in this Research Article is as the follows: T cell receptor alpha chain, P01848 (human) and P01849 (mouse); SARS-CoV, P59594; HIV-1, P04578. </t>
  </si>
  <si>
    <t xml:space="preserve">How to cite this article: Shen, Z. T. and Sigalov, A. B. SARS Coronavirus Fusion Peptide-Derived Sequence Suppresses Collagen-Induced Arthritis in DBA/1J Mice. Sci. </t>
  </si>
  <si>
    <t>Q9VG38</t>
  </si>
  <si>
    <t xml:space="preserve">Protein structures are displayed with Pymol v. 1.2 (DeLano scientific, 2009). </t>
  </si>
  <si>
    <t xml:space="preserve">Unless otherwise stated, residue numbering is according to dSUFU Uniprot entry Q9VG38. </t>
  </si>
  <si>
    <t xml:space="preserve">SUFU Cloning, Expression in bacteria, and Purification The dSUFU gene was cloned using the Gateway technology (Invitrogen), into the pDEST17 (Invitrogen) expression vector according to standard GatewayTM protocols. </t>
  </si>
  <si>
    <t>PMC6319964</t>
  </si>
  <si>
    <t>Q05320</t>
  </si>
  <si>
    <t xml:space="preserve">Shotgun Mutagenesis epitope mapping (Davidson and Doranz, 2014) on EBOV-GP was performed as described previously (Davidson et al., 2015). </t>
  </si>
  <si>
    <t xml:space="preserve">Briefly, alanine scanning mutagenesis was carried out on an expression construct for EBOV-GP (strain Mayinga-76; UniProt accession # Q05320) lacking the mucin-like domain (residues 311–461). </t>
  </si>
  <si>
    <t xml:space="preserve">Residues 33–310 and 462–676 of the EBOV delta (D) mucin GP were mutagenized to create a library of clones, each with an individual point mutant. Residues were changed to alanine, with alanine residues changed to serine. </t>
  </si>
  <si>
    <t>PMC4657206</t>
  </si>
  <si>
    <t>Q91XV3</t>
  </si>
  <si>
    <t xml:space="preserve">The fact that this technique was successfully applied to study the mouse brain proteome is exemplified by the mass spectrometric identification of 2 well-established brain proteins, BASP-1 and SNP-25. </t>
  </si>
  <si>
    <t xml:space="preserve">The growth-associated brain acid soluble protein BASP-1 (Q91XV3; also known as neuronal axonal membrane protein NAP-22) is a membrane-attached signalling protein of growth cones that form the tips of elongating axons [55]. </t>
  </si>
  <si>
    <t xml:space="preserve">Its sequence was covered in the wild type brain by 16 unique peptides with 87 % coverage and in the mdx-4cv brain by 17 unique peptides with 87 % coverage. The synaptosome-associated protein SNP-25 (P60879) is associated with proteins involved in vesicle docking and membrane fusion and plays a critical role in synaptic function and the molecular regulation of neurotransmitter release [56]. </t>
  </si>
  <si>
    <t>P60879</t>
  </si>
  <si>
    <t xml:space="preserve">Its sequence was covered in the wild type brain by 16 unique peptides with 87 % coverage and in the mdx-4cv brain by 17 unique peptides with 87 % coverage. </t>
  </si>
  <si>
    <t xml:space="preserve">The synaptosome-associated protein SNP-25 (P60879) is associated with proteins involved in vesicle docking and membrane fusion and plays a critical role in synaptic function and the molecular regulation of neurotransmitter release [56]. </t>
  </si>
  <si>
    <t xml:space="preserve">SNP-25 was covered in the wild type brain by 13 unique peptides with 47 % coverage and in the mdx-4cv brain by 11 unique peptides with 46 % coverage. In contrast to gel-based studies, the usage of liquid chromatography in combination with highly sensitive label-free mass spectrometry identified both extremely large proteins and highly hydrophobic integral membrane proteins. </t>
  </si>
  <si>
    <t>Q9QXS1</t>
  </si>
  <si>
    <t xml:space="preserve">These types of brain proteins are usually underrepresented in two-dimensional gel electrophoresis. </t>
  </si>
  <si>
    <t xml:space="preserve">For example, the sequence of the 500-kDa intermediate filament-binding protein plectin (Q9QXS1) [57] was covered in the wild type brain by 18 unique peptides with approximately 5 % coverage and in the mdx-4cv brain by 17 unique peptides with approximately 4 % coverage. </t>
  </si>
  <si>
    <t xml:space="preserve">Remarkably, the five main subunits of the plasmalemmal Na+/K+-ATPase [58] were all identified in brain extracts. The alpha-1 (Q8VDN2), alpha-2 (Q6PIE5), alpha-3 (Q6PIC6), beta-1 (P14094) and beta-2 (P14231) subunits were covered in the wild type brain by 13, 17, 20, 9 and 4 unique peptides with 20, 21, 27, 19 and 10 % coverage, respectively. </t>
  </si>
  <si>
    <t>Q41048</t>
  </si>
  <si>
    <t xml:space="preserve">All Cys variants of cpTatC were made by QuikChange mutagenesis with, as template, pre-cpTatCaaa (with or without the C-terminal His tag), a variant of pre-cpTatC with all natural Cys residues substituted by alanine (Ma and Cline, 2013). </t>
  </si>
  <si>
    <t xml:space="preserve">The tOE17-20F substrate protein is a modified form of the OE17 precursor protein from maize (GenBank accession no. Q41048), which lacks the chloroplast transit peptide and several nonessential residues of the thylakoid-targeting signal peptide. </t>
  </si>
  <si>
    <t xml:space="preserve">It also contains a phenylalanine at the twin-arginine (RR) +2 position, resulting in higher affinity binding (Ma and Cline, 2000; Gérard and Cline, 2007). The clone for tOE17-20F (Gérard and Cline, 2007) was used as template to prepare by QuikChange single and double Cys-substituted substrates as well as truncated substrate proteins SpF8 through SpF29, where the number after the SpF refers to the number of mature domain residues after the signal peptide. </t>
  </si>
  <si>
    <t>P55899</t>
  </si>
  <si>
    <t xml:space="preserve">Rozanolixizumab had only very weak binding to mouse and rat FcRn at pH 6.0 (KD three orders of magnitude weaker), and showed no detectable binding to rabbit FcRn (Table 1). </t>
  </si>
  <si>
    <t xml:space="preserve">In support of these binding data, analysis of the sequence alignment of the FcRn α-chains of human, cynomolgus monkey, rat, mouse and rabbit FcRn showed sequence variability in the region of the 1519.g57 binding epitope (data not shown; Swiss Prot: P55899, Q8SPV9, P13599, Q61559, A9Z0W1, respectively). </t>
  </si>
  <si>
    <t xml:space="preserve">Thus, while cynomolgus monkey was potentially equivalent to human for reproducing the intended in vivo pharmacological effect of 1519.g57 antibodies, wild-type murine and rabbit species were not suitable. Lack of 1519.g57 IgG1 binding to human β2m and lack of inhibition of human albumin binding to human FcRn by 1519.g57 IgG1 was confirmed by SPR analysis (Supplementary Table 2), and was consistent with screening and epitope-mapping results. </t>
  </si>
  <si>
    <t xml:space="preserve">Preparation of protein reagents </t>
  </si>
  <si>
    <t xml:space="preserve">Human FcRn ECD (sequence AESH… to …AKSS; UniProt P55899)66 and the equivalent cynomolgus monkey FcRn ECD were each expressed in HEK-293 cells co-transfected with the respective α-chain and homologous β2m. </t>
  </si>
  <si>
    <t xml:space="preserve">The FcRn ECD was purified by affinity chromatography on IgG (CnBr-activated Sepharose 4 Fast Flow; GE Healthcare, UK), binding at pH 5.8 and eluting at pH 8.67,68 Rabbit, mouse and rat FcRn ECD were expressed, each with the homologous β2m, in proprietary Chinese Hamster Ovary (CHO) SXE69 cells and protein purified. Humanized Fab’ was expressed in, and prepared from E. coli,46,70 and further modified as detailed in Supplementary Table 3. </t>
  </si>
  <si>
    <t>P06685</t>
  </si>
  <si>
    <t xml:space="preserve">Three-dimensional structure of ATNA_CAVPO was iteratively modeled with the non-redundant PDB database by CPHmodels 3.0 [109]. </t>
  </si>
  <si>
    <t xml:space="preserve">This program aligned the query amino acid sequences with a segment of the rat Na+/K+-ATPase (AT1A1_RAT: P06685), employed as template, whose partial crystalline structure had been previously determined in the E2-P conformation [69]. </t>
  </si>
  <si>
    <t xml:space="preserve">A lateral view of the protein is shown, showing P-type ATPase structural domains, active site and some relevant amino acid residues (Glu-322, Ile-724, and Asp-754). Only the relevant residues are shown in ball and stick representation. </t>
  </si>
  <si>
    <t>A3DRP0</t>
  </si>
  <si>
    <t xml:space="preserve">It is dominated by the globular head domain, which includes the sialic acid binding site 130–230 and a number of glycosylation sites, which have increased since 1918 [9]. </t>
  </si>
  <si>
    <t xml:space="preserve">Uniprot lists nine glycosylation sites in A3DRP0, Memphis/10/1996 HA1 (27, 28, 40, 71, 104, 142, 177, 286, and 304) and only one on HA2 (498). </t>
  </si>
  <si>
    <t xml:space="preserve">Glycan microarray analysis has revealed glycosylation differences between either remote H1N1 strains (1918, modern) at a few sites [10] or differences between H1N1 and other subfamilies such as H5N1 [11]. The multiple glycosylation sites apparently contribute mainly to the HA agglutination function, as will be seen below. </t>
  </si>
  <si>
    <t>Q02083</t>
  </si>
  <si>
    <t xml:space="preserve">The homology model of hNAAA was constructed using the crystal structure of conjugated bile acid hydrolase (CBAH) from Clostridium Perfringens (PDB ID: 2BJF) [15] as a template in Prime (1.6 ed., Schrödinger, LLC, New York, NY). An initial BLAST alignment between the two sequences was adjusted by taking secondary structure into account using SSpro and PSIPRED [26]. </t>
  </si>
  <si>
    <t>PMC4046656</t>
  </si>
  <si>
    <t>Q40168</t>
  </si>
  <si>
    <t xml:space="preserve">To validate our RNA-seq results, we performed quantitative real time PCR (qRTPCR) to determine the levels of expression in eight olive genes taken from the list of TF genes differentially expressed across ripe fruit and AZ. </t>
  </si>
  <si>
    <t xml:space="preserve">Three genes, bHLH (UniProt ID: D7T931), AG1 (UniProt ID: Q40168) and ZF (UniProt ID: B9H0X4), were identified as being overexpressed in ripe fruit in RNA-seq data analysis and thus were designated for further confirmation (Figure 10A). </t>
  </si>
  <si>
    <t>N9F3E8</t>
  </si>
  <si>
    <t xml:space="preserve">Proposed organization of the AceR sequence with respect to defined LTTR family member BenM. </t>
  </si>
  <si>
    <t xml:space="preserve">(a) Alignment of AceR with Acinetobacter spp. sequence representatives at the 80% identity level; N9F3E8_ACIHA from Acinetobacter haemolyticus CIP 64.3 T (ACIHA) and N8R3C8_9GAMM from Acinetobacter sp. </t>
  </si>
  <si>
    <t>P16070</t>
  </si>
  <si>
    <t xml:space="preserve">For complete system descriptions, see section 2 in the Supporting Information (S1 File). </t>
  </si>
  <si>
    <t xml:space="preserve">The CD44 residues are numbered according to human CD44-HABD as in the UniProt entry P16070, so that after the cleavage of the N-terminal signal peptide, HABD corresponds to residues 20–169. </t>
  </si>
  <si>
    <t xml:space="preserve">We also abbreviate the studied HA oligomers as HA8, HA16, HA18, and HA64, with the suffix denoting the number of monosaccharides in a given fragment. A particular monosaccharide is referenced by its name, i.e., GlcUA or GlcNAc, followed by the number of the disaccharide unit it belongs to. </t>
  </si>
  <si>
    <t>PMC5902895</t>
  </si>
  <si>
    <t>P04757</t>
  </si>
  <si>
    <t xml:space="preserve">The DockoMatic software package and the integration of GAMPMS is described in detail elsewhere [10, 11, 33]. </t>
  </si>
  <si>
    <t xml:space="preserve">The receptor structure used in GAMPMS was a homology model of the α3β2-nAChR isoform constructed from the amino acid sequences of α3- (UniProtKB: P04757.1) and β2- (UniProtKB: P12390.2) subunits of rat neuronal nAChR and using the Torpedo marmorata nAChR (PDB ID: 2BG9) as a structural template [63, 64]. </t>
  </si>
  <si>
    <t xml:space="preserve">The homology models were created using the DockoMatic 2.1 and MODELLER packages [65]. The α3β2-nAChR subunit dimer consisting of only the extracellular domains, although nAChRs exist naturally as a pentameric transmembrane protein complexes [27]. </t>
  </si>
  <si>
    <t>D2VER9</t>
  </si>
  <si>
    <t xml:space="preserve">A similar domain arrangement can be found in some Excavata proteins, two of the Giardia lamblia and one of the N. gruberi. </t>
  </si>
  <si>
    <t xml:space="preserve">In the highly homologous Giardia proteins only the C-terminal domain contains the Rossmann-like motif (cf. Fig. 3), while this motif is lacking in the Naegleria (D2VER9_NAEGR) ones. </t>
  </si>
  <si>
    <t xml:space="preserve">Apicortins: Tg, Toxoplasma gondii (EEA97769); Sp, Spizellomyces punctatus (SPPG_06588); Ta, Trichoplax adhaerens (XP_002111209). </t>
  </si>
  <si>
    <t xml:space="preserve">Proteins with partial p25alpha domain(s): Chr2, Chlamydomonas reinhardtii (XP_001690551); Vc, Volvox carteri (XP_002946586); Tp, Trimastix pyriformis TPE00006173 (EC840067*); Tht, Thecamonas trahens (AMSG_02233); Hd, Hyperamoeba dachnaya HDE00004089 (EC854006*); Aa, Aureococcus anophagefferens (EGB10333); Phi, Phytophthora infestans (XP_002907772); Jl2, Jakoba libera (EC691986*); Se, Seculamonas ecuadoriensis SEE00002453 (EC817264*); Ng, Naegleria gruberi D2VER9_NAEGR (EFC44650). </t>
  </si>
  <si>
    <t xml:space="preserve">Amino acid residues identical or similar in both short- and long-type TPPPs and in proteins containing partial p25alpha domain(s) are indicated by black background. Amino acid residues identical or similar in short- or long-type TPPPs and in proteins containing partial p25alpha domain(s) are indicated by grey background. </t>
  </si>
  <si>
    <t>PMC2731242</t>
  </si>
  <si>
    <t>Q8I599</t>
  </si>
  <si>
    <t xml:space="preserve">This central domain contains the catalytic domain of the SCD [13], comprising the three Histidine-Boxes designated region Ia, Ib and II (Fig. 1). </t>
  </si>
  <si>
    <t xml:space="preserve">All eight conserved His residues are essential for stearoyl-CoA desaturase activity, as mutations of any of these residues abrogate enzymatic activity [13]. Δ9-desaturase activity requires two co-acting enzymes, the cytochrome b5 and NADPH cytochrome b5-reductase [30] that were also found to be present in the P. falciparum genome (accession numbers Q8I599 and Q8ID33, respectively). </t>
  </si>
  <si>
    <t xml:space="preserve">The cytochrome b5 reductase provides cytochrome b5 with electrons and protons extracted from NADPH. These attach to HisBox of SCD through two iron atoms and attaches two protons and two electrons to the fatty acyl-CoAs [31]. </t>
  </si>
  <si>
    <t>Q8I0W9</t>
  </si>
  <si>
    <t xml:space="preserve">Aligned sequences of stearoyl-CoA Δ9-desaturases. </t>
  </si>
  <si>
    <t xml:space="preserve">Multiple sequence alignment was performed using CLUSTALW (http://www.ebi.ac.uk/Tools/clustalw2/index.html) and the BoxShade package (http://www.ch.embnet.org/software/BOX_form.html). P. falciparum SCD (GenBank accession number Q8I0W9) was compared with human SCD1 (accession number: O60427), Mus musculus SCD1 (accession number Q547C4) and Drosophila melanogaster SCD1 sequence (accession number Q7K4Y0). </t>
  </si>
  <si>
    <t xml:space="preserve">PfSCD transmembrane domains were predicted using the TMHMM package (http://www.cbs.dtu.dk/services/TMHMM-2.0/) and are shown in grey. Stars indicate the eight conserved His residues (2 in region Ia, 3 in region Ib, and 3 in region II). </t>
  </si>
  <si>
    <t>H3HA10</t>
  </si>
  <si>
    <t xml:space="preserve">Protein expression and purification </t>
  </si>
  <si>
    <t xml:space="preserve">The E. coli codon-optimized gene sequence of our designed construct H3HA10 was synthesized with a stop codon at the 3’ end (GenScript, USA). </t>
  </si>
  <si>
    <t xml:space="preserve">The gene was cloned into the expression vector pET-28a (+) (Novagen) in-frame with the N-terminal His-tag between the NdeI and BamHI restriction sites. The E. coli codon-optimized gene sequences encoding IZ and foldon were individually synthesized (Abexome, India) with KpnI and HindIII restriction sites at the 5’ and 3’ ends respectively. </t>
  </si>
  <si>
    <t xml:space="preserve">The designed proteins were expressed in E. coli BL21(DE3) cells. </t>
  </si>
  <si>
    <t xml:space="preserve">H3HA10, H3HA10-IZ, and H3HA10-Foldon were all purified using a similar protocol from the soluble fraction of the cell culture lysate. </t>
  </si>
  <si>
    <t xml:space="preserve">Briefly, a single transformed colony of E. coli BL21(DE3) cells was inoculated into 50 ml of Luria-Bertani broth (HiMedia). The primary culture (50 ml) was grown overnight until saturation at 37°C. </t>
  </si>
  <si>
    <t xml:space="preserve">Antibody binding studies using surface plasmon resonance </t>
  </si>
  <si>
    <t xml:space="preserve">Binding affinity of the purified proteins (H3HA10, H3HA10-IZ, and H3HA10-Foldon) and full-length recombinant HAs (rHAs) (H3N2 A/Aichi/2/68 and H1N1 A/Puerto Rico/8/34) (Sino Biological Inc., Beijing, China) to the single-chain variable fragment (scFv) of the stem-directed bnAb FI6v3 was determined by surface plasmon resonance (SPR) experiments performed with a Biacore2000 optical biosensor (Biacore, Uppsala, Sweden) at 25°C. </t>
  </si>
  <si>
    <t xml:space="preserve">Recombinant FI6v3-scFv was produced as described previously (32). Amine coupling chemistry was used to immobilize 750 response units (RU) of the ligand (FI6v3-scFv) to the surface of a CM5 chip (GE HealthCare, Uppsala, Sweden). </t>
  </si>
  <si>
    <t xml:space="preserve">During HA protein minimization, we performed iterative calculations to identify residue fragments: 191-461, 2901-3211, and 442-1132 (included in H3HA10) within the stem domain having minimalistic interactions with the rest of HA (Figure 1B). </t>
  </si>
  <si>
    <t xml:space="preserve">Residues from HA1 and HA2 subunits are distinguished by subscripts 1 or 2 respectively. The termini of HA stem-fragments in H3HA10 also had optimal Cα-Cα distances for “molecular stitching” as indicated in Figure 1B from our analysis of the Cα-Cα distance matrix of H3 HA. </t>
  </si>
  <si>
    <t xml:space="preserve">Protein purification and biophysical characterization of HA stem-fragment immunogens. (A) SDS-PAGE profile of the purified proteins. </t>
  </si>
  <si>
    <t xml:space="preserve">Lane 1: PageRuler Plus prestained protein ladder (Thermo Scientific), lane 2: H3HA10, lane 3: H3HA10-IZ, and lane 4: H3HA10-Foldon. </t>
  </si>
  <si>
    <t xml:space="preserve">All the designed proteins were purified from the soluble fraction of E. coli cell culture lysate. H3HA10 was partially degraded upon purification. </t>
  </si>
  <si>
    <t xml:space="preserve">The shoulder of the elution peak corresponds to H3HA10ΔCt. </t>
  </si>
  <si>
    <t xml:space="preserve">H3HA10-IZ and H3HA10-Foldon predominantly elute as a homogenous oligomer (probably trimer) and do not form higher order aggregates. (B) The column was calibrated using a broad range of molecular weight markers (x). </t>
  </si>
  <si>
    <t xml:space="preserve">The elution volume(s) of the designed protein(s) corresponding to A220 signal maxima were plotted [open circles (∘)] on the calibration curve to estimate the molecular weights. </t>
  </si>
  <si>
    <t xml:space="preserve">Accordingly, the oligomeric derivatives of H3HA10 had considerably tighter binding to FI6v3-scFv. </t>
  </si>
  <si>
    <t xml:space="preserve">H3HA10-IZ and H3HA10-Foldon had an equilibrium dissociation constant (KD) of 89.5 ± 3.2 and 114.3 ± 6.8 nM, respectively (Table 1; Figures S2 in Supplementary Material). </t>
  </si>
  <si>
    <t xml:space="preserve">Characterization of antigen-specific antibody response All the designed HA stem-fragment proteins were highly immunogenic in mice and elicited a robust antibody response with self-titers ≥1 × 106. </t>
  </si>
  <si>
    <t>P38605</t>
  </si>
  <si>
    <t xml:space="preserve">The search for LdCAS conserved domains returned one hit, the squalene cyclase (SQCY) domain subgroup 1 (NCBI CDDS ID: cd02892), which has an alpha 6 –alpha 6 barrel fold and belongs to the Isopren C2 like superfamily (NCBI CDDS ID: cl08267). </t>
  </si>
  <si>
    <t xml:space="preserve">Further, using the CAS1 from A. thaliana (UniProtKB ID: P38605), we were able to identify all five farnesyltransferase B subunit (PFTB) repeats in LdCAS. </t>
  </si>
  <si>
    <t xml:space="preserve">The mutagenesis sites, where the change of residues leads to the production of distinct compounds, and the active sites of AtCAS1 and LdCAS were all the same, suggesting that our LdCAS is indeed a cycloartenol synthase, as AtCAS1 is the cycloartenol synthase from A. thaliana, previously isolated and characterized [29]. A phylogenetic tree using the amino acid sequences from putative OSCs from other species formed seven major groups (Fig 1). </t>
  </si>
  <si>
    <t>PMC4380213</t>
  </si>
  <si>
    <t>P07293</t>
  </si>
  <si>
    <t xml:space="preserve">Full-length rabbit CaV1.1 has 1,873 residues (SwissProt accession no. P07293; Tanabe et al., 1987). </t>
  </si>
  <si>
    <t xml:space="preserve">In vivo electroporation, dissociation, and imaging of flexor digitorum brevis (FDB) fibers cDNA plasmids were delivered to FDB fibers of anesthetized 3-mo-old male C57BL/6J mice (The Jackson Laboratory) via an in vivo electroporation protocol similar to that originally described by DiFranco et al. (2007). </t>
  </si>
  <si>
    <t>Q02789</t>
  </si>
  <si>
    <t xml:space="preserve">Alignment of C termini of CaV1.1 from rabbit (SwissProt accession no. P07293.1; blue font) and mouse (SwissProt accession no. Q02789), with introduced gaps indicated by asterisks. </t>
  </si>
  <si>
    <t xml:space="preserve">Residues 1,381–1,570 are identical for the two sequences. Residues of the mouse sequence that differ from those of rabbit are indicated by cyan highlighting. </t>
  </si>
  <si>
    <t>P63162</t>
  </si>
  <si>
    <t xml:space="preserve">Of particular interest in the context of SMA pathology is SNRPN (this protein is also known as SmN, denoted with a lowercase ‘m’), which is expressed in neural tissues (Schmauss et al., 1992) and can replace SNRPB in the heptameric Sm protein ring (Huntriss et al., 1993). </t>
  </si>
  <si>
    <t xml:space="preserve">The human SNRPN protein differs from SNRPB′ by 17 amino acids (UniProt identifiers P63162 and P14678, respectively), and little is known about its behaviour other than its incorporation into snRNPs, although the SNRPN gene locus is within the paternally imprinted region of the genome critical in Prader–Willi syndrome (Özçelik et al., 1992). </t>
  </si>
  <si>
    <t xml:space="preserve">There is growing appreciation that some Sm proteins may ‘moonlight’ in functions beyond their presence in splicing snRNPs. In addition to the role of SNRPB in cytoplasmic trafficking vesicles in human cells, in Drosophila the homologues of SNRPB and SNRPD3 are implicated in mRNA localisation (Gonsalvez et al., 2010) and SNRPD1 has a role in micro (mi)RNA biogenesis (Xiong et al., 2015). </t>
  </si>
  <si>
    <t xml:space="preserve">Differences in amino acid sequence are in red. </t>
  </si>
  <si>
    <t xml:space="preserve">Sequences are from Uniprot [entries P63162 (SNRPN) and P14678-2 (SNRPB)]. </t>
  </si>
  <si>
    <t xml:space="preserve">(D) NCDN was identified in the interactome of YFP–SNRPN, with five unique peptide hits encompassing 9% sequence coverage. Each Ion score (Mascot Ion Score) was above the threshold for peptide identity (Mascot Identity Score), with two out of the five identified peptides having a score of above double the threshold score. </t>
  </si>
  <si>
    <t>Q96RS0</t>
  </si>
  <si>
    <t xml:space="preserve">SNRPN has a proline-rich C-terminal tail that SNRPB lacks, although a similar sequence is present in SNRPB′ (Mourao et al., 2016), an alternatively spliced product of the SNRPB gene. </t>
  </si>
  <si>
    <t xml:space="preserve">Several proteins were identified in the SNRPN interactome but not the SNRPB interactome, such as nuclear receptor co-activator 6 interacting protein (UniProt Q96RS0), and 7SK snRNA methylphosphate capping enzyme (UniProt Q7L2J0), both of which are associated with snRNA capping (Hausmann et al., 2008; Jeronimo et al., 2007). </t>
  </si>
  <si>
    <t xml:space="preserve">Additionally, RNA-binding protein 40 (UniProt Q96LT9) was uniquely identified within the SNRPN interactome, and is involved in the minor spliceosome (Benecke et al., 2005). This suggests that some of these proteins may interact preferentially with SNRPN, perhaps mediated by amino acid changes within the proline-rich tail. </t>
  </si>
  <si>
    <t>Q96LT9</t>
  </si>
  <si>
    <t xml:space="preserve">Additionally, RNA-binding protein 40 (UniProt Q96LT9) was uniquely identified within the SNRPN interactome, and is involved in the minor spliceosome (Benecke et al., 2005). </t>
  </si>
  <si>
    <t xml:space="preserve">This suggests that some of these proteins may interact preferentially with SNRPN, perhaps mediated by amino acid changes within the proline-rich tail. However, further validation and additional experimentation would be required to confirm these differences in interactome between SNRPN and SNRPB, and to investigate specific functions for the distinct Sm protein family members. </t>
  </si>
  <si>
    <t>P62694</t>
  </si>
  <si>
    <t xml:space="preserve">Tris‐HCl cellobiose binding site mutations were mapped onto the Talaromyces emersonii Cel7A (TeCel7A) enzyme. </t>
  </si>
  <si>
    <t xml:space="preserve">Protein sequences of TrCel7A (Uniprot accession number: P62694) and TeCel7A (Uniprot accession number: Q8TFL9) were aligned using the ExPASy Bioinformatics Resource Portal local similarity program alignment tool (Supplemental Fig. </t>
  </si>
  <si>
    <t>Q92400</t>
  </si>
  <si>
    <t xml:space="preserve">TeCel7A variants were generated in yeast expression vector pCu424 (Labbé and Thiele, 1999). </t>
  </si>
  <si>
    <t xml:space="preserve">Because TeCel7A does not naturally contain a carbohydrate binding module (CBM), the CBM from Agaricus bisporus (Uniprot accession number: Q92400) was appended to the catalytic domain using a short, flexible linker from Acremonium thermophilum (Uniprot accession number: A7WNT9) as described previously (Dana et al., 2012). </t>
  </si>
  <si>
    <t xml:space="preserve">Inclusion of the native signal sequence allowed for secreted enzyme expression and enabled the mature form of the protein to carry the proper N‐terminal pyroglutamate following signal sequence cleavage (Dana et al., 2014). DNA and protein sequences encoding the wild‐type TeCel7A enzyme (with added linker and CBM) are detailed in Supplemental Figure S2. </t>
  </si>
  <si>
    <t>PMC3295589</t>
  </si>
  <si>
    <t>Q9UQY5</t>
  </si>
  <si>
    <t xml:space="preserve">U. maydis sequence data can be found in the UniProt data library under accession numbers UniProt:Q4P380 for Pmt4, UniProt:Q4P140 for Pmt1, UniProt:Q4PAX9 for Cwh41, UniProt:Q4PHD3 for Msb2, UniProt:Q9UQY5 for Kpp2/Ubc3, UniProt:Q4PC32 for Kpp6, UniProt:Q8J230 for Kpp4/Ubc4, UniProt:Q99078 for Fuz7/Ubc5, UniProt:Q4PET9 for Pit1, UniProt:Q4PF78 for Um01235, UniProt:Q4P817 for Um03746, UniProt:Q4P814 for Um03749 and UniProt:Q4P5N3 for Um04580. </t>
  </si>
  <si>
    <t>P15923</t>
  </si>
  <si>
    <t xml:space="preserve">In ID3 mutated BL cases (n = 11) (central box), this number lies between the control and the ID3 unmutated cases (n = 9) (p = 0.09) (Wilcoxon rank sum test)Fig. 7The ID3-TCF3-CFBA2T3 complex. a Protein structure of TCF3 (green) in complex with ID3 (blue) and bound to DNA (bottom). </t>
  </si>
  <si>
    <t xml:space="preserve">The location of the domain is inferred by sequence similarity to the structure from protein databank code 2ypa chain A (a heterodimeric complex involving an equivalent domain from human TAL1 in complex with DNA). Differences between the sequences are highlighted (uncolored and bold for uncharged amino acids; red for negatively charged and blue for positively charged amino acids). </t>
  </si>
  <si>
    <t>PMC6310946</t>
  </si>
  <si>
    <t>B4FQP4</t>
  </si>
  <si>
    <t xml:space="preserve">As previous research shows, decreasing the phenylpropanoid biosynthesis rate can significantly lower plant resistance [58, 59]. </t>
  </si>
  <si>
    <t xml:space="preserve">In our study, we identified three proteins (B4FQP4, K7VC35, and Q6VWJ0) related to the phenylpropanoid biosynthetic process, which abundances were decreased with S2 treatment. </t>
  </si>
  <si>
    <t xml:space="preserve">Besides, we also found that a series of proteins (A0A096RTN1, A0A096T686, A0A0B4J3G7, B4FA32, B4FR89, B6SIF0, B6SQM0, C0HGH7, K7VC35, K7VH58, and P33679) involved with the defence categories were down-accumulated with S2 treatment. Similar results have been reported in rice that received a stress [60]. </t>
  </si>
  <si>
    <t>B4FA32</t>
  </si>
  <si>
    <t xml:space="preserve">Besides, we also found that a series of proteins (A0A096RTN1, A0A096T686, A0A0B4J3G7, B4FA32, B4FR89, B6SIF0, B6SQM0, C0HGH7, K7VC35, K7VH58, and P33679) involved with the defence categories were down-accumulated with S2 treatment. </t>
  </si>
  <si>
    <t xml:space="preserve">Similar results have been reported in rice that received a stress [60]. Moreover, a series of proteins that play roles in plant defences were identified in S4 treatment. </t>
  </si>
  <si>
    <t>A8IK79</t>
  </si>
  <si>
    <t xml:space="preserve">Asr proteins function in response to abiotic stresses in plants [67–71]. </t>
  </si>
  <si>
    <t xml:space="preserve">Therefore, the down-regulation of Asr protein (A8IK79) in ear leaves with S4 treatment indicated that removing four leaves weakened the tolerance of maize to abiotic stress. </t>
  </si>
  <si>
    <t xml:space="preserve">Zeamatin was first identified in corn seeds with high amino acid homology to PR-5 proteins. Besides, it has potent antifungal activity against a number of plant pathogens [72]. </t>
  </si>
  <si>
    <t>F6YV64</t>
  </si>
  <si>
    <t xml:space="preserve">Based on RNA-seq data, a missense variant ((SH3RF2:c.796 T &gt; C:(p.Ser266Pro)) affecting a conserved residue was detected.. </t>
  </si>
  <si>
    <t xml:space="preserve">Equine SH3RF2 (UniProtKB - F6YV64) contains 4 domains: one RING-type domain and three SH3 (src Homology-3) domains that are responsible for protein-protein interactions in signal transduction pathways [23]. </t>
  </si>
  <si>
    <t xml:space="preserve">The p.Ser266Pro substitutionis localized in the gene region encoding the protein fragment between the second and third SH3 domain (253 to 382 amino acids). Genesilico Metasever [24] based protein comparisons showed that the SH3RF2:c.796 T &gt; C variant possibly affect protein structure and function. </t>
  </si>
  <si>
    <t>P25929</t>
  </si>
  <si>
    <t xml:space="preserve">The sequence of the hY1 receptor (Swiss-Prot accession number: P25929) was aligned with a multiple sequence alignment of all the inactive-like GPCRs of known structure using the GPCR-ModSim (http://gpcr.usc.es) web-server [39]. </t>
  </si>
  <si>
    <t xml:space="preserve">The human C-X-C chemokine receptor type 4 (hCXCR4) was considered the best template for modeling of the hY1 receptor because it is a peptide binding GPCR with high homology to hY1 in the C-terminal part of extracellular loop 2. This loop segment (Cys5.25-Ser5.31 in hY1) constitutes part of the orthosteric binding cavity wall and is often involved in ligand binding. </t>
  </si>
  <si>
    <t>PMC5331984</t>
  </si>
  <si>
    <t>P31041</t>
  </si>
  <si>
    <t xml:space="preserve">mPEG PV1-Fab’ (PV1) was provided by Dr. Bernard Vanhove (INSERM U1064, Nantes, France).Briefly, PV1 has been produced by conjugating a 40KDa polyethylene glycol moiety (Sunbright GL2-400MA; NOF Corporation, Japan) to Fab’ fragments obtained from the PV-1 antibody (ATCC HB 11944). </t>
  </si>
  <si>
    <t xml:space="preserve">ATCC HB 11944 is a hamster monoclonal antibody reacting against mouse CD28 (P31041; Mouse Cd28.), and not against other molecules, such as CTLA-4 (http://web.expasy.org/cellosaurus/CVCL_8970). </t>
  </si>
  <si>
    <t xml:space="preserve">Induction of EAU and anti-CD28 treatment B10.RIII mice (n = 5–10/group), male and female at 4 to 6 weeks-old, were immunized subcutaneously at the flanks with 50 μg/animal of 161–180 IRBP peptide emulsified in 200μL of complete Freund’s adjuvant (v/v) [8]. </t>
  </si>
  <si>
    <t>P04626</t>
  </si>
  <si>
    <t xml:space="preserve">Data collection and protein BLAST (basic local alignment search tool) </t>
  </si>
  <si>
    <t xml:space="preserve">The human HER2 amino acid sequence with accession number P04626 was compared to the UNIPROT database using BLAST via the web service (http://www.uniprot.org/) with default setting. </t>
  </si>
  <si>
    <t xml:space="preserve">Structural conserved motifs scanning in PROSITE database According to the domain organization of the ErbB family, the extracellular domain region of HER2 has ∼620 residues [25]. </t>
  </si>
  <si>
    <t>PMC6458243</t>
  </si>
  <si>
    <t>P20432</t>
  </si>
  <si>
    <t xml:space="preserve">In order to improve the credibility of data sets, the integration of multi-omic approaches has been applied in many fields (Dittmer et al., 2012). </t>
  </si>
  <si>
    <t xml:space="preserve">Based on the differential expression of target proteins/genes, we found four common up-regulated proteins/genes, i.e., GST (P20432), larval serum protein (Q24388), FKBP12 (P48375), and FoxO (B4G4S8). </t>
  </si>
  <si>
    <t xml:space="preserve">FKBP12 (Figure 4A) inhibits the activity of the TOR protein (Somarelli and Herrera, 2007). TOR is an atypical serine/threonine kinase in the phosphatidylinositol kinase-related kinase (PIKK) family and a major regulator of growth in eukaryotes (Zoncu et al., 2010). </t>
  </si>
  <si>
    <t>Q9VFE4</t>
  </si>
  <si>
    <t xml:space="preserve">In Aedes albopictus, FoxO may be involved with increasing the transcript levels of genes related to fatty acid synthesis, as observed in early diapause females (Poelchau et al., 2011). </t>
  </si>
  <si>
    <t xml:space="preserve">In addition, we identified six common down-regulated proteins/genes comprising 40S ribosomal protein (Q9VFE4), JHAMT (Q9VJK8), YP1 (P06607), YP2 (P02843), YP3 (P02844), and NADH (Q9V4E0) (Supplementary Table S2). </t>
  </si>
  <si>
    <t xml:space="preserve">JHAMT (Figure 4C) is the ultimate enzyme in the JH biosynthetic pathway, and it is considered to be critical for regulating JH synthesis (Shinoda and Itoyama, 2003). JH regulates many physiological processes in insects, such as diapause (Denlinger and Tanaka, 1989). </t>
  </si>
  <si>
    <t>PMC6350856</t>
  </si>
  <si>
    <t>B2IV87</t>
  </si>
  <si>
    <t xml:space="preserve">To confirm the presence of diazotrophic microorganisms in the sub-community co-cultures, we searched for the NifH protein sequence, an enzyme involved in nitrogen fixation and relevant in symbiotic relationships (Warshan et al 2018). </t>
  </si>
  <si>
    <t xml:space="preserve">We used the NifH protein from N.punctiforme PCC 73102 (B2IV87), Bradyrhizobium japonicum OX = 375 (I4DDG5), and Mesorhizobium japonicum LMG 29417 (Q98AP7) from the NCBI databases (July 2018), as query sequences to perform standard protein BLAST searches with the default parameters. </t>
  </si>
  <si>
    <t>P14867</t>
  </si>
  <si>
    <t xml:space="preserve">The 2.97 Å crystal structure of the GABA β3 homopentamer (Miller and Aricescu, 2014) was used as basis for homology modeling. </t>
  </si>
  <si>
    <t xml:space="preserve">We carried out a sequence alignment of the α1 sequence (Uniprot entry P14867, The UniProt Consortium, 2013) and the β3 subunit sequences from the crystal structure with MUSCLE (Edgar, 2004; default settings). </t>
  </si>
  <si>
    <t xml:space="preserve">The resulting alignment showed 35.3% sequence identity and 61.9% sequence similarity and is included in the Supplementary Material. As we know from GPCR modeling, an identity &gt;35% is a good basis for homology modeling of transmembrane proteins (Wolf et al., 2008; Kufareva et al., 2011). </t>
  </si>
  <si>
    <t>P00519</t>
  </si>
  <si>
    <t xml:space="preserve">The Tyr245 residue localizes in the linker region between the SH2 and kinase domains, while the Ala356 localizes in the kinase domain. </t>
  </si>
  <si>
    <t xml:space="preserve">Prepared based on UniProt database domains, ID P00519. </t>
  </si>
  <si>
    <t xml:space="preserve">(C) The 3D structure of ABL1 1b protein isoform, its N-terminal domains, and the localization of the two mutated ABL1 residues. Based on the structural data from Nagar et al., 2003 (PDB ID 1OPL)18 using Swiss-PdbViewer19. </t>
  </si>
  <si>
    <t>TOTAL</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</si>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</sst>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sz val="10"/>
      <name val="Arial"/>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Border="0" applyAlignment="0" applyProtection="0"/>
  </cellStyleXfs>
  <cellXfs count="6">
    <xf numFmtId="0" fontId="0" fillId="0" borderId="0" xfId="0"/>
    <xf numFmtId="49" fontId="0" fillId="0" borderId="0" xfId="0" applyNumberFormat="1" applyFont="1"/>
    <xf numFmtId="0" fontId="2" fillId="0" borderId="0" xfId="0" applyFont="1"/>
    <xf numFmtId="9" fontId="1" fillId="0" borderId="0" xfId="1"/>
    <xf numFmtId="10" fontId="1" fillId="0" borderId="0" xfId="1" applyNumberFormat="1"/>
    <xf numFmtId="10" fontId="2" fillId="0" borderId="0" xfId="1" applyNumberFormat="1" applyFont="1"/>
  </cellXfs>
  <cellStyles count="2">
    <cellStyle name="Normal" xfId="0" builtinId="0"/>
    <cellStyle name="Percent" xfId="1" builtinId="5"/>
  </cellStyles>
  <dxfs count="5">
    <dxf>
      <font>
        <b/>
      </font>
      <numFmt numFmtId="0" formatCode="General"/>
    </dxf>
    <dxf>
      <font>
        <b/>
      </font>
      <numFmt numFmtId="0" formatCode="General"/>
    </dxf>
    <dxf>
      <numFmt numFmtId="0" formatCode="General"/>
    </dxf>
    <dxf>
      <numFmt numFmtId="0" formatCode="General"/>
    </dxf>
    <dxf>
      <font>
        <b val="0"/>
        <i val="0"/>
        <strike val="0"/>
        <condense val="0"/>
        <extend val="0"/>
        <outline val="0"/>
        <shadow val="0"/>
        <u val="none"/>
        <vertAlign val="baseline"/>
        <sz val="10"/>
        <color auto="1"/>
        <name val="Arial"/>
        <family val="2"/>
        <scheme val="none"/>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fr-FR"/>
              <a:t>Data Citation Repartition in sections </a:t>
            </a:r>
            <a:endParaRPr lang="en-GB"/>
          </a:p>
          <a:p>
            <a:pPr>
              <a:defRPr/>
            </a:pPr>
            <a:r>
              <a:rPr lang="fr-FR"/>
              <a:t>(general)</a:t>
            </a:r>
            <a:endParaRPr lang="en-GB"/>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'Analysis-sectionPost'!$B$1:$M$1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'Analysis-sectionPost'!$B$850:$M$850</c:f>
              <c:numCache>
                <c:formatCode>0.00%</c:formatCode>
                <c:ptCount val="12"/>
                <c:pt idx="0">
                  <c:v>4.3856183326748323E-2</c:v>
                </c:pt>
                <c:pt idx="1">
                  <c:v>5.531410509679968E-3</c:v>
                </c:pt>
                <c:pt idx="2">
                  <c:v>9.0873172659028056E-2</c:v>
                </c:pt>
                <c:pt idx="3">
                  <c:v>1.9755037534571317E-3</c:v>
                </c:pt>
                <c:pt idx="4">
                  <c:v>7.9020150138285269E-3</c:v>
                </c:pt>
                <c:pt idx="5">
                  <c:v>9.9565389174239433E-2</c:v>
                </c:pt>
                <c:pt idx="6">
                  <c:v>2.2915843540102725E-2</c:v>
                </c:pt>
                <c:pt idx="7">
                  <c:v>5.0177795337811144E-2</c:v>
                </c:pt>
                <c:pt idx="8">
                  <c:v>0.32082180956143819</c:v>
                </c:pt>
                <c:pt idx="9">
                  <c:v>0.3441327538522323</c:v>
                </c:pt>
                <c:pt idx="10">
                  <c:v>1.1853022520742789E-2</c:v>
                </c:pt>
                <c:pt idx="11">
                  <c:v>3.9510075069142629E-4</c:v>
                </c:pt>
              </c:numCache>
            </c:numRef>
          </c:val>
          <c:extLst>
            <c:ext xmlns:c16="http://schemas.microsoft.com/office/drawing/2014/chart" uri="{C3380CC4-5D6E-409C-BE32-E72D297353CC}">
              <c16:uniqueId val="{00000000-494A-4269-9AE5-19F754F93C7D}"/>
            </c:ext>
          </c:extLst>
        </c:ser>
        <c:dLbls>
          <c:dLblPos val="outEnd"/>
          <c:showLegendKey val="0"/>
          <c:showVal val="1"/>
          <c:showCatName val="0"/>
          <c:showSerName val="0"/>
          <c:showPercent val="0"/>
          <c:showBubbleSize val="0"/>
        </c:dLbls>
        <c:gapWidth val="219"/>
        <c:overlap val="-27"/>
        <c:axId val="730383144"/>
        <c:axId val="730375600"/>
      </c:barChart>
      <c:catAx>
        <c:axId val="73038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30375600"/>
        <c:crosses val="autoZero"/>
        <c:auto val="1"/>
        <c:lblAlgn val="ctr"/>
        <c:lblOffset val="100"/>
        <c:noMultiLvlLbl val="0"/>
      </c:catAx>
      <c:valAx>
        <c:axId val="730375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30383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baseline="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Class repartition</a:t>
            </a:r>
            <a:endParaRPr lang="en-GB">
              <a:effectLst/>
            </a:endParaRPr>
          </a:p>
          <a:p>
            <a:pPr>
              <a:defRPr/>
            </a:pPr>
            <a:r>
              <a:rPr lang="fr-FR" sz="1800" b="0" i="0" baseline="0">
                <a:effectLst/>
              </a:rPr>
              <a:t>(by paper)</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1-C904-408A-AEC3-FB4E4F6D5134}"/>
              </c:ext>
            </c:extLst>
          </c:dPt>
          <c:dPt>
            <c:idx val="2"/>
            <c:invertIfNegative val="0"/>
            <c:bubble3D val="0"/>
            <c:spPr>
              <a:solidFill>
                <a:srgbClr val="FFC000"/>
              </a:solidFill>
              <a:ln>
                <a:noFill/>
              </a:ln>
              <a:effectLst/>
            </c:spPr>
            <c:extLst>
              <c:ext xmlns:c16="http://schemas.microsoft.com/office/drawing/2014/chart" uri="{C3380CC4-5D6E-409C-BE32-E72D297353CC}">
                <c16:uniqueId val="{00000003-C904-408A-AEC3-FB4E4F6D513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'Analysis-classPost'!$H$1:$J$1</c:f>
              <c:strCache>
                <c:ptCount val="3"/>
                <c:pt idx="0">
                  <c:v>Use</c:v>
                </c:pt>
                <c:pt idx="1">
                  <c:v>Background</c:v>
                </c:pt>
                <c:pt idx="2">
                  <c:v>Creation</c:v>
                </c:pt>
              </c:strCache>
            </c:strRef>
          </c:cat>
          <c:val>
            <c:numRef>
              <c:f>'Analysis-classPost'!$H$850:$J$850</c:f>
              <c:numCache>
                <c:formatCode>0.00%</c:formatCode>
                <c:ptCount val="3"/>
                <c:pt idx="0">
                  <c:v>0.66778742799875479</c:v>
                </c:pt>
                <c:pt idx="1">
                  <c:v>7.6087290684110284E-2</c:v>
                </c:pt>
                <c:pt idx="2">
                  <c:v>0.25612528131713491</c:v>
                </c:pt>
              </c:numCache>
            </c:numRef>
          </c:val>
          <c:extLst>
            <c:ext xmlns:c16="http://schemas.microsoft.com/office/drawing/2014/chart" uri="{C3380CC4-5D6E-409C-BE32-E72D297353CC}">
              <c16:uniqueId val="{00000004-C904-408A-AEC3-FB4E4F6D5134}"/>
            </c:ext>
          </c:extLst>
        </c:ser>
        <c:dLbls>
          <c:showLegendKey val="0"/>
          <c:showVal val="0"/>
          <c:showCatName val="0"/>
          <c:showSerName val="0"/>
          <c:showPercent val="0"/>
          <c:showBubbleSize val="0"/>
        </c:dLbls>
        <c:gapWidth val="219"/>
        <c:overlap val="-27"/>
        <c:axId val="1218978912"/>
        <c:axId val="1218980880"/>
      </c:barChart>
      <c:catAx>
        <c:axId val="12189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80880"/>
        <c:crosses val="autoZero"/>
        <c:auto val="1"/>
        <c:lblAlgn val="ctr"/>
        <c:lblOffset val="100"/>
        <c:noMultiLvlLbl val="0"/>
      </c:catAx>
      <c:valAx>
        <c:axId val="121898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7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endParaRPr lang="en-GB"/>
          </a:p>
          <a:p>
            <a:pPr>
              <a:defRPr/>
            </a:pPr>
            <a:r>
              <a:rPr lang="fr-FR"/>
              <a:t>(general)</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717-4898-A89C-51205B1322DE}"/>
              </c:ext>
            </c:extLst>
          </c:dPt>
          <c:dPt>
            <c:idx val="1"/>
            <c:bubble3D val="0"/>
            <c:spPr>
              <a:solidFill>
                <a:schemeClr val="bg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717-4898-A89C-51205B1322DE}"/>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717-4898-A89C-51205B1322DE}"/>
              </c:ext>
            </c:extLst>
          </c:dPt>
          <c:dLbls>
            <c:dLbl>
              <c:idx val="0"/>
              <c:layout>
                <c:manualLayout>
                  <c:x val="-0.16312139107611559"/>
                  <c:y val="-0.12380686789151356"/>
                </c:manualLayout>
              </c:layout>
              <c:tx>
                <c:rich>
                  <a:bodyPr/>
                  <a:lstStyle/>
                  <a:p>
                    <a:fld id="{26AB7182-F704-4DE0-839C-585CAE851956}" type="VALUE">
                      <a:rPr lang="en-US"/>
                      <a:pPr/>
                      <a:t>[VALUE]</a:t>
                    </a:fld>
                    <a:endParaRPr lang="en-GB"/>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717-4898-A89C-51205B1322DE}"/>
                </c:ext>
              </c:extLst>
            </c:dLbl>
            <c:dLbl>
              <c:idx val="1"/>
              <c:tx>
                <c:rich>
                  <a:bodyPr/>
                  <a:lstStyle/>
                  <a:p>
                    <a:fld id="{1754F58B-EBFE-4D8D-BB07-47455F9EE932}" type="VALUE">
                      <a:rPr lang="en-US"/>
                      <a:pPr/>
                      <a:t>[VALUE]</a:t>
                    </a:fld>
                    <a:endParaRPr lang="en-GB"/>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717-4898-A89C-51205B1322DE}"/>
                </c:ext>
              </c:extLst>
            </c:dLbl>
            <c:dLbl>
              <c:idx val="2"/>
              <c:layout>
                <c:manualLayout>
                  <c:x val="7.3452974628171477E-2"/>
                  <c:y val="0.11792067658209382"/>
                </c:manualLayout>
              </c:layout>
              <c:tx>
                <c:rich>
                  <a:bodyPr/>
                  <a:lstStyle/>
                  <a:p>
                    <a:fld id="{F5D09652-545A-4B84-AAC2-E228FCD92E2C}" type="VALUE">
                      <a:rPr lang="en-US"/>
                      <a:pPr/>
                      <a:t>[VALUE]</a:t>
                    </a:fld>
                    <a:endParaRPr lang="en-GB"/>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717-4898-A89C-51205B1322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'Analysis-classPost'!$B$1:$D$1</c:f>
              <c:strCache>
                <c:ptCount val="3"/>
                <c:pt idx="0">
                  <c:v>Use</c:v>
                </c:pt>
                <c:pt idx="1">
                  <c:v>Background</c:v>
                </c:pt>
                <c:pt idx="2">
                  <c:v>Creation</c:v>
                </c:pt>
              </c:strCache>
            </c:strRef>
          </c:cat>
          <c:val>
            <c:numRef>
              <c:f>'Analysis-classPost'!$B$850:$D$850</c:f>
              <c:numCache>
                <c:formatCode>0.00%</c:formatCode>
                <c:ptCount val="3"/>
                <c:pt idx="0">
                  <c:v>0.77597787435796128</c:v>
                </c:pt>
                <c:pt idx="1">
                  <c:v>8.8107467404188067E-2</c:v>
                </c:pt>
                <c:pt idx="2">
                  <c:v>0.13591465823785065</c:v>
                </c:pt>
              </c:numCache>
            </c:numRef>
          </c:val>
          <c:extLst>
            <c:ext xmlns:c16="http://schemas.microsoft.com/office/drawing/2014/chart" uri="{C3380CC4-5D6E-409C-BE32-E72D297353CC}">
              <c16:uniqueId val="{00000004-0717-4898-A89C-51205B1322D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endParaRPr lang="en-GB"/>
          </a:p>
          <a:p>
            <a:pPr>
              <a:defRPr/>
            </a:pPr>
            <a:r>
              <a:rPr lang="fr-FR"/>
              <a:t>(by paper)</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C48-40B4-8CAF-468AA268221A}"/>
              </c:ext>
            </c:extLst>
          </c:dPt>
          <c:dPt>
            <c:idx val="1"/>
            <c:bubble3D val="0"/>
            <c:spPr>
              <a:solidFill>
                <a:schemeClr val="bg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C48-40B4-8CAF-468AA268221A}"/>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C48-40B4-8CAF-468AA268221A}"/>
              </c:ext>
            </c:extLst>
          </c:dPt>
          <c:dLbls>
            <c:dLbl>
              <c:idx val="0"/>
              <c:layout>
                <c:manualLayout>
                  <c:x val="-0.16312139107611559"/>
                  <c:y val="-0.12380686789151356"/>
                </c:manualLayout>
              </c:layout>
              <c:tx>
                <c:rich>
                  <a:bodyPr/>
                  <a:lstStyle/>
                  <a:p>
                    <a:fld id="{26AB7182-F704-4DE0-839C-585CAE851956}" type="VALUE">
                      <a:rPr lang="en-US"/>
                      <a:pPr/>
                      <a:t>[VALUE]</a:t>
                    </a:fld>
                    <a:endParaRPr lang="en-GB"/>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C48-40B4-8CAF-468AA268221A}"/>
                </c:ext>
              </c:extLst>
            </c:dLbl>
            <c:dLbl>
              <c:idx val="1"/>
              <c:tx>
                <c:rich>
                  <a:bodyPr/>
                  <a:lstStyle/>
                  <a:p>
                    <a:fld id="{1754F58B-EBFE-4D8D-BB07-47455F9EE932}" type="VALUE">
                      <a:rPr lang="en-US"/>
                      <a:pPr/>
                      <a:t>[VALUE]</a:t>
                    </a:fld>
                    <a:endParaRPr lang="en-GB"/>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C48-40B4-8CAF-468AA268221A}"/>
                </c:ext>
              </c:extLst>
            </c:dLbl>
            <c:dLbl>
              <c:idx val="2"/>
              <c:layout>
                <c:manualLayout>
                  <c:x val="7.3452974628171477E-2"/>
                  <c:y val="0.11792067658209382"/>
                </c:manualLayout>
              </c:layout>
              <c:tx>
                <c:rich>
                  <a:bodyPr/>
                  <a:lstStyle/>
                  <a:p>
                    <a:fld id="{F5D09652-545A-4B84-AAC2-E228FCD92E2C}" type="VALUE">
                      <a:rPr lang="en-US"/>
                      <a:pPr/>
                      <a:t>[VALUE]</a:t>
                    </a:fld>
                    <a:endParaRPr lang="en-GB"/>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C48-40B4-8CAF-468AA268221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'Analysis-classPost'!$H$1:$J$1</c:f>
              <c:strCache>
                <c:ptCount val="3"/>
                <c:pt idx="0">
                  <c:v>Use</c:v>
                </c:pt>
                <c:pt idx="1">
                  <c:v>Background</c:v>
                </c:pt>
                <c:pt idx="2">
                  <c:v>Creation</c:v>
                </c:pt>
              </c:strCache>
            </c:strRef>
          </c:cat>
          <c:val>
            <c:numRef>
              <c:f>'Analysis-classPost'!$H$850:$J$850</c:f>
              <c:numCache>
                <c:formatCode>0.00%</c:formatCode>
                <c:ptCount val="3"/>
                <c:pt idx="0">
                  <c:v>0.66778742799875479</c:v>
                </c:pt>
                <c:pt idx="1">
                  <c:v>7.6087290684110284E-2</c:v>
                </c:pt>
                <c:pt idx="2">
                  <c:v>0.25612528131713491</c:v>
                </c:pt>
              </c:numCache>
            </c:numRef>
          </c:val>
          <c:extLst>
            <c:ext xmlns:c16="http://schemas.microsoft.com/office/drawing/2014/chart" uri="{C3380CC4-5D6E-409C-BE32-E72D297353CC}">
              <c16:uniqueId val="{00000006-EC48-40B4-8CAF-468AA268221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Class repartition</a:t>
            </a:r>
            <a:endParaRPr lang="en-GB">
              <a:effectLst/>
            </a:endParaRPr>
          </a:p>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(general)</a:t>
            </a:r>
            <a:endParaRPr lang="en-GB">
              <a:effectLst/>
            </a:endParaRPr>
          </a:p>
        </c:rich>
      </c:tx>
      <c:overlay val="0"/>
      <c:spPr>
        <a:noFill/>
        <a:ln>
          <a:noFill/>
        </a:ln>
        <a:effectLst/>
      </c:spPr>
    </c:title>
    <c:autoTitleDeleted val="0"/>
    <c:plotArea>
      <c:layout/>
      <c:barChart>
        <c:barDir val="col"/>
        <c:grouping val="clustered"/>
        <c:varyColors val="0"/>
        <c:ser>
          <c:idx val="1"/>
          <c:order val="0"/>
          <c:tx>
            <c:v>Train set</c:v>
          </c:tx>
          <c:spPr>
            <a:solidFill>
              <a:schemeClr val="accent2"/>
            </a:solidFill>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C-1C8E-4E85-A064-3E1858D475E7}"/>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D-1C8E-4E85-A064-3E1858D475E7}"/>
              </c:ext>
            </c:extLst>
          </c:dPt>
          <c:cat>
            <c:strRef>
              <c:f>'[1]Analysis-class23'!$B$1:$D$1</c:f>
              <c:strCache>
                <c:ptCount val="3"/>
                <c:pt idx="0">
                  <c:v>Use</c:v>
                </c:pt>
                <c:pt idx="1">
                  <c:v>Background</c:v>
                </c:pt>
                <c:pt idx="2">
                  <c:v>Creation</c:v>
                </c:pt>
              </c:strCache>
            </c:strRef>
          </c:cat>
          <c:val>
            <c:numRef>
              <c:f>'[1]Analysis-class23'!$B$547:$D$547</c:f>
              <c:numCache>
                <c:formatCode>0.00%</c:formatCode>
                <c:ptCount val="3"/>
                <c:pt idx="0">
                  <c:v>0.71578947368421053</c:v>
                </c:pt>
                <c:pt idx="1">
                  <c:v>0.12763157894736843</c:v>
                </c:pt>
                <c:pt idx="2">
                  <c:v>0.15657894736842104</c:v>
                </c:pt>
              </c:numCache>
            </c:numRef>
          </c:val>
          <c:extLst>
            <c:ext xmlns:c16="http://schemas.microsoft.com/office/drawing/2014/chart" uri="{C3380CC4-5D6E-409C-BE32-E72D297353CC}">
              <c16:uniqueId val="{0000000B-1C8E-4E85-A064-3E1858D475E7}"/>
            </c:ext>
          </c:extLst>
        </c:ser>
        <c:ser>
          <c:idx val="0"/>
          <c:order val="1"/>
          <c:tx>
            <c:v>Test set</c:v>
          </c:tx>
          <c:spPr>
            <a:solidFill>
              <a:srgbClr val="0070C0"/>
            </a:solidFill>
            <a:ln>
              <a:noFill/>
            </a:ln>
            <a:effectLst/>
          </c:spPr>
          <c:invertIfNegative val="0"/>
          <c:dPt>
            <c:idx val="1"/>
            <c:invertIfNegative val="0"/>
            <c:bubble3D val="0"/>
            <c:spPr>
              <a:solidFill>
                <a:srgbClr val="0070C0"/>
              </a:solidFill>
              <a:ln>
                <a:noFill/>
              </a:ln>
              <a:effectLst/>
            </c:spPr>
            <c:extLst>
              <c:ext xmlns:c16="http://schemas.microsoft.com/office/drawing/2014/chart" uri="{C3380CC4-5D6E-409C-BE32-E72D297353CC}">
                <c16:uniqueId val="{00000007-1C8E-4E85-A064-3E1858D475E7}"/>
              </c:ext>
            </c:extLst>
          </c:dPt>
          <c:dPt>
            <c:idx val="2"/>
            <c:invertIfNegative val="0"/>
            <c:bubble3D val="0"/>
            <c:spPr>
              <a:solidFill>
                <a:srgbClr val="0070C0"/>
              </a:solidFill>
              <a:ln>
                <a:noFill/>
              </a:ln>
              <a:effectLst/>
            </c:spPr>
            <c:extLst>
              <c:ext xmlns:c16="http://schemas.microsoft.com/office/drawing/2014/chart" uri="{C3380CC4-5D6E-409C-BE32-E72D297353CC}">
                <c16:uniqueId val="{00000009-1C8E-4E85-A064-3E1858D475E7}"/>
              </c:ext>
            </c:extLst>
          </c:dPt>
          <c:cat>
            <c:strRef>
              <c:f>'Analysis-classPost'!$B$1:$D$1</c:f>
              <c:strCache>
                <c:ptCount val="3"/>
                <c:pt idx="0">
                  <c:v>Use</c:v>
                </c:pt>
                <c:pt idx="1">
                  <c:v>Background</c:v>
                </c:pt>
                <c:pt idx="2">
                  <c:v>Creation</c:v>
                </c:pt>
              </c:strCache>
            </c:strRef>
          </c:cat>
          <c:val>
            <c:numRef>
              <c:f>'Analysis-classPost'!$B$850:$D$850</c:f>
              <c:numCache>
                <c:formatCode>0.00%</c:formatCode>
                <c:ptCount val="3"/>
                <c:pt idx="0">
                  <c:v>0.77597787435796128</c:v>
                </c:pt>
                <c:pt idx="1">
                  <c:v>8.8107467404188067E-2</c:v>
                </c:pt>
                <c:pt idx="2">
                  <c:v>0.13591465823785065</c:v>
                </c:pt>
              </c:numCache>
            </c:numRef>
          </c:val>
          <c:extLst>
            <c:ext xmlns:c16="http://schemas.microsoft.com/office/drawing/2014/chart" uri="{C3380CC4-5D6E-409C-BE32-E72D297353CC}">
              <c16:uniqueId val="{0000000A-1C8E-4E85-A064-3E1858D475E7}"/>
            </c:ext>
          </c:extLst>
        </c:ser>
        <c:dLbls>
          <c:showLegendKey val="0"/>
          <c:showVal val="0"/>
          <c:showCatName val="0"/>
          <c:showSerName val="0"/>
          <c:showPercent val="0"/>
          <c:showBubbleSize val="0"/>
        </c:dLbls>
        <c:gapWidth val="219"/>
        <c:overlap val="-27"/>
        <c:axId val="1218978912"/>
        <c:axId val="1218980880"/>
      </c:barChart>
      <c:catAx>
        <c:axId val="12189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80880"/>
        <c:crosses val="autoZero"/>
        <c:auto val="1"/>
        <c:lblAlgn val="ctr"/>
        <c:lblOffset val="100"/>
        <c:noMultiLvlLbl val="0"/>
      </c:catAx>
      <c:valAx>
        <c:axId val="121898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78912"/>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Class repartition</a:t>
            </a:r>
            <a:endParaRPr lang="en-GB">
              <a:effectLst/>
            </a:endParaRPr>
          </a:p>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(by paper)</a:t>
            </a:r>
            <a:endParaRPr lang="en-GB">
              <a:effectLst/>
            </a:endParaRPr>
          </a:p>
        </c:rich>
      </c:tx>
      <c:overlay val="0"/>
      <c:spPr>
        <a:noFill/>
        <a:ln>
          <a:noFill/>
        </a:ln>
        <a:effectLst/>
      </c:spPr>
    </c:title>
    <c:autoTitleDeleted val="0"/>
    <c:plotArea>
      <c:layout/>
      <c:barChart>
        <c:barDir val="col"/>
        <c:grouping val="clustered"/>
        <c:varyColors val="0"/>
        <c:ser>
          <c:idx val="1"/>
          <c:order val="0"/>
          <c:tx>
            <c:v>Train set</c:v>
          </c:tx>
          <c:spPr>
            <a:solidFill>
              <a:schemeClr val="accent2"/>
            </a:solidFill>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C-0068-4594-ADE7-98FBCE0E3628}"/>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D-0068-4594-ADE7-98FBCE0E3628}"/>
              </c:ext>
            </c:extLst>
          </c:dPt>
          <c:cat>
            <c:strRef>
              <c:f>'[1]Analysis-class23'!$H$1:$J$1</c:f>
              <c:strCache>
                <c:ptCount val="3"/>
                <c:pt idx="0">
                  <c:v>Use</c:v>
                </c:pt>
                <c:pt idx="1">
                  <c:v>Background</c:v>
                </c:pt>
                <c:pt idx="2">
                  <c:v>Creation</c:v>
                </c:pt>
              </c:strCache>
            </c:strRef>
          </c:cat>
          <c:val>
            <c:numRef>
              <c:f>'[1]Analysis-class23'!$H$547:$J$547</c:f>
              <c:numCache>
                <c:formatCode>0.00%</c:formatCode>
                <c:ptCount val="3"/>
                <c:pt idx="0">
                  <c:v>0.60801978934377898</c:v>
                </c:pt>
                <c:pt idx="1">
                  <c:v>0.12394427396219619</c:v>
                </c:pt>
                <c:pt idx="2">
                  <c:v>0.26803593669402498</c:v>
                </c:pt>
              </c:numCache>
            </c:numRef>
          </c:val>
          <c:extLst>
            <c:ext xmlns:c16="http://schemas.microsoft.com/office/drawing/2014/chart" uri="{C3380CC4-5D6E-409C-BE32-E72D297353CC}">
              <c16:uniqueId val="{0000000B-0068-4594-ADE7-98FBCE0E3628}"/>
            </c:ext>
          </c:extLst>
        </c:ser>
        <c:ser>
          <c:idx val="0"/>
          <c:order val="1"/>
          <c:tx>
            <c:v>Test set</c:v>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7-0068-4594-ADE7-98FBCE0E3628}"/>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9-0068-4594-ADE7-98FBCE0E3628}"/>
              </c:ext>
            </c:extLst>
          </c:dPt>
          <c:cat>
            <c:strRef>
              <c:f>'Analysis-classPost'!$H$1:$J$1</c:f>
              <c:strCache>
                <c:ptCount val="3"/>
                <c:pt idx="0">
                  <c:v>Use</c:v>
                </c:pt>
                <c:pt idx="1">
                  <c:v>Background</c:v>
                </c:pt>
                <c:pt idx="2">
                  <c:v>Creation</c:v>
                </c:pt>
              </c:strCache>
            </c:strRef>
          </c:cat>
          <c:val>
            <c:numRef>
              <c:f>'Analysis-classPost'!$H$850:$J$850</c:f>
              <c:numCache>
                <c:formatCode>0.00%</c:formatCode>
                <c:ptCount val="3"/>
                <c:pt idx="0">
                  <c:v>0.66778742799875479</c:v>
                </c:pt>
                <c:pt idx="1">
                  <c:v>7.6087290684110284E-2</c:v>
                </c:pt>
                <c:pt idx="2">
                  <c:v>0.25612528131713491</c:v>
                </c:pt>
              </c:numCache>
            </c:numRef>
          </c:val>
          <c:extLst>
            <c:ext xmlns:c16="http://schemas.microsoft.com/office/drawing/2014/chart" uri="{C3380CC4-5D6E-409C-BE32-E72D297353CC}">
              <c16:uniqueId val="{0000000A-0068-4594-ADE7-98FBCE0E3628}"/>
            </c:ext>
          </c:extLst>
        </c:ser>
        <c:dLbls>
          <c:showLegendKey val="0"/>
          <c:showVal val="0"/>
          <c:showCatName val="0"/>
          <c:showSerName val="0"/>
          <c:showPercent val="0"/>
          <c:showBubbleSize val="0"/>
        </c:dLbls>
        <c:gapWidth val="219"/>
        <c:overlap val="-27"/>
        <c:axId val="1218978912"/>
        <c:axId val="1218980880"/>
      </c:barChart>
      <c:catAx>
        <c:axId val="12189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80880"/>
        <c:crosses val="autoZero"/>
        <c:auto val="1"/>
        <c:lblAlgn val="ctr"/>
        <c:lblOffset val="100"/>
        <c:noMultiLvlLbl val="0"/>
      </c:catAx>
      <c:valAx>
        <c:axId val="121898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78912"/>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fr-FR"/>
              <a:t>Data Citation Repartition in sections </a:t>
            </a:r>
            <a:endParaRPr lang="en-GB"/>
          </a:p>
          <a:p>
            <a:pPr>
              <a:defRPr/>
            </a:pPr>
            <a:r>
              <a:rPr lang="fr-FR"/>
              <a:t>(by paper)</a:t>
            </a:r>
            <a:endParaRPr lang="en-GB"/>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'Analysis-sectionPost'!$Q$1:$AB$1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'Analysis-sectionPost'!$Q$850:$AB$850</c:f>
              <c:numCache>
                <c:formatCode>0.00%</c:formatCode>
                <c:ptCount val="12"/>
                <c:pt idx="0">
                  <c:v>2.0634235528818847E-2</c:v>
                </c:pt>
                <c:pt idx="1">
                  <c:v>8.0283353010625735E-3</c:v>
                </c:pt>
                <c:pt idx="2">
                  <c:v>0.10422190486380799</c:v>
                </c:pt>
                <c:pt idx="3">
                  <c:v>5.1160960251869347E-3</c:v>
                </c:pt>
                <c:pt idx="4">
                  <c:v>9.6425973344509367E-3</c:v>
                </c:pt>
                <c:pt idx="5">
                  <c:v>5.0380729262943312E-2</c:v>
                </c:pt>
                <c:pt idx="6">
                  <c:v>2.5596988106537384E-2</c:v>
                </c:pt>
                <c:pt idx="7">
                  <c:v>5.4452011735138126E-2</c:v>
                </c:pt>
                <c:pt idx="8">
                  <c:v>0.4685971061904971</c:v>
                </c:pt>
                <c:pt idx="9">
                  <c:v>0.24313059908852391</c:v>
                </c:pt>
                <c:pt idx="10">
                  <c:v>1.0120687393414667E-2</c:v>
                </c:pt>
                <c:pt idx="11">
                  <c:v>7.8709169618260526E-5</c:v>
                </c:pt>
              </c:numCache>
            </c:numRef>
          </c:val>
          <c:extLst>
            <c:ext xmlns:c16="http://schemas.microsoft.com/office/drawing/2014/chart" uri="{C3380CC4-5D6E-409C-BE32-E72D297353CC}">
              <c16:uniqueId val="{00000000-F161-47BB-A448-0F27248123B6}"/>
            </c:ext>
          </c:extLst>
        </c:ser>
        <c:dLbls>
          <c:dLblPos val="outEnd"/>
          <c:showLegendKey val="0"/>
          <c:showVal val="1"/>
          <c:showCatName val="0"/>
          <c:showSerName val="0"/>
          <c:showPercent val="0"/>
          <c:showBubbleSize val="0"/>
        </c:dLbls>
        <c:gapWidth val="219"/>
        <c:overlap val="-27"/>
        <c:axId val="728432848"/>
        <c:axId val="728435472"/>
      </c:barChart>
      <c:catAx>
        <c:axId val="72843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28435472"/>
        <c:crosses val="autoZero"/>
        <c:auto val="1"/>
        <c:lblAlgn val="ctr"/>
        <c:lblOffset val="100"/>
        <c:noMultiLvlLbl val="0"/>
      </c:catAx>
      <c:valAx>
        <c:axId val="72843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2843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baseline="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951-482C-A5D1-11032090D06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951-482C-A5D1-11032090D06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951-482C-A5D1-11032090D06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951-482C-A5D1-11032090D06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951-482C-A5D1-11032090D06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951-482C-A5D1-11032090D064}"/>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951-482C-A5D1-11032090D064}"/>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951-482C-A5D1-11032090D064}"/>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951-482C-A5D1-11032090D064}"/>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951-482C-A5D1-11032090D064}"/>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4951-482C-A5D1-11032090D064}"/>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4951-482C-A5D1-11032090D064}"/>
              </c:ext>
            </c:extLst>
          </c:dPt>
          <c:dLbls>
            <c:dLbl>
              <c:idx val="0"/>
              <c:layout>
                <c:manualLayout>
                  <c:x val="0.11086096117292764"/>
                  <c:y val="-8.0991669344906494E-2"/>
                </c:manualLayout>
              </c:layout>
              <c:tx>
                <c:rich>
                  <a:bodyPr/>
                  <a:lstStyle/>
                  <a:p>
                    <a:r>
                      <a:rPr lang="en-US" baseline="0">
                        <a:solidFill>
                          <a:schemeClr val="tx1"/>
                        </a:solidFill>
                      </a:rPr>
                      <a:t>Abstract </a:t>
                    </a:r>
                    <a:fld id="{99B65AAD-9A92-4273-86D7-554FC36D3A56}"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951-482C-A5D1-11032090D064}"/>
                </c:ext>
              </c:extLst>
            </c:dLbl>
            <c:dLbl>
              <c:idx val="1"/>
              <c:layout>
                <c:manualLayout>
                  <c:x val="8.0630265875781315E-2"/>
                  <c:y val="-4.2651718751219654E-2"/>
                </c:manualLayout>
              </c:layout>
              <c:tx>
                <c:rich>
                  <a:bodyPr/>
                  <a:lstStyle/>
                  <a:p>
                    <a:r>
                      <a:rPr lang="en-US" baseline="0">
                        <a:solidFill>
                          <a:schemeClr val="tx1"/>
                        </a:solidFill>
                      </a:rPr>
                      <a:t>Acknowledgments </a:t>
                    </a:r>
                    <a:fld id="{0DB01F5A-80B1-4FFC-9290-59486ED5070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951-482C-A5D1-11032090D064}"/>
                </c:ext>
              </c:extLst>
            </c:dLbl>
            <c:dLbl>
              <c:idx val="2"/>
              <c:layout>
                <c:manualLayout>
                  <c:x val="-9.0543055896437255E-2"/>
                  <c:y val="0.14160976750389517"/>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t>Article (No</a:t>
                    </a:r>
                    <a:r>
                      <a:rPr lang="en-US" baseline="0"/>
                      <a:t> section provide) </a:t>
                    </a:r>
                    <a:fld id="{D9E8256E-8D23-474D-8340-7C6BC44BB4CC}" type="PERCENTAGE">
                      <a:rPr lang="en-US"/>
                      <a:pPr>
                        <a:defRPr sz="1200"/>
                      </a:pPr>
                      <a:t>[PERCENTAGE]</a:t>
                    </a:fld>
                    <a:endParaRPr lang="en-US" baseline="0"/>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661815447345274"/>
                      <c:h val="0.12779361342461634"/>
                    </c:manualLayout>
                  </c15:layout>
                  <c15:dlblFieldTable/>
                  <c15:showDataLabelsRange val="0"/>
                </c:ext>
                <c:ext xmlns:c16="http://schemas.microsoft.com/office/drawing/2014/chart" uri="{C3380CC4-5D6E-409C-BE32-E72D297353CC}">
                  <c16:uniqueId val="{00000005-4951-482C-A5D1-11032090D064}"/>
                </c:ext>
              </c:extLst>
            </c:dLbl>
            <c:dLbl>
              <c:idx val="3"/>
              <c:layout>
                <c:manualLayout>
                  <c:x val="4.4821190878423664E-2"/>
                  <c:y val="-5.3582840079047386E-2"/>
                </c:manualLayout>
              </c:layout>
              <c:tx>
                <c:rich>
                  <a:bodyPr/>
                  <a:lstStyle/>
                  <a:p>
                    <a:r>
                      <a:rPr lang="en-US" baseline="0">
                        <a:solidFill>
                          <a:schemeClr val="tx1"/>
                        </a:solidFill>
                      </a:rPr>
                      <a:t>Case study </a:t>
                    </a:r>
                    <a:fld id="{FE0E9690-F9A6-43BD-B85E-383BA01F847D}"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951-482C-A5D1-11032090D064}"/>
                </c:ext>
              </c:extLst>
            </c:dLbl>
            <c:dLbl>
              <c:idx val="4"/>
              <c:layout>
                <c:manualLayout>
                  <c:x val="5.3166310756315366E-2"/>
                  <c:y val="2.5367823858586182E-2"/>
                </c:manualLayout>
              </c:layout>
              <c:tx>
                <c:rich>
                  <a:bodyPr/>
                  <a:lstStyle/>
                  <a:p>
                    <a:r>
                      <a:rPr lang="en-US" baseline="0">
                        <a:solidFill>
                          <a:schemeClr val="tx1"/>
                        </a:solidFill>
                      </a:rPr>
                      <a:t>Conclusion </a:t>
                    </a:r>
                    <a:fld id="{966CF3E1-B1A4-4E27-83AB-F7C81C4F2FA6}"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4951-482C-A5D1-11032090D064}"/>
                </c:ext>
              </c:extLst>
            </c:dLbl>
            <c:dLbl>
              <c:idx val="5"/>
              <c:layout>
                <c:manualLayout>
                  <c:x val="-0.15129646277272904"/>
                  <c:y val="4.0680115672810609E-2"/>
                </c:manualLayout>
              </c:layout>
              <c:tx>
                <c:rich>
                  <a:bodyPr/>
                  <a:lstStyle/>
                  <a:p>
                    <a:r>
                      <a:rPr lang="en-US"/>
                      <a:t>Discussion </a:t>
                    </a:r>
                    <a:fld id="{88D9E316-D7E5-467B-9E34-F705EE1B5062}"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4951-482C-A5D1-11032090D064}"/>
                </c:ext>
              </c:extLst>
            </c:dLbl>
            <c:dLbl>
              <c:idx val="6"/>
              <c:layout>
                <c:manualLayout>
                  <c:x val="-0.11579173813179246"/>
                  <c:y val="-1.1642113401029813E-2"/>
                </c:manualLayout>
              </c:layout>
              <c:tx>
                <c:rich>
                  <a:bodyPr/>
                  <a:lstStyle/>
                  <a:p>
                    <a:r>
                      <a:rPr lang="en-US"/>
                      <a:t>Figure </a:t>
                    </a:r>
                    <a:fld id="{A222F3C0-B16B-4342-A095-19DAA8308D6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951-482C-A5D1-11032090D064}"/>
                </c:ext>
              </c:extLst>
            </c:dLbl>
            <c:dLbl>
              <c:idx val="7"/>
              <c:layout>
                <c:manualLayout>
                  <c:x val="-0.15431421893856781"/>
                  <c:y val="-5.3134694478730815E-2"/>
                </c:manualLayout>
              </c:layout>
              <c:tx>
                <c:rich>
                  <a:bodyPr/>
                  <a:lstStyle/>
                  <a:p>
                    <a:r>
                      <a:rPr lang="en-US"/>
                      <a:t>Introduction </a:t>
                    </a:r>
                    <a:fld id="{BA9CD9DF-C3A2-4A4A-AE22-1A62CDFD74E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4951-482C-A5D1-11032090D064}"/>
                </c:ext>
              </c:extLst>
            </c:dLbl>
            <c:dLbl>
              <c:idx val="8"/>
              <c:layout>
                <c:manualLayout>
                  <c:x val="-5.930050179776529E-2"/>
                  <c:y val="-0.16502092081448824"/>
                </c:manualLayout>
              </c:layout>
              <c:tx>
                <c:rich>
                  <a:bodyPr/>
                  <a:lstStyle/>
                  <a:p>
                    <a:r>
                      <a:rPr lang="en-US"/>
                      <a:t>Methods </a:t>
                    </a:r>
                    <a:fld id="{CEB9F82A-BF36-417D-9EF0-EF9E114C0387}"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4951-482C-A5D1-11032090D064}"/>
                </c:ext>
              </c:extLst>
            </c:dLbl>
            <c:dLbl>
              <c:idx val="9"/>
              <c:layout>
                <c:manualLayout>
                  <c:x val="0.16719094023035044"/>
                  <c:y val="4.335524455921376E-2"/>
                </c:manualLayout>
              </c:layout>
              <c:tx>
                <c:rich>
                  <a:bodyPr/>
                  <a:lstStyle/>
                  <a:p>
                    <a:r>
                      <a:rPr lang="en-US"/>
                      <a:t>Results </a:t>
                    </a:r>
                    <a:fld id="{4C5CAFEC-BAD2-4EBA-8F27-9136DE685D1F}"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4951-482C-A5D1-11032090D064}"/>
                </c:ext>
              </c:extLst>
            </c:dLbl>
            <c:dLbl>
              <c:idx val="10"/>
              <c:layout>
                <c:manualLayout>
                  <c:x val="-9.3991795848389362E-2"/>
                  <c:y val="2.0654404570440111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solidFill>
                          <a:sysClr val="windowText" lastClr="000000"/>
                        </a:solidFill>
                      </a:rPr>
                      <a:t>Supplementary material </a:t>
                    </a:r>
                    <a:fld id="{76FEDE05-F4B9-4147-8DA8-892AA061E24F}" type="PERCENTAGE">
                      <a:rPr lang="en-US">
                        <a:solidFill>
                          <a:sysClr val="windowText" lastClr="000000"/>
                        </a:solidFill>
                      </a:rPr>
                      <a:pPr>
                        <a:defRPr sz="1200"/>
                      </a:pPr>
                      <a:t>[PERCENTAGE]</a:t>
                    </a:fld>
                    <a:endParaRPr lang="en-US">
                      <a:solidFill>
                        <a:sysClr val="windowText" lastClr="000000"/>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4149608647904935"/>
                      <c:h val="8.9002971912928414E-2"/>
                    </c:manualLayout>
                  </c15:layout>
                  <c15:dlblFieldTable/>
                  <c15:showDataLabelsRange val="0"/>
                </c:ext>
                <c:ext xmlns:c16="http://schemas.microsoft.com/office/drawing/2014/chart" uri="{C3380CC4-5D6E-409C-BE32-E72D297353CC}">
                  <c16:uniqueId val="{00000015-4951-482C-A5D1-11032090D064}"/>
                </c:ext>
              </c:extLst>
            </c:dLbl>
            <c:dLbl>
              <c:idx val="11"/>
              <c:layout>
                <c:manualLayout>
                  <c:x val="1.0441616967607873E-2"/>
                  <c:y val="-9.1653326373869179E-2"/>
                </c:manualLayout>
              </c:layout>
              <c:tx>
                <c:rich>
                  <a:bodyPr/>
                  <a:lstStyle/>
                  <a:p>
                    <a:r>
                      <a:rPr lang="en-US" baseline="0">
                        <a:solidFill>
                          <a:schemeClr val="tx1"/>
                        </a:solidFill>
                      </a:rPr>
                      <a:t>Title </a:t>
                    </a:r>
                    <a:fld id="{D56EA42F-9CAE-4A43-B886-129D8ED62CB0}"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4951-482C-A5D1-11032090D06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'Analysis-sectionPost'!$B$1:$M$1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'Analysis-sectionPost'!$B$850:$M$850</c:f>
              <c:numCache>
                <c:formatCode>0.00%</c:formatCode>
                <c:ptCount val="12"/>
                <c:pt idx="0">
                  <c:v>4.3856183326748323E-2</c:v>
                </c:pt>
                <c:pt idx="1">
                  <c:v>5.531410509679968E-3</c:v>
                </c:pt>
                <c:pt idx="2">
                  <c:v>9.0873172659028056E-2</c:v>
                </c:pt>
                <c:pt idx="3">
                  <c:v>1.9755037534571317E-3</c:v>
                </c:pt>
                <c:pt idx="4">
                  <c:v>7.9020150138285269E-3</c:v>
                </c:pt>
                <c:pt idx="5">
                  <c:v>9.9565389174239433E-2</c:v>
                </c:pt>
                <c:pt idx="6">
                  <c:v>2.2915843540102725E-2</c:v>
                </c:pt>
                <c:pt idx="7">
                  <c:v>5.0177795337811144E-2</c:v>
                </c:pt>
                <c:pt idx="8">
                  <c:v>0.32082180956143819</c:v>
                </c:pt>
                <c:pt idx="9">
                  <c:v>0.3441327538522323</c:v>
                </c:pt>
                <c:pt idx="10">
                  <c:v>1.1853022520742789E-2</c:v>
                </c:pt>
                <c:pt idx="11">
                  <c:v>3.9510075069142629E-4</c:v>
                </c:pt>
              </c:numCache>
            </c:numRef>
          </c:val>
          <c:extLst>
            <c:ext xmlns:c16="http://schemas.microsoft.com/office/drawing/2014/chart" uri="{C3380CC4-5D6E-409C-BE32-E72D297353CC}">
              <c16:uniqueId val="{00000018-4951-482C-A5D1-11032090D0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E64-43D8-AEFA-C0EA28489C0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E64-43D8-AEFA-C0EA28489C0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E64-43D8-AEFA-C0EA28489C0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E64-43D8-AEFA-C0EA28489C0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E64-43D8-AEFA-C0EA28489C0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E64-43D8-AEFA-C0EA28489C0F}"/>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E64-43D8-AEFA-C0EA28489C0F}"/>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E64-43D8-AEFA-C0EA28489C0F}"/>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E64-43D8-AEFA-C0EA28489C0F}"/>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8E64-43D8-AEFA-C0EA28489C0F}"/>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8E64-43D8-AEFA-C0EA28489C0F}"/>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8E64-43D8-AEFA-C0EA28489C0F}"/>
              </c:ext>
            </c:extLst>
          </c:dPt>
          <c:dLbls>
            <c:dLbl>
              <c:idx val="0"/>
              <c:layout>
                <c:manualLayout>
                  <c:x val="8.1514592622981663E-2"/>
                  <c:y val="-5.2894416489314589E-2"/>
                </c:manualLayout>
              </c:layout>
              <c:tx>
                <c:rich>
                  <a:bodyPr/>
                  <a:lstStyle/>
                  <a:p>
                    <a:r>
                      <a:rPr lang="en-US" baseline="0">
                        <a:solidFill>
                          <a:schemeClr val="tx1"/>
                        </a:solidFill>
                      </a:rPr>
                      <a:t>Abstract </a:t>
                    </a:r>
                    <a:fld id="{0EBC36F6-D6BD-46B0-BD64-74CEC9C84C2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E64-43D8-AEFA-C0EA28489C0F}"/>
                </c:ext>
              </c:extLst>
            </c:dLbl>
            <c:dLbl>
              <c:idx val="1"/>
              <c:layout>
                <c:manualLayout>
                  <c:x val="0.12640318850290133"/>
                  <c:y val="-1.3676840358014205E-3"/>
                </c:manualLayout>
              </c:layout>
              <c:tx>
                <c:rich>
                  <a:bodyPr/>
                  <a:lstStyle/>
                  <a:p>
                    <a:r>
                      <a:rPr lang="en-US" baseline="0">
                        <a:solidFill>
                          <a:schemeClr val="tx1"/>
                        </a:solidFill>
                      </a:rPr>
                      <a:t>Acknowledgments </a:t>
                    </a:r>
                    <a:fld id="{7813344F-36BF-4DA4-BD2C-26B9A544818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E64-43D8-AEFA-C0EA28489C0F}"/>
                </c:ext>
              </c:extLst>
            </c:dLbl>
            <c:dLbl>
              <c:idx val="2"/>
              <c:layout>
                <c:manualLayout>
                  <c:x val="-0.10592964709338884"/>
                  <c:y val="0.14519612012134717"/>
                </c:manualLayout>
              </c:layout>
              <c:tx>
                <c:rich>
                  <a:bodyPr/>
                  <a:lstStyle/>
                  <a:p>
                    <a:r>
                      <a:rPr lang="en-US"/>
                      <a:t>Article (No section</a:t>
                    </a:r>
                    <a:r>
                      <a:rPr lang="en-US" baseline="0"/>
                      <a:t> provide) </a:t>
                    </a:r>
                    <a:fld id="{E0F48F79-E512-4B81-BFD9-12FACA2C6743}" type="PERCENTAGE">
                      <a:rPr lang="en-US"/>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E64-43D8-AEFA-C0EA28489C0F}"/>
                </c:ext>
              </c:extLst>
            </c:dLbl>
            <c:dLbl>
              <c:idx val="3"/>
              <c:layout>
                <c:manualLayout>
                  <c:x val="6.1589472637600257E-2"/>
                  <c:y val="1.3632891205995276E-2"/>
                </c:manualLayout>
              </c:layout>
              <c:tx>
                <c:rich>
                  <a:bodyPr/>
                  <a:lstStyle/>
                  <a:p>
                    <a:r>
                      <a:rPr lang="en-US" baseline="0">
                        <a:solidFill>
                          <a:schemeClr val="tx1"/>
                        </a:solidFill>
                      </a:rPr>
                      <a:t>Case Study </a:t>
                    </a:r>
                    <a:fld id="{922E0C62-F0BF-4EDE-96F7-01C57170C272}"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E64-43D8-AEFA-C0EA28489C0F}"/>
                </c:ext>
              </c:extLst>
            </c:dLbl>
            <c:dLbl>
              <c:idx val="4"/>
              <c:layout>
                <c:manualLayout>
                  <c:x val="5.3778778128711756E-2"/>
                  <c:y val="4.3172830125158358E-2"/>
                </c:manualLayout>
              </c:layout>
              <c:tx>
                <c:rich>
                  <a:bodyPr/>
                  <a:lstStyle/>
                  <a:p>
                    <a:r>
                      <a:rPr lang="en-US" baseline="0">
                        <a:solidFill>
                          <a:schemeClr val="tx1"/>
                        </a:solidFill>
                      </a:rPr>
                      <a:t>Conclusion</a:t>
                    </a:r>
                    <a:fld id="{5ECE9509-3387-4922-818D-5FF8C17392DD}"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E64-43D8-AEFA-C0EA28489C0F}"/>
                </c:ext>
              </c:extLst>
            </c:dLbl>
            <c:dLbl>
              <c:idx val="5"/>
              <c:layout>
                <c:manualLayout>
                  <c:x val="-0.13977076477132461"/>
                  <c:y val="4.1554008077820205E-2"/>
                </c:manualLayout>
              </c:layout>
              <c:tx>
                <c:rich>
                  <a:bodyPr/>
                  <a:lstStyle/>
                  <a:p>
                    <a:r>
                      <a:rPr lang="en-US"/>
                      <a:t>Discussion </a:t>
                    </a:r>
                    <a:fld id="{CF64A8C6-D1C2-4F52-8ED5-9BB5E24AC404}"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E64-43D8-AEFA-C0EA28489C0F}"/>
                </c:ext>
              </c:extLst>
            </c:dLbl>
            <c:dLbl>
              <c:idx val="6"/>
              <c:layout>
                <c:manualLayout>
                  <c:x val="-0.12681612811339457"/>
                  <c:y val="2.29056532184524E-2"/>
                </c:manualLayout>
              </c:layout>
              <c:tx>
                <c:rich>
                  <a:bodyPr/>
                  <a:lstStyle/>
                  <a:p>
                    <a:r>
                      <a:rPr lang="en-US"/>
                      <a:t>Figure </a:t>
                    </a:r>
                    <a:fld id="{10A27453-D59C-43A5-A8D2-FB8029C7DB7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E64-43D8-AEFA-C0EA28489C0F}"/>
                </c:ext>
              </c:extLst>
            </c:dLbl>
            <c:dLbl>
              <c:idx val="7"/>
              <c:layout>
                <c:manualLayout>
                  <c:x val="-0.16524590347046153"/>
                  <c:y val="-1.7384519785093738E-3"/>
                </c:manualLayout>
              </c:layout>
              <c:tx>
                <c:rich>
                  <a:bodyPr/>
                  <a:lstStyle/>
                  <a:p>
                    <a:r>
                      <a:rPr lang="en-US"/>
                      <a:t>Introduction</a:t>
                    </a:r>
                    <a:fld id="{1C27755C-9B2E-4537-ACE9-780D896B13AA}"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8E64-43D8-AEFA-C0EA28489C0F}"/>
                </c:ext>
              </c:extLst>
            </c:dLbl>
            <c:dLbl>
              <c:idx val="8"/>
              <c:layout>
                <c:manualLayout>
                  <c:x val="2.4606520504556615E-2"/>
                  <c:y val="-0.14850944499517577"/>
                </c:manualLayout>
              </c:layout>
              <c:tx>
                <c:rich>
                  <a:bodyPr/>
                  <a:lstStyle/>
                  <a:p>
                    <a:r>
                      <a:rPr lang="en-US"/>
                      <a:t>Methods </a:t>
                    </a:r>
                    <a:fld id="{8C5A2C0A-9032-4DDC-A620-922DB9346473}"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8E64-43D8-AEFA-C0EA28489C0F}"/>
                </c:ext>
              </c:extLst>
            </c:dLbl>
            <c:dLbl>
              <c:idx val="9"/>
              <c:layout>
                <c:manualLayout>
                  <c:x val="0.12272788041053896"/>
                  <c:y val="8.6770388927935954E-2"/>
                </c:manualLayout>
              </c:layout>
              <c:tx>
                <c:rich>
                  <a:bodyPr/>
                  <a:lstStyle/>
                  <a:p>
                    <a:r>
                      <a:rPr lang="en-US"/>
                      <a:t>Results </a:t>
                    </a:r>
                    <a:fld id="{D20F5E95-D50C-4147-A6E8-9843EBB58A01}"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8E64-43D8-AEFA-C0EA28489C0F}"/>
                </c:ext>
              </c:extLst>
            </c:dLbl>
            <c:dLbl>
              <c:idx val="10"/>
              <c:layout>
                <c:manualLayout>
                  <c:x val="-0.10073218402953817"/>
                  <c:y val="2.1465682160411372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baseline="0">
                        <a:solidFill>
                          <a:schemeClr val="tx1"/>
                        </a:solidFill>
                      </a:rPr>
                      <a:t>Supplementary material </a:t>
                    </a:r>
                    <a:fld id="{08E70C7B-6EB6-4DAA-A4E3-300155B8C7D2}" type="PERCENTAGE">
                      <a:rPr lang="en-US" baseline="0">
                        <a:solidFill>
                          <a:schemeClr val="tx1"/>
                        </a:solidFill>
                      </a:rPr>
                      <a:pPr>
                        <a:defRPr sz="1200"/>
                      </a:pPr>
                      <a:t>[PERCENTAGE]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5713807768997462"/>
                      <c:h val="0.10624325702923416"/>
                    </c:manualLayout>
                  </c15:layout>
                  <c15:dlblFieldTable/>
                  <c15:showDataLabelsRange val="0"/>
                </c:ext>
                <c:ext xmlns:c16="http://schemas.microsoft.com/office/drawing/2014/chart" uri="{C3380CC4-5D6E-409C-BE32-E72D297353CC}">
                  <c16:uniqueId val="{00000015-8E64-43D8-AEFA-C0EA28489C0F}"/>
                </c:ext>
              </c:extLst>
            </c:dLbl>
            <c:dLbl>
              <c:idx val="11"/>
              <c:layout>
                <c:manualLayout>
                  <c:x val="-5.1391275060776471E-3"/>
                  <c:y val="-7.0103139666332623E-2"/>
                </c:manualLayout>
              </c:layout>
              <c:tx>
                <c:rich>
                  <a:bodyPr/>
                  <a:lstStyle/>
                  <a:p>
                    <a:r>
                      <a:rPr lang="en-US" baseline="0">
                        <a:solidFill>
                          <a:schemeClr val="tx1"/>
                        </a:solidFill>
                      </a:rPr>
                      <a:t>Title </a:t>
                    </a:r>
                    <a:fld id="{8AAC09B3-2B2B-4C76-BD57-4D6A67B25E24}"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8E64-43D8-AEFA-C0EA28489C0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'Analysis-sectionPost'!$Q$1:$AB$1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'Analysis-sectionPost'!$Q$850:$AB$850</c:f>
              <c:numCache>
                <c:formatCode>0.00%</c:formatCode>
                <c:ptCount val="12"/>
                <c:pt idx="0">
                  <c:v>2.0634235528818847E-2</c:v>
                </c:pt>
                <c:pt idx="1">
                  <c:v>8.0283353010625735E-3</c:v>
                </c:pt>
                <c:pt idx="2">
                  <c:v>0.10422190486380799</c:v>
                </c:pt>
                <c:pt idx="3">
                  <c:v>5.1160960251869347E-3</c:v>
                </c:pt>
                <c:pt idx="4">
                  <c:v>9.6425973344509367E-3</c:v>
                </c:pt>
                <c:pt idx="5">
                  <c:v>5.0380729262943312E-2</c:v>
                </c:pt>
                <c:pt idx="6">
                  <c:v>2.5596988106537384E-2</c:v>
                </c:pt>
                <c:pt idx="7">
                  <c:v>5.4452011735138126E-2</c:v>
                </c:pt>
                <c:pt idx="8">
                  <c:v>0.4685971061904971</c:v>
                </c:pt>
                <c:pt idx="9">
                  <c:v>0.24313059908852391</c:v>
                </c:pt>
                <c:pt idx="10">
                  <c:v>1.0120687393414667E-2</c:v>
                </c:pt>
                <c:pt idx="11">
                  <c:v>7.8709169618260526E-5</c:v>
                </c:pt>
              </c:numCache>
            </c:numRef>
          </c:val>
          <c:extLst>
            <c:ext xmlns:c16="http://schemas.microsoft.com/office/drawing/2014/chart" uri="{C3380CC4-5D6E-409C-BE32-E72D297353CC}">
              <c16:uniqueId val="{00000018-8E64-43D8-AEFA-C0EA28489C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B1-4F3D-9992-8169AE6CE51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B1-4F3D-9992-8169AE6CE51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9B1-4F3D-9992-8169AE6CE51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9B1-4F3D-9992-8169AE6CE51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9B1-4F3D-9992-8169AE6CE51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9B1-4F3D-9992-8169AE6CE51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9B1-4F3D-9992-8169AE6CE518}"/>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9B1-4F3D-9992-8169AE6CE518}"/>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9B1-4F3D-9992-8169AE6CE518}"/>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C9B1-4F3D-9992-8169AE6CE518}"/>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C9B1-4F3D-9992-8169AE6CE518}"/>
              </c:ext>
            </c:extLst>
          </c:dPt>
          <c:dLbls>
            <c:dLbl>
              <c:idx val="0"/>
              <c:layout>
                <c:manualLayout>
                  <c:x val="7.108059744770498E-2"/>
                  <c:y val="-0.11978231085659445"/>
                </c:manualLayout>
              </c:layout>
              <c:tx>
                <c:rich>
                  <a:bodyPr/>
                  <a:lstStyle/>
                  <a:p>
                    <a:r>
                      <a:rPr lang="en-US" baseline="0">
                        <a:solidFill>
                          <a:schemeClr val="tx1"/>
                        </a:solidFill>
                      </a:rPr>
                      <a:t>Abstract </a:t>
                    </a:r>
                    <a:fld id="{99B65AAD-9A92-4273-86D7-554FC36D3A56}"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9B1-4F3D-9992-8169AE6CE518}"/>
                </c:ext>
              </c:extLst>
            </c:dLbl>
            <c:dLbl>
              <c:idx val="1"/>
              <c:layout>
                <c:manualLayout>
                  <c:x val="4.22706243542409E-2"/>
                  <c:y val="-8.7907467181522217E-2"/>
                </c:manualLayout>
              </c:layout>
              <c:tx>
                <c:rich>
                  <a:bodyPr/>
                  <a:lstStyle/>
                  <a:p>
                    <a:r>
                      <a:rPr lang="en-US" baseline="0">
                        <a:solidFill>
                          <a:schemeClr val="tx1"/>
                        </a:solidFill>
                      </a:rPr>
                      <a:t>Acknowledgments </a:t>
                    </a:r>
                    <a:fld id="{0DB01F5A-80B1-4FFC-9290-59486ED5070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9B1-4F3D-9992-8169AE6CE518}"/>
                </c:ext>
              </c:extLst>
            </c:dLbl>
            <c:dLbl>
              <c:idx val="2"/>
              <c:layout>
                <c:manualLayout>
                  <c:x val="4.4821190878423664E-2"/>
                  <c:y val="-5.3582840079047386E-2"/>
                </c:manualLayout>
              </c:layout>
              <c:tx>
                <c:rich>
                  <a:bodyPr/>
                  <a:lstStyle/>
                  <a:p>
                    <a:r>
                      <a:rPr lang="en-US" baseline="0">
                        <a:solidFill>
                          <a:schemeClr val="tx1"/>
                        </a:solidFill>
                      </a:rPr>
                      <a:t>Case study </a:t>
                    </a:r>
                    <a:fld id="{FE0E9690-F9A6-43BD-B85E-383BA01F847D}"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9B1-4F3D-9992-8169AE6CE518}"/>
                </c:ext>
              </c:extLst>
            </c:dLbl>
            <c:dLbl>
              <c:idx val="3"/>
              <c:layout>
                <c:manualLayout>
                  <c:x val="5.3166310756315366E-2"/>
                  <c:y val="2.5367823858586182E-2"/>
                </c:manualLayout>
              </c:layout>
              <c:tx>
                <c:rich>
                  <a:bodyPr/>
                  <a:lstStyle/>
                  <a:p>
                    <a:r>
                      <a:rPr lang="en-US" baseline="0">
                        <a:solidFill>
                          <a:schemeClr val="tx1"/>
                        </a:solidFill>
                      </a:rPr>
                      <a:t>Conclusion </a:t>
                    </a:r>
                    <a:fld id="{966CF3E1-B1A4-4E27-83AB-F7C81C4F2FA6}"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C9B1-4F3D-9992-8169AE6CE518}"/>
                </c:ext>
              </c:extLst>
            </c:dLbl>
            <c:dLbl>
              <c:idx val="4"/>
              <c:layout>
                <c:manualLayout>
                  <c:x val="-0.12004049180834037"/>
                  <c:y val="0.10964125613803352"/>
                </c:manualLayout>
              </c:layout>
              <c:tx>
                <c:rich>
                  <a:bodyPr/>
                  <a:lstStyle/>
                  <a:p>
                    <a:r>
                      <a:rPr lang="en-US"/>
                      <a:t>Discussion </a:t>
                    </a:r>
                    <a:fld id="{88D9E316-D7E5-467B-9E34-F705EE1B5062}"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C9B1-4F3D-9992-8169AE6CE518}"/>
                </c:ext>
              </c:extLst>
            </c:dLbl>
            <c:dLbl>
              <c:idx val="5"/>
              <c:layout>
                <c:manualLayout>
                  <c:x val="-0.10300520455545149"/>
                  <c:y val="3.3613635029272851E-2"/>
                </c:manualLayout>
              </c:layout>
              <c:tx>
                <c:rich>
                  <a:bodyPr/>
                  <a:lstStyle/>
                  <a:p>
                    <a:r>
                      <a:rPr lang="en-US"/>
                      <a:t>Figure </a:t>
                    </a:r>
                    <a:fld id="{A222F3C0-B16B-4342-A095-19DAA8308D6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C9B1-4F3D-9992-8169AE6CE518}"/>
                </c:ext>
              </c:extLst>
            </c:dLbl>
            <c:dLbl>
              <c:idx val="6"/>
              <c:layout>
                <c:manualLayout>
                  <c:x val="-0.16141784870320161"/>
                  <c:y val="2.660162418418318E-2"/>
                </c:manualLayout>
              </c:layout>
              <c:tx>
                <c:rich>
                  <a:bodyPr/>
                  <a:lstStyle/>
                  <a:p>
                    <a:r>
                      <a:rPr lang="en-US"/>
                      <a:t>Introduction </a:t>
                    </a:r>
                    <a:fld id="{BA9CD9DF-C3A2-4A4A-AE22-1A62CDFD74E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C9B1-4F3D-9992-8169AE6CE518}"/>
                </c:ext>
              </c:extLst>
            </c:dLbl>
            <c:dLbl>
              <c:idx val="7"/>
              <c:layout>
                <c:manualLayout>
                  <c:x val="-0.10334304647496637"/>
                  <c:y val="-0.20596659796571423"/>
                </c:manualLayout>
              </c:layout>
              <c:tx>
                <c:rich>
                  <a:bodyPr/>
                  <a:lstStyle/>
                  <a:p>
                    <a:r>
                      <a:rPr lang="en-US"/>
                      <a:t>Methods </a:t>
                    </a:r>
                    <a:fld id="{CEB9F82A-BF36-417D-9EF0-EF9E114C0387}"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C9B1-4F3D-9992-8169AE6CE518}"/>
                </c:ext>
              </c:extLst>
            </c:dLbl>
            <c:dLbl>
              <c:idx val="8"/>
              <c:layout>
                <c:manualLayout>
                  <c:x val="0.16719094023035044"/>
                  <c:y val="4.335524455921376E-2"/>
                </c:manualLayout>
              </c:layout>
              <c:tx>
                <c:rich>
                  <a:bodyPr/>
                  <a:lstStyle/>
                  <a:p>
                    <a:r>
                      <a:rPr lang="en-US"/>
                      <a:t>Results </a:t>
                    </a:r>
                    <a:fld id="{4C5CAFEC-BAD2-4EBA-8F27-9136DE685D1F}"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C9B1-4F3D-9992-8169AE6CE518}"/>
                </c:ext>
              </c:extLst>
            </c:dLbl>
            <c:dLbl>
              <c:idx val="9"/>
              <c:layout>
                <c:manualLayout>
                  <c:x val="-9.3991795848389362E-2"/>
                  <c:y val="2.0654404570440111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solidFill>
                          <a:sysClr val="windowText" lastClr="000000"/>
                        </a:solidFill>
                      </a:rPr>
                      <a:t>Supplementary material </a:t>
                    </a:r>
                    <a:fld id="{76FEDE05-F4B9-4147-8DA8-892AA061E24F}" type="PERCENTAGE">
                      <a:rPr lang="en-US">
                        <a:solidFill>
                          <a:sysClr val="windowText" lastClr="000000"/>
                        </a:solidFill>
                      </a:rPr>
                      <a:pPr>
                        <a:defRPr sz="1200"/>
                      </a:pPr>
                      <a:t>[PERCENTAGE]</a:t>
                    </a:fld>
                    <a:endParaRPr lang="en-US">
                      <a:solidFill>
                        <a:sysClr val="windowText" lastClr="000000"/>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4149608647904935"/>
                      <c:h val="8.9002971912928414E-2"/>
                    </c:manualLayout>
                  </c15:layout>
                  <c15:dlblFieldTable/>
                  <c15:showDataLabelsRange val="0"/>
                </c:ext>
                <c:ext xmlns:c16="http://schemas.microsoft.com/office/drawing/2014/chart" uri="{C3380CC4-5D6E-409C-BE32-E72D297353CC}">
                  <c16:uniqueId val="{00000015-C9B1-4F3D-9992-8169AE6CE518}"/>
                </c:ext>
              </c:extLst>
            </c:dLbl>
            <c:dLbl>
              <c:idx val="10"/>
              <c:layout>
                <c:manualLayout>
                  <c:x val="1.0441616967607873E-2"/>
                  <c:y val="-9.1653326373869179E-2"/>
                </c:manualLayout>
              </c:layout>
              <c:tx>
                <c:rich>
                  <a:bodyPr/>
                  <a:lstStyle/>
                  <a:p>
                    <a:r>
                      <a:rPr lang="en-US" baseline="0">
                        <a:solidFill>
                          <a:schemeClr val="tx1"/>
                        </a:solidFill>
                      </a:rPr>
                      <a:t>Title </a:t>
                    </a:r>
                    <a:fld id="{D56EA42F-9CAE-4A43-B886-129D8ED62CB0}"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C9B1-4F3D-9992-8169AE6CE518}"/>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'Analysis-sectionPost'!$B$1:$M$1</c15:sqref>
                  </c15:fullRef>
                </c:ext>
              </c:extLst>
              <c:f>('Analysis-sectionPost'!$B$1:$C$1,'Analysis-sectionPost'!$E$1:$M$1)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'Analysis-sectionPost'!$B$850:$M$850</c15:sqref>
                  </c15:fullRef>
                </c:ext>
              </c:extLst>
              <c:f>('Analysis-sectionPost'!$B$850:$C$850,'Analysis-sectionPost'!$E$850:$M$850)</c:f>
              <c:numCache>
                <c:formatCode>0.00%</c:formatCode>
                <c:ptCount val="11"/>
                <c:pt idx="0">
                  <c:v>4.3856183326748323E-2</c:v>
                </c:pt>
                <c:pt idx="1">
                  <c:v>5.531410509679968E-3</c:v>
                </c:pt>
                <c:pt idx="2">
                  <c:v>1.9755037534571317E-3</c:v>
                </c:pt>
                <c:pt idx="3">
                  <c:v>7.9020150138285269E-3</c:v>
                </c:pt>
                <c:pt idx="4">
                  <c:v>9.9565389174239433E-2</c:v>
                </c:pt>
                <c:pt idx="5">
                  <c:v>2.2915843540102725E-2</c:v>
                </c:pt>
                <c:pt idx="6">
                  <c:v>5.0177795337811144E-2</c:v>
                </c:pt>
                <c:pt idx="7">
                  <c:v>0.32082180956143819</c:v>
                </c:pt>
                <c:pt idx="8">
                  <c:v>0.3441327538522323</c:v>
                </c:pt>
                <c:pt idx="9">
                  <c:v>1.1853022520742789E-2</c:v>
                </c:pt>
                <c:pt idx="10">
                  <c:v>3.9510075069142629E-4</c:v>
                </c:pt>
              </c:numCache>
            </c:numRef>
          </c:val>
          <c:extLst>
            <c:ext xmlns:c15="http://schemas.microsoft.com/office/drawing/2012/chart" uri="{02D57815-91ED-43cb-92C2-25804820EDAC}">
              <c15:categoryFilterExceptions>
                <c15:categoryFilterException>
                  <c15:sqref>'Analysis-sectionPost'!$D$850</c15:sqref>
                  <c15:spPr xmlns:c15="http://schemas.microsoft.com/office/drawing/2012/chart">
                    <a:solidFill>
                      <a:schemeClr val="accent3"/>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9.0543055896437255E-2"/>
                        <c:y val="0.14160976750389517"/>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t>Article (No</a:t>
                          </a:r>
                          <a:r>
                            <a:rPr lang="en-US" baseline="0"/>
                            <a:t> section provide) </a:t>
                          </a:r>
                          <a:fld id="{D9E8256E-8D23-474D-8340-7C6BC44BB4CC}" type="PERCENTAGE">
                            <a:rPr lang="en-US"/>
                            <a:pPr>
                              <a:defRPr sz="1200"/>
                            </a:pPr>
                            <a:t>[PERCENTAGE]</a:t>
                          </a:fld>
                          <a:endParaRPr lang="en-US" baseline="0"/>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uri="{CE6537A1-D6FC-4f65-9D91-7224C49458BB}">
                        <c15:layout>
                          <c:manualLayout>
                            <c:w val="0.11661815447345274"/>
                            <c:h val="0.12779361342461634"/>
                          </c:manualLayout>
                        </c15:layout>
                        <c15:dlblFieldTable/>
                        <c15:showDataLabelsRange val="0"/>
                      </c:ext>
                      <c:ext xmlns:c16="http://schemas.microsoft.com/office/drawing/2014/chart" uri="{C3380CC4-5D6E-409C-BE32-E72D297353CC}">
                        <c16:uniqueId val="{00000005-C9B1-4F3D-9992-8169AE6CE518}"/>
                      </c:ext>
                    </c:extLst>
                  </c15:dLbl>
                </c15:categoryFilterException>
              </c15:categoryFilterExceptions>
            </c:ext>
            <c:ext xmlns:c16="http://schemas.microsoft.com/office/drawing/2014/chart" uri="{C3380CC4-5D6E-409C-BE32-E72D297353CC}">
              <c16:uniqueId val="{00000018-C9B1-4F3D-9992-8169AE6CE5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E60-4F26-8AD3-86BF229E84F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E60-4F26-8AD3-86BF229E84F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E60-4F26-8AD3-86BF229E84F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E60-4F26-8AD3-86BF229E84F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E60-4F26-8AD3-86BF229E84F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E60-4F26-8AD3-86BF229E84F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3E60-4F26-8AD3-86BF229E84F1}"/>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3E60-4F26-8AD3-86BF229E84F1}"/>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3E60-4F26-8AD3-86BF229E84F1}"/>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3E60-4F26-8AD3-86BF229E84F1}"/>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3E60-4F26-8AD3-86BF229E84F1}"/>
              </c:ext>
            </c:extLst>
          </c:dPt>
          <c:dLbls>
            <c:dLbl>
              <c:idx val="0"/>
              <c:layout>
                <c:manualLayout>
                  <c:x val="8.1514592622981663E-2"/>
                  <c:y val="-5.2894416489314589E-2"/>
                </c:manualLayout>
              </c:layout>
              <c:tx>
                <c:rich>
                  <a:bodyPr/>
                  <a:lstStyle/>
                  <a:p>
                    <a:r>
                      <a:rPr lang="en-US" baseline="0">
                        <a:solidFill>
                          <a:schemeClr val="tx1"/>
                        </a:solidFill>
                      </a:rPr>
                      <a:t>Abstract </a:t>
                    </a:r>
                    <a:fld id="{0EBC36F6-D6BD-46B0-BD64-74CEC9C84C2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E60-4F26-8AD3-86BF229E84F1}"/>
                </c:ext>
              </c:extLst>
            </c:dLbl>
            <c:dLbl>
              <c:idx val="1"/>
              <c:layout>
                <c:manualLayout>
                  <c:x val="9.945044511711551E-2"/>
                  <c:y val="-2.0763004791645386E-2"/>
                </c:manualLayout>
              </c:layout>
              <c:tx>
                <c:rich>
                  <a:bodyPr/>
                  <a:lstStyle/>
                  <a:p>
                    <a:r>
                      <a:rPr lang="en-US" baseline="0">
                        <a:solidFill>
                          <a:schemeClr val="tx1"/>
                        </a:solidFill>
                      </a:rPr>
                      <a:t>Acknowledgments </a:t>
                    </a:r>
                    <a:fld id="{7813344F-36BF-4DA4-BD2C-26B9A5448187}"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E60-4F26-8AD3-86BF229E84F1}"/>
                </c:ext>
              </c:extLst>
            </c:dLbl>
            <c:dLbl>
              <c:idx val="2"/>
              <c:layout>
                <c:manualLayout>
                  <c:x val="6.1589472637600257E-2"/>
                  <c:y val="1.3632891205995276E-2"/>
                </c:manualLayout>
              </c:layout>
              <c:tx>
                <c:rich>
                  <a:bodyPr/>
                  <a:lstStyle/>
                  <a:p>
                    <a:r>
                      <a:rPr lang="en-US" baseline="0">
                        <a:solidFill>
                          <a:schemeClr val="tx1"/>
                        </a:solidFill>
                      </a:rPr>
                      <a:t>Case Study </a:t>
                    </a:r>
                    <a:fld id="{922E0C62-F0BF-4EDE-96F7-01C57170C272}"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E60-4F26-8AD3-86BF229E84F1}"/>
                </c:ext>
              </c:extLst>
            </c:dLbl>
            <c:dLbl>
              <c:idx val="3"/>
              <c:layout>
                <c:manualLayout>
                  <c:x val="5.3778778128711756E-2"/>
                  <c:y val="4.3172830125158358E-2"/>
                </c:manualLayout>
              </c:layout>
              <c:tx>
                <c:rich>
                  <a:bodyPr/>
                  <a:lstStyle/>
                  <a:p>
                    <a:r>
                      <a:rPr lang="en-US" baseline="0">
                        <a:solidFill>
                          <a:schemeClr val="tx1"/>
                        </a:solidFill>
                      </a:rPr>
                      <a:t>Conclusion</a:t>
                    </a:r>
                    <a:fld id="{5ECE9509-3387-4922-818D-5FF8C17392DD}"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E60-4F26-8AD3-86BF229E84F1}"/>
                </c:ext>
              </c:extLst>
            </c:dLbl>
            <c:dLbl>
              <c:idx val="4"/>
              <c:layout>
                <c:manualLayout>
                  <c:x val="-9.5795234957052056E-2"/>
                  <c:y val="8.8964792147660968E-2"/>
                </c:manualLayout>
              </c:layout>
              <c:tx>
                <c:rich>
                  <a:bodyPr/>
                  <a:lstStyle/>
                  <a:p>
                    <a:r>
                      <a:rPr lang="en-US"/>
                      <a:t>Discussion </a:t>
                    </a:r>
                    <a:fld id="{CF64A8C6-D1C2-4F52-8ED5-9BB5E24AC404}"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3E60-4F26-8AD3-86BF229E84F1}"/>
                </c:ext>
              </c:extLst>
            </c:dLbl>
            <c:dLbl>
              <c:idx val="5"/>
              <c:layout>
                <c:manualLayout>
                  <c:x val="-8.9933427904431068E-2"/>
                  <c:y val="8.1091615485984286E-2"/>
                </c:manualLayout>
              </c:layout>
              <c:tx>
                <c:rich>
                  <a:bodyPr/>
                  <a:lstStyle/>
                  <a:p>
                    <a:r>
                      <a:rPr lang="en-US"/>
                      <a:t>Figure </a:t>
                    </a:r>
                    <a:fld id="{10A27453-D59C-43A5-A8D2-FB8029C7DB7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3E60-4F26-8AD3-86BF229E84F1}"/>
                </c:ext>
              </c:extLst>
            </c:dLbl>
            <c:dLbl>
              <c:idx val="6"/>
              <c:layout>
                <c:manualLayout>
                  <c:x val="-0.13687457415081483"/>
                  <c:y val="8.6618009242557581E-2"/>
                </c:manualLayout>
              </c:layout>
              <c:tx>
                <c:rich>
                  <a:bodyPr/>
                  <a:lstStyle/>
                  <a:p>
                    <a:r>
                      <a:rPr lang="en-US"/>
                      <a:t>Introduction</a:t>
                    </a:r>
                    <a:fld id="{1C27755C-9B2E-4537-ACE9-780D896B13AA}"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3E60-4F26-8AD3-86BF229E84F1}"/>
                </c:ext>
              </c:extLst>
            </c:dLbl>
            <c:dLbl>
              <c:idx val="7"/>
              <c:layout>
                <c:manualLayout>
                  <c:x val="-9.7390172797033395E-2"/>
                  <c:y val="-0.19376519342547835"/>
                </c:manualLayout>
              </c:layout>
              <c:tx>
                <c:rich>
                  <a:bodyPr/>
                  <a:lstStyle/>
                  <a:p>
                    <a:r>
                      <a:rPr lang="en-US"/>
                      <a:t>Methods </a:t>
                    </a:r>
                    <a:fld id="{8C5A2C0A-9032-4DDC-A620-922DB9346473}"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3E60-4F26-8AD3-86BF229E84F1}"/>
                </c:ext>
              </c:extLst>
            </c:dLbl>
            <c:dLbl>
              <c:idx val="8"/>
              <c:layout>
                <c:manualLayout>
                  <c:x val="0.14400638913400426"/>
                  <c:y val="0.11047578096285635"/>
                </c:manualLayout>
              </c:layout>
              <c:tx>
                <c:rich>
                  <a:bodyPr/>
                  <a:lstStyle/>
                  <a:p>
                    <a:r>
                      <a:rPr lang="en-US"/>
                      <a:t>Results </a:t>
                    </a:r>
                    <a:fld id="{D20F5E95-D50C-4147-A6E8-9843EBB58A01}"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3E60-4F26-8AD3-86BF229E84F1}"/>
                </c:ext>
              </c:extLst>
            </c:dLbl>
            <c:dLbl>
              <c:idx val="9"/>
              <c:layout>
                <c:manualLayout>
                  <c:x val="-0.10073218402953817"/>
                  <c:y val="2.1465682160411372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baseline="0">
                        <a:solidFill>
                          <a:schemeClr val="tx1"/>
                        </a:solidFill>
                      </a:rPr>
                      <a:t>Supplementary material </a:t>
                    </a:r>
                    <a:fld id="{08E70C7B-6EB6-4DAA-A4E3-300155B8C7D2}" type="PERCENTAGE">
                      <a:rPr lang="en-US" baseline="0">
                        <a:solidFill>
                          <a:schemeClr val="tx1"/>
                        </a:solidFill>
                      </a:rPr>
                      <a:pPr>
                        <a:defRPr sz="1200"/>
                      </a:pPr>
                      <a:t>[PERCENTAGE]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5713807768997462"/>
                      <c:h val="0.10624325702923416"/>
                    </c:manualLayout>
                  </c15:layout>
                  <c15:dlblFieldTable/>
                  <c15:showDataLabelsRange val="0"/>
                </c:ext>
                <c:ext xmlns:c16="http://schemas.microsoft.com/office/drawing/2014/chart" uri="{C3380CC4-5D6E-409C-BE32-E72D297353CC}">
                  <c16:uniqueId val="{00000015-3E60-4F26-8AD3-86BF229E84F1}"/>
                </c:ext>
              </c:extLst>
            </c:dLbl>
            <c:dLbl>
              <c:idx val="10"/>
              <c:layout>
                <c:manualLayout>
                  <c:x val="-5.1391275060776471E-3"/>
                  <c:y val="-7.0103139666332623E-2"/>
                </c:manualLayout>
              </c:layout>
              <c:tx>
                <c:rich>
                  <a:bodyPr/>
                  <a:lstStyle/>
                  <a:p>
                    <a:r>
                      <a:rPr lang="en-US" baseline="0">
                        <a:solidFill>
                          <a:schemeClr val="tx1"/>
                        </a:solidFill>
                      </a:rPr>
                      <a:t>Title </a:t>
                    </a:r>
                    <a:fld id="{8AAC09B3-2B2B-4C76-BD57-4D6A67B25E24}" type="PERCENTAGE">
                      <a:rPr lang="en-US" baseline="0">
                        <a:solidFill>
                          <a:schemeClr val="tx1"/>
                        </a:solidFill>
                      </a:rPr>
                      <a:pPr/>
                      <a:t>[PERCENTAGE]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3E60-4F26-8AD3-86BF229E84F1}"/>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'Analysis-sectionPost'!$Q$1:$AB$1</c15:sqref>
                  </c15:fullRef>
                </c:ext>
              </c:extLst>
              <c:f>('Analysis-sectionPost'!$Q$1:$R$1,'Analysis-sectionPost'!$T$1:$AB$1)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'Analysis-sectionPost'!$Q$850:$AB$850</c15:sqref>
                  </c15:fullRef>
                </c:ext>
              </c:extLst>
              <c:f>('Analysis-sectionPost'!$Q$850:$R$850,'Analysis-sectionPost'!$T$850:$AB$850)</c:f>
              <c:numCache>
                <c:formatCode>0.00%</c:formatCode>
                <c:ptCount val="11"/>
                <c:pt idx="0">
                  <c:v>2.0634235528818847E-2</c:v>
                </c:pt>
                <c:pt idx="1">
                  <c:v>8.0283353010625735E-3</c:v>
                </c:pt>
                <c:pt idx="2">
                  <c:v>5.1160960251869347E-3</c:v>
                </c:pt>
                <c:pt idx="3">
                  <c:v>9.6425973344509367E-3</c:v>
                </c:pt>
                <c:pt idx="4">
                  <c:v>5.0380729262943312E-2</c:v>
                </c:pt>
                <c:pt idx="5">
                  <c:v>2.5596988106537384E-2</c:v>
                </c:pt>
                <c:pt idx="6">
                  <c:v>5.4452011735138126E-2</c:v>
                </c:pt>
                <c:pt idx="7">
                  <c:v>0.4685971061904971</c:v>
                </c:pt>
                <c:pt idx="8">
                  <c:v>0.24313059908852391</c:v>
                </c:pt>
                <c:pt idx="9">
                  <c:v>1.0120687393414667E-2</c:v>
                </c:pt>
                <c:pt idx="10">
                  <c:v>7.8709169618260526E-5</c:v>
                </c:pt>
              </c:numCache>
            </c:numRef>
          </c:val>
          <c:extLst>
            <c:ext xmlns:c15="http://schemas.microsoft.com/office/drawing/2012/chart" uri="{02D57815-91ED-43cb-92C2-25804820EDAC}">
              <c15:categoryFilterExceptions>
                <c15:categoryFilterException>
                  <c15:sqref>'Analysis-sectionPost'!$S$850</c15:sqref>
                  <c15:spPr xmlns:c15="http://schemas.microsoft.com/office/drawing/2012/chart">
                    <a:solidFill>
                      <a:schemeClr val="accent3"/>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0.10592964709338884"/>
                        <c:y val="0.14519612012134717"/>
                      </c:manualLayout>
                    </c:layout>
                    <c:tx>
                      <c:rich>
                        <a:bodyPr/>
                        <a:lstStyle/>
                        <a:p>
                          <a:r>
                            <a:rPr lang="en-US"/>
                            <a:t>Article (No section</a:t>
                          </a:r>
                          <a:r>
                            <a:rPr lang="en-US" baseline="0"/>
                            <a:t> provide) </a:t>
                          </a:r>
                          <a:fld id="{E0F48F79-E512-4B81-BFD9-12FACA2C6743}" type="PERCENTAGE">
                            <a:rPr lang="en-US"/>
                            <a:pPr/>
                            <a:t>[PERCENTAGE]</a:t>
                          </a:fld>
                          <a:endParaRPr lang="en-US" baseline="0"/>
                        </a:p>
                      </c:rich>
                    </c:tx>
                    <c:dLblPos val="bestFit"/>
                    <c:showLegendKey val="0"/>
                    <c:showVal val="0"/>
                    <c:showCatName val="0"/>
                    <c:showSerName val="0"/>
                    <c:showPercent val="1"/>
                    <c:showBubbleSize val="0"/>
                    <c:extLst>
                      <c:ext uri="{CE6537A1-D6FC-4f65-9D91-7224C49458BB}">
                        <c15:dlblFieldTable/>
                        <c15:showDataLabelsRange val="0"/>
                      </c:ext>
                      <c:ext xmlns:c16="http://schemas.microsoft.com/office/drawing/2014/chart" uri="{C3380CC4-5D6E-409C-BE32-E72D297353CC}">
                        <c16:uniqueId val="{00000005-3E60-4F26-8AD3-86BF229E84F1}"/>
                      </c:ext>
                    </c:extLst>
                  </c15:dLbl>
                </c15:categoryFilterException>
              </c15:categoryFilterExceptions>
            </c:ext>
            <c:ext xmlns:c16="http://schemas.microsoft.com/office/drawing/2014/chart" uri="{C3380CC4-5D6E-409C-BE32-E72D297353CC}">
              <c16:uniqueId val="{00000018-3E60-4F26-8AD3-86BF229E84F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fr-FR"/>
              <a:t>Data Citation Repartition in sections </a:t>
            </a:r>
            <a:endParaRPr lang="en-GB"/>
          </a:p>
          <a:p>
            <a:pPr>
              <a:defRPr sz="1920" b="0" i="0" u="none" strike="noStrike" kern="1200" spc="0" baseline="0">
                <a:solidFill>
                  <a:schemeClr val="tx1">
                    <a:lumMod val="65000"/>
                    <a:lumOff val="35000"/>
                  </a:schemeClr>
                </a:solidFill>
                <a:latin typeface="+mn-lt"/>
                <a:ea typeface="+mn-ea"/>
                <a:cs typeface="+mn-cs"/>
              </a:defRPr>
            </a:pPr>
            <a:r>
              <a:rPr lang="fr-FR"/>
              <a:t>(general)</a:t>
            </a:r>
            <a:endParaRPr lang="en-GB"/>
          </a:p>
        </c:rich>
      </c:tx>
      <c:overlay val="0"/>
      <c:spPr>
        <a:noFill/>
        <a:ln>
          <a:noFill/>
        </a:ln>
        <a:effectLst/>
      </c:spPr>
    </c:title>
    <c:autoTitleDeleted val="0"/>
    <c:plotArea>
      <c:layout/>
      <c:barChart>
        <c:barDir val="col"/>
        <c:grouping val="clustered"/>
        <c:varyColors val="0"/>
        <c:ser>
          <c:idx val="1"/>
          <c:order val="0"/>
          <c:tx>
            <c:v>Train set</c:v>
          </c:tx>
          <c:invertIfNegative val="0"/>
          <c:cat>
            <c:strRef>
              <c:f>'[1]Analysis-section23'!$B$1:$M$1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'[1]Analysis-section23'!$B$547:$M$547</c:f>
              <c:numCache>
                <c:formatCode>0.00%</c:formatCode>
                <c:ptCount val="12"/>
                <c:pt idx="0">
                  <c:v>2.8947368421052631E-2</c:v>
                </c:pt>
                <c:pt idx="1">
                  <c:v>6.5789473684210523E-3</c:v>
                </c:pt>
                <c:pt idx="2">
                  <c:v>7.9605263157894735E-2</c:v>
                </c:pt>
                <c:pt idx="3">
                  <c:v>4.6052631578947364E-3</c:v>
                </c:pt>
                <c:pt idx="4">
                  <c:v>8.552631578947369E-3</c:v>
                </c:pt>
                <c:pt idx="5">
                  <c:v>6.5131578947368415E-2</c:v>
                </c:pt>
                <c:pt idx="6">
                  <c:v>4.8026315789473681E-2</c:v>
                </c:pt>
                <c:pt idx="7">
                  <c:v>7.3026315789473689E-2</c:v>
                </c:pt>
                <c:pt idx="8">
                  <c:v>0.30526315789473685</c:v>
                </c:pt>
                <c:pt idx="9">
                  <c:v>0.36842105263157893</c:v>
                </c:pt>
                <c:pt idx="10">
                  <c:v>9.8684210526315784E-3</c:v>
                </c:pt>
                <c:pt idx="11">
                  <c:v>1.9736842105263159E-3</c:v>
                </c:pt>
              </c:numCache>
            </c:numRef>
          </c:val>
          <c:extLst>
            <c:ext xmlns:c16="http://schemas.microsoft.com/office/drawing/2014/chart" uri="{C3380CC4-5D6E-409C-BE32-E72D297353CC}">
              <c16:uniqueId val="{00000003-95B2-4BF7-81A8-5D5B970C0331}"/>
            </c:ext>
          </c:extLst>
        </c:ser>
        <c:ser>
          <c:idx val="0"/>
          <c:order val="1"/>
          <c:tx>
            <c:v>Test set</c:v>
          </c:tx>
          <c:spPr>
            <a:solidFill>
              <a:schemeClr val="accent1"/>
            </a:solidFill>
            <a:ln>
              <a:noFill/>
            </a:ln>
            <a:effectLst/>
          </c:spPr>
          <c:invertIfNegative val="0"/>
          <c:cat>
            <c:strRef>
              <c:f>'Analysis-sectionPost'!$B$1:$M$1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'Analysis-sectionPost'!$B$850:$M$850</c:f>
              <c:numCache>
                <c:formatCode>0.00%</c:formatCode>
                <c:ptCount val="12"/>
                <c:pt idx="0">
                  <c:v>4.3856183326748323E-2</c:v>
                </c:pt>
                <c:pt idx="1">
                  <c:v>5.531410509679968E-3</c:v>
                </c:pt>
                <c:pt idx="2">
                  <c:v>9.0873172659028056E-2</c:v>
                </c:pt>
                <c:pt idx="3">
                  <c:v>1.9755037534571317E-3</c:v>
                </c:pt>
                <c:pt idx="4">
                  <c:v>7.9020150138285269E-3</c:v>
                </c:pt>
                <c:pt idx="5">
                  <c:v>9.9565389174239433E-2</c:v>
                </c:pt>
                <c:pt idx="6">
                  <c:v>2.2915843540102725E-2</c:v>
                </c:pt>
                <c:pt idx="7">
                  <c:v>5.0177795337811144E-2</c:v>
                </c:pt>
                <c:pt idx="8">
                  <c:v>0.32082180956143819</c:v>
                </c:pt>
                <c:pt idx="9">
                  <c:v>0.3441327538522323</c:v>
                </c:pt>
                <c:pt idx="10">
                  <c:v>1.1853022520742789E-2</c:v>
                </c:pt>
                <c:pt idx="11">
                  <c:v>3.9510075069142629E-4</c:v>
                </c:pt>
              </c:numCache>
            </c:numRef>
          </c:val>
          <c:extLst>
            <c:ext xmlns:c16="http://schemas.microsoft.com/office/drawing/2014/chart" uri="{C3380CC4-5D6E-409C-BE32-E72D297353CC}">
              <c16:uniqueId val="{00000002-95B2-4BF7-81A8-5D5B970C0331}"/>
            </c:ext>
          </c:extLst>
        </c:ser>
        <c:dLbls>
          <c:dLblPos val="outEnd"/>
          <c:showLegendKey val="0"/>
          <c:showVal val="0"/>
          <c:showCatName val="0"/>
          <c:showSerName val="0"/>
          <c:showPercent val="0"/>
          <c:showBubbleSize val="0"/>
        </c:dLbls>
        <c:gapWidth val="219"/>
        <c:overlap val="-27"/>
        <c:axId val="730383144"/>
        <c:axId val="730375600"/>
      </c:barChart>
      <c:catAx>
        <c:axId val="73038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30375600"/>
        <c:crosses val="autoZero"/>
        <c:auto val="1"/>
        <c:lblAlgn val="ctr"/>
        <c:lblOffset val="100"/>
        <c:noMultiLvlLbl val="0"/>
      </c:catAx>
      <c:valAx>
        <c:axId val="730375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30383144"/>
        <c:crosses val="autoZero"/>
        <c:crossBetween val="between"/>
      </c:valAx>
    </c:plotArea>
    <c:legend>
      <c:legendPos val="r"/>
      <c:overlay val="0"/>
    </c:legend>
    <c:plotVisOnly val="1"/>
    <c:dispBlanksAs val="gap"/>
    <c:showDLblsOverMax val="0"/>
  </c:chart>
  <c:txPr>
    <a:bodyPr/>
    <a:lstStyle/>
    <a:p>
      <a:pPr>
        <a:defRPr sz="1600" baseline="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fr-FR"/>
              <a:t>Data Citation Repartition in sections </a:t>
            </a:r>
            <a:endParaRPr lang="en-GB"/>
          </a:p>
          <a:p>
            <a:pPr>
              <a:defRPr sz="1920" b="0" i="0" u="none" strike="noStrike" kern="1200" spc="0" baseline="0">
                <a:solidFill>
                  <a:schemeClr val="tx1">
                    <a:lumMod val="65000"/>
                    <a:lumOff val="35000"/>
                  </a:schemeClr>
                </a:solidFill>
                <a:latin typeface="+mn-lt"/>
                <a:ea typeface="+mn-ea"/>
                <a:cs typeface="+mn-cs"/>
              </a:defRPr>
            </a:pPr>
            <a:r>
              <a:rPr lang="fr-FR"/>
              <a:t>(by paper)</a:t>
            </a:r>
            <a:endParaRPr lang="en-GB"/>
          </a:p>
        </c:rich>
      </c:tx>
      <c:overlay val="0"/>
      <c:spPr>
        <a:noFill/>
        <a:ln>
          <a:noFill/>
        </a:ln>
        <a:effectLst/>
      </c:spPr>
    </c:title>
    <c:autoTitleDeleted val="0"/>
    <c:plotArea>
      <c:layout/>
      <c:barChart>
        <c:barDir val="col"/>
        <c:grouping val="clustered"/>
        <c:varyColors val="0"/>
        <c:ser>
          <c:idx val="1"/>
          <c:order val="0"/>
          <c:tx>
            <c:v>Train set</c:v>
          </c:tx>
          <c:invertIfNegative val="0"/>
          <c:cat>
            <c:strRef>
              <c:f>'[1]Analysis-section23'!$Q$1:$AB$1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'[1]Analysis-section23'!$Q$547:$AB$547</c:f>
              <c:numCache>
                <c:formatCode>0.00%</c:formatCode>
                <c:ptCount val="12"/>
                <c:pt idx="0">
                  <c:v>1.5393005583371984E-2</c:v>
                </c:pt>
                <c:pt idx="1">
                  <c:v>9.9877450980392166E-3</c:v>
                </c:pt>
                <c:pt idx="2">
                  <c:v>0.11726409313725492</c:v>
                </c:pt>
                <c:pt idx="3">
                  <c:v>8.2720588235294119E-3</c:v>
                </c:pt>
                <c:pt idx="4">
                  <c:v>1.0211353120126799E-2</c:v>
                </c:pt>
                <c:pt idx="5">
                  <c:v>3.983302512738876E-2</c:v>
                </c:pt>
                <c:pt idx="6">
                  <c:v>3.575683225607533E-2</c:v>
                </c:pt>
                <c:pt idx="7">
                  <c:v>6.4286905697050242E-2</c:v>
                </c:pt>
                <c:pt idx="8">
                  <c:v>0.42877574731544071</c:v>
                </c:pt>
                <c:pt idx="9">
                  <c:v>0.26000512036232265</c:v>
                </c:pt>
                <c:pt idx="10">
                  <c:v>7.9929124990077011E-3</c:v>
                </c:pt>
                <c:pt idx="11">
                  <c:v>2.2212009803921568E-3</c:v>
                </c:pt>
              </c:numCache>
            </c:numRef>
          </c:val>
          <c:extLst>
            <c:ext xmlns:c16="http://schemas.microsoft.com/office/drawing/2014/chart" uri="{C3380CC4-5D6E-409C-BE32-E72D297353CC}">
              <c16:uniqueId val="{00000003-6BB2-4DCE-B611-E410A816C7F5}"/>
            </c:ext>
          </c:extLst>
        </c:ser>
        <c:ser>
          <c:idx val="0"/>
          <c:order val="1"/>
          <c:tx>
            <c:v>Test set</c:v>
          </c:tx>
          <c:spPr>
            <a:solidFill>
              <a:schemeClr val="accent1"/>
            </a:solidFill>
            <a:ln>
              <a:noFill/>
            </a:ln>
            <a:effectLst/>
          </c:spPr>
          <c:invertIfNegative val="0"/>
          <c:cat>
            <c:strRef>
              <c:f>'Analysis-sectionPost'!$Q$1:$AB$1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'Analysis-sectionPost'!$Q$850:$AB$850</c:f>
              <c:numCache>
                <c:formatCode>0.00%</c:formatCode>
                <c:ptCount val="12"/>
                <c:pt idx="0">
                  <c:v>2.0634235528818847E-2</c:v>
                </c:pt>
                <c:pt idx="1">
                  <c:v>8.0283353010625735E-3</c:v>
                </c:pt>
                <c:pt idx="2">
                  <c:v>0.10422190486380799</c:v>
                </c:pt>
                <c:pt idx="3">
                  <c:v>5.1160960251869347E-3</c:v>
                </c:pt>
                <c:pt idx="4">
                  <c:v>9.6425973344509367E-3</c:v>
                </c:pt>
                <c:pt idx="5">
                  <c:v>5.0380729262943312E-2</c:v>
                </c:pt>
                <c:pt idx="6">
                  <c:v>2.5596988106537384E-2</c:v>
                </c:pt>
                <c:pt idx="7">
                  <c:v>5.4452011735138126E-2</c:v>
                </c:pt>
                <c:pt idx="8">
                  <c:v>0.4685971061904971</c:v>
                </c:pt>
                <c:pt idx="9">
                  <c:v>0.24313059908852391</c:v>
                </c:pt>
                <c:pt idx="10">
                  <c:v>1.0120687393414667E-2</c:v>
                </c:pt>
                <c:pt idx="11">
                  <c:v>7.8709169618260526E-5</c:v>
                </c:pt>
              </c:numCache>
            </c:numRef>
          </c:val>
          <c:extLst>
            <c:ext xmlns:c16="http://schemas.microsoft.com/office/drawing/2014/chart" uri="{C3380CC4-5D6E-409C-BE32-E72D297353CC}">
              <c16:uniqueId val="{00000002-6BB2-4DCE-B611-E410A816C7F5}"/>
            </c:ext>
          </c:extLst>
        </c:ser>
        <c:dLbls>
          <c:dLblPos val="outEnd"/>
          <c:showLegendKey val="0"/>
          <c:showVal val="0"/>
          <c:showCatName val="0"/>
          <c:showSerName val="0"/>
          <c:showPercent val="0"/>
          <c:showBubbleSize val="0"/>
        </c:dLbls>
        <c:gapWidth val="219"/>
        <c:overlap val="-27"/>
        <c:axId val="728432848"/>
        <c:axId val="728435472"/>
      </c:barChart>
      <c:catAx>
        <c:axId val="72843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28435472"/>
        <c:crosses val="autoZero"/>
        <c:auto val="1"/>
        <c:lblAlgn val="ctr"/>
        <c:lblOffset val="100"/>
        <c:noMultiLvlLbl val="0"/>
      </c:catAx>
      <c:valAx>
        <c:axId val="72843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28432848"/>
        <c:crosses val="autoZero"/>
        <c:crossBetween val="between"/>
      </c:valAx>
    </c:plotArea>
    <c:legend>
      <c:legendPos val="r"/>
      <c:overlay val="0"/>
    </c:legend>
    <c:plotVisOnly val="1"/>
    <c:dispBlanksAs val="gap"/>
    <c:showDLblsOverMax val="0"/>
  </c:chart>
  <c:txPr>
    <a:bodyPr/>
    <a:lstStyle/>
    <a:p>
      <a:pPr>
        <a:defRPr sz="1600" baseline="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Class repartition</a:t>
            </a:r>
            <a:endParaRPr lang="en-GB">
              <a:effectLst/>
            </a:endParaRPr>
          </a:p>
          <a:p>
            <a:pPr>
              <a:defRPr/>
            </a:pPr>
            <a:r>
              <a:rPr lang="fr-FR" sz="1800" b="0" i="0" baseline="0">
                <a:effectLst/>
              </a:rPr>
              <a:t>(general)</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1-B885-4D2B-8843-469EEFC72E30}"/>
              </c:ext>
            </c:extLst>
          </c:dPt>
          <c:dPt>
            <c:idx val="2"/>
            <c:invertIfNegative val="0"/>
            <c:bubble3D val="0"/>
            <c:spPr>
              <a:solidFill>
                <a:srgbClr val="FFC000"/>
              </a:solidFill>
              <a:ln>
                <a:noFill/>
              </a:ln>
              <a:effectLst/>
            </c:spPr>
            <c:extLst>
              <c:ext xmlns:c16="http://schemas.microsoft.com/office/drawing/2014/chart" uri="{C3380CC4-5D6E-409C-BE32-E72D297353CC}">
                <c16:uniqueId val="{00000003-B885-4D2B-8843-469EEFC72E3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'Analysis-classPost'!$B$1:$D$1</c:f>
              <c:strCache>
                <c:ptCount val="3"/>
                <c:pt idx="0">
                  <c:v>Use</c:v>
                </c:pt>
                <c:pt idx="1">
                  <c:v>Background</c:v>
                </c:pt>
                <c:pt idx="2">
                  <c:v>Creation</c:v>
                </c:pt>
              </c:strCache>
            </c:strRef>
          </c:cat>
          <c:val>
            <c:numRef>
              <c:f>'Analysis-classPost'!$B$850:$D$850</c:f>
              <c:numCache>
                <c:formatCode>0.00%</c:formatCode>
                <c:ptCount val="3"/>
                <c:pt idx="0">
                  <c:v>0.77597787435796128</c:v>
                </c:pt>
                <c:pt idx="1">
                  <c:v>8.8107467404188067E-2</c:v>
                </c:pt>
                <c:pt idx="2">
                  <c:v>0.13591465823785065</c:v>
                </c:pt>
              </c:numCache>
            </c:numRef>
          </c:val>
          <c:extLst>
            <c:ext xmlns:c16="http://schemas.microsoft.com/office/drawing/2014/chart" uri="{C3380CC4-5D6E-409C-BE32-E72D297353CC}">
              <c16:uniqueId val="{00000004-B885-4D2B-8843-469EEFC72E30}"/>
            </c:ext>
          </c:extLst>
        </c:ser>
        <c:dLbls>
          <c:showLegendKey val="0"/>
          <c:showVal val="0"/>
          <c:showCatName val="0"/>
          <c:showSerName val="0"/>
          <c:showPercent val="0"/>
          <c:showBubbleSize val="0"/>
        </c:dLbls>
        <c:gapWidth val="219"/>
        <c:overlap val="-27"/>
        <c:axId val="1218978912"/>
        <c:axId val="1218980880"/>
      </c:barChart>
      <c:catAx>
        <c:axId val="12189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80880"/>
        <c:crosses val="autoZero"/>
        <c:auto val="1"/>
        <c:lblAlgn val="ctr"/>
        <c:lblOffset val="100"/>
        <c:noMultiLvlLbl val="0"/>
      </c:catAx>
      <c:valAx>
        <c:axId val="121898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1897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353785</xdr:colOff>
      <xdr:row>851</xdr:row>
      <xdr:rowOff>131986</xdr:rowOff>
    </xdr:from>
    <xdr:to>
      <xdr:col>11</xdr:col>
      <xdr:colOff>517071</xdr:colOff>
      <xdr:row>886</xdr:row>
      <xdr:rowOff>149677</xdr:rowOff>
    </xdr:to>
    <xdr:graphicFrame macro="">
      <xdr:nvGraphicFramePr>
        <xdr:cNvPr id="2" name="Chart 1">
          <a:extLst>
            <a:ext uri="{FF2B5EF4-FFF2-40B4-BE49-F238E27FC236}">
              <a16:creationId xmlns:a16="http://schemas.microsoft.com/office/drawing/2014/main" id="{EA69EF68-9E8B-410F-94E3-23EC402F3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20409</xdr:colOff>
      <xdr:row>851</xdr:row>
      <xdr:rowOff>145595</xdr:rowOff>
    </xdr:from>
    <xdr:to>
      <xdr:col>29</xdr:col>
      <xdr:colOff>68034</xdr:colOff>
      <xdr:row>886</xdr:row>
      <xdr:rowOff>136071</xdr:rowOff>
    </xdr:to>
    <xdr:graphicFrame macro="">
      <xdr:nvGraphicFramePr>
        <xdr:cNvPr id="3" name="Chart 2">
          <a:extLst>
            <a:ext uri="{FF2B5EF4-FFF2-40B4-BE49-F238E27FC236}">
              <a16:creationId xmlns:a16="http://schemas.microsoft.com/office/drawing/2014/main" id="{F76C14C0-A11E-46B7-8240-D6C2086A0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394608</xdr:colOff>
      <xdr:row>887</xdr:row>
      <xdr:rowOff>81643</xdr:rowOff>
    </xdr:from>
    <xdr:to>
      <xdr:col>10</xdr:col>
      <xdr:colOff>230521</xdr:colOff>
      <xdr:row>923</xdr:row>
      <xdr:rowOff>96532</xdr:rowOff>
    </xdr:to>
    <xdr:graphicFrame macro="">
      <xdr:nvGraphicFramePr>
        <xdr:cNvPr id="4" name="Graphique 3">
          <a:extLst>
            <a:ext uri="{FF2B5EF4-FFF2-40B4-BE49-F238E27FC236}">
              <a16:creationId xmlns:a16="http://schemas.microsoft.com/office/drawing/2014/main" id="{13D85EAD-7593-495E-8C16-31577B973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27214</xdr:colOff>
      <xdr:row>889</xdr:row>
      <xdr:rowOff>122465</xdr:rowOff>
    </xdr:from>
    <xdr:to>
      <xdr:col>25</xdr:col>
      <xdr:colOff>611521</xdr:colOff>
      <xdr:row>925</xdr:row>
      <xdr:rowOff>137353</xdr:rowOff>
    </xdr:to>
    <xdr:graphicFrame macro="">
      <xdr:nvGraphicFramePr>
        <xdr:cNvPr id="6" name="Graphique 3">
          <a:extLst>
            <a:ext uri="{FF2B5EF4-FFF2-40B4-BE49-F238E27FC236}">
              <a16:creationId xmlns:a16="http://schemas.microsoft.com/office/drawing/2014/main" id="{A84D9655-3BA3-4AB2-A519-0F109EFC3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421822</xdr:colOff>
      <xdr:row>924</xdr:row>
      <xdr:rowOff>27214</xdr:rowOff>
    </xdr:from>
    <xdr:to>
      <xdr:col>10</xdr:col>
      <xdr:colOff>257735</xdr:colOff>
      <xdr:row>960</xdr:row>
      <xdr:rowOff>42102</xdr:rowOff>
    </xdr:to>
    <xdr:graphicFrame macro="">
      <xdr:nvGraphicFramePr>
        <xdr:cNvPr id="7" name="Graphique 3">
          <a:extLst>
            <a:ext uri="{FF2B5EF4-FFF2-40B4-BE49-F238E27FC236}">
              <a16:creationId xmlns:a16="http://schemas.microsoft.com/office/drawing/2014/main" id="{5E6B06D7-2010-4E41-92D5-1AA12D92C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13608</xdr:colOff>
      <xdr:row>926</xdr:row>
      <xdr:rowOff>27215</xdr:rowOff>
    </xdr:from>
    <xdr:to>
      <xdr:col>25</xdr:col>
      <xdr:colOff>597915</xdr:colOff>
      <xdr:row>962</xdr:row>
      <xdr:rowOff>42103</xdr:rowOff>
    </xdr:to>
    <xdr:graphicFrame macro="">
      <xdr:nvGraphicFramePr>
        <xdr:cNvPr id="8" name="Graphique 3">
          <a:extLst>
            <a:ext uri="{FF2B5EF4-FFF2-40B4-BE49-F238E27FC236}">
              <a16:creationId xmlns:a16="http://schemas.microsoft.com/office/drawing/2014/main" id="{52215C05-BC9D-49A7-96DB-D0AA5E848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217714</xdr:colOff>
      <xdr:row>961</xdr:row>
      <xdr:rowOff>95251</xdr:rowOff>
    </xdr:from>
    <xdr:to>
      <xdr:col>11</xdr:col>
      <xdr:colOff>283350</xdr:colOff>
      <xdr:row>997</xdr:row>
      <xdr:rowOff>154964</xdr:rowOff>
    </xdr:to>
    <xdr:graphicFrame macro="">
      <xdr:nvGraphicFramePr>
        <xdr:cNvPr id="10" name="Chart 9">
          <a:extLst>
            <a:ext uri="{FF2B5EF4-FFF2-40B4-BE49-F238E27FC236}">
              <a16:creationId xmlns:a16="http://schemas.microsoft.com/office/drawing/2014/main" id="{1373FF12-AF58-4378-BBEF-570D7365B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108858</xdr:colOff>
      <xdr:row>963</xdr:row>
      <xdr:rowOff>27214</xdr:rowOff>
    </xdr:from>
    <xdr:to>
      <xdr:col>26</xdr:col>
      <xdr:colOff>102456</xdr:colOff>
      <xdr:row>999</xdr:row>
      <xdr:rowOff>86926</xdr:rowOff>
    </xdr:to>
    <xdr:graphicFrame macro="">
      <xdr:nvGraphicFramePr>
        <xdr:cNvPr id="11" name="Chart 10">
          <a:extLst>
            <a:ext uri="{FF2B5EF4-FFF2-40B4-BE49-F238E27FC236}">
              <a16:creationId xmlns:a16="http://schemas.microsoft.com/office/drawing/2014/main" id="{96CB4BBB-03FC-47C7-9B1A-4FBCB707A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852</xdr:row>
      <xdr:rowOff>133350</xdr:rowOff>
    </xdr:from>
    <xdr:to>
      <xdr:col>6</xdr:col>
      <xdr:colOff>200025</xdr:colOff>
      <xdr:row>869</xdr:row>
      <xdr:rowOff>123825</xdr:rowOff>
    </xdr:to>
    <xdr:graphicFrame macro="">
      <xdr:nvGraphicFramePr>
        <xdr:cNvPr id="3" name="Chart 2">
          <a:extLst>
            <a:ext uri="{FF2B5EF4-FFF2-40B4-BE49-F238E27FC236}">
              <a16:creationId xmlns:a16="http://schemas.microsoft.com/office/drawing/2014/main" id="{768EAE81-2E7C-4F98-9929-064BCC651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853</xdr:row>
      <xdr:rowOff>0</xdr:rowOff>
    </xdr:from>
    <xdr:to>
      <xdr:col>14</xdr:col>
      <xdr:colOff>304800</xdr:colOff>
      <xdr:row>869</xdr:row>
      <xdr:rowOff>152400</xdr:rowOff>
    </xdr:to>
    <xdr:graphicFrame macro="">
      <xdr:nvGraphicFramePr>
        <xdr:cNvPr id="4" name="Chart 3">
          <a:extLst>
            <a:ext uri="{FF2B5EF4-FFF2-40B4-BE49-F238E27FC236}">
              <a16:creationId xmlns:a16="http://schemas.microsoft.com/office/drawing/2014/main" id="{78B3EEF2-CDF7-4F21-BB04-61A82811C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871</xdr:row>
      <xdr:rowOff>133350</xdr:rowOff>
    </xdr:from>
    <xdr:to>
      <xdr:col>6</xdr:col>
      <xdr:colOff>381000</xdr:colOff>
      <xdr:row>888</xdr:row>
      <xdr:rowOff>123825</xdr:rowOff>
    </xdr:to>
    <xdr:graphicFrame macro="">
      <xdr:nvGraphicFramePr>
        <xdr:cNvPr id="5" name="Chart 4">
          <a:extLst>
            <a:ext uri="{FF2B5EF4-FFF2-40B4-BE49-F238E27FC236}">
              <a16:creationId xmlns:a16="http://schemas.microsoft.com/office/drawing/2014/main" id="{012A07BA-A823-4F33-8CB3-A2BA0D9DA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590550</xdr:colOff>
      <xdr:row>872</xdr:row>
      <xdr:rowOff>9525</xdr:rowOff>
    </xdr:from>
    <xdr:to>
      <xdr:col>14</xdr:col>
      <xdr:colOff>285750</xdr:colOff>
      <xdr:row>889</xdr:row>
      <xdr:rowOff>0</xdr:rowOff>
    </xdr:to>
    <xdr:graphicFrame macro="">
      <xdr:nvGraphicFramePr>
        <xdr:cNvPr id="6" name="Chart 5">
          <a:extLst>
            <a:ext uri="{FF2B5EF4-FFF2-40B4-BE49-F238E27FC236}">
              <a16:creationId xmlns:a16="http://schemas.microsoft.com/office/drawing/2014/main" id="{5B9455FF-720F-40DC-BAA5-5E5DF80E5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171450</xdr:colOff>
      <xdr:row>889</xdr:row>
      <xdr:rowOff>133350</xdr:rowOff>
    </xdr:from>
    <xdr:to>
      <xdr:col>6</xdr:col>
      <xdr:colOff>371475</xdr:colOff>
      <xdr:row>906</xdr:row>
      <xdr:rowOff>123825</xdr:rowOff>
    </xdr:to>
    <xdr:graphicFrame macro="">
      <xdr:nvGraphicFramePr>
        <xdr:cNvPr id="8" name="Chart 7">
          <a:extLst>
            <a:ext uri="{FF2B5EF4-FFF2-40B4-BE49-F238E27FC236}">
              <a16:creationId xmlns:a16="http://schemas.microsoft.com/office/drawing/2014/main" id="{8E69CEAE-1CAA-4D6B-BFB3-6784BB277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190500</xdr:colOff>
      <xdr:row>889</xdr:row>
      <xdr:rowOff>114300</xdr:rowOff>
    </xdr:from>
    <xdr:to>
      <xdr:col>14</xdr:col>
      <xdr:colOff>495300</xdr:colOff>
      <xdr:row>906</xdr:row>
      <xdr:rowOff>104775</xdr:rowOff>
    </xdr:to>
    <xdr:graphicFrame macro="">
      <xdr:nvGraphicFramePr>
        <xdr:cNvPr id="9" name="Chart 8">
          <a:extLst>
            <a:ext uri="{FF2B5EF4-FFF2-40B4-BE49-F238E27FC236}">
              <a16:creationId xmlns:a16="http://schemas.microsoft.com/office/drawing/2014/main" id="{A6E15366-7E80-4859-8BBC-54CCD58EF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2"/>
      <sheetName val="Analysis-section2"/>
      <sheetName val="Analysis-class2"/>
      <sheetName val="Analysis-class-section2"/>
      <sheetName val="Analysis-SubType2"/>
      <sheetName val="Dataset23"/>
      <sheetName val="Analysis-section23"/>
      <sheetName val="Analysis-class23"/>
      <sheetName val="Analysis-class-section23"/>
      <sheetName val="Analysis-SubType23"/>
    </sheetNames>
    <sheetDataSet>
      <sheetData sheetId="0"/>
      <sheetData sheetId="1">
        <row r="1">
          <cell r="E1" t="str">
            <v>Abstract</v>
          </cell>
          <cell r="F1" t="str">
            <v>Acknowledgments</v>
          </cell>
          <cell r="G1" t="str">
            <v>Article (No section provide)</v>
          </cell>
          <cell r="H1" t="str">
            <v>Case study</v>
          </cell>
          <cell r="I1" t="str">
            <v>Conclusion</v>
          </cell>
          <cell r="J1" t="str">
            <v>Discussion</v>
          </cell>
          <cell r="K1" t="str">
            <v>Figure</v>
          </cell>
          <cell r="L1" t="str">
            <v>Introduction</v>
          </cell>
          <cell r="M1" t="str">
            <v>Methods</v>
          </cell>
          <cell r="N1" t="str">
            <v>Results</v>
          </cell>
          <cell r="O1" t="str">
            <v>Supplementary material</v>
          </cell>
          <cell r="P1" t="str">
            <v>Title</v>
          </cell>
        </row>
      </sheetData>
      <sheetData sheetId="2"/>
      <sheetData sheetId="3"/>
      <sheetData sheetId="4"/>
      <sheetData sheetId="5"/>
      <sheetData sheetId="6">
        <row r="1">
          <cell r="B1" t="str">
            <v>Abstract</v>
          </cell>
          <cell r="C1" t="str">
            <v>Acknowledgments</v>
          </cell>
          <cell r="D1" t="str">
            <v>Article</v>
          </cell>
          <cell r="E1" t="str">
            <v>Case study</v>
          </cell>
          <cell r="F1" t="str">
            <v>Conclusion</v>
          </cell>
          <cell r="G1" t="str">
            <v>Discussion</v>
          </cell>
          <cell r="H1" t="str">
            <v>Figure</v>
          </cell>
          <cell r="I1" t="str">
            <v>Introduction</v>
          </cell>
          <cell r="J1" t="str">
            <v>Methods</v>
          </cell>
          <cell r="K1" t="str">
            <v>Results</v>
          </cell>
          <cell r="L1" t="str">
            <v>Supplementary material</v>
          </cell>
          <cell r="M1" t="str">
            <v>Title</v>
          </cell>
          <cell r="Q1" t="str">
            <v>Abstract</v>
          </cell>
          <cell r="R1" t="str">
            <v>Acknowledgments</v>
          </cell>
          <cell r="S1" t="str">
            <v>Article</v>
          </cell>
          <cell r="T1" t="str">
            <v>Case study</v>
          </cell>
          <cell r="U1" t="str">
            <v>Conclusion</v>
          </cell>
          <cell r="V1" t="str">
            <v>Discussion</v>
          </cell>
          <cell r="W1" t="str">
            <v>Figure</v>
          </cell>
          <cell r="X1" t="str">
            <v>Introduction</v>
          </cell>
          <cell r="Y1" t="str">
            <v>Methods</v>
          </cell>
          <cell r="Z1" t="str">
            <v>Results</v>
          </cell>
          <cell r="AA1" t="str">
            <v>Supplementary material</v>
          </cell>
          <cell r="AB1" t="str">
            <v>Title</v>
          </cell>
        </row>
        <row r="547">
          <cell r="B547">
            <v>2.8947368421052631E-2</v>
          </cell>
          <cell r="C547">
            <v>6.5789473684210523E-3</v>
          </cell>
          <cell r="D547">
            <v>7.9605263157894735E-2</v>
          </cell>
          <cell r="E547">
            <v>4.6052631578947364E-3</v>
          </cell>
          <cell r="F547">
            <v>8.552631578947369E-3</v>
          </cell>
          <cell r="G547">
            <v>6.5131578947368415E-2</v>
          </cell>
          <cell r="H547">
            <v>4.8026315789473681E-2</v>
          </cell>
          <cell r="I547">
            <v>7.3026315789473689E-2</v>
          </cell>
          <cell r="J547">
            <v>0.30526315789473685</v>
          </cell>
          <cell r="K547">
            <v>0.36842105263157893</v>
          </cell>
          <cell r="L547">
            <v>9.8684210526315784E-3</v>
          </cell>
          <cell r="M547">
            <v>1.9736842105263159E-3</v>
          </cell>
          <cell r="Q547">
            <v>1.5393005583371984E-2</v>
          </cell>
          <cell r="R547">
            <v>9.9877450980392166E-3</v>
          </cell>
          <cell r="S547">
            <v>0.11726409313725492</v>
          </cell>
          <cell r="T547">
            <v>8.2720588235294119E-3</v>
          </cell>
          <cell r="U547">
            <v>1.0211353120126799E-2</v>
          </cell>
          <cell r="V547">
            <v>3.983302512738876E-2</v>
          </cell>
          <cell r="W547">
            <v>3.575683225607533E-2</v>
          </cell>
          <cell r="X547">
            <v>6.4286905697050242E-2</v>
          </cell>
          <cell r="Y547">
            <v>0.42877574731544071</v>
          </cell>
          <cell r="Z547">
            <v>0.26000512036232265</v>
          </cell>
          <cell r="AA547">
            <v>7.9929124990077011E-3</v>
          </cell>
          <cell r="AB547">
            <v>2.2212009803921568E-3</v>
          </cell>
        </row>
      </sheetData>
      <sheetData sheetId="7">
        <row r="1">
          <cell r="B1" t="str">
            <v>Use</v>
          </cell>
          <cell r="C1" t="str">
            <v>Background</v>
          </cell>
          <cell r="D1" t="str">
            <v>Creation</v>
          </cell>
          <cell r="H1" t="str">
            <v>Use</v>
          </cell>
          <cell r="I1" t="str">
            <v>Background</v>
          </cell>
          <cell r="J1" t="str">
            <v>Creation</v>
          </cell>
        </row>
        <row r="547">
          <cell r="B547">
            <v>0.71578947368421053</v>
          </cell>
          <cell r="C547">
            <v>0.12763157894736843</v>
          </cell>
          <cell r="D547">
            <v>0.15657894736842104</v>
          </cell>
          <cell r="H547">
            <v>0.60801978934377898</v>
          </cell>
          <cell r="I547">
            <v>0.12394427396219619</v>
          </cell>
          <cell r="J547">
            <v>0.26803593669402498</v>
          </cell>
        </row>
      </sheetData>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D08DEE-0734-4834-B5E4-434DE1EC6E72}" name="Table1" displayName="Table1" ref="A1:L2532" totalsRowShown="0">
  <autoFilter ref="A1:L2532" xr:uid="{B191D2B8-F87A-4279-9993-5F5EE56C963F}"/>
  <sortState ref="A2:L2532">
    <sortCondition ref="A1:A2532"/>
  </sortState>
  <tableColumns count="12">
    <tableColumn id="1" xr3:uid="{DBD61712-7615-48C4-A12F-F02B2E6C0C76}" name="PMCID"/>
    <tableColumn id="2" xr3:uid="{584770BC-50FC-4B34-A001-90B4D5192FD9}" name="AccessionNb"/>
    <tableColumn id="3" xr3:uid="{5A5040B1-1DDC-4705-BBEA-BE9450EB604D}" name="Section"/>
    <tableColumn id="4" xr3:uid="{0A800A22-ADD3-4721-98F9-40A1AF081F0F}" name="SubType"/>
    <tableColumn id="5" xr3:uid="{D66A7887-A0C1-4885-BC81-11248FF00C1F}" name="Figure" dataDxfId="4"/>
    <tableColumn id="6" xr3:uid="{E4762AE1-9B2B-42CC-A2F7-C42BAE62454F}" name="Categories"/>
    <tableColumn id="7" xr3:uid="{8FAE443E-2E64-41D3-87C9-4575405AC6C4}" name="PreCitation"/>
    <tableColumn id="8" xr3:uid="{460B7742-EBC3-4E21-816F-3574B33701A1}" name="Citation"/>
    <tableColumn id="9" xr3:uid="{7D948FE6-567A-44E4-9902-7C92F055945D}" name="PostCitation"/>
    <tableColumn id="10" xr3:uid="{3D051CCB-4F42-4E39-8EF1-386A28D9A1EF}" name="Background"/>
    <tableColumn id="11" xr3:uid="{6BAC8E6C-6B70-46D1-9E1E-1889838DED2F}" name="Creation"/>
    <tableColumn id="12" xr3:uid="{D2B3499C-63A1-4D5F-B493-223BADBB214C}" name="Us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FF9D06-55BB-4485-B68E-F67EE3E1F4D6}" name="Table2" displayName="Table2" ref="A1:N850" totalsRowShown="0">
  <autoFilter ref="A1:N850" xr:uid="{8AF8BD5C-6542-4595-84D9-21799DAA532D}"/>
  <tableColumns count="14">
    <tableColumn id="1" xr3:uid="{CB6229AC-FBE1-46A5-BD6A-F9A58B070875}" name="PMCID"/>
    <tableColumn id="12" xr3:uid="{4C71AA07-9240-4F5A-A5B5-4D23FBA8917C}" name="Abstract"/>
    <tableColumn id="7" xr3:uid="{42038444-8317-45B6-88C7-013FF4C450EC}" name="Acknowledgments"/>
    <tableColumn id="14" xr3:uid="{86DEE584-1FEA-4A6B-801D-BA7DE482BA76}" name="Article"/>
    <tableColumn id="5" xr3:uid="{07C598C9-949D-4DF9-8AB9-E0BAA9BAD78B}" name="Case study"/>
    <tableColumn id="8" xr3:uid="{7ED09D09-4867-40EF-9E02-FABF86FBE02C}" name="Conclusion"/>
    <tableColumn id="4" xr3:uid="{BF1A20D1-A6B1-40CD-9B1E-3D32313CDC03}" name="Discussion"/>
    <tableColumn id="11" xr3:uid="{9D1A62D1-F4C5-4086-B92B-6DC1DC7BC111}" name="Figure"/>
    <tableColumn id="3" xr3:uid="{88BDE6D9-06A8-4383-8533-77F4BFAD4465}" name="Introduction"/>
    <tableColumn id="9" xr3:uid="{BEAEC2DE-57A8-469D-8CF1-D8E651225A45}" name="Methods"/>
    <tableColumn id="13" xr3:uid="{40DD2831-F1BA-4322-8885-295DE95EEC76}" name="Results"/>
    <tableColumn id="10" xr3:uid="{C7AD3831-8253-4A3B-9EE7-06E605D204E8}" name="Supplementary material"/>
    <tableColumn id="2" xr3:uid="{1BC67771-3B3B-420A-9235-E414788353A7}" name="Title"/>
    <tableColumn id="15" xr3:uid="{50DD6EA5-FB68-4C12-BB5D-2A6C75B247A0}" name="TOTAL" dataDxfId="2">
      <calculatedColumnFormula>SUM(Table2[[#This Row],[Abstract]:[Title]])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DB0F6A-18DC-4949-A82D-39366034C057}" name="Table24" displayName="Table24" ref="P1:AC850" totalsRowShown="0">
  <autoFilter ref="P1:AC850" xr:uid="{E9EE4F2F-D7D6-4A6B-95A9-7D6376A768F7}"/>
  <tableColumns count="14">
    <tableColumn id="1" xr3:uid="{4D53705D-AC3F-47A2-A966-74C72DA98C9C}" name="PMCID"/>
    <tableColumn id="12" xr3:uid="{CDD6B471-22C6-4DD0-88A0-949401BA7BEE}" name="Abstract"/>
    <tableColumn id="7" xr3:uid="{529C57E5-C6FB-467F-B733-9110F667BBEE}" name="Acknowledgments"/>
    <tableColumn id="14" xr3:uid="{402FD75D-FD3D-4ACF-A98D-CE923452C062}" name="Article"/>
    <tableColumn id="5" xr3:uid="{3DE0D785-689F-4C43-8860-627EC1C41FF9}" name="Case study"/>
    <tableColumn id="8" xr3:uid="{6A841823-3555-4C54-8533-6E44B948B142}" name="Conclusion"/>
    <tableColumn id="4" xr3:uid="{8B199B80-83EF-4DE3-AA6F-0BB55901455B}" name="Discussion"/>
    <tableColumn id="11" xr3:uid="{7553BB54-3DFF-406D-B245-AE8110D284C3}" name="Figure"/>
    <tableColumn id="3" xr3:uid="{3B4A436C-FB13-4585-9224-5D2A337FA765}" name="Introduction"/>
    <tableColumn id="9" xr3:uid="{C902C505-1330-49A7-8066-D75C62CD6B87}" name="Methods"/>
    <tableColumn id="13" xr3:uid="{DA1348DB-6477-4929-A7A0-32448ACD5034}" name="Results"/>
    <tableColumn id="10" xr3:uid="{95C41B5E-C7D0-4C6F-871A-6A1A78E3A9F0}" name="Supplementary material"/>
    <tableColumn id="2" xr3:uid="{67EBB834-6765-4248-A2B7-A9CDFA914421}" name="Title"/>
    <tableColumn id="15" xr3:uid="{A6E53C1F-B37E-4FF4-B868-136DCD4A72A3}" name="TOTAL" dataDxfId="3">
      <calculatedColumnFormula>SUM(Table24[[#This Row],[Title]:[Article]])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7D0C42-60E3-4171-A8A6-14F945BBA754}" name="Table4" displayName="Table4" ref="A1:E850" totalsRowShown="0">
  <autoFilter ref="A1:E850" xr:uid="{B0B91F47-E416-4C0C-903C-54C945C9E318}"/>
  <tableColumns count="5">
    <tableColumn id="1" xr3:uid="{9A93352C-3BCD-4F2B-AD85-6D339A61D5BA}" name="PMCID"/>
    <tableColumn id="2" xr3:uid="{1D40F5AB-E04C-4EDD-9303-BB7A6C859973}" name="Use"/>
    <tableColumn id="5" xr3:uid="{1AF7BA57-0B83-478C-898C-95C1A628E15B}" name="Background"/>
    <tableColumn id="3" xr3:uid="{C7392E76-457F-4ED0-8870-37FBAB615C3D}" name="Creation"/>
    <tableColumn id="6" xr3:uid="{C18A5061-E6A5-46DB-BCD2-82B929767765}" name="TOTAL" dataDxfId="1">
      <calculatedColumnFormula>SUM(Table4[[#This Row],[Use]:[Background]])</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331A3F4-CA8C-4CC0-A6EE-53B1D3FC8C1E}" name="Table46" displayName="Table46" ref="G1:K850" totalsRowShown="0">
  <autoFilter ref="G1:K850" xr:uid="{CB70349E-8549-4E5B-A8B5-F6CAEA9ED883}"/>
  <tableColumns count="5">
    <tableColumn id="1" xr3:uid="{3419F3D7-F1DA-4A8C-A413-38A1F94DC5D6}" name="PMCID"/>
    <tableColumn id="2" xr3:uid="{94D61E9A-EE62-424C-BE12-E072D22033E8}" name="Use"/>
    <tableColumn id="5" xr3:uid="{99556295-6682-4603-B7C6-1B636F1D68C0}" name="Background"/>
    <tableColumn id="3" xr3:uid="{1B7C8E07-D4A3-4940-A2B6-B4699EC3665D}" name="Creation"/>
    <tableColumn id="6" xr3:uid="{A40A020E-CA73-4207-BE6B-6C6CF8D1F3C7}" name="TOTAL" dataDxfId="0">
      <calculatedColumnFormula>SUM(Table46[[#This Row],[Use]:[Creation]])</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32"/>
  <sheetViews>
    <sheetView topLeftCell="A2488" zoomScaleNormal="100" workbookViewId="0">
      <selection activeCell="F1" activeCellId="1" sqref="A1:A2532 F1:F2532"/>
    </sheetView>
  </sheetViews>
  <sheetFormatPr defaultRowHeight="12.75" x14ac:dyDescent="0.2"/>
  <cols>
    <col min="1" max="1" width="12.42578125" customWidth="1"/>
    <col min="2" max="2" width="21.140625" customWidth="1"/>
    <col min="3" max="3" width="20.5703125" customWidth="1"/>
    <col min="4" max="4" width="18.140625" customWidth="1"/>
    <col min="5" max="5" width="8.28515625" customWidth="1"/>
    <col min="6" max="6" width="12" customWidth="1"/>
    <col min="7" max="8" width="68.28515625" customWidth="1"/>
    <col min="9" max="9" width="84.28515625" customWidth="1"/>
    <col min="10" max="12" width="20.42578125" customWidth="1"/>
    <col min="13" max="1025" width="11.5703125"/>
  </cols>
  <sheetData>
    <row r="1" spans="1:12" x14ac:dyDescent="0.2">
      <c r="A1" t="s">
        <v>0</v>
      </c>
      <c r="B1" t="s">
        <v>1</v>
      </c>
      <c r="C1" t="s">
        <v>2</v>
      </c>
      <c r="D1" t="s">
        <v>3</v>
      </c>
      <c r="E1" t="s">
        <v>4</v>
      </c>
      <c r="F1" t="s">
        <v>5</v>
      </c>
      <c r="G1" t="s">
        <v>6</v>
      </c>
      <c r="H1" t="s">
        <v>7</v>
      </c>
      <c r="I1" t="s">
        <v>8</v>
      </c>
      <c r="J1" t="s">
        <v>9</v>
      </c>
      <c r="K1" t="s">
        <v>10</v>
      </c>
      <c r="L1" t="s">
        <v>11</v>
      </c>
    </row>
    <row r="2" spans="1:12" x14ac:dyDescent="0.2">
      <c r="A2" t="s">
        <v>989</v>
      </c>
      <c r="B2" t="s">
        <v>990</v>
      </c>
      <c r="C2" t="s">
        <v>14</v>
      </c>
      <c r="D2" t="s">
        <v>407</v>
      </c>
      <c r="E2" s="1" t="s">
        <v>16</v>
      </c>
      <c r="F2" t="s">
        <v>11</v>
      </c>
      <c r="G2" t="s">
        <v>991</v>
      </c>
      <c r="H2" t="s">
        <v>992</v>
      </c>
      <c r="I2" t="s">
        <v>993</v>
      </c>
      <c r="J2">
        <v>4.4102409054557203E-9</v>
      </c>
      <c r="K2">
        <v>4.0930201097881301E-3</v>
      </c>
      <c r="L2">
        <v>0.99590697547997098</v>
      </c>
    </row>
    <row r="3" spans="1:12" x14ac:dyDescent="0.2">
      <c r="A3" t="s">
        <v>989</v>
      </c>
      <c r="B3" t="s">
        <v>994</v>
      </c>
      <c r="C3" t="s">
        <v>74</v>
      </c>
      <c r="D3" t="s">
        <v>407</v>
      </c>
      <c r="E3" s="1" t="s">
        <v>16</v>
      </c>
      <c r="F3" t="s">
        <v>11</v>
      </c>
      <c r="G3" t="s">
        <v>995</v>
      </c>
      <c r="H3" t="s">
        <v>996</v>
      </c>
      <c r="I3" t="s">
        <v>997</v>
      </c>
      <c r="J3">
        <v>3.8470555633767297E-9</v>
      </c>
      <c r="K3">
        <v>2.0037072818772001E-9</v>
      </c>
      <c r="L3">
        <v>0.99999999414923701</v>
      </c>
    </row>
    <row r="4" spans="1:12" x14ac:dyDescent="0.2">
      <c r="A4" t="s">
        <v>989</v>
      </c>
      <c r="B4" t="s">
        <v>6031</v>
      </c>
      <c r="C4" t="s">
        <v>14</v>
      </c>
      <c r="D4" t="s">
        <v>5924</v>
      </c>
      <c r="E4" s="1" t="s">
        <v>16</v>
      </c>
      <c r="F4" t="s">
        <v>11</v>
      </c>
      <c r="G4" t="s">
        <v>6032</v>
      </c>
      <c r="H4" t="s">
        <v>991</v>
      </c>
      <c r="I4" t="s">
        <v>6033</v>
      </c>
      <c r="J4">
        <v>5.7119798861586898E-11</v>
      </c>
      <c r="K4">
        <v>2.7994453347361401E-5</v>
      </c>
      <c r="L4">
        <v>0.99997200548953302</v>
      </c>
    </row>
    <row r="5" spans="1:12" x14ac:dyDescent="0.2">
      <c r="A5" t="s">
        <v>989</v>
      </c>
      <c r="B5" t="s">
        <v>6031</v>
      </c>
      <c r="C5" t="s">
        <v>4</v>
      </c>
      <c r="D5" t="s">
        <v>5924</v>
      </c>
      <c r="E5" s="1" t="s">
        <v>330</v>
      </c>
      <c r="F5" t="s">
        <v>11</v>
      </c>
      <c r="G5" t="s">
        <v>6034</v>
      </c>
      <c r="H5" t="s">
        <v>2805</v>
      </c>
      <c r="I5" t="s">
        <v>6035</v>
      </c>
      <c r="J5">
        <v>1.5577479526602299E-12</v>
      </c>
      <c r="K5">
        <v>1.14455201230146E-14</v>
      </c>
      <c r="L5">
        <v>0.99999999999843103</v>
      </c>
    </row>
    <row r="6" spans="1:12" x14ac:dyDescent="0.2">
      <c r="A6" t="s">
        <v>989</v>
      </c>
      <c r="B6" t="s">
        <v>2804</v>
      </c>
      <c r="C6" t="s">
        <v>4</v>
      </c>
      <c r="D6" t="s">
        <v>2780</v>
      </c>
      <c r="E6" s="1" t="s">
        <v>330</v>
      </c>
      <c r="F6" t="s">
        <v>11</v>
      </c>
      <c r="G6" t="s">
        <v>2805</v>
      </c>
      <c r="H6" t="s">
        <v>2806</v>
      </c>
      <c r="I6" t="s">
        <v>2807</v>
      </c>
      <c r="J6">
        <v>5.6001513529653902E-17</v>
      </c>
      <c r="K6">
        <v>1.6429440898845199E-13</v>
      </c>
      <c r="L6">
        <v>0.99999999999983602</v>
      </c>
    </row>
    <row r="7" spans="1:12" x14ac:dyDescent="0.2">
      <c r="A7" t="s">
        <v>924</v>
      </c>
      <c r="B7" t="s">
        <v>925</v>
      </c>
      <c r="C7" t="s">
        <v>74</v>
      </c>
      <c r="D7" t="s">
        <v>407</v>
      </c>
      <c r="E7" s="1" t="s">
        <v>16</v>
      </c>
      <c r="F7" t="s">
        <v>11</v>
      </c>
      <c r="G7" t="s">
        <v>929</v>
      </c>
      <c r="H7" t="s">
        <v>930</v>
      </c>
      <c r="I7" t="s">
        <v>931</v>
      </c>
      <c r="J7">
        <v>2.4429324446107702E-3</v>
      </c>
      <c r="K7">
        <v>2.69551967529133E-6</v>
      </c>
      <c r="L7">
        <v>0.99755437203571395</v>
      </c>
    </row>
    <row r="8" spans="1:12" x14ac:dyDescent="0.2">
      <c r="A8" t="s">
        <v>924</v>
      </c>
      <c r="B8" t="s">
        <v>925</v>
      </c>
      <c r="C8" t="s">
        <v>14</v>
      </c>
      <c r="D8" t="s">
        <v>407</v>
      </c>
      <c r="E8" s="1" t="s">
        <v>16</v>
      </c>
      <c r="F8" t="s">
        <v>11</v>
      </c>
      <c r="G8" t="s">
        <v>926</v>
      </c>
      <c r="H8" t="s">
        <v>927</v>
      </c>
      <c r="I8" t="s">
        <v>928</v>
      </c>
      <c r="J8">
        <v>1.5773778385604101E-8</v>
      </c>
      <c r="K8">
        <v>2.5713769781096799E-5</v>
      </c>
      <c r="L8">
        <v>0.99997427045644005</v>
      </c>
    </row>
    <row r="9" spans="1:12" x14ac:dyDescent="0.2">
      <c r="A9" t="s">
        <v>7478</v>
      </c>
      <c r="B9" t="s">
        <v>7115</v>
      </c>
      <c r="C9" t="s">
        <v>660</v>
      </c>
      <c r="D9" t="s">
        <v>6339</v>
      </c>
      <c r="E9" s="1" t="s">
        <v>16</v>
      </c>
      <c r="F9" t="s">
        <v>9</v>
      </c>
      <c r="G9" t="s">
        <v>7482</v>
      </c>
      <c r="H9" t="s">
        <v>7483</v>
      </c>
      <c r="I9" t="s">
        <v>7484</v>
      </c>
      <c r="J9">
        <v>0.99989788492896203</v>
      </c>
      <c r="K9">
        <v>3.61175716204384E-7</v>
      </c>
      <c r="L9">
        <v>1.01753895321582E-4</v>
      </c>
    </row>
    <row r="10" spans="1:12" x14ac:dyDescent="0.2">
      <c r="A10" t="s">
        <v>7478</v>
      </c>
      <c r="B10" t="s">
        <v>7507</v>
      </c>
      <c r="C10" t="s">
        <v>613</v>
      </c>
      <c r="D10" t="s">
        <v>6339</v>
      </c>
      <c r="E10" s="1" t="s">
        <v>16</v>
      </c>
      <c r="F10" t="s">
        <v>11</v>
      </c>
      <c r="G10" t="s">
        <v>7505</v>
      </c>
      <c r="H10" t="s">
        <v>7508</v>
      </c>
      <c r="I10" t="s">
        <v>7509</v>
      </c>
      <c r="J10">
        <v>0.40168736194354399</v>
      </c>
      <c r="K10">
        <v>4.0460535181324902E-12</v>
      </c>
      <c r="L10">
        <v>0.59831263805240997</v>
      </c>
    </row>
    <row r="11" spans="1:12" x14ac:dyDescent="0.2">
      <c r="A11" t="s">
        <v>7478</v>
      </c>
      <c r="B11" t="s">
        <v>7479</v>
      </c>
      <c r="C11" t="s">
        <v>613</v>
      </c>
      <c r="D11" t="s">
        <v>6339</v>
      </c>
      <c r="E11" s="1" t="s">
        <v>16</v>
      </c>
      <c r="F11" t="s">
        <v>11</v>
      </c>
      <c r="G11" t="s">
        <v>7513</v>
      </c>
      <c r="H11" t="s">
        <v>7514</v>
      </c>
      <c r="I11" t="s">
        <v>7515</v>
      </c>
      <c r="J11">
        <v>0.282075381034742</v>
      </c>
      <c r="K11">
        <v>4.16543383045218E-9</v>
      </c>
      <c r="L11">
        <v>0.71792461479982395</v>
      </c>
    </row>
    <row r="12" spans="1:12" x14ac:dyDescent="0.2">
      <c r="A12" t="s">
        <v>7478</v>
      </c>
      <c r="B12" t="s">
        <v>7115</v>
      </c>
      <c r="C12" t="s">
        <v>613</v>
      </c>
      <c r="D12" t="s">
        <v>6339</v>
      </c>
      <c r="E12" s="1" t="s">
        <v>16</v>
      </c>
      <c r="F12" t="s">
        <v>11</v>
      </c>
      <c r="G12" t="s">
        <v>7496</v>
      </c>
      <c r="H12" t="s">
        <v>7497</v>
      </c>
      <c r="I12" t="s">
        <v>7498</v>
      </c>
      <c r="J12">
        <v>5.2935518634919201E-2</v>
      </c>
      <c r="K12">
        <v>6.1508628194570795E-10</v>
      </c>
      <c r="L12">
        <v>0.94706448074999405</v>
      </c>
    </row>
    <row r="13" spans="1:12" x14ac:dyDescent="0.2">
      <c r="A13" t="s">
        <v>7478</v>
      </c>
      <c r="B13" t="s">
        <v>7485</v>
      </c>
      <c r="C13" t="s">
        <v>613</v>
      </c>
      <c r="D13" t="s">
        <v>6339</v>
      </c>
      <c r="E13" s="1" t="s">
        <v>16</v>
      </c>
      <c r="F13" t="s">
        <v>11</v>
      </c>
      <c r="G13" t="s">
        <v>7497</v>
      </c>
      <c r="H13" t="s">
        <v>7499</v>
      </c>
      <c r="I13" t="s">
        <v>7500</v>
      </c>
      <c r="J13">
        <v>8.2571613207226904E-3</v>
      </c>
      <c r="K13">
        <v>5.8010524677352403E-10</v>
      </c>
      <c r="L13">
        <v>0.99174283809917196</v>
      </c>
    </row>
    <row r="14" spans="1:12" x14ac:dyDescent="0.2">
      <c r="A14" t="s">
        <v>7478</v>
      </c>
      <c r="B14" t="s">
        <v>7115</v>
      </c>
      <c r="C14" t="s">
        <v>74</v>
      </c>
      <c r="D14" t="s">
        <v>6339</v>
      </c>
      <c r="E14" s="1" t="s">
        <v>16</v>
      </c>
      <c r="F14" t="s">
        <v>11</v>
      </c>
      <c r="G14" t="s">
        <v>7501</v>
      </c>
      <c r="H14" t="s">
        <v>7502</v>
      </c>
      <c r="I14" t="s">
        <v>7503</v>
      </c>
      <c r="J14">
        <v>2.5520139267753701E-3</v>
      </c>
      <c r="K14">
        <v>2.75536686544608E-4</v>
      </c>
      <c r="L14">
        <v>0.99717244938668004</v>
      </c>
    </row>
    <row r="15" spans="1:12" x14ac:dyDescent="0.2">
      <c r="A15" t="s">
        <v>7478</v>
      </c>
      <c r="B15" t="s">
        <v>7479</v>
      </c>
      <c r="C15" t="s">
        <v>74</v>
      </c>
      <c r="D15" t="s">
        <v>6339</v>
      </c>
      <c r="E15" s="1" t="s">
        <v>16</v>
      </c>
      <c r="F15" t="s">
        <v>11</v>
      </c>
      <c r="G15" t="s">
        <v>19</v>
      </c>
      <c r="H15" t="s">
        <v>7516</v>
      </c>
      <c r="I15" t="s">
        <v>7517</v>
      </c>
      <c r="J15">
        <v>1.02651759220045E-5</v>
      </c>
      <c r="K15">
        <v>3.0125831880090402E-4</v>
      </c>
      <c r="L15">
        <v>0.99968847650527703</v>
      </c>
    </row>
    <row r="16" spans="1:12" x14ac:dyDescent="0.2">
      <c r="A16" t="s">
        <v>7478</v>
      </c>
      <c r="B16" t="s">
        <v>7479</v>
      </c>
      <c r="C16" t="s">
        <v>613</v>
      </c>
      <c r="D16" t="s">
        <v>6339</v>
      </c>
      <c r="E16" s="1" t="s">
        <v>16</v>
      </c>
      <c r="F16" t="s">
        <v>11</v>
      </c>
      <c r="G16" t="s">
        <v>7504</v>
      </c>
      <c r="H16" t="s">
        <v>7505</v>
      </c>
      <c r="I16" t="s">
        <v>7506</v>
      </c>
      <c r="J16">
        <v>2.1588811358546199E-6</v>
      </c>
      <c r="K16">
        <v>2.21716323115308E-12</v>
      </c>
      <c r="L16">
        <v>0.99999784111664702</v>
      </c>
    </row>
    <row r="17" spans="1:12" x14ac:dyDescent="0.2">
      <c r="A17" t="s">
        <v>7478</v>
      </c>
      <c r="B17" t="s">
        <v>7490</v>
      </c>
      <c r="C17" t="s">
        <v>74</v>
      </c>
      <c r="D17" t="s">
        <v>6339</v>
      </c>
      <c r="E17" s="1" t="s">
        <v>16</v>
      </c>
      <c r="F17" t="s">
        <v>11</v>
      </c>
      <c r="G17" t="s">
        <v>7492</v>
      </c>
      <c r="H17" t="s">
        <v>7494</v>
      </c>
      <c r="I17" t="s">
        <v>7495</v>
      </c>
      <c r="J17">
        <v>1.9000969672106299E-6</v>
      </c>
      <c r="K17">
        <v>1.9579854267547499E-4</v>
      </c>
      <c r="L17">
        <v>0.99980230136035697</v>
      </c>
    </row>
    <row r="18" spans="1:12" x14ac:dyDescent="0.2">
      <c r="A18" t="s">
        <v>7478</v>
      </c>
      <c r="B18" t="s">
        <v>7479</v>
      </c>
      <c r="C18" t="s">
        <v>74</v>
      </c>
      <c r="D18" t="s">
        <v>6339</v>
      </c>
      <c r="E18" s="1" t="s">
        <v>16</v>
      </c>
      <c r="F18" t="s">
        <v>11</v>
      </c>
      <c r="G18" t="s">
        <v>7486</v>
      </c>
      <c r="H18" t="s">
        <v>7488</v>
      </c>
      <c r="I18" t="s">
        <v>7489</v>
      </c>
      <c r="J18">
        <v>6.70313684669704E-7</v>
      </c>
      <c r="K18">
        <v>3.0861682496121202E-7</v>
      </c>
      <c r="L18">
        <v>0.99999902106949001</v>
      </c>
    </row>
    <row r="19" spans="1:12" x14ac:dyDescent="0.2">
      <c r="A19" t="s">
        <v>7478</v>
      </c>
      <c r="B19" t="s">
        <v>7479</v>
      </c>
      <c r="C19" t="s">
        <v>500</v>
      </c>
      <c r="D19" t="s">
        <v>6339</v>
      </c>
      <c r="E19" s="1" t="s">
        <v>16</v>
      </c>
      <c r="F19" t="s">
        <v>11</v>
      </c>
      <c r="G19" t="s">
        <v>7480</v>
      </c>
      <c r="H19" t="s">
        <v>7481</v>
      </c>
      <c r="I19" t="s">
        <v>19</v>
      </c>
      <c r="J19">
        <v>4.0018772737752498E-8</v>
      </c>
      <c r="K19">
        <v>5.13073066894304E-8</v>
      </c>
      <c r="L19">
        <v>0.99999990867391997</v>
      </c>
    </row>
    <row r="20" spans="1:12" x14ac:dyDescent="0.2">
      <c r="A20" t="s">
        <v>7478</v>
      </c>
      <c r="B20" t="s">
        <v>7115</v>
      </c>
      <c r="C20" t="s">
        <v>14</v>
      </c>
      <c r="D20" t="s">
        <v>6339</v>
      </c>
      <c r="E20" s="1" t="s">
        <v>16</v>
      </c>
      <c r="F20" t="s">
        <v>11</v>
      </c>
      <c r="G20" t="s">
        <v>19</v>
      </c>
      <c r="H20" t="s">
        <v>7518</v>
      </c>
      <c r="I20" t="s">
        <v>7519</v>
      </c>
      <c r="J20">
        <v>1.2629952664844501E-8</v>
      </c>
      <c r="K20">
        <v>9.1513845398140602E-10</v>
      </c>
      <c r="L20">
        <v>0.99999998645490895</v>
      </c>
    </row>
    <row r="21" spans="1:12" x14ac:dyDescent="0.2">
      <c r="A21" t="s">
        <v>7478</v>
      </c>
      <c r="B21" t="s">
        <v>7507</v>
      </c>
      <c r="C21" t="s">
        <v>613</v>
      </c>
      <c r="D21" t="s">
        <v>6339</v>
      </c>
      <c r="E21" s="1" t="s">
        <v>16</v>
      </c>
      <c r="F21" t="s">
        <v>11</v>
      </c>
      <c r="G21" t="s">
        <v>7510</v>
      </c>
      <c r="H21" t="s">
        <v>7511</v>
      </c>
      <c r="I21" t="s">
        <v>7512</v>
      </c>
      <c r="J21">
        <v>1.0348048384382501E-8</v>
      </c>
      <c r="K21">
        <v>5.277666846889E-10</v>
      </c>
      <c r="L21">
        <v>0.99999998912418497</v>
      </c>
    </row>
    <row r="22" spans="1:12" x14ac:dyDescent="0.2">
      <c r="A22" t="s">
        <v>7478</v>
      </c>
      <c r="B22" t="s">
        <v>7490</v>
      </c>
      <c r="C22" t="s">
        <v>74</v>
      </c>
      <c r="D22" t="s">
        <v>6339</v>
      </c>
      <c r="E22" s="1" t="s">
        <v>16</v>
      </c>
      <c r="F22" t="s">
        <v>11</v>
      </c>
      <c r="G22" t="s">
        <v>7491</v>
      </c>
      <c r="H22" t="s">
        <v>7492</v>
      </c>
      <c r="I22" t="s">
        <v>7493</v>
      </c>
      <c r="J22">
        <v>5.7507369575779102E-9</v>
      </c>
      <c r="K22">
        <v>1.59565954756922E-8</v>
      </c>
      <c r="L22">
        <v>0.99999997829266796</v>
      </c>
    </row>
    <row r="23" spans="1:12" x14ac:dyDescent="0.2">
      <c r="A23" t="s">
        <v>7478</v>
      </c>
      <c r="B23" t="s">
        <v>7485</v>
      </c>
      <c r="C23" t="s">
        <v>74</v>
      </c>
      <c r="D23" t="s">
        <v>6339</v>
      </c>
      <c r="E23" s="1" t="s">
        <v>16</v>
      </c>
      <c r="F23" t="s">
        <v>11</v>
      </c>
      <c r="G23" t="s">
        <v>19</v>
      </c>
      <c r="H23" t="s">
        <v>7486</v>
      </c>
      <c r="I23" t="s">
        <v>7487</v>
      </c>
      <c r="J23">
        <v>4.6724168108774897E-9</v>
      </c>
      <c r="K23">
        <v>1.74583338945196E-6</v>
      </c>
      <c r="L23">
        <v>0.99999824949419402</v>
      </c>
    </row>
    <row r="24" spans="1:12" x14ac:dyDescent="0.2">
      <c r="A24" t="s">
        <v>5103</v>
      </c>
      <c r="B24" t="s">
        <v>5108</v>
      </c>
      <c r="C24" t="s">
        <v>14</v>
      </c>
      <c r="D24" t="s">
        <v>4127</v>
      </c>
      <c r="E24" s="1" t="s">
        <v>16</v>
      </c>
      <c r="F24" t="s">
        <v>11</v>
      </c>
      <c r="G24" t="s">
        <v>5109</v>
      </c>
      <c r="H24" t="s">
        <v>5110</v>
      </c>
      <c r="I24" t="s">
        <v>5111</v>
      </c>
      <c r="J24">
        <v>6.45065810838848E-7</v>
      </c>
      <c r="K24">
        <v>1.87014886853609E-8</v>
      </c>
      <c r="L24">
        <v>0.99999933623269999</v>
      </c>
    </row>
    <row r="25" spans="1:12" x14ac:dyDescent="0.2">
      <c r="A25" t="s">
        <v>5103</v>
      </c>
      <c r="B25" t="s">
        <v>5104</v>
      </c>
      <c r="C25" t="s">
        <v>14</v>
      </c>
      <c r="D25" t="s">
        <v>4127</v>
      </c>
      <c r="E25" s="1" t="s">
        <v>16</v>
      </c>
      <c r="F25" t="s">
        <v>10</v>
      </c>
      <c r="G25" t="s">
        <v>5105</v>
      </c>
      <c r="H25" t="s">
        <v>5106</v>
      </c>
      <c r="I25" t="s">
        <v>5107</v>
      </c>
      <c r="J25">
        <v>4.4523138330874202E-8</v>
      </c>
      <c r="K25">
        <v>0.99996731153801599</v>
      </c>
      <c r="L25">
        <v>3.2643938845950702E-5</v>
      </c>
    </row>
    <row r="26" spans="1:12" x14ac:dyDescent="0.2">
      <c r="A26" t="s">
        <v>1617</v>
      </c>
      <c r="B26" t="s">
        <v>1618</v>
      </c>
      <c r="C26" t="s">
        <v>14</v>
      </c>
      <c r="D26" t="s">
        <v>407</v>
      </c>
      <c r="E26" s="1" t="s">
        <v>16</v>
      </c>
      <c r="F26" t="s">
        <v>11</v>
      </c>
      <c r="G26" t="s">
        <v>1619</v>
      </c>
      <c r="H26" t="s">
        <v>1620</v>
      </c>
      <c r="I26" t="s">
        <v>1621</v>
      </c>
      <c r="J26">
        <v>5.71714481559258E-3</v>
      </c>
      <c r="K26">
        <v>1.5832711048173001E-4</v>
      </c>
      <c r="L26">
        <v>0.99412452807392604</v>
      </c>
    </row>
    <row r="27" spans="1:12" x14ac:dyDescent="0.2">
      <c r="A27" t="s">
        <v>1617</v>
      </c>
      <c r="B27" t="s">
        <v>1622</v>
      </c>
      <c r="C27" t="s">
        <v>14</v>
      </c>
      <c r="D27" t="s">
        <v>407</v>
      </c>
      <c r="E27" s="1" t="s">
        <v>16</v>
      </c>
      <c r="F27" t="s">
        <v>11</v>
      </c>
      <c r="G27" t="s">
        <v>1623</v>
      </c>
      <c r="H27" t="s">
        <v>1624</v>
      </c>
      <c r="I27" t="s">
        <v>1625</v>
      </c>
      <c r="J27">
        <v>4.2477406991977199E-6</v>
      </c>
      <c r="K27">
        <v>4.0764059974884401E-8</v>
      </c>
      <c r="L27">
        <v>0.99999571149524102</v>
      </c>
    </row>
    <row r="28" spans="1:12" x14ac:dyDescent="0.2">
      <c r="A28" t="s">
        <v>739</v>
      </c>
      <c r="B28" t="s">
        <v>4275</v>
      </c>
      <c r="C28" t="s">
        <v>26</v>
      </c>
      <c r="D28" t="s">
        <v>4127</v>
      </c>
      <c r="E28" s="1" t="s">
        <v>16</v>
      </c>
      <c r="F28" t="s">
        <v>10</v>
      </c>
      <c r="G28" t="s">
        <v>4276</v>
      </c>
      <c r="H28" t="s">
        <v>4277</v>
      </c>
      <c r="I28" t="s">
        <v>4278</v>
      </c>
      <c r="J28">
        <v>2.4918102231296801E-11</v>
      </c>
      <c r="K28">
        <v>0.999999999974997</v>
      </c>
      <c r="L28">
        <v>8.5054751582635497E-14</v>
      </c>
    </row>
    <row r="29" spans="1:12" x14ac:dyDescent="0.2">
      <c r="A29" t="s">
        <v>739</v>
      </c>
      <c r="B29" t="s">
        <v>740</v>
      </c>
      <c r="C29" t="s">
        <v>4</v>
      </c>
      <c r="D29" t="s">
        <v>407</v>
      </c>
      <c r="E29" s="1" t="s">
        <v>330</v>
      </c>
      <c r="F29" t="s">
        <v>11</v>
      </c>
      <c r="G29" t="s">
        <v>741</v>
      </c>
      <c r="H29" t="s">
        <v>742</v>
      </c>
      <c r="I29" t="s">
        <v>743</v>
      </c>
      <c r="J29">
        <v>5.6319213440994598E-12</v>
      </c>
      <c r="K29">
        <v>1.11338620554523E-13</v>
      </c>
      <c r="L29">
        <v>0.99999999999425704</v>
      </c>
    </row>
    <row r="30" spans="1:12" x14ac:dyDescent="0.2">
      <c r="A30" t="s">
        <v>2429</v>
      </c>
      <c r="B30" t="s">
        <v>1663</v>
      </c>
      <c r="C30" t="s">
        <v>14</v>
      </c>
      <c r="D30" t="s">
        <v>407</v>
      </c>
      <c r="E30" s="1" t="s">
        <v>16</v>
      </c>
      <c r="F30" t="s">
        <v>10</v>
      </c>
      <c r="G30" t="s">
        <v>2430</v>
      </c>
      <c r="H30" t="s">
        <v>2431</v>
      </c>
      <c r="I30" t="s">
        <v>2432</v>
      </c>
      <c r="J30">
        <v>9.1349629224296394E-6</v>
      </c>
      <c r="K30">
        <v>0.97042435388422699</v>
      </c>
      <c r="L30">
        <v>2.95665111528506E-2</v>
      </c>
    </row>
    <row r="31" spans="1:12" x14ac:dyDescent="0.2">
      <c r="A31" t="s">
        <v>1916</v>
      </c>
      <c r="B31" t="s">
        <v>1917</v>
      </c>
      <c r="C31" t="s">
        <v>14</v>
      </c>
      <c r="D31" t="s">
        <v>407</v>
      </c>
      <c r="E31" s="1" t="s">
        <v>16</v>
      </c>
      <c r="F31" t="s">
        <v>11</v>
      </c>
      <c r="G31" t="s">
        <v>1918</v>
      </c>
      <c r="H31" t="s">
        <v>1919</v>
      </c>
      <c r="I31" t="s">
        <v>1920</v>
      </c>
      <c r="J31">
        <v>1.4490016395219E-8</v>
      </c>
      <c r="K31">
        <v>7.8416642209952103E-8</v>
      </c>
      <c r="L31">
        <v>0.99999990709334097</v>
      </c>
    </row>
    <row r="32" spans="1:12" x14ac:dyDescent="0.2">
      <c r="A32" t="s">
        <v>1318</v>
      </c>
      <c r="B32" t="s">
        <v>1319</v>
      </c>
      <c r="C32" t="s">
        <v>74</v>
      </c>
      <c r="D32" t="s">
        <v>407</v>
      </c>
      <c r="E32" s="1" t="s">
        <v>16</v>
      </c>
      <c r="F32" t="s">
        <v>11</v>
      </c>
      <c r="G32" t="s">
        <v>1320</v>
      </c>
      <c r="H32" t="s">
        <v>1321</v>
      </c>
      <c r="I32" t="s">
        <v>1322</v>
      </c>
      <c r="J32">
        <v>2.99339771561076E-7</v>
      </c>
      <c r="K32">
        <v>2.7010885539199601E-10</v>
      </c>
      <c r="L32">
        <v>0.99999970039011898</v>
      </c>
    </row>
    <row r="33" spans="1:12" x14ac:dyDescent="0.2">
      <c r="A33" t="s">
        <v>1318</v>
      </c>
      <c r="B33" t="s">
        <v>3747</v>
      </c>
      <c r="C33" t="s">
        <v>14</v>
      </c>
      <c r="D33" t="s">
        <v>3710</v>
      </c>
      <c r="E33" s="1" t="s">
        <v>16</v>
      </c>
      <c r="F33" t="s">
        <v>11</v>
      </c>
      <c r="G33" t="s">
        <v>3748</v>
      </c>
      <c r="H33" t="s">
        <v>3749</v>
      </c>
      <c r="I33" t="s">
        <v>3750</v>
      </c>
      <c r="J33">
        <v>1.3019247084153E-8</v>
      </c>
      <c r="K33">
        <v>1.12866041044821E-7</v>
      </c>
      <c r="L33">
        <v>0.99999987411471203</v>
      </c>
    </row>
    <row r="34" spans="1:12" x14ac:dyDescent="0.2">
      <c r="A34" t="s">
        <v>1318</v>
      </c>
      <c r="B34" t="s">
        <v>1323</v>
      </c>
      <c r="C34" t="s">
        <v>4</v>
      </c>
      <c r="D34" t="s">
        <v>407</v>
      </c>
      <c r="E34" s="1" t="s">
        <v>330</v>
      </c>
      <c r="F34" t="s">
        <v>11</v>
      </c>
      <c r="G34" t="s">
        <v>1324</v>
      </c>
      <c r="H34" t="s">
        <v>1325</v>
      </c>
      <c r="I34" t="s">
        <v>1326</v>
      </c>
      <c r="J34">
        <v>1.9574339197140799E-12</v>
      </c>
      <c r="K34">
        <v>7.7003641849977903E-17</v>
      </c>
      <c r="L34">
        <v>0.99999999999804201</v>
      </c>
    </row>
    <row r="35" spans="1:12" x14ac:dyDescent="0.2">
      <c r="A35" t="s">
        <v>3571</v>
      </c>
      <c r="B35" t="s">
        <v>3572</v>
      </c>
      <c r="C35" t="s">
        <v>26</v>
      </c>
      <c r="D35" t="s">
        <v>3036</v>
      </c>
      <c r="E35" s="1" t="s">
        <v>16</v>
      </c>
      <c r="F35" t="s">
        <v>11</v>
      </c>
      <c r="G35" t="s">
        <v>3573</v>
      </c>
      <c r="H35" t="s">
        <v>3574</v>
      </c>
      <c r="I35" t="s">
        <v>3575</v>
      </c>
      <c r="J35">
        <v>1.9512250905302799E-8</v>
      </c>
      <c r="K35">
        <v>3.1813196342255702E-5</v>
      </c>
      <c r="L35">
        <v>0.99996816729140703</v>
      </c>
    </row>
    <row r="36" spans="1:12" x14ac:dyDescent="0.2">
      <c r="A36" t="s">
        <v>4775</v>
      </c>
      <c r="B36" t="s">
        <v>4776</v>
      </c>
      <c r="C36" t="s">
        <v>14</v>
      </c>
      <c r="D36" t="s">
        <v>4127</v>
      </c>
      <c r="E36" s="1" t="s">
        <v>16</v>
      </c>
      <c r="F36" t="s">
        <v>11</v>
      </c>
      <c r="G36" t="s">
        <v>19</v>
      </c>
      <c r="H36" t="s">
        <v>4777</v>
      </c>
      <c r="I36" t="s">
        <v>4778</v>
      </c>
      <c r="J36">
        <v>1.5860130116471599E-8</v>
      </c>
      <c r="K36">
        <v>2.88778400928516E-9</v>
      </c>
      <c r="L36">
        <v>0.999999981252086</v>
      </c>
    </row>
    <row r="37" spans="1:12" x14ac:dyDescent="0.2">
      <c r="A37" t="s">
        <v>1933</v>
      </c>
      <c r="B37" t="s">
        <v>1934</v>
      </c>
      <c r="C37" t="s">
        <v>14</v>
      </c>
      <c r="D37" t="s">
        <v>407</v>
      </c>
      <c r="E37" s="1" t="s">
        <v>16</v>
      </c>
      <c r="F37" t="s">
        <v>11</v>
      </c>
      <c r="G37" t="s">
        <v>1935</v>
      </c>
      <c r="H37" t="s">
        <v>1936</v>
      </c>
      <c r="I37" t="s">
        <v>1937</v>
      </c>
      <c r="J37">
        <v>2.8936888448784601E-7</v>
      </c>
      <c r="K37">
        <v>2.2970817712991598E-6</v>
      </c>
      <c r="L37">
        <v>0.99999741354934402</v>
      </c>
    </row>
    <row r="38" spans="1:12" x14ac:dyDescent="0.2">
      <c r="A38" t="s">
        <v>4015</v>
      </c>
      <c r="B38">
        <v>601652</v>
      </c>
      <c r="C38" t="s">
        <v>660</v>
      </c>
      <c r="D38" t="s">
        <v>3906</v>
      </c>
      <c r="E38" s="1" t="s">
        <v>16</v>
      </c>
      <c r="F38" t="s">
        <v>9</v>
      </c>
      <c r="G38" t="s">
        <v>4016</v>
      </c>
      <c r="H38" t="s">
        <v>4017</v>
      </c>
      <c r="I38" t="s">
        <v>4018</v>
      </c>
      <c r="J38">
        <v>0.99999994946383697</v>
      </c>
      <c r="K38">
        <v>1.79139026226724E-11</v>
      </c>
      <c r="L38">
        <v>5.0518248833033202E-8</v>
      </c>
    </row>
    <row r="39" spans="1:12" x14ac:dyDescent="0.2">
      <c r="A39" t="s">
        <v>3166</v>
      </c>
      <c r="B39" t="s">
        <v>3167</v>
      </c>
      <c r="C39" t="s">
        <v>14</v>
      </c>
      <c r="D39" t="s">
        <v>3036</v>
      </c>
      <c r="E39" s="1" t="s">
        <v>16</v>
      </c>
      <c r="F39" t="s">
        <v>10</v>
      </c>
      <c r="G39" t="s">
        <v>3168</v>
      </c>
      <c r="H39" t="s">
        <v>3169</v>
      </c>
      <c r="I39" t="s">
        <v>3170</v>
      </c>
      <c r="J39">
        <v>8.5832322183899596E-10</v>
      </c>
      <c r="K39">
        <v>0.99998176570663</v>
      </c>
      <c r="L39">
        <v>1.8233435047149699E-5</v>
      </c>
    </row>
    <row r="40" spans="1:12" x14ac:dyDescent="0.2">
      <c r="A40" t="s">
        <v>4156</v>
      </c>
      <c r="B40" t="s">
        <v>4157</v>
      </c>
      <c r="C40" t="s">
        <v>74</v>
      </c>
      <c r="D40" t="s">
        <v>4127</v>
      </c>
      <c r="E40" s="1" t="s">
        <v>16</v>
      </c>
      <c r="F40" t="s">
        <v>11</v>
      </c>
      <c r="G40" t="s">
        <v>4158</v>
      </c>
      <c r="H40" t="s">
        <v>4159</v>
      </c>
      <c r="I40" t="s">
        <v>4160</v>
      </c>
      <c r="J40">
        <v>2.49032675493881E-3</v>
      </c>
      <c r="K40">
        <v>3.1463241919980301E-8</v>
      </c>
      <c r="L40">
        <v>0.997509641781819</v>
      </c>
    </row>
    <row r="41" spans="1:12" x14ac:dyDescent="0.2">
      <c r="A41" t="s">
        <v>5378</v>
      </c>
      <c r="B41" t="s">
        <v>5379</v>
      </c>
      <c r="C41" t="s">
        <v>14</v>
      </c>
      <c r="D41" t="s">
        <v>4127</v>
      </c>
      <c r="E41" s="1" t="s">
        <v>16</v>
      </c>
      <c r="F41" t="s">
        <v>11</v>
      </c>
      <c r="G41" t="s">
        <v>19</v>
      </c>
      <c r="H41" t="s">
        <v>5380</v>
      </c>
      <c r="I41" t="s">
        <v>5381</v>
      </c>
      <c r="J41">
        <v>1.08496787476778E-2</v>
      </c>
      <c r="K41">
        <v>1.9863495869698201E-12</v>
      </c>
      <c r="L41">
        <v>0.98915032125033597</v>
      </c>
    </row>
    <row r="42" spans="1:12" x14ac:dyDescent="0.2">
      <c r="A42" t="s">
        <v>5378</v>
      </c>
      <c r="B42" t="s">
        <v>5379</v>
      </c>
      <c r="C42" t="s">
        <v>14</v>
      </c>
      <c r="D42" t="s">
        <v>4127</v>
      </c>
      <c r="E42" s="1" t="s">
        <v>16</v>
      </c>
      <c r="F42" t="s">
        <v>11</v>
      </c>
      <c r="G42" t="s">
        <v>5382</v>
      </c>
      <c r="H42" t="s">
        <v>5383</v>
      </c>
      <c r="I42" t="s">
        <v>5384</v>
      </c>
      <c r="J42">
        <v>1.4275651010868401E-4</v>
      </c>
      <c r="K42">
        <v>5.4230185801378703E-6</v>
      </c>
      <c r="L42">
        <v>0.99985182047131105</v>
      </c>
    </row>
    <row r="43" spans="1:12" x14ac:dyDescent="0.2">
      <c r="A43" t="s">
        <v>3243</v>
      </c>
      <c r="B43" t="s">
        <v>3244</v>
      </c>
      <c r="C43" t="s">
        <v>74</v>
      </c>
      <c r="D43" t="s">
        <v>3036</v>
      </c>
      <c r="E43" s="1" t="s">
        <v>330</v>
      </c>
      <c r="F43" t="s">
        <v>11</v>
      </c>
      <c r="G43" t="s">
        <v>3245</v>
      </c>
      <c r="H43" t="s">
        <v>3246</v>
      </c>
      <c r="I43" t="s">
        <v>3247</v>
      </c>
      <c r="J43">
        <v>2.4524458965277099E-14</v>
      </c>
      <c r="K43">
        <v>2.0866246613276199E-14</v>
      </c>
      <c r="L43">
        <v>0.99999999999995504</v>
      </c>
    </row>
    <row r="44" spans="1:12" x14ac:dyDescent="0.2">
      <c r="A44" t="s">
        <v>4791</v>
      </c>
      <c r="B44" t="s">
        <v>4792</v>
      </c>
      <c r="C44" t="s">
        <v>660</v>
      </c>
      <c r="D44" t="s">
        <v>4127</v>
      </c>
      <c r="E44" s="1" t="s">
        <v>16</v>
      </c>
      <c r="F44" t="s">
        <v>11</v>
      </c>
      <c r="G44" t="s">
        <v>4793</v>
      </c>
      <c r="H44" t="s">
        <v>4794</v>
      </c>
      <c r="I44" t="s">
        <v>4795</v>
      </c>
      <c r="J44">
        <v>1.90366599437439E-2</v>
      </c>
      <c r="K44">
        <v>5.5770074499939703E-8</v>
      </c>
      <c r="L44">
        <v>0.98096328428618196</v>
      </c>
    </row>
    <row r="45" spans="1:12" x14ac:dyDescent="0.2">
      <c r="A45" t="s">
        <v>4997</v>
      </c>
      <c r="B45" t="s">
        <v>5002</v>
      </c>
      <c r="C45" t="s">
        <v>26</v>
      </c>
      <c r="D45" t="s">
        <v>4127</v>
      </c>
      <c r="E45" s="1" t="s">
        <v>16</v>
      </c>
      <c r="F45" t="s">
        <v>11</v>
      </c>
      <c r="G45" t="s">
        <v>5006</v>
      </c>
      <c r="H45" t="s">
        <v>5007</v>
      </c>
      <c r="I45" t="s">
        <v>5008</v>
      </c>
      <c r="J45">
        <v>7.0809543313854795E-5</v>
      </c>
      <c r="K45">
        <v>3.2586944836590999E-10</v>
      </c>
      <c r="L45">
        <v>0.99992919013081705</v>
      </c>
    </row>
    <row r="46" spans="1:12" x14ac:dyDescent="0.2">
      <c r="A46" t="s">
        <v>4997</v>
      </c>
      <c r="B46" t="s">
        <v>4998</v>
      </c>
      <c r="C46" t="s">
        <v>26</v>
      </c>
      <c r="D46" t="s">
        <v>4127</v>
      </c>
      <c r="E46" s="1" t="s">
        <v>16</v>
      </c>
      <c r="F46" t="s">
        <v>11</v>
      </c>
      <c r="G46" t="s">
        <v>4999</v>
      </c>
      <c r="H46" t="s">
        <v>5000</v>
      </c>
      <c r="I46" t="s">
        <v>5001</v>
      </c>
      <c r="J46">
        <v>5.0478322137648899E-5</v>
      </c>
      <c r="K46">
        <v>4.5570389287845401E-10</v>
      </c>
      <c r="L46">
        <v>0.99994952122215797</v>
      </c>
    </row>
    <row r="47" spans="1:12" x14ac:dyDescent="0.2">
      <c r="A47" t="s">
        <v>4997</v>
      </c>
      <c r="B47" t="s">
        <v>5002</v>
      </c>
      <c r="C47" t="s">
        <v>26</v>
      </c>
      <c r="D47" t="s">
        <v>4127</v>
      </c>
      <c r="E47" s="1" t="s">
        <v>16</v>
      </c>
      <c r="F47" t="s">
        <v>11</v>
      </c>
      <c r="G47" t="s">
        <v>5003</v>
      </c>
      <c r="H47" t="s">
        <v>5004</v>
      </c>
      <c r="I47" t="s">
        <v>5005</v>
      </c>
      <c r="J47">
        <v>2.2603083166187201E-5</v>
      </c>
      <c r="K47">
        <v>1.1838951160315701E-6</v>
      </c>
      <c r="L47">
        <v>0.99997621302171802</v>
      </c>
    </row>
    <row r="48" spans="1:12" x14ac:dyDescent="0.2">
      <c r="A48" t="s">
        <v>5539</v>
      </c>
      <c r="B48" t="s">
        <v>5548</v>
      </c>
      <c r="C48" t="s">
        <v>74</v>
      </c>
      <c r="D48" t="s">
        <v>4127</v>
      </c>
      <c r="E48" s="1" t="s">
        <v>330</v>
      </c>
      <c r="F48" t="s">
        <v>11</v>
      </c>
      <c r="G48" t="s">
        <v>5549</v>
      </c>
      <c r="H48" t="s">
        <v>5550</v>
      </c>
      <c r="I48" t="s">
        <v>5551</v>
      </c>
      <c r="J48">
        <v>9.5514309314302608E-7</v>
      </c>
      <c r="K48">
        <v>7.4733018553055604E-15</v>
      </c>
      <c r="L48">
        <v>0.99999904485689906</v>
      </c>
    </row>
    <row r="49" spans="1:12" x14ac:dyDescent="0.2">
      <c r="A49" t="s">
        <v>5539</v>
      </c>
      <c r="B49" t="s">
        <v>5540</v>
      </c>
      <c r="C49" t="s">
        <v>74</v>
      </c>
      <c r="D49" t="s">
        <v>4127</v>
      </c>
      <c r="E49" s="1" t="s">
        <v>330</v>
      </c>
      <c r="F49" t="s">
        <v>11</v>
      </c>
      <c r="G49" t="s">
        <v>5541</v>
      </c>
      <c r="H49" t="s">
        <v>5542</v>
      </c>
      <c r="I49" t="s">
        <v>5543</v>
      </c>
      <c r="J49">
        <v>2.5721819024292198E-7</v>
      </c>
      <c r="K49">
        <v>1.20303705106728E-15</v>
      </c>
      <c r="L49">
        <v>0.99999974278180903</v>
      </c>
    </row>
    <row r="50" spans="1:12" x14ac:dyDescent="0.2">
      <c r="A50" t="s">
        <v>5539</v>
      </c>
      <c r="B50" t="s">
        <v>5544</v>
      </c>
      <c r="C50" t="s">
        <v>74</v>
      </c>
      <c r="D50" t="s">
        <v>4127</v>
      </c>
      <c r="E50" s="1" t="s">
        <v>330</v>
      </c>
      <c r="F50" t="s">
        <v>11</v>
      </c>
      <c r="G50" t="s">
        <v>5545</v>
      </c>
      <c r="H50" t="s">
        <v>5546</v>
      </c>
      <c r="I50" t="s">
        <v>5547</v>
      </c>
      <c r="J50">
        <v>3.0809768598262098E-8</v>
      </c>
      <c r="K50">
        <v>1.8707829955668501E-15</v>
      </c>
      <c r="L50">
        <v>0.99999996919023004</v>
      </c>
    </row>
    <row r="51" spans="1:12" x14ac:dyDescent="0.2">
      <c r="A51" t="s">
        <v>6176</v>
      </c>
      <c r="B51" t="s">
        <v>6177</v>
      </c>
      <c r="C51" t="s">
        <v>14</v>
      </c>
      <c r="D51" t="s">
        <v>5924</v>
      </c>
      <c r="E51" s="1" t="s">
        <v>16</v>
      </c>
      <c r="F51" t="s">
        <v>11</v>
      </c>
      <c r="G51" t="s">
        <v>6178</v>
      </c>
      <c r="H51" t="s">
        <v>6179</v>
      </c>
      <c r="I51" t="s">
        <v>6180</v>
      </c>
      <c r="J51">
        <v>3.2894526349366602E-9</v>
      </c>
      <c r="K51">
        <v>1.2961168566717199E-7</v>
      </c>
      <c r="L51">
        <v>0.99999986709886202</v>
      </c>
    </row>
    <row r="52" spans="1:12" x14ac:dyDescent="0.2">
      <c r="A52" t="s">
        <v>7581</v>
      </c>
      <c r="B52" t="s">
        <v>7582</v>
      </c>
      <c r="C52" t="s">
        <v>74</v>
      </c>
      <c r="D52" t="s">
        <v>6339</v>
      </c>
      <c r="E52" s="1" t="s">
        <v>16</v>
      </c>
      <c r="F52" t="s">
        <v>11</v>
      </c>
      <c r="G52" t="s">
        <v>7588</v>
      </c>
      <c r="H52" t="s">
        <v>7589</v>
      </c>
      <c r="I52" t="s">
        <v>19</v>
      </c>
      <c r="J52">
        <v>2.4451870726306402E-6</v>
      </c>
      <c r="K52">
        <v>8.49810265927224E-10</v>
      </c>
      <c r="L52">
        <v>0.99999755396311696</v>
      </c>
    </row>
    <row r="53" spans="1:12" x14ac:dyDescent="0.2">
      <c r="A53" t="s">
        <v>7581</v>
      </c>
      <c r="B53" t="s">
        <v>7582</v>
      </c>
      <c r="C53" t="s">
        <v>74</v>
      </c>
      <c r="D53" t="s">
        <v>6339</v>
      </c>
      <c r="E53" s="1" t="s">
        <v>16</v>
      </c>
      <c r="F53" t="s">
        <v>11</v>
      </c>
      <c r="G53" t="s">
        <v>7583</v>
      </c>
      <c r="H53" t="s">
        <v>7584</v>
      </c>
      <c r="I53" t="s">
        <v>7585</v>
      </c>
      <c r="J53">
        <v>1.7211375188638401E-7</v>
      </c>
      <c r="K53">
        <v>1.26671664485286E-11</v>
      </c>
      <c r="L53">
        <v>0.99999982787358099</v>
      </c>
    </row>
    <row r="54" spans="1:12" x14ac:dyDescent="0.2">
      <c r="A54" t="s">
        <v>7581</v>
      </c>
      <c r="B54" t="s">
        <v>7582</v>
      </c>
      <c r="C54" t="s">
        <v>74</v>
      </c>
      <c r="D54" t="s">
        <v>6339</v>
      </c>
      <c r="E54" s="1" t="s">
        <v>16</v>
      </c>
      <c r="F54" t="s">
        <v>11</v>
      </c>
      <c r="G54" t="s">
        <v>7584</v>
      </c>
      <c r="H54" t="s">
        <v>7586</v>
      </c>
      <c r="I54" t="s">
        <v>7587</v>
      </c>
      <c r="J54">
        <v>3.8152749056244199E-8</v>
      </c>
      <c r="K54">
        <v>7.5610782950839497E-11</v>
      </c>
      <c r="L54">
        <v>0.99999996177163997</v>
      </c>
    </row>
    <row r="55" spans="1:12" x14ac:dyDescent="0.2">
      <c r="A55" t="s">
        <v>8959</v>
      </c>
      <c r="B55" t="s">
        <v>8960</v>
      </c>
      <c r="C55" t="s">
        <v>74</v>
      </c>
      <c r="D55" t="s">
        <v>8821</v>
      </c>
      <c r="E55" s="1" t="s">
        <v>16</v>
      </c>
      <c r="F55" t="s">
        <v>11</v>
      </c>
      <c r="G55" t="s">
        <v>8961</v>
      </c>
      <c r="H55" t="s">
        <v>8962</v>
      </c>
      <c r="I55" t="s">
        <v>8963</v>
      </c>
      <c r="J55">
        <v>3.9281246996349502E-4</v>
      </c>
      <c r="K55">
        <v>3.50955428375554E-9</v>
      </c>
      <c r="L55">
        <v>0.99960718402048199</v>
      </c>
    </row>
    <row r="56" spans="1:12" x14ac:dyDescent="0.2">
      <c r="A56" t="s">
        <v>8959</v>
      </c>
      <c r="B56" t="s">
        <v>8964</v>
      </c>
      <c r="C56" t="s">
        <v>74</v>
      </c>
      <c r="D56" t="s">
        <v>8821</v>
      </c>
      <c r="E56" s="1" t="s">
        <v>330</v>
      </c>
      <c r="F56" t="s">
        <v>11</v>
      </c>
      <c r="G56" t="s">
        <v>8965</v>
      </c>
      <c r="H56" t="s">
        <v>8966</v>
      </c>
      <c r="I56" t="s">
        <v>8967</v>
      </c>
      <c r="J56">
        <v>1.03082741107852E-16</v>
      </c>
      <c r="K56">
        <v>8.3130563391068295E-11</v>
      </c>
      <c r="L56">
        <v>0.99999999991686905</v>
      </c>
    </row>
    <row r="57" spans="1:12" x14ac:dyDescent="0.2">
      <c r="A57" t="s">
        <v>5450</v>
      </c>
      <c r="B57" t="s">
        <v>5455</v>
      </c>
      <c r="C57" t="s">
        <v>14</v>
      </c>
      <c r="D57" t="s">
        <v>4127</v>
      </c>
      <c r="E57" s="1" t="s">
        <v>16</v>
      </c>
      <c r="F57" t="s">
        <v>11</v>
      </c>
      <c r="G57" t="s">
        <v>5456</v>
      </c>
      <c r="H57" t="s">
        <v>5457</v>
      </c>
      <c r="I57" t="s">
        <v>5458</v>
      </c>
      <c r="J57">
        <v>1.37068741750131E-3</v>
      </c>
      <c r="K57">
        <v>1.45673339819015E-7</v>
      </c>
      <c r="L57">
        <v>0.99862916690915904</v>
      </c>
    </row>
    <row r="58" spans="1:12" x14ac:dyDescent="0.2">
      <c r="A58" t="s">
        <v>5450</v>
      </c>
      <c r="B58" t="s">
        <v>5451</v>
      </c>
      <c r="C58" t="s">
        <v>14</v>
      </c>
      <c r="D58" t="s">
        <v>4127</v>
      </c>
      <c r="E58" s="1" t="s">
        <v>16</v>
      </c>
      <c r="F58" t="s">
        <v>11</v>
      </c>
      <c r="G58" t="s">
        <v>5452</v>
      </c>
      <c r="H58" t="s">
        <v>5453</v>
      </c>
      <c r="I58" t="s">
        <v>5454</v>
      </c>
      <c r="J58">
        <v>3.5352619230240003E-4</v>
      </c>
      <c r="K58">
        <v>1.1986298560333E-8</v>
      </c>
      <c r="L58">
        <v>0.99964646182139905</v>
      </c>
    </row>
    <row r="59" spans="1:12" x14ac:dyDescent="0.2">
      <c r="A59" t="s">
        <v>6137</v>
      </c>
      <c r="B59" t="s">
        <v>6138</v>
      </c>
      <c r="C59" t="s">
        <v>14</v>
      </c>
      <c r="D59" t="s">
        <v>5924</v>
      </c>
      <c r="E59" s="1" t="s">
        <v>16</v>
      </c>
      <c r="F59" t="s">
        <v>11</v>
      </c>
      <c r="G59" t="s">
        <v>6139</v>
      </c>
      <c r="H59" t="s">
        <v>6140</v>
      </c>
      <c r="I59" t="s">
        <v>6141</v>
      </c>
      <c r="J59">
        <v>1.5344591405751201E-9</v>
      </c>
      <c r="K59">
        <v>4.8818940771959202E-8</v>
      </c>
      <c r="L59">
        <v>0.99999994964659999</v>
      </c>
    </row>
    <row r="60" spans="1:12" x14ac:dyDescent="0.2">
      <c r="A60" t="s">
        <v>503</v>
      </c>
      <c r="B60" t="s">
        <v>508</v>
      </c>
      <c r="C60" t="s">
        <v>14</v>
      </c>
      <c r="D60" t="s">
        <v>407</v>
      </c>
      <c r="E60" s="1" t="s">
        <v>16</v>
      </c>
      <c r="F60" t="s">
        <v>9</v>
      </c>
      <c r="G60" t="s">
        <v>506</v>
      </c>
      <c r="H60" t="s">
        <v>509</v>
      </c>
      <c r="I60" t="s">
        <v>510</v>
      </c>
      <c r="J60">
        <v>0.80940958726317103</v>
      </c>
      <c r="K60">
        <v>5.9427197947558898E-9</v>
      </c>
      <c r="L60">
        <v>0.19059040679410999</v>
      </c>
    </row>
    <row r="61" spans="1:12" x14ac:dyDescent="0.2">
      <c r="A61" t="s">
        <v>503</v>
      </c>
      <c r="B61" t="s">
        <v>504</v>
      </c>
      <c r="C61" t="s">
        <v>14</v>
      </c>
      <c r="D61" t="s">
        <v>407</v>
      </c>
      <c r="E61" s="1" t="s">
        <v>16</v>
      </c>
      <c r="F61" t="s">
        <v>11</v>
      </c>
      <c r="G61" t="s">
        <v>505</v>
      </c>
      <c r="H61" t="s">
        <v>506</v>
      </c>
      <c r="I61" t="s">
        <v>507</v>
      </c>
      <c r="J61">
        <v>6.8052342765410195E-8</v>
      </c>
      <c r="K61">
        <v>1.9424180399998002E-9</v>
      </c>
      <c r="L61">
        <v>0.99999993000523901</v>
      </c>
    </row>
    <row r="62" spans="1:12" x14ac:dyDescent="0.2">
      <c r="A62" t="s">
        <v>503</v>
      </c>
      <c r="B62" t="s">
        <v>511</v>
      </c>
      <c r="C62" t="s">
        <v>74</v>
      </c>
      <c r="D62" t="s">
        <v>407</v>
      </c>
      <c r="E62" s="1" t="s">
        <v>16</v>
      </c>
      <c r="F62" t="s">
        <v>10</v>
      </c>
      <c r="G62" t="s">
        <v>512</v>
      </c>
      <c r="H62" t="s">
        <v>513</v>
      </c>
      <c r="I62" t="s">
        <v>514</v>
      </c>
      <c r="J62">
        <v>1.5465763513060099E-19</v>
      </c>
      <c r="K62">
        <v>0.999999999999998</v>
      </c>
      <c r="L62">
        <v>1.5820418791232001E-15</v>
      </c>
    </row>
    <row r="63" spans="1:12" x14ac:dyDescent="0.2">
      <c r="A63" t="s">
        <v>7137</v>
      </c>
      <c r="B63" t="s">
        <v>7142</v>
      </c>
      <c r="C63" t="s">
        <v>613</v>
      </c>
      <c r="D63" t="s">
        <v>6339</v>
      </c>
      <c r="E63" s="1" t="s">
        <v>16</v>
      </c>
      <c r="F63" t="s">
        <v>9</v>
      </c>
      <c r="G63" t="s">
        <v>7145</v>
      </c>
      <c r="H63" t="s">
        <v>7146</v>
      </c>
      <c r="I63" t="s">
        <v>7147</v>
      </c>
      <c r="J63">
        <v>0.98723766733842599</v>
      </c>
      <c r="K63">
        <v>5.0856944346710701E-7</v>
      </c>
      <c r="L63">
        <v>1.2761824092130499E-2</v>
      </c>
    </row>
    <row r="64" spans="1:12" x14ac:dyDescent="0.2">
      <c r="A64" t="s">
        <v>7137</v>
      </c>
      <c r="B64" t="s">
        <v>7142</v>
      </c>
      <c r="C64" t="s">
        <v>74</v>
      </c>
      <c r="D64" t="s">
        <v>6339</v>
      </c>
      <c r="E64" s="1" t="s">
        <v>16</v>
      </c>
      <c r="F64" t="s">
        <v>11</v>
      </c>
      <c r="G64" t="s">
        <v>19</v>
      </c>
      <c r="H64" t="s">
        <v>7143</v>
      </c>
      <c r="I64" t="s">
        <v>7144</v>
      </c>
      <c r="J64">
        <v>9.5706773081783207E-7</v>
      </c>
      <c r="K64">
        <v>2.9156633369013602E-11</v>
      </c>
      <c r="L64">
        <v>0.99999904290311303</v>
      </c>
    </row>
    <row r="65" spans="1:12" x14ac:dyDescent="0.2">
      <c r="A65" t="s">
        <v>7137</v>
      </c>
      <c r="B65" t="s">
        <v>7138</v>
      </c>
      <c r="C65" t="s">
        <v>14</v>
      </c>
      <c r="D65" t="s">
        <v>6339</v>
      </c>
      <c r="E65" s="1" t="s">
        <v>16</v>
      </c>
      <c r="F65" t="s">
        <v>11</v>
      </c>
      <c r="G65" t="s">
        <v>7139</v>
      </c>
      <c r="H65" t="s">
        <v>7140</v>
      </c>
      <c r="I65" t="s">
        <v>7141</v>
      </c>
      <c r="J65">
        <v>5.7027940900024002E-10</v>
      </c>
      <c r="K65">
        <v>5.5157300085417799E-5</v>
      </c>
      <c r="L65">
        <v>0.99994484212963497</v>
      </c>
    </row>
    <row r="66" spans="1:12" x14ac:dyDescent="0.2">
      <c r="A66" t="s">
        <v>4484</v>
      </c>
      <c r="B66" t="s">
        <v>4507</v>
      </c>
      <c r="C66" t="s">
        <v>74</v>
      </c>
      <c r="D66" t="s">
        <v>4127</v>
      </c>
      <c r="E66" s="1" t="s">
        <v>16</v>
      </c>
      <c r="F66" t="s">
        <v>11</v>
      </c>
      <c r="G66" t="s">
        <v>4516</v>
      </c>
      <c r="H66" t="s">
        <v>4517</v>
      </c>
      <c r="I66" t="s">
        <v>4518</v>
      </c>
      <c r="J66">
        <v>6.8664268252497399E-2</v>
      </c>
      <c r="K66">
        <v>4.1047964425766402E-11</v>
      </c>
      <c r="L66">
        <v>0.93133573170645501</v>
      </c>
    </row>
    <row r="67" spans="1:12" x14ac:dyDescent="0.2">
      <c r="A67" t="s">
        <v>4484</v>
      </c>
      <c r="B67" t="s">
        <v>4519</v>
      </c>
      <c r="C67" t="s">
        <v>14</v>
      </c>
      <c r="D67" t="s">
        <v>4127</v>
      </c>
      <c r="E67" s="1" t="s">
        <v>16</v>
      </c>
      <c r="F67" t="s">
        <v>11</v>
      </c>
      <c r="G67" t="s">
        <v>4520</v>
      </c>
      <c r="H67" t="s">
        <v>4521</v>
      </c>
      <c r="I67" t="s">
        <v>4522</v>
      </c>
      <c r="J67">
        <v>1.8793823975124799E-3</v>
      </c>
      <c r="K67">
        <v>8.3047682338384604E-4</v>
      </c>
      <c r="L67">
        <v>0.99729014077910405</v>
      </c>
    </row>
    <row r="68" spans="1:12" x14ac:dyDescent="0.2">
      <c r="A68" t="s">
        <v>4484</v>
      </c>
      <c r="B68" t="s">
        <v>4492</v>
      </c>
      <c r="C68" t="s">
        <v>74</v>
      </c>
      <c r="D68" t="s">
        <v>4127</v>
      </c>
      <c r="E68" s="1" t="s">
        <v>16</v>
      </c>
      <c r="F68" t="s">
        <v>11</v>
      </c>
      <c r="G68" t="s">
        <v>4497</v>
      </c>
      <c r="H68" t="s">
        <v>4498</v>
      </c>
      <c r="I68" t="s">
        <v>4499</v>
      </c>
      <c r="J68">
        <v>2.5553761623327E-4</v>
      </c>
      <c r="K68">
        <v>1.2436451967206301E-7</v>
      </c>
      <c r="L68">
        <v>0.999744338019247</v>
      </c>
    </row>
    <row r="69" spans="1:12" x14ac:dyDescent="0.2">
      <c r="A69" t="s">
        <v>4484</v>
      </c>
      <c r="B69" t="s">
        <v>4500</v>
      </c>
      <c r="C69" t="s">
        <v>74</v>
      </c>
      <c r="D69" t="s">
        <v>4127</v>
      </c>
      <c r="E69" s="1" t="s">
        <v>16</v>
      </c>
      <c r="F69" t="s">
        <v>11</v>
      </c>
      <c r="G69" t="s">
        <v>4510</v>
      </c>
      <c r="H69" t="s">
        <v>4511</v>
      </c>
      <c r="I69" t="s">
        <v>4512</v>
      </c>
      <c r="J69">
        <v>1.4056644388889399E-4</v>
      </c>
      <c r="K69">
        <v>1.77880005724741E-10</v>
      </c>
      <c r="L69">
        <v>0.99985943337823102</v>
      </c>
    </row>
    <row r="70" spans="1:12" x14ac:dyDescent="0.2">
      <c r="A70" t="s">
        <v>4484</v>
      </c>
      <c r="B70" t="s">
        <v>4500</v>
      </c>
      <c r="C70" t="s">
        <v>74</v>
      </c>
      <c r="D70" t="s">
        <v>4127</v>
      </c>
      <c r="E70" s="1" t="s">
        <v>330</v>
      </c>
      <c r="F70" t="s">
        <v>11</v>
      </c>
      <c r="G70" t="s">
        <v>4501</v>
      </c>
      <c r="H70" t="s">
        <v>4502</v>
      </c>
      <c r="I70" t="s">
        <v>4503</v>
      </c>
      <c r="J70">
        <v>2.05734245093762E-6</v>
      </c>
      <c r="K70">
        <v>6.3518490908361802E-15</v>
      </c>
      <c r="L70">
        <v>0.99999794265754305</v>
      </c>
    </row>
    <row r="71" spans="1:12" x14ac:dyDescent="0.2">
      <c r="A71" t="s">
        <v>4484</v>
      </c>
      <c r="B71" t="s">
        <v>4523</v>
      </c>
      <c r="C71" t="s">
        <v>14</v>
      </c>
      <c r="D71" t="s">
        <v>4127</v>
      </c>
      <c r="E71" s="1" t="s">
        <v>16</v>
      </c>
      <c r="F71" t="s">
        <v>11</v>
      </c>
      <c r="G71" t="s">
        <v>4524</v>
      </c>
      <c r="H71" t="s">
        <v>4525</v>
      </c>
      <c r="I71" t="s">
        <v>4526</v>
      </c>
      <c r="J71">
        <v>1.7679415202662399E-6</v>
      </c>
      <c r="K71">
        <v>4.7901469229272002E-5</v>
      </c>
      <c r="L71">
        <v>0.99995033058924998</v>
      </c>
    </row>
    <row r="72" spans="1:12" x14ac:dyDescent="0.2">
      <c r="A72" t="s">
        <v>4484</v>
      </c>
      <c r="B72" t="s">
        <v>4504</v>
      </c>
      <c r="C72" t="s">
        <v>74</v>
      </c>
      <c r="D72" t="s">
        <v>4127</v>
      </c>
      <c r="E72" s="1" t="s">
        <v>330</v>
      </c>
      <c r="F72" t="s">
        <v>11</v>
      </c>
      <c r="G72" t="s">
        <v>4502</v>
      </c>
      <c r="H72" t="s">
        <v>4505</v>
      </c>
      <c r="I72" t="s">
        <v>4506</v>
      </c>
      <c r="J72">
        <v>8.5469987707187003E-7</v>
      </c>
      <c r="K72">
        <v>5.3727640083000796E-18</v>
      </c>
      <c r="L72">
        <v>0.99999914530012302</v>
      </c>
    </row>
    <row r="73" spans="1:12" x14ac:dyDescent="0.2">
      <c r="A73" t="s">
        <v>4484</v>
      </c>
      <c r="B73" t="s">
        <v>4504</v>
      </c>
      <c r="C73" t="s">
        <v>74</v>
      </c>
      <c r="D73" t="s">
        <v>4127</v>
      </c>
      <c r="E73" s="1" t="s">
        <v>16</v>
      </c>
      <c r="F73" t="s">
        <v>11</v>
      </c>
      <c r="G73" t="s">
        <v>4513</v>
      </c>
      <c r="H73" t="s">
        <v>4514</v>
      </c>
      <c r="I73" t="s">
        <v>4515</v>
      </c>
      <c r="J73">
        <v>2.81448379762666E-7</v>
      </c>
      <c r="K73">
        <v>1.24929541651762E-11</v>
      </c>
      <c r="L73">
        <v>0.99999971853912695</v>
      </c>
    </row>
    <row r="74" spans="1:12" x14ac:dyDescent="0.2">
      <c r="A74" t="s">
        <v>4484</v>
      </c>
      <c r="B74" t="s">
        <v>4492</v>
      </c>
      <c r="C74" t="s">
        <v>74</v>
      </c>
      <c r="D74" t="s">
        <v>4127</v>
      </c>
      <c r="E74" s="1" t="s">
        <v>330</v>
      </c>
      <c r="F74" t="s">
        <v>11</v>
      </c>
      <c r="G74" t="s">
        <v>4490</v>
      </c>
      <c r="H74" t="s">
        <v>4493</v>
      </c>
      <c r="I74" t="s">
        <v>4494</v>
      </c>
      <c r="J74">
        <v>1.2090283776485399E-7</v>
      </c>
      <c r="K74">
        <v>1.50620034791672E-13</v>
      </c>
      <c r="L74">
        <v>0.99999987909701205</v>
      </c>
    </row>
    <row r="75" spans="1:12" x14ac:dyDescent="0.2">
      <c r="A75" t="s">
        <v>4484</v>
      </c>
      <c r="B75" t="s">
        <v>4489</v>
      </c>
      <c r="C75" t="s">
        <v>74</v>
      </c>
      <c r="D75" t="s">
        <v>4127</v>
      </c>
      <c r="E75" s="1" t="s">
        <v>330</v>
      </c>
      <c r="F75" t="s">
        <v>11</v>
      </c>
      <c r="G75" t="s">
        <v>4487</v>
      </c>
      <c r="H75" t="s">
        <v>4490</v>
      </c>
      <c r="I75" t="s">
        <v>4491</v>
      </c>
      <c r="J75">
        <v>2.0828866861184099E-8</v>
      </c>
      <c r="K75">
        <v>1.6588004682956199E-16</v>
      </c>
      <c r="L75">
        <v>0.99999997917113304</v>
      </c>
    </row>
    <row r="76" spans="1:12" x14ac:dyDescent="0.2">
      <c r="A76" t="s">
        <v>4484</v>
      </c>
      <c r="B76" t="s">
        <v>4507</v>
      </c>
      <c r="C76" t="s">
        <v>74</v>
      </c>
      <c r="D76" t="s">
        <v>4127</v>
      </c>
      <c r="E76" s="1" t="s">
        <v>330</v>
      </c>
      <c r="F76" t="s">
        <v>11</v>
      </c>
      <c r="G76" t="s">
        <v>4505</v>
      </c>
      <c r="H76" t="s">
        <v>4508</v>
      </c>
      <c r="I76" t="s">
        <v>4509</v>
      </c>
      <c r="J76">
        <v>1.44997837254527E-8</v>
      </c>
      <c r="K76">
        <v>1.28434624816653E-16</v>
      </c>
      <c r="L76">
        <v>0.99999998550021596</v>
      </c>
    </row>
    <row r="77" spans="1:12" x14ac:dyDescent="0.2">
      <c r="A77" t="s">
        <v>4484</v>
      </c>
      <c r="B77" t="s">
        <v>4485</v>
      </c>
      <c r="C77" t="s">
        <v>74</v>
      </c>
      <c r="D77" t="s">
        <v>4127</v>
      </c>
      <c r="E77" s="1" t="s">
        <v>330</v>
      </c>
      <c r="F77" t="s">
        <v>11</v>
      </c>
      <c r="G77" t="s">
        <v>4486</v>
      </c>
      <c r="H77" t="s">
        <v>4487</v>
      </c>
      <c r="I77" t="s">
        <v>4488</v>
      </c>
      <c r="J77">
        <v>1.38681658431529E-8</v>
      </c>
      <c r="K77">
        <v>2.1148154308605502E-15</v>
      </c>
      <c r="L77">
        <v>0.99999998613183205</v>
      </c>
    </row>
    <row r="78" spans="1:12" x14ac:dyDescent="0.2">
      <c r="A78" t="s">
        <v>4484</v>
      </c>
      <c r="B78" t="s">
        <v>4489</v>
      </c>
      <c r="C78" t="s">
        <v>74</v>
      </c>
      <c r="D78" t="s">
        <v>4127</v>
      </c>
      <c r="E78" s="1" t="s">
        <v>330</v>
      </c>
      <c r="F78" t="s">
        <v>11</v>
      </c>
      <c r="G78" t="s">
        <v>4495</v>
      </c>
      <c r="H78" t="s">
        <v>4496</v>
      </c>
      <c r="I78" t="s">
        <v>19</v>
      </c>
      <c r="J78">
        <v>1.65714552264948E-10</v>
      </c>
      <c r="K78">
        <v>6.8089993497399904E-16</v>
      </c>
      <c r="L78">
        <v>0.999999999834285</v>
      </c>
    </row>
    <row r="79" spans="1:12" x14ac:dyDescent="0.2">
      <c r="A79" t="s">
        <v>1861</v>
      </c>
      <c r="B79" t="s">
        <v>1862</v>
      </c>
      <c r="C79" t="s">
        <v>14</v>
      </c>
      <c r="D79" t="s">
        <v>407</v>
      </c>
      <c r="E79" s="1" t="s">
        <v>16</v>
      </c>
      <c r="F79" t="s">
        <v>10</v>
      </c>
      <c r="G79" t="s">
        <v>1863</v>
      </c>
      <c r="H79" t="s">
        <v>1864</v>
      </c>
      <c r="I79" t="s">
        <v>1865</v>
      </c>
      <c r="J79">
        <v>7.7001286589804897E-13</v>
      </c>
      <c r="K79">
        <v>0.99999868570823003</v>
      </c>
      <c r="L79">
        <v>1.31429100018716E-6</v>
      </c>
    </row>
    <row r="80" spans="1:12" x14ac:dyDescent="0.2">
      <c r="A80" t="s">
        <v>3501</v>
      </c>
      <c r="B80" t="s">
        <v>3502</v>
      </c>
      <c r="C80" t="s">
        <v>14</v>
      </c>
      <c r="D80" t="s">
        <v>3036</v>
      </c>
      <c r="E80" s="1" t="s">
        <v>16</v>
      </c>
      <c r="F80" t="s">
        <v>11</v>
      </c>
      <c r="G80" t="s">
        <v>19</v>
      </c>
      <c r="H80" t="s">
        <v>3503</v>
      </c>
      <c r="I80" t="s">
        <v>3504</v>
      </c>
      <c r="J80">
        <v>8.7852257221633404E-10</v>
      </c>
      <c r="K80">
        <v>2.48807292092616E-3</v>
      </c>
      <c r="L80">
        <v>0.99751192620055096</v>
      </c>
    </row>
    <row r="81" spans="1:12" x14ac:dyDescent="0.2">
      <c r="A81" t="s">
        <v>3501</v>
      </c>
      <c r="B81" t="s">
        <v>3502</v>
      </c>
      <c r="C81" t="s">
        <v>14</v>
      </c>
      <c r="D81" t="s">
        <v>3036</v>
      </c>
      <c r="E81" s="1" t="s">
        <v>16</v>
      </c>
      <c r="F81" t="s">
        <v>11</v>
      </c>
      <c r="G81" t="s">
        <v>3505</v>
      </c>
      <c r="H81" t="s">
        <v>3506</v>
      </c>
      <c r="I81" t="s">
        <v>3507</v>
      </c>
      <c r="J81">
        <v>1.79300888288226E-12</v>
      </c>
      <c r="K81">
        <v>1.91507338404466E-3</v>
      </c>
      <c r="L81">
        <v>0.99808492661416204</v>
      </c>
    </row>
    <row r="82" spans="1:12" x14ac:dyDescent="0.2">
      <c r="A82" t="s">
        <v>2270</v>
      </c>
      <c r="B82" t="s">
        <v>2271</v>
      </c>
      <c r="C82" t="s">
        <v>74</v>
      </c>
      <c r="D82" t="s">
        <v>407</v>
      </c>
      <c r="E82" s="1" t="s">
        <v>16</v>
      </c>
      <c r="F82" t="s">
        <v>11</v>
      </c>
      <c r="G82" t="s">
        <v>2272</v>
      </c>
      <c r="H82" t="s">
        <v>2273</v>
      </c>
      <c r="I82" t="s">
        <v>2274</v>
      </c>
      <c r="J82">
        <v>2.3466712139494999E-3</v>
      </c>
      <c r="K82">
        <v>7.9729442396871402E-4</v>
      </c>
      <c r="L82">
        <v>0.99685603436208203</v>
      </c>
    </row>
    <row r="83" spans="1:12" x14ac:dyDescent="0.2">
      <c r="A83" t="s">
        <v>2270</v>
      </c>
      <c r="B83" t="s">
        <v>2275</v>
      </c>
      <c r="C83" t="s">
        <v>74</v>
      </c>
      <c r="D83" t="s">
        <v>407</v>
      </c>
      <c r="E83" s="1" t="s">
        <v>330</v>
      </c>
      <c r="F83" t="s">
        <v>11</v>
      </c>
      <c r="G83" t="s">
        <v>2276</v>
      </c>
      <c r="H83" t="s">
        <v>2277</v>
      </c>
      <c r="I83" t="s">
        <v>19</v>
      </c>
      <c r="J83">
        <v>5.9698544584243398E-7</v>
      </c>
      <c r="K83">
        <v>1.07959726293488E-16</v>
      </c>
      <c r="L83">
        <v>0.99999940301455403</v>
      </c>
    </row>
    <row r="84" spans="1:12" x14ac:dyDescent="0.2">
      <c r="A84" t="s">
        <v>2270</v>
      </c>
      <c r="B84" t="s">
        <v>2282</v>
      </c>
      <c r="C84" t="s">
        <v>14</v>
      </c>
      <c r="D84" t="s">
        <v>407</v>
      </c>
      <c r="E84" s="1" t="s">
        <v>16</v>
      </c>
      <c r="F84" t="s">
        <v>11</v>
      </c>
      <c r="G84" t="s">
        <v>2283</v>
      </c>
      <c r="H84" t="s">
        <v>2284</v>
      </c>
      <c r="I84" t="s">
        <v>19</v>
      </c>
      <c r="J84">
        <v>3.1456471576098201E-7</v>
      </c>
      <c r="K84">
        <v>0.17312691230465799</v>
      </c>
      <c r="L84">
        <v>0.82687277313062602</v>
      </c>
    </row>
    <row r="85" spans="1:12" x14ac:dyDescent="0.2">
      <c r="A85" t="s">
        <v>2270</v>
      </c>
      <c r="B85" t="s">
        <v>2278</v>
      </c>
      <c r="C85" t="s">
        <v>14</v>
      </c>
      <c r="D85" t="s">
        <v>407</v>
      </c>
      <c r="E85" s="1" t="s">
        <v>16</v>
      </c>
      <c r="F85" t="s">
        <v>10</v>
      </c>
      <c r="G85" t="s">
        <v>2279</v>
      </c>
      <c r="H85" t="s">
        <v>2280</v>
      </c>
      <c r="I85" t="s">
        <v>2281</v>
      </c>
      <c r="J85">
        <v>4.3282785244710401E-9</v>
      </c>
      <c r="K85">
        <v>0.99999288941259801</v>
      </c>
      <c r="L85">
        <v>7.1062591231148798E-6</v>
      </c>
    </row>
    <row r="86" spans="1:12" x14ac:dyDescent="0.2">
      <c r="A86" t="s">
        <v>2270</v>
      </c>
      <c r="B86" t="s">
        <v>6243</v>
      </c>
      <c r="C86" t="s">
        <v>14</v>
      </c>
      <c r="D86" t="s">
        <v>5924</v>
      </c>
      <c r="E86" s="1" t="s">
        <v>16</v>
      </c>
      <c r="F86" t="s">
        <v>11</v>
      </c>
      <c r="G86" t="s">
        <v>2280</v>
      </c>
      <c r="H86" t="s">
        <v>6244</v>
      </c>
      <c r="I86" t="s">
        <v>6245</v>
      </c>
      <c r="J86">
        <v>2.51670762603888E-10</v>
      </c>
      <c r="K86">
        <v>0.233815057980855</v>
      </c>
      <c r="L86">
        <v>0.76618494176747398</v>
      </c>
    </row>
    <row r="87" spans="1:12" x14ac:dyDescent="0.2">
      <c r="A87" t="s">
        <v>2270</v>
      </c>
      <c r="B87" t="s">
        <v>6246</v>
      </c>
      <c r="C87" t="s">
        <v>14</v>
      </c>
      <c r="D87" t="s">
        <v>5924</v>
      </c>
      <c r="E87" s="1" t="s">
        <v>16</v>
      </c>
      <c r="F87" t="s">
        <v>11</v>
      </c>
      <c r="G87" t="s">
        <v>6247</v>
      </c>
      <c r="H87" t="s">
        <v>6248</v>
      </c>
      <c r="I87" t="s">
        <v>6249</v>
      </c>
      <c r="J87">
        <v>4.8067925387701297E-11</v>
      </c>
      <c r="K87">
        <v>6.1723396833534698E-7</v>
      </c>
      <c r="L87">
        <v>0.99999938271796396</v>
      </c>
    </row>
    <row r="88" spans="1:12" x14ac:dyDescent="0.2">
      <c r="A88" t="s">
        <v>4830</v>
      </c>
      <c r="B88" t="s">
        <v>4834</v>
      </c>
      <c r="C88" t="s">
        <v>660</v>
      </c>
      <c r="D88" t="s">
        <v>4127</v>
      </c>
      <c r="E88" s="1" t="s">
        <v>330</v>
      </c>
      <c r="F88" t="s">
        <v>11</v>
      </c>
      <c r="G88" t="s">
        <v>4835</v>
      </c>
      <c r="H88" t="s">
        <v>4836</v>
      </c>
      <c r="I88" t="s">
        <v>4837</v>
      </c>
      <c r="J88">
        <v>2.33242350293783E-3</v>
      </c>
      <c r="K88">
        <v>3.6302202710914598E-13</v>
      </c>
      <c r="L88">
        <v>0.99766757649669902</v>
      </c>
    </row>
    <row r="89" spans="1:12" x14ac:dyDescent="0.2">
      <c r="A89" t="s">
        <v>4830</v>
      </c>
      <c r="B89" t="s">
        <v>4838</v>
      </c>
      <c r="C89" t="s">
        <v>660</v>
      </c>
      <c r="D89" t="s">
        <v>4127</v>
      </c>
      <c r="E89" s="1" t="s">
        <v>330</v>
      </c>
      <c r="F89" t="s">
        <v>11</v>
      </c>
      <c r="G89" t="s">
        <v>4839</v>
      </c>
      <c r="H89" t="s">
        <v>4840</v>
      </c>
      <c r="I89" t="s">
        <v>19</v>
      </c>
      <c r="J89">
        <v>6.4738447166616802E-4</v>
      </c>
      <c r="K89">
        <v>3.45713602607206E-13</v>
      </c>
      <c r="L89">
        <v>0.99935261552798804</v>
      </c>
    </row>
    <row r="90" spans="1:12" x14ac:dyDescent="0.2">
      <c r="A90" t="s">
        <v>4830</v>
      </c>
      <c r="B90" t="s">
        <v>4831</v>
      </c>
      <c r="C90" t="s">
        <v>660</v>
      </c>
      <c r="D90" t="s">
        <v>4127</v>
      </c>
      <c r="E90" s="1" t="s">
        <v>330</v>
      </c>
      <c r="F90" t="s">
        <v>11</v>
      </c>
      <c r="G90" t="s">
        <v>4832</v>
      </c>
      <c r="H90" t="s">
        <v>4833</v>
      </c>
      <c r="I90" t="s">
        <v>19</v>
      </c>
      <c r="J90">
        <v>1.6277518724286002E-5</v>
      </c>
      <c r="K90">
        <v>1.1724657434455299E-15</v>
      </c>
      <c r="L90">
        <v>0.99998372248127398</v>
      </c>
    </row>
    <row r="91" spans="1:12" x14ac:dyDescent="0.2">
      <c r="A91" t="s">
        <v>4830</v>
      </c>
      <c r="B91" t="s">
        <v>4834</v>
      </c>
      <c r="C91" t="s">
        <v>74</v>
      </c>
      <c r="D91" t="s">
        <v>4127</v>
      </c>
      <c r="E91" s="1" t="s">
        <v>330</v>
      </c>
      <c r="F91" t="s">
        <v>11</v>
      </c>
      <c r="G91" t="s">
        <v>19</v>
      </c>
      <c r="H91" t="s">
        <v>4841</v>
      </c>
      <c r="I91" t="s">
        <v>4842</v>
      </c>
      <c r="J91">
        <v>7.7169382167365297E-8</v>
      </c>
      <c r="K91">
        <v>1.76207949035427E-13</v>
      </c>
      <c r="L91">
        <v>0.99999992283044203</v>
      </c>
    </row>
    <row r="92" spans="1:12" x14ac:dyDescent="0.2">
      <c r="A92" t="s">
        <v>4830</v>
      </c>
      <c r="B92" t="s">
        <v>4843</v>
      </c>
      <c r="C92" t="s">
        <v>74</v>
      </c>
      <c r="D92" t="s">
        <v>4127</v>
      </c>
      <c r="E92" s="1" t="s">
        <v>330</v>
      </c>
      <c r="F92" t="s">
        <v>11</v>
      </c>
      <c r="G92" t="s">
        <v>19</v>
      </c>
      <c r="H92" t="s">
        <v>4844</v>
      </c>
      <c r="I92" t="s">
        <v>4845</v>
      </c>
      <c r="J92">
        <v>3.2435528012908903E-8</v>
      </c>
      <c r="K92">
        <v>3.6274102639375801E-12</v>
      </c>
      <c r="L92">
        <v>0.99999996756084397</v>
      </c>
    </row>
    <row r="93" spans="1:12" x14ac:dyDescent="0.2">
      <c r="A93" t="s">
        <v>469</v>
      </c>
      <c r="B93" t="s">
        <v>470</v>
      </c>
      <c r="C93" t="s">
        <v>26</v>
      </c>
      <c r="D93" t="s">
        <v>407</v>
      </c>
      <c r="E93" s="1" t="s">
        <v>16</v>
      </c>
      <c r="F93" t="s">
        <v>10</v>
      </c>
      <c r="G93" t="s">
        <v>471</v>
      </c>
      <c r="H93" t="s">
        <v>472</v>
      </c>
      <c r="I93" t="s">
        <v>19</v>
      </c>
      <c r="J93">
        <v>5.4230334312416997E-15</v>
      </c>
      <c r="K93">
        <v>0.99999999999936295</v>
      </c>
      <c r="L93">
        <v>6.3153046484277603E-13</v>
      </c>
    </row>
    <row r="94" spans="1:12" x14ac:dyDescent="0.2">
      <c r="A94" t="s">
        <v>405</v>
      </c>
      <c r="B94" t="s">
        <v>8820</v>
      </c>
      <c r="C94" t="s">
        <v>74</v>
      </c>
      <c r="D94" t="s">
        <v>8821</v>
      </c>
      <c r="E94" s="1" t="s">
        <v>16</v>
      </c>
      <c r="F94" t="s">
        <v>11</v>
      </c>
      <c r="G94" t="s">
        <v>8822</v>
      </c>
      <c r="H94" t="s">
        <v>8823</v>
      </c>
      <c r="I94" t="s">
        <v>8824</v>
      </c>
      <c r="J94">
        <v>6.3961991179161899E-7</v>
      </c>
      <c r="K94">
        <v>1.78646769192401E-5</v>
      </c>
      <c r="L94">
        <v>0.99998149570316897</v>
      </c>
    </row>
    <row r="95" spans="1:12" x14ac:dyDescent="0.2">
      <c r="A95" t="s">
        <v>405</v>
      </c>
      <c r="B95" t="s">
        <v>406</v>
      </c>
      <c r="C95" t="s">
        <v>4</v>
      </c>
      <c r="D95" t="s">
        <v>407</v>
      </c>
      <c r="E95" s="1" t="s">
        <v>330</v>
      </c>
      <c r="F95" t="s">
        <v>11</v>
      </c>
      <c r="G95" t="s">
        <v>408</v>
      </c>
      <c r="H95" t="s">
        <v>409</v>
      </c>
      <c r="I95" t="s">
        <v>410</v>
      </c>
      <c r="J95">
        <v>5.4392615140927699E-7</v>
      </c>
      <c r="K95">
        <v>2.8634319253806802E-9</v>
      </c>
      <c r="L95">
        <v>0.99999945321041706</v>
      </c>
    </row>
    <row r="96" spans="1:12" x14ac:dyDescent="0.2">
      <c r="A96" t="s">
        <v>405</v>
      </c>
      <c r="B96" t="s">
        <v>8820</v>
      </c>
      <c r="C96" t="s">
        <v>4</v>
      </c>
      <c r="D96" t="s">
        <v>8821</v>
      </c>
      <c r="E96" s="1" t="s">
        <v>330</v>
      </c>
      <c r="F96" t="s">
        <v>11</v>
      </c>
      <c r="G96" t="s">
        <v>8825</v>
      </c>
      <c r="H96" t="s">
        <v>8826</v>
      </c>
      <c r="I96" t="s">
        <v>8827</v>
      </c>
      <c r="J96">
        <v>4.6892846563084997E-13</v>
      </c>
      <c r="K96">
        <v>7.8121486362594497E-14</v>
      </c>
      <c r="L96">
        <v>0.99999999999945299</v>
      </c>
    </row>
    <row r="97" spans="1:12" x14ac:dyDescent="0.2">
      <c r="A97" t="s">
        <v>5217</v>
      </c>
      <c r="B97" t="s">
        <v>5218</v>
      </c>
      <c r="C97" t="s">
        <v>613</v>
      </c>
      <c r="D97" t="s">
        <v>4127</v>
      </c>
      <c r="E97" s="1" t="s">
        <v>16</v>
      </c>
      <c r="F97" t="s">
        <v>11</v>
      </c>
      <c r="G97" t="s">
        <v>5222</v>
      </c>
      <c r="H97" t="s">
        <v>5223</v>
      </c>
      <c r="I97" t="s">
        <v>5224</v>
      </c>
      <c r="J97">
        <v>6.3823175297600203E-4</v>
      </c>
      <c r="K97">
        <v>1.01593395170617E-10</v>
      </c>
      <c r="L97">
        <v>0.99936176814542999</v>
      </c>
    </row>
    <row r="98" spans="1:12" x14ac:dyDescent="0.2">
      <c r="A98" t="s">
        <v>5217</v>
      </c>
      <c r="B98" t="s">
        <v>5218</v>
      </c>
      <c r="C98" t="s">
        <v>613</v>
      </c>
      <c r="D98" t="s">
        <v>4127</v>
      </c>
      <c r="E98" s="1" t="s">
        <v>16</v>
      </c>
      <c r="F98" t="s">
        <v>11</v>
      </c>
      <c r="G98" t="s">
        <v>5219</v>
      </c>
      <c r="H98" t="s">
        <v>5220</v>
      </c>
      <c r="I98" t="s">
        <v>5221</v>
      </c>
      <c r="J98">
        <v>3.5279192900988001E-5</v>
      </c>
      <c r="K98">
        <v>5.3884394322805103E-9</v>
      </c>
      <c r="L98">
        <v>0.99996471541866006</v>
      </c>
    </row>
    <row r="99" spans="1:12" x14ac:dyDescent="0.2">
      <c r="A99" t="s">
        <v>5217</v>
      </c>
      <c r="B99" t="s">
        <v>5218</v>
      </c>
      <c r="C99" t="s">
        <v>4</v>
      </c>
      <c r="D99" t="s">
        <v>4127</v>
      </c>
      <c r="E99" s="1" t="s">
        <v>330</v>
      </c>
      <c r="F99" t="s">
        <v>11</v>
      </c>
      <c r="G99" t="s">
        <v>19</v>
      </c>
      <c r="H99" t="s">
        <v>5225</v>
      </c>
      <c r="I99" t="s">
        <v>5226</v>
      </c>
      <c r="J99">
        <v>8.8816290046987107E-9</v>
      </c>
      <c r="K99">
        <v>6.9430848843402099E-16</v>
      </c>
      <c r="L99">
        <v>0.99999999111837001</v>
      </c>
    </row>
    <row r="100" spans="1:12" x14ac:dyDescent="0.2">
      <c r="A100" t="s">
        <v>1717</v>
      </c>
      <c r="B100" t="s">
        <v>1726</v>
      </c>
      <c r="C100" t="s">
        <v>613</v>
      </c>
      <c r="D100" t="s">
        <v>407</v>
      </c>
      <c r="E100" s="1" t="s">
        <v>16</v>
      </c>
      <c r="F100" t="s">
        <v>11</v>
      </c>
      <c r="G100" t="s">
        <v>1727</v>
      </c>
      <c r="H100" t="s">
        <v>1728</v>
      </c>
      <c r="I100" t="s">
        <v>1729</v>
      </c>
      <c r="J100">
        <v>0.39358658102569199</v>
      </c>
      <c r="K100">
        <v>4.25105188153015E-10</v>
      </c>
      <c r="L100">
        <v>0.60641341854920305</v>
      </c>
    </row>
    <row r="101" spans="1:12" x14ac:dyDescent="0.2">
      <c r="A101" t="s">
        <v>1717</v>
      </c>
      <c r="B101" t="s">
        <v>1722</v>
      </c>
      <c r="C101" t="s">
        <v>74</v>
      </c>
      <c r="D101" t="s">
        <v>407</v>
      </c>
      <c r="E101" s="1" t="s">
        <v>16</v>
      </c>
      <c r="F101" t="s">
        <v>11</v>
      </c>
      <c r="G101" t="s">
        <v>1723</v>
      </c>
      <c r="H101" t="s">
        <v>1724</v>
      </c>
      <c r="I101" t="s">
        <v>1725</v>
      </c>
      <c r="J101">
        <v>7.7498325698766204E-7</v>
      </c>
      <c r="K101">
        <v>1.08055493920968E-6</v>
      </c>
      <c r="L101">
        <v>0.99999814446180402</v>
      </c>
    </row>
    <row r="102" spans="1:12" x14ac:dyDescent="0.2">
      <c r="A102" t="s">
        <v>1717</v>
      </c>
      <c r="B102" t="s">
        <v>1730</v>
      </c>
      <c r="C102" t="s">
        <v>894</v>
      </c>
      <c r="D102" t="s">
        <v>407</v>
      </c>
      <c r="E102" s="1" t="s">
        <v>16</v>
      </c>
      <c r="F102" t="s">
        <v>11</v>
      </c>
      <c r="G102" t="s">
        <v>1731</v>
      </c>
      <c r="H102" t="s">
        <v>1732</v>
      </c>
      <c r="I102" t="s">
        <v>19</v>
      </c>
      <c r="J102">
        <v>1.08685892793046E-7</v>
      </c>
      <c r="K102">
        <v>4.0650829280482302E-7</v>
      </c>
      <c r="L102">
        <v>0.99999948480581402</v>
      </c>
    </row>
    <row r="103" spans="1:12" x14ac:dyDescent="0.2">
      <c r="A103" t="s">
        <v>1717</v>
      </c>
      <c r="B103" t="s">
        <v>1718</v>
      </c>
      <c r="C103" t="s">
        <v>74</v>
      </c>
      <c r="D103" t="s">
        <v>407</v>
      </c>
      <c r="E103" s="1" t="s">
        <v>16</v>
      </c>
      <c r="F103" t="s">
        <v>11</v>
      </c>
      <c r="G103" t="s">
        <v>1719</v>
      </c>
      <c r="H103" t="s">
        <v>1720</v>
      </c>
      <c r="I103" t="s">
        <v>1721</v>
      </c>
      <c r="J103">
        <v>4.5111676140588001E-9</v>
      </c>
      <c r="K103">
        <v>1.21961353956829E-9</v>
      </c>
      <c r="L103">
        <v>0.99999999426921904</v>
      </c>
    </row>
    <row r="104" spans="1:12" x14ac:dyDescent="0.2">
      <c r="A104" t="s">
        <v>5266</v>
      </c>
      <c r="B104" t="s">
        <v>5267</v>
      </c>
      <c r="C104" t="s">
        <v>613</v>
      </c>
      <c r="D104" t="s">
        <v>4127</v>
      </c>
      <c r="E104" s="1" t="s">
        <v>16</v>
      </c>
      <c r="F104" t="s">
        <v>11</v>
      </c>
      <c r="G104" t="s">
        <v>5268</v>
      </c>
      <c r="H104" t="s">
        <v>5269</v>
      </c>
      <c r="I104" t="s">
        <v>5270</v>
      </c>
      <c r="J104">
        <v>0.103016463925233</v>
      </c>
      <c r="K104">
        <v>1.8222668849028301E-9</v>
      </c>
      <c r="L104">
        <v>0.89698353425249899</v>
      </c>
    </row>
    <row r="105" spans="1:12" x14ac:dyDescent="0.2">
      <c r="A105" t="s">
        <v>5280</v>
      </c>
      <c r="B105" t="s">
        <v>5281</v>
      </c>
      <c r="C105" t="s">
        <v>14</v>
      </c>
      <c r="D105" t="s">
        <v>4127</v>
      </c>
      <c r="E105" s="1" t="s">
        <v>16</v>
      </c>
      <c r="F105" t="s">
        <v>10</v>
      </c>
      <c r="G105" t="s">
        <v>5282</v>
      </c>
      <c r="H105" t="s">
        <v>5283</v>
      </c>
      <c r="I105" t="s">
        <v>5284</v>
      </c>
      <c r="J105">
        <v>7.9568095659027002E-3</v>
      </c>
      <c r="K105">
        <v>0.88391309927897599</v>
      </c>
      <c r="L105">
        <v>0.108130091155121</v>
      </c>
    </row>
    <row r="106" spans="1:12" x14ac:dyDescent="0.2">
      <c r="A106" t="s">
        <v>6050</v>
      </c>
      <c r="B106" t="s">
        <v>6051</v>
      </c>
      <c r="C106" t="s">
        <v>14</v>
      </c>
      <c r="D106" t="s">
        <v>5924</v>
      </c>
      <c r="E106" s="1" t="s">
        <v>16</v>
      </c>
      <c r="F106" t="s">
        <v>11</v>
      </c>
      <c r="G106" t="s">
        <v>6052</v>
      </c>
      <c r="H106" t="s">
        <v>6053</v>
      </c>
      <c r="I106" t="s">
        <v>6054</v>
      </c>
      <c r="J106">
        <v>9.8917824992882799E-14</v>
      </c>
      <c r="K106">
        <v>1.7757259400377199E-8</v>
      </c>
      <c r="L106">
        <v>0.99999998224264097</v>
      </c>
    </row>
    <row r="107" spans="1:12" x14ac:dyDescent="0.2">
      <c r="A107" t="s">
        <v>1866</v>
      </c>
      <c r="B107" t="s">
        <v>1867</v>
      </c>
      <c r="C107" t="s">
        <v>613</v>
      </c>
      <c r="D107" t="s">
        <v>407</v>
      </c>
      <c r="E107" s="1" t="s">
        <v>16</v>
      </c>
      <c r="F107" t="s">
        <v>11</v>
      </c>
      <c r="G107" t="s">
        <v>1868</v>
      </c>
      <c r="H107" t="s">
        <v>1869</v>
      </c>
      <c r="I107" t="s">
        <v>1870</v>
      </c>
      <c r="J107">
        <v>4.6376920227283803E-5</v>
      </c>
      <c r="K107">
        <v>1.25587785644746E-8</v>
      </c>
      <c r="L107">
        <v>0.99995361052099396</v>
      </c>
    </row>
    <row r="108" spans="1:12" x14ac:dyDescent="0.2">
      <c r="A108" t="s">
        <v>1866</v>
      </c>
      <c r="B108" t="s">
        <v>1871</v>
      </c>
      <c r="C108" t="s">
        <v>613</v>
      </c>
      <c r="D108" t="s">
        <v>407</v>
      </c>
      <c r="E108" s="1" t="s">
        <v>16</v>
      </c>
      <c r="F108" t="s">
        <v>11</v>
      </c>
      <c r="G108" t="s">
        <v>1872</v>
      </c>
      <c r="H108" t="s">
        <v>1873</v>
      </c>
      <c r="I108" t="s">
        <v>19</v>
      </c>
      <c r="J108">
        <v>4.5009862582992699E-7</v>
      </c>
      <c r="K108">
        <v>3.6632284356406299E-10</v>
      </c>
      <c r="L108">
        <v>0.99999954953505099</v>
      </c>
    </row>
    <row r="109" spans="1:12" x14ac:dyDescent="0.2">
      <c r="A109" t="s">
        <v>4642</v>
      </c>
      <c r="B109" t="s">
        <v>4643</v>
      </c>
      <c r="C109" t="s">
        <v>4</v>
      </c>
      <c r="D109" t="s">
        <v>4127</v>
      </c>
      <c r="E109" s="1" t="s">
        <v>330</v>
      </c>
      <c r="F109" t="s">
        <v>11</v>
      </c>
      <c r="G109" t="s">
        <v>19</v>
      </c>
      <c r="H109" t="s">
        <v>4644</v>
      </c>
      <c r="I109" t="s">
        <v>4645</v>
      </c>
      <c r="J109">
        <v>4.0091522092507804E-9</v>
      </c>
      <c r="K109">
        <v>1.03636756894913E-14</v>
      </c>
      <c r="L109">
        <v>0.999999995990837</v>
      </c>
    </row>
    <row r="110" spans="1:12" x14ac:dyDescent="0.2">
      <c r="A110" t="s">
        <v>43</v>
      </c>
      <c r="B110" t="s">
        <v>44</v>
      </c>
      <c r="C110" t="s">
        <v>14</v>
      </c>
      <c r="D110" t="s">
        <v>15</v>
      </c>
      <c r="E110" s="1" t="s">
        <v>16</v>
      </c>
      <c r="F110" t="s">
        <v>10</v>
      </c>
      <c r="G110" t="s">
        <v>45</v>
      </c>
      <c r="H110" t="s">
        <v>46</v>
      </c>
      <c r="I110" t="s">
        <v>47</v>
      </c>
      <c r="J110">
        <v>2.8600388847978398E-9</v>
      </c>
      <c r="K110">
        <v>0.79244075379268097</v>
      </c>
      <c r="L110">
        <v>0.20755924334727999</v>
      </c>
    </row>
    <row r="111" spans="1:12" x14ac:dyDescent="0.2">
      <c r="A111" t="s">
        <v>2619</v>
      </c>
      <c r="B111" t="s">
        <v>2624</v>
      </c>
      <c r="C111" t="s">
        <v>74</v>
      </c>
      <c r="D111" t="s">
        <v>407</v>
      </c>
      <c r="E111" s="1" t="s">
        <v>16</v>
      </c>
      <c r="F111" t="s">
        <v>10</v>
      </c>
      <c r="G111" t="s">
        <v>2625</v>
      </c>
      <c r="H111" t="s">
        <v>2626</v>
      </c>
      <c r="I111" t="s">
        <v>19</v>
      </c>
      <c r="J111">
        <v>1.4535841454922801E-4</v>
      </c>
      <c r="K111">
        <v>0.89924042161904905</v>
      </c>
      <c r="L111">
        <v>0.10061421996640101</v>
      </c>
    </row>
    <row r="112" spans="1:12" x14ac:dyDescent="0.2">
      <c r="A112" t="s">
        <v>2619</v>
      </c>
      <c r="B112" t="s">
        <v>2620</v>
      </c>
      <c r="C112" t="s">
        <v>74</v>
      </c>
      <c r="D112" t="s">
        <v>407</v>
      </c>
      <c r="E112" s="1" t="s">
        <v>16</v>
      </c>
      <c r="F112" t="s">
        <v>11</v>
      </c>
      <c r="G112" t="s">
        <v>2621</v>
      </c>
      <c r="H112" t="s">
        <v>2622</v>
      </c>
      <c r="I112" t="s">
        <v>2623</v>
      </c>
      <c r="J112">
        <v>1.5774504943073101E-8</v>
      </c>
      <c r="K112">
        <v>2.0176049402767099E-2</v>
      </c>
      <c r="L112">
        <v>0.979823934822728</v>
      </c>
    </row>
    <row r="113" spans="1:12" x14ac:dyDescent="0.2">
      <c r="A113" t="s">
        <v>3084</v>
      </c>
      <c r="B113" t="s">
        <v>3085</v>
      </c>
      <c r="C113" t="s">
        <v>14</v>
      </c>
      <c r="D113" t="s">
        <v>3036</v>
      </c>
      <c r="E113" s="1" t="s">
        <v>16</v>
      </c>
      <c r="F113" t="s">
        <v>10</v>
      </c>
      <c r="G113" t="s">
        <v>3086</v>
      </c>
      <c r="H113" t="s">
        <v>3087</v>
      </c>
      <c r="I113" t="s">
        <v>3088</v>
      </c>
      <c r="J113">
        <v>2.1699623861222E-23</v>
      </c>
      <c r="K113">
        <v>0.999999999999999</v>
      </c>
      <c r="L113">
        <v>8.1378281736370502E-16</v>
      </c>
    </row>
    <row r="114" spans="1:12" x14ac:dyDescent="0.2">
      <c r="A114" t="s">
        <v>3204</v>
      </c>
      <c r="B114" t="s">
        <v>3205</v>
      </c>
      <c r="C114" t="s">
        <v>14</v>
      </c>
      <c r="D114" t="s">
        <v>3036</v>
      </c>
      <c r="E114" s="1" t="s">
        <v>16</v>
      </c>
      <c r="F114" t="s">
        <v>11</v>
      </c>
      <c r="G114" t="s">
        <v>3206</v>
      </c>
      <c r="H114" t="s">
        <v>3207</v>
      </c>
      <c r="I114" t="s">
        <v>3208</v>
      </c>
      <c r="J114">
        <v>4.5325474140001696E-9</v>
      </c>
      <c r="K114">
        <v>0.24516929559599601</v>
      </c>
      <c r="L114">
        <v>0.75483069987145601</v>
      </c>
    </row>
    <row r="115" spans="1:12" x14ac:dyDescent="0.2">
      <c r="A115" t="s">
        <v>4248</v>
      </c>
      <c r="B115" t="s">
        <v>4249</v>
      </c>
      <c r="C115" t="s">
        <v>74</v>
      </c>
      <c r="D115" t="s">
        <v>4127</v>
      </c>
      <c r="E115" s="1" t="s">
        <v>16</v>
      </c>
      <c r="F115" t="s">
        <v>11</v>
      </c>
      <c r="G115" t="s">
        <v>4253</v>
      </c>
      <c r="H115" t="s">
        <v>4254</v>
      </c>
      <c r="I115" t="s">
        <v>4255</v>
      </c>
      <c r="J115">
        <v>1.7035150563207801E-5</v>
      </c>
      <c r="K115">
        <v>3.9428592785217002E-6</v>
      </c>
      <c r="L115">
        <v>0.99997902199015798</v>
      </c>
    </row>
    <row r="116" spans="1:12" x14ac:dyDescent="0.2">
      <c r="A116" t="s">
        <v>4248</v>
      </c>
      <c r="B116" t="s">
        <v>4249</v>
      </c>
      <c r="C116" t="s">
        <v>14</v>
      </c>
      <c r="D116" t="s">
        <v>4127</v>
      </c>
      <c r="E116" s="1" t="s">
        <v>16</v>
      </c>
      <c r="F116" t="s">
        <v>11</v>
      </c>
      <c r="G116" t="s">
        <v>4250</v>
      </c>
      <c r="H116" t="s">
        <v>4251</v>
      </c>
      <c r="I116" t="s">
        <v>4252</v>
      </c>
      <c r="J116">
        <v>7.8873384657164704E-6</v>
      </c>
      <c r="K116">
        <v>8.4075170011842397E-5</v>
      </c>
      <c r="L116">
        <v>0.99990803749152202</v>
      </c>
    </row>
    <row r="117" spans="1:12" x14ac:dyDescent="0.2">
      <c r="A117" t="s">
        <v>3343</v>
      </c>
      <c r="B117" t="s">
        <v>6129</v>
      </c>
      <c r="C117" t="s">
        <v>14</v>
      </c>
      <c r="D117" t="s">
        <v>5924</v>
      </c>
      <c r="E117" s="1" t="s">
        <v>16</v>
      </c>
      <c r="F117" t="s">
        <v>11</v>
      </c>
      <c r="G117" t="s">
        <v>6130</v>
      </c>
      <c r="H117" t="s">
        <v>6131</v>
      </c>
      <c r="I117" t="s">
        <v>6132</v>
      </c>
      <c r="J117">
        <v>9.1030873323406098E-10</v>
      </c>
      <c r="K117">
        <v>5.8256151254919302E-10</v>
      </c>
      <c r="L117">
        <v>0.99999999850712995</v>
      </c>
    </row>
    <row r="118" spans="1:12" x14ac:dyDescent="0.2">
      <c r="A118" t="s">
        <v>3343</v>
      </c>
      <c r="B118" t="s">
        <v>3344</v>
      </c>
      <c r="C118" t="s">
        <v>14</v>
      </c>
      <c r="D118" t="s">
        <v>3036</v>
      </c>
      <c r="E118" s="1" t="s">
        <v>16</v>
      </c>
      <c r="F118" t="s">
        <v>11</v>
      </c>
      <c r="G118" t="s">
        <v>3345</v>
      </c>
      <c r="H118" t="s">
        <v>3346</v>
      </c>
      <c r="I118" t="s">
        <v>3347</v>
      </c>
      <c r="J118">
        <v>8.9965067543859494E-11</v>
      </c>
      <c r="K118">
        <v>0.148835769548117</v>
      </c>
      <c r="L118">
        <v>0.85116423036191802</v>
      </c>
    </row>
    <row r="119" spans="1:12" x14ac:dyDescent="0.2">
      <c r="A119" t="s">
        <v>7595</v>
      </c>
      <c r="B119" t="s">
        <v>7596</v>
      </c>
      <c r="C119" t="s">
        <v>14</v>
      </c>
      <c r="D119" t="s">
        <v>6339</v>
      </c>
      <c r="E119" s="1" t="s">
        <v>16</v>
      </c>
      <c r="F119" t="s">
        <v>11</v>
      </c>
      <c r="G119" t="s">
        <v>7597</v>
      </c>
      <c r="H119" t="s">
        <v>7598</v>
      </c>
      <c r="I119" t="s">
        <v>7599</v>
      </c>
      <c r="J119">
        <v>2.6521707900781099E-6</v>
      </c>
      <c r="K119">
        <v>1.6239187773121E-9</v>
      </c>
      <c r="L119">
        <v>0.99999734620529102</v>
      </c>
    </row>
    <row r="120" spans="1:12" x14ac:dyDescent="0.2">
      <c r="A120" t="s">
        <v>2534</v>
      </c>
      <c r="B120" t="s">
        <v>2535</v>
      </c>
      <c r="C120" t="s">
        <v>14</v>
      </c>
      <c r="D120" t="s">
        <v>407</v>
      </c>
      <c r="E120" s="1" t="s">
        <v>16</v>
      </c>
      <c r="F120" t="s">
        <v>11</v>
      </c>
      <c r="G120" t="s">
        <v>2536</v>
      </c>
      <c r="H120" t="s">
        <v>2537</v>
      </c>
      <c r="I120" t="s">
        <v>2538</v>
      </c>
      <c r="J120">
        <v>1.9512526316725298E-5</v>
      </c>
      <c r="K120">
        <v>3.09223471571245E-2</v>
      </c>
      <c r="L120">
        <v>0.96905814031655901</v>
      </c>
    </row>
    <row r="121" spans="1:12" x14ac:dyDescent="0.2">
      <c r="A121" t="s">
        <v>2534</v>
      </c>
      <c r="B121" t="s">
        <v>2539</v>
      </c>
      <c r="C121" t="s">
        <v>14</v>
      </c>
      <c r="D121" t="s">
        <v>407</v>
      </c>
      <c r="E121" s="1" t="s">
        <v>16</v>
      </c>
      <c r="F121" t="s">
        <v>10</v>
      </c>
      <c r="G121" t="s">
        <v>2537</v>
      </c>
      <c r="H121" t="s">
        <v>2540</v>
      </c>
      <c r="I121" t="s">
        <v>2541</v>
      </c>
      <c r="J121">
        <v>1.18916030070244E-8</v>
      </c>
      <c r="K121">
        <v>0.54745125653831095</v>
      </c>
      <c r="L121">
        <v>0.45254873157008602</v>
      </c>
    </row>
    <row r="122" spans="1:12" x14ac:dyDescent="0.2">
      <c r="A122" t="s">
        <v>5330</v>
      </c>
      <c r="B122" t="s">
        <v>5347</v>
      </c>
      <c r="C122" t="s">
        <v>74</v>
      </c>
      <c r="D122" t="s">
        <v>4127</v>
      </c>
      <c r="E122" s="1" t="s">
        <v>16</v>
      </c>
      <c r="F122" t="s">
        <v>9</v>
      </c>
      <c r="G122" t="s">
        <v>5345</v>
      </c>
      <c r="H122" t="s">
        <v>5348</v>
      </c>
      <c r="I122" t="s">
        <v>5349</v>
      </c>
      <c r="J122">
        <v>0.84131017153924803</v>
      </c>
      <c r="K122">
        <v>8.3657596966288705E-10</v>
      </c>
      <c r="L122">
        <v>0.15868982762417599</v>
      </c>
    </row>
    <row r="123" spans="1:12" x14ac:dyDescent="0.2">
      <c r="A123" t="s">
        <v>5330</v>
      </c>
      <c r="B123" t="s">
        <v>5331</v>
      </c>
      <c r="C123" t="s">
        <v>74</v>
      </c>
      <c r="D123" t="s">
        <v>4127</v>
      </c>
      <c r="E123" s="1" t="s">
        <v>16</v>
      </c>
      <c r="F123" t="s">
        <v>11</v>
      </c>
      <c r="G123" t="s">
        <v>5344</v>
      </c>
      <c r="H123" t="s">
        <v>5345</v>
      </c>
      <c r="I123" t="s">
        <v>5346</v>
      </c>
      <c r="J123">
        <v>1.19445937326116E-2</v>
      </c>
      <c r="K123">
        <v>2.4388321473221398E-13</v>
      </c>
      <c r="L123">
        <v>0.98805540626714505</v>
      </c>
    </row>
    <row r="124" spans="1:12" x14ac:dyDescent="0.2">
      <c r="A124" t="s">
        <v>5330</v>
      </c>
      <c r="B124" t="s">
        <v>5335</v>
      </c>
      <c r="C124" t="s">
        <v>74</v>
      </c>
      <c r="D124" t="s">
        <v>4127</v>
      </c>
      <c r="E124" s="1" t="s">
        <v>330</v>
      </c>
      <c r="F124" t="s">
        <v>11</v>
      </c>
      <c r="G124" t="s">
        <v>5333</v>
      </c>
      <c r="H124" t="s">
        <v>5336</v>
      </c>
      <c r="I124" t="s">
        <v>5337</v>
      </c>
      <c r="J124">
        <v>6.5864767859344704E-7</v>
      </c>
      <c r="K124">
        <v>3.4657603252482499E-16</v>
      </c>
      <c r="L124">
        <v>0.99999934135232105</v>
      </c>
    </row>
    <row r="125" spans="1:12" x14ac:dyDescent="0.2">
      <c r="A125" t="s">
        <v>5330</v>
      </c>
      <c r="B125" t="s">
        <v>5338</v>
      </c>
      <c r="C125" t="s">
        <v>74</v>
      </c>
      <c r="D125" t="s">
        <v>4127</v>
      </c>
      <c r="E125" s="1" t="s">
        <v>330</v>
      </c>
      <c r="F125" t="s">
        <v>11</v>
      </c>
      <c r="G125" t="s">
        <v>5336</v>
      </c>
      <c r="H125" t="s">
        <v>5339</v>
      </c>
      <c r="I125" t="s">
        <v>5340</v>
      </c>
      <c r="J125">
        <v>4.81101906124546E-7</v>
      </c>
      <c r="K125">
        <v>6.0306805824217504E-16</v>
      </c>
      <c r="L125">
        <v>0.99999951889809302</v>
      </c>
    </row>
    <row r="126" spans="1:12" x14ac:dyDescent="0.2">
      <c r="A126" t="s">
        <v>5330</v>
      </c>
      <c r="B126" t="s">
        <v>5354</v>
      </c>
      <c r="C126" t="s">
        <v>14</v>
      </c>
      <c r="D126" t="s">
        <v>4127</v>
      </c>
      <c r="E126" s="1" t="s">
        <v>16</v>
      </c>
      <c r="F126" t="s">
        <v>11</v>
      </c>
      <c r="G126" t="s">
        <v>5355</v>
      </c>
      <c r="H126" t="s">
        <v>5356</v>
      </c>
      <c r="I126" t="s">
        <v>5357</v>
      </c>
      <c r="J126">
        <v>1.6827534640405801E-7</v>
      </c>
      <c r="K126">
        <v>6.5714898359956803E-11</v>
      </c>
      <c r="L126">
        <v>0.99999983165893902</v>
      </c>
    </row>
    <row r="127" spans="1:12" x14ac:dyDescent="0.2">
      <c r="A127" t="s">
        <v>5330</v>
      </c>
      <c r="B127" t="s">
        <v>5343</v>
      </c>
      <c r="C127" t="s">
        <v>74</v>
      </c>
      <c r="D127" t="s">
        <v>4127</v>
      </c>
      <c r="E127" s="1" t="s">
        <v>330</v>
      </c>
      <c r="F127" t="s">
        <v>11</v>
      </c>
      <c r="G127" t="s">
        <v>5341</v>
      </c>
      <c r="H127" t="s">
        <v>5342</v>
      </c>
      <c r="I127" t="s">
        <v>19</v>
      </c>
      <c r="J127">
        <v>8.7292315026265303E-8</v>
      </c>
      <c r="K127">
        <v>5.3806918098802401E-20</v>
      </c>
      <c r="L127">
        <v>0.99999991270768496</v>
      </c>
    </row>
    <row r="128" spans="1:12" x14ac:dyDescent="0.2">
      <c r="A128" t="s">
        <v>5330</v>
      </c>
      <c r="B128" t="s">
        <v>5338</v>
      </c>
      <c r="C128" t="s">
        <v>74</v>
      </c>
      <c r="D128" t="s">
        <v>4127</v>
      </c>
      <c r="E128" s="1" t="s">
        <v>330</v>
      </c>
      <c r="F128" t="s">
        <v>11</v>
      </c>
      <c r="G128" t="s">
        <v>5339</v>
      </c>
      <c r="H128" t="s">
        <v>5341</v>
      </c>
      <c r="I128" t="s">
        <v>5342</v>
      </c>
      <c r="J128">
        <v>2.90898116909712E-8</v>
      </c>
      <c r="K128">
        <v>9.9533431109711401E-21</v>
      </c>
      <c r="L128">
        <v>0.999999970910188</v>
      </c>
    </row>
    <row r="129" spans="1:12" x14ac:dyDescent="0.2">
      <c r="A129" t="s">
        <v>5330</v>
      </c>
      <c r="B129" t="s">
        <v>5350</v>
      </c>
      <c r="C129" t="s">
        <v>74</v>
      </c>
      <c r="D129" t="s">
        <v>4127</v>
      </c>
      <c r="E129" s="1" t="s">
        <v>330</v>
      </c>
      <c r="F129" t="s">
        <v>11</v>
      </c>
      <c r="G129" t="s">
        <v>5351</v>
      </c>
      <c r="H129" t="s">
        <v>5352</v>
      </c>
      <c r="I129" t="s">
        <v>5353</v>
      </c>
      <c r="J129">
        <v>1.2112177922730099E-8</v>
      </c>
      <c r="K129">
        <v>5.7492426149185003E-21</v>
      </c>
      <c r="L129">
        <v>0.99999998788782196</v>
      </c>
    </row>
    <row r="130" spans="1:12" x14ac:dyDescent="0.2">
      <c r="A130" t="s">
        <v>5330</v>
      </c>
      <c r="B130" t="s">
        <v>5331</v>
      </c>
      <c r="C130" t="s">
        <v>74</v>
      </c>
      <c r="D130" t="s">
        <v>4127</v>
      </c>
      <c r="E130" s="1" t="s">
        <v>330</v>
      </c>
      <c r="F130" t="s">
        <v>11</v>
      </c>
      <c r="G130" t="s">
        <v>5332</v>
      </c>
      <c r="H130" t="s">
        <v>5333</v>
      </c>
      <c r="I130" t="s">
        <v>5334</v>
      </c>
      <c r="J130">
        <v>8.6490765829239496E-9</v>
      </c>
      <c r="K130">
        <v>2.01106276920999E-18</v>
      </c>
      <c r="L130">
        <v>0.99999999135092399</v>
      </c>
    </row>
    <row r="131" spans="1:12" x14ac:dyDescent="0.2">
      <c r="A131" t="s">
        <v>5330</v>
      </c>
      <c r="B131" t="s">
        <v>5358</v>
      </c>
      <c r="C131" t="s">
        <v>88</v>
      </c>
      <c r="D131" t="s">
        <v>4127</v>
      </c>
      <c r="E131" s="1" t="s">
        <v>16</v>
      </c>
      <c r="F131" t="s">
        <v>10</v>
      </c>
      <c r="G131" t="s">
        <v>5359</v>
      </c>
      <c r="H131" t="s">
        <v>5360</v>
      </c>
      <c r="I131" t="s">
        <v>19</v>
      </c>
      <c r="J131">
        <v>3.5837864241356901E-17</v>
      </c>
      <c r="K131">
        <v>1</v>
      </c>
      <c r="L131">
        <v>1.8513487429519501E-16</v>
      </c>
    </row>
    <row r="132" spans="1:12" x14ac:dyDescent="0.2">
      <c r="A132" t="s">
        <v>1750</v>
      </c>
      <c r="B132" t="s">
        <v>1751</v>
      </c>
      <c r="C132" t="s">
        <v>14</v>
      </c>
      <c r="D132" t="s">
        <v>407</v>
      </c>
      <c r="E132" s="1" t="s">
        <v>16</v>
      </c>
      <c r="F132" t="s">
        <v>11</v>
      </c>
      <c r="G132" t="s">
        <v>1752</v>
      </c>
      <c r="H132" t="s">
        <v>1753</v>
      </c>
      <c r="I132" t="s">
        <v>1754</v>
      </c>
      <c r="J132">
        <v>2.6923617593062202E-4</v>
      </c>
      <c r="K132">
        <v>9.7691511122987605E-7</v>
      </c>
      <c r="L132">
        <v>0.99972978690895797</v>
      </c>
    </row>
    <row r="133" spans="1:12" x14ac:dyDescent="0.2">
      <c r="A133" t="s">
        <v>1750</v>
      </c>
      <c r="B133" t="s">
        <v>1755</v>
      </c>
      <c r="C133" t="s">
        <v>74</v>
      </c>
      <c r="D133" t="s">
        <v>407</v>
      </c>
      <c r="E133" s="1" t="s">
        <v>330</v>
      </c>
      <c r="F133" t="s">
        <v>11</v>
      </c>
      <c r="G133" t="s">
        <v>1756</v>
      </c>
      <c r="H133" t="s">
        <v>1757</v>
      </c>
      <c r="I133" t="s">
        <v>1758</v>
      </c>
      <c r="J133">
        <v>4.2205964090324803E-10</v>
      </c>
      <c r="K133">
        <v>3.3095834374315402E-11</v>
      </c>
      <c r="L133">
        <v>0.99999999954484398</v>
      </c>
    </row>
    <row r="134" spans="1:12" x14ac:dyDescent="0.2">
      <c r="A134" t="s">
        <v>1750</v>
      </c>
      <c r="B134" t="s">
        <v>1755</v>
      </c>
      <c r="C134" t="s">
        <v>613</v>
      </c>
      <c r="D134" t="s">
        <v>407</v>
      </c>
      <c r="E134" s="1" t="s">
        <v>330</v>
      </c>
      <c r="F134" t="s">
        <v>11</v>
      </c>
      <c r="G134" t="s">
        <v>1759</v>
      </c>
      <c r="H134" t="s">
        <v>1760</v>
      </c>
      <c r="I134" t="s">
        <v>1761</v>
      </c>
      <c r="J134">
        <v>6.6487741072014799E-11</v>
      </c>
      <c r="K134">
        <v>2.9215365681238501E-15</v>
      </c>
      <c r="L134">
        <v>0.99999999993350897</v>
      </c>
    </row>
    <row r="135" spans="1:12" x14ac:dyDescent="0.2">
      <c r="A135" t="s">
        <v>3736</v>
      </c>
      <c r="B135" t="s">
        <v>3741</v>
      </c>
      <c r="C135" t="s">
        <v>613</v>
      </c>
      <c r="D135" t="s">
        <v>3710</v>
      </c>
      <c r="E135" s="1" t="s">
        <v>16</v>
      </c>
      <c r="F135" t="s">
        <v>11</v>
      </c>
      <c r="G135" t="s">
        <v>3744</v>
      </c>
      <c r="H135" t="s">
        <v>3745</v>
      </c>
      <c r="I135" t="s">
        <v>3746</v>
      </c>
      <c r="J135">
        <v>7.2832038351294802E-7</v>
      </c>
      <c r="K135">
        <v>8.0502115097877305E-4</v>
      </c>
      <c r="L135">
        <v>0.99919425052863797</v>
      </c>
    </row>
    <row r="136" spans="1:12" x14ac:dyDescent="0.2">
      <c r="A136" t="s">
        <v>3736</v>
      </c>
      <c r="B136" t="s">
        <v>3741</v>
      </c>
      <c r="C136" t="s">
        <v>74</v>
      </c>
      <c r="D136" t="s">
        <v>3710</v>
      </c>
      <c r="E136" s="1" t="s">
        <v>16</v>
      </c>
      <c r="F136" t="s">
        <v>11</v>
      </c>
      <c r="G136" t="s">
        <v>3742</v>
      </c>
      <c r="H136" t="s">
        <v>3743</v>
      </c>
      <c r="I136" t="s">
        <v>19</v>
      </c>
      <c r="J136">
        <v>1.03473336945151E-10</v>
      </c>
      <c r="K136">
        <v>2.7083881649331398E-6</v>
      </c>
      <c r="L136">
        <v>0.99999729150836203</v>
      </c>
    </row>
    <row r="137" spans="1:12" x14ac:dyDescent="0.2">
      <c r="A137" t="s">
        <v>3736</v>
      </c>
      <c r="B137" t="s">
        <v>3737</v>
      </c>
      <c r="C137" t="s">
        <v>14</v>
      </c>
      <c r="D137" t="s">
        <v>3710</v>
      </c>
      <c r="E137" s="1" t="s">
        <v>16</v>
      </c>
      <c r="F137" t="s">
        <v>11</v>
      </c>
      <c r="G137" t="s">
        <v>3738</v>
      </c>
      <c r="H137" t="s">
        <v>3739</v>
      </c>
      <c r="I137" t="s">
        <v>3740</v>
      </c>
      <c r="J137">
        <v>1.69596808896912E-12</v>
      </c>
      <c r="K137">
        <v>3.1137805971580098E-9</v>
      </c>
      <c r="L137">
        <v>0.99999999688452401</v>
      </c>
    </row>
    <row r="138" spans="1:12" x14ac:dyDescent="0.2">
      <c r="A138" t="s">
        <v>2840</v>
      </c>
      <c r="B138" t="s">
        <v>2841</v>
      </c>
      <c r="C138" t="s">
        <v>14</v>
      </c>
      <c r="D138" t="s">
        <v>2780</v>
      </c>
      <c r="E138" s="1" t="s">
        <v>16</v>
      </c>
      <c r="F138" t="s">
        <v>11</v>
      </c>
      <c r="G138" t="s">
        <v>2842</v>
      </c>
      <c r="H138" t="s">
        <v>2843</v>
      </c>
      <c r="I138" t="s">
        <v>2844</v>
      </c>
      <c r="J138">
        <v>2.4170643272410899E-10</v>
      </c>
      <c r="K138">
        <v>3.7235916969374701E-4</v>
      </c>
      <c r="L138">
        <v>0.99962764058859999</v>
      </c>
    </row>
    <row r="139" spans="1:12" x14ac:dyDescent="0.2">
      <c r="A139" t="s">
        <v>7565</v>
      </c>
      <c r="B139" t="s">
        <v>7566</v>
      </c>
      <c r="C139" t="s">
        <v>26</v>
      </c>
      <c r="D139" t="s">
        <v>6339</v>
      </c>
      <c r="E139" s="1" t="s">
        <v>16</v>
      </c>
      <c r="F139" t="s">
        <v>11</v>
      </c>
      <c r="G139" t="s">
        <v>7569</v>
      </c>
      <c r="H139" t="s">
        <v>7570</v>
      </c>
      <c r="I139" t="s">
        <v>7571</v>
      </c>
      <c r="J139">
        <v>7.0600665203312399E-6</v>
      </c>
      <c r="K139">
        <v>1.3015395942491101E-7</v>
      </c>
      <c r="L139">
        <v>0.99999280977951999</v>
      </c>
    </row>
    <row r="140" spans="1:12" x14ac:dyDescent="0.2">
      <c r="A140" t="s">
        <v>7565</v>
      </c>
      <c r="B140" t="s">
        <v>7566</v>
      </c>
      <c r="C140" t="s">
        <v>26</v>
      </c>
      <c r="D140" t="s">
        <v>6339</v>
      </c>
      <c r="E140" s="1" t="s">
        <v>16</v>
      </c>
      <c r="F140" t="s">
        <v>11</v>
      </c>
      <c r="G140" t="s">
        <v>7575</v>
      </c>
      <c r="H140" t="s">
        <v>7576</v>
      </c>
      <c r="I140" t="s">
        <v>7577</v>
      </c>
      <c r="J140">
        <v>2.9811925973499398E-7</v>
      </c>
      <c r="K140">
        <v>7.1965521905103198E-6</v>
      </c>
      <c r="L140">
        <v>0.99999250532855</v>
      </c>
    </row>
    <row r="141" spans="1:12" x14ac:dyDescent="0.2">
      <c r="A141" t="s">
        <v>7565</v>
      </c>
      <c r="B141" t="s">
        <v>7566</v>
      </c>
      <c r="C141" t="s">
        <v>26</v>
      </c>
      <c r="D141" t="s">
        <v>6339</v>
      </c>
      <c r="E141" s="1" t="s">
        <v>16</v>
      </c>
      <c r="F141" t="s">
        <v>11</v>
      </c>
      <c r="G141" t="s">
        <v>7572</v>
      </c>
      <c r="H141" t="s">
        <v>7573</v>
      </c>
      <c r="I141" t="s">
        <v>7574</v>
      </c>
      <c r="J141">
        <v>1.5063558247187699E-7</v>
      </c>
      <c r="K141">
        <v>2.2187182966414301E-8</v>
      </c>
      <c r="L141">
        <v>0.99999982717723401</v>
      </c>
    </row>
    <row r="142" spans="1:12" x14ac:dyDescent="0.2">
      <c r="A142" t="s">
        <v>7565</v>
      </c>
      <c r="B142" t="s">
        <v>7566</v>
      </c>
      <c r="C142" t="s">
        <v>26</v>
      </c>
      <c r="D142" t="s">
        <v>6339</v>
      </c>
      <c r="E142" s="1" t="s">
        <v>16</v>
      </c>
      <c r="F142" t="s">
        <v>11</v>
      </c>
      <c r="G142" t="s">
        <v>7567</v>
      </c>
      <c r="H142" t="s">
        <v>7568</v>
      </c>
      <c r="I142" t="s">
        <v>19</v>
      </c>
      <c r="J142">
        <v>1.6864459457750199E-10</v>
      </c>
      <c r="K142">
        <v>3.1690868744728299E-10</v>
      </c>
      <c r="L142">
        <v>0.99999999951444696</v>
      </c>
    </row>
    <row r="143" spans="1:12" x14ac:dyDescent="0.2">
      <c r="A143" t="s">
        <v>7565</v>
      </c>
      <c r="B143" t="s">
        <v>7566</v>
      </c>
      <c r="C143" t="s">
        <v>4</v>
      </c>
      <c r="D143" t="s">
        <v>6339</v>
      </c>
      <c r="E143" s="1" t="s">
        <v>330</v>
      </c>
      <c r="F143" t="s">
        <v>11</v>
      </c>
      <c r="G143" t="s">
        <v>7578</v>
      </c>
      <c r="H143" t="s">
        <v>7579</v>
      </c>
      <c r="I143" t="s">
        <v>7580</v>
      </c>
      <c r="J143">
        <v>9.0438367809693104E-11</v>
      </c>
      <c r="K143">
        <v>9.9664292562777996E-13</v>
      </c>
      <c r="L143">
        <v>0.99999999990856503</v>
      </c>
    </row>
    <row r="144" spans="1:12" x14ac:dyDescent="0.2">
      <c r="A144" t="s">
        <v>7148</v>
      </c>
      <c r="B144" t="s">
        <v>7157</v>
      </c>
      <c r="C144" t="s">
        <v>26</v>
      </c>
      <c r="D144" t="s">
        <v>6339</v>
      </c>
      <c r="E144" s="1" t="s">
        <v>16</v>
      </c>
      <c r="F144" t="s">
        <v>11</v>
      </c>
      <c r="G144" t="s">
        <v>7159</v>
      </c>
      <c r="H144" t="s">
        <v>7161</v>
      </c>
      <c r="I144" t="s">
        <v>7162</v>
      </c>
      <c r="J144">
        <v>9.0300333029063994E-3</v>
      </c>
      <c r="K144">
        <v>3.00130399283417E-10</v>
      </c>
      <c r="L144">
        <v>0.990969966396963</v>
      </c>
    </row>
    <row r="145" spans="1:12" x14ac:dyDescent="0.2">
      <c r="A145" t="s">
        <v>7148</v>
      </c>
      <c r="B145" t="s">
        <v>7153</v>
      </c>
      <c r="C145" t="s">
        <v>26</v>
      </c>
      <c r="D145" t="s">
        <v>6339</v>
      </c>
      <c r="E145" s="1" t="s">
        <v>16</v>
      </c>
      <c r="F145" t="s">
        <v>11</v>
      </c>
      <c r="G145" t="s">
        <v>7154</v>
      </c>
      <c r="H145" t="s">
        <v>7155</v>
      </c>
      <c r="I145" t="s">
        <v>7156</v>
      </c>
      <c r="J145">
        <v>8.5998424721552107E-3</v>
      </c>
      <c r="K145">
        <v>9.7633533602627302E-10</v>
      </c>
      <c r="L145">
        <v>0.99140015655151004</v>
      </c>
    </row>
    <row r="146" spans="1:12" x14ac:dyDescent="0.2">
      <c r="A146" t="s">
        <v>7148</v>
      </c>
      <c r="B146" t="s">
        <v>7157</v>
      </c>
      <c r="C146" t="s">
        <v>26</v>
      </c>
      <c r="D146" t="s">
        <v>6339</v>
      </c>
      <c r="E146" s="1" t="s">
        <v>16</v>
      </c>
      <c r="F146" t="s">
        <v>11</v>
      </c>
      <c r="G146" t="s">
        <v>7158</v>
      </c>
      <c r="H146" t="s">
        <v>7159</v>
      </c>
      <c r="I146" t="s">
        <v>7160</v>
      </c>
      <c r="J146">
        <v>1.06540740615948E-4</v>
      </c>
      <c r="K146">
        <v>2.6003731113488101E-8</v>
      </c>
      <c r="L146">
        <v>0.99989343325565305</v>
      </c>
    </row>
    <row r="147" spans="1:12" x14ac:dyDescent="0.2">
      <c r="A147" t="s">
        <v>7148</v>
      </c>
      <c r="B147" t="s">
        <v>7149</v>
      </c>
      <c r="C147" t="s">
        <v>26</v>
      </c>
      <c r="D147" t="s">
        <v>6339</v>
      </c>
      <c r="E147" s="1" t="s">
        <v>16</v>
      </c>
      <c r="F147" t="s">
        <v>11</v>
      </c>
      <c r="G147" t="s">
        <v>7150</v>
      </c>
      <c r="H147" t="s">
        <v>7151</v>
      </c>
      <c r="I147" t="s">
        <v>7152</v>
      </c>
      <c r="J147">
        <v>7.5921874853403094E-5</v>
      </c>
      <c r="K147">
        <v>5.6592501186300403E-8</v>
      </c>
      <c r="L147">
        <v>0.99992402153264603</v>
      </c>
    </row>
    <row r="148" spans="1:12" x14ac:dyDescent="0.2">
      <c r="A148" t="s">
        <v>7148</v>
      </c>
      <c r="B148" t="s">
        <v>7163</v>
      </c>
      <c r="C148" t="s">
        <v>26</v>
      </c>
      <c r="D148" t="s">
        <v>6339</v>
      </c>
      <c r="E148" s="1" t="s">
        <v>16</v>
      </c>
      <c r="F148" t="s">
        <v>11</v>
      </c>
      <c r="G148" t="s">
        <v>7164</v>
      </c>
      <c r="H148" t="s">
        <v>7165</v>
      </c>
      <c r="I148" t="s">
        <v>7166</v>
      </c>
      <c r="J148">
        <v>3.9855586629479702E-6</v>
      </c>
      <c r="K148">
        <v>5.9776859331900999E-9</v>
      </c>
      <c r="L148">
        <v>0.999996008463651</v>
      </c>
    </row>
    <row r="149" spans="1:12" x14ac:dyDescent="0.2">
      <c r="A149" t="s">
        <v>5973</v>
      </c>
      <c r="B149" t="s">
        <v>5974</v>
      </c>
      <c r="C149" t="s">
        <v>660</v>
      </c>
      <c r="D149" t="s">
        <v>5924</v>
      </c>
      <c r="E149" s="1" t="s">
        <v>16</v>
      </c>
      <c r="F149" t="s">
        <v>11</v>
      </c>
      <c r="G149" t="s">
        <v>19</v>
      </c>
      <c r="H149" t="s">
        <v>5975</v>
      </c>
      <c r="I149" t="s">
        <v>5976</v>
      </c>
      <c r="J149">
        <v>0.28355140890324598</v>
      </c>
      <c r="K149">
        <v>4.6953107755271798E-9</v>
      </c>
      <c r="L149">
        <v>0.71644858640144304</v>
      </c>
    </row>
    <row r="150" spans="1:12" x14ac:dyDescent="0.2">
      <c r="A150" t="s">
        <v>6613</v>
      </c>
      <c r="B150" t="s">
        <v>6614</v>
      </c>
      <c r="C150" t="s">
        <v>613</v>
      </c>
      <c r="D150" t="s">
        <v>6339</v>
      </c>
      <c r="E150" s="1" t="s">
        <v>16</v>
      </c>
      <c r="F150" t="s">
        <v>11</v>
      </c>
      <c r="G150" t="s">
        <v>6660</v>
      </c>
      <c r="H150" t="s">
        <v>6661</v>
      </c>
      <c r="I150" t="s">
        <v>6662</v>
      </c>
      <c r="J150">
        <v>0.248156886237624</v>
      </c>
      <c r="K150">
        <v>8.0774226341375898E-7</v>
      </c>
      <c r="L150">
        <v>0.75184230602011304</v>
      </c>
    </row>
    <row r="151" spans="1:12" x14ac:dyDescent="0.2">
      <c r="A151" t="s">
        <v>6613</v>
      </c>
      <c r="B151" t="s">
        <v>6628</v>
      </c>
      <c r="C151" t="s">
        <v>74</v>
      </c>
      <c r="D151" t="s">
        <v>6339</v>
      </c>
      <c r="E151" s="1" t="s">
        <v>16</v>
      </c>
      <c r="F151" t="s">
        <v>11</v>
      </c>
      <c r="G151" t="s">
        <v>6656</v>
      </c>
      <c r="H151" t="s">
        <v>6658</v>
      </c>
      <c r="I151" t="s">
        <v>6659</v>
      </c>
      <c r="J151">
        <v>3.55868973859847E-3</v>
      </c>
      <c r="K151">
        <v>5.1112006137932E-8</v>
      </c>
      <c r="L151">
        <v>0.99644125914939496</v>
      </c>
    </row>
    <row r="152" spans="1:12" x14ac:dyDescent="0.2">
      <c r="A152" t="s">
        <v>6613</v>
      </c>
      <c r="B152" t="s">
        <v>6652</v>
      </c>
      <c r="C152" t="s">
        <v>613</v>
      </c>
      <c r="D152" t="s">
        <v>6339</v>
      </c>
      <c r="E152" s="1" t="s">
        <v>16</v>
      </c>
      <c r="F152" t="s">
        <v>11</v>
      </c>
      <c r="G152" t="s">
        <v>6653</v>
      </c>
      <c r="H152" t="s">
        <v>6654</v>
      </c>
      <c r="I152" t="s">
        <v>6655</v>
      </c>
      <c r="J152">
        <v>2.4630092615885199E-3</v>
      </c>
      <c r="K152">
        <v>1.91725453838274E-7</v>
      </c>
      <c r="L152">
        <v>0.997536799012958</v>
      </c>
    </row>
    <row r="153" spans="1:12" x14ac:dyDescent="0.2">
      <c r="A153" t="s">
        <v>6613</v>
      </c>
      <c r="B153" t="s">
        <v>6618</v>
      </c>
      <c r="C153" t="s">
        <v>613</v>
      </c>
      <c r="D153" t="s">
        <v>6339</v>
      </c>
      <c r="E153" s="1" t="s">
        <v>16</v>
      </c>
      <c r="F153" t="s">
        <v>11</v>
      </c>
      <c r="G153" t="s">
        <v>6654</v>
      </c>
      <c r="H153" t="s">
        <v>6656</v>
      </c>
      <c r="I153" t="s">
        <v>6657</v>
      </c>
      <c r="J153">
        <v>1.7932291046942701E-3</v>
      </c>
      <c r="K153">
        <v>4.59952001065923E-10</v>
      </c>
      <c r="L153">
        <v>0.998206770435354</v>
      </c>
    </row>
    <row r="154" spans="1:12" x14ac:dyDescent="0.2">
      <c r="A154" t="s">
        <v>6613</v>
      </c>
      <c r="B154" t="s">
        <v>6614</v>
      </c>
      <c r="C154" t="s">
        <v>74</v>
      </c>
      <c r="D154" t="s">
        <v>6339</v>
      </c>
      <c r="E154" s="1" t="s">
        <v>16</v>
      </c>
      <c r="F154" t="s">
        <v>11</v>
      </c>
      <c r="G154" t="s">
        <v>6646</v>
      </c>
      <c r="H154" t="s">
        <v>6648</v>
      </c>
      <c r="I154" t="s">
        <v>6649</v>
      </c>
      <c r="J154">
        <v>1.36209462282853E-6</v>
      </c>
      <c r="K154">
        <v>9.3864561332266295E-9</v>
      </c>
      <c r="L154">
        <v>0.99999862851892096</v>
      </c>
    </row>
    <row r="155" spans="1:12" x14ac:dyDescent="0.2">
      <c r="A155" t="s">
        <v>6613</v>
      </c>
      <c r="B155" t="s">
        <v>6614</v>
      </c>
      <c r="C155" t="s">
        <v>74</v>
      </c>
      <c r="D155" t="s">
        <v>6339</v>
      </c>
      <c r="E155" s="1" t="s">
        <v>16</v>
      </c>
      <c r="F155" t="s">
        <v>11</v>
      </c>
      <c r="G155" t="s">
        <v>6634</v>
      </c>
      <c r="H155" t="s">
        <v>6635</v>
      </c>
      <c r="I155" t="s">
        <v>6636</v>
      </c>
      <c r="J155">
        <v>1.6801351844944001E-7</v>
      </c>
      <c r="K155">
        <v>8.9366754406954702E-10</v>
      </c>
      <c r="L155">
        <v>0.99999983109281398</v>
      </c>
    </row>
    <row r="156" spans="1:12" x14ac:dyDescent="0.2">
      <c r="A156" t="s">
        <v>6613</v>
      </c>
      <c r="B156" t="s">
        <v>6624</v>
      </c>
      <c r="C156" t="s">
        <v>500</v>
      </c>
      <c r="D156" t="s">
        <v>6339</v>
      </c>
      <c r="E156" s="1" t="s">
        <v>16</v>
      </c>
      <c r="F156" t="s">
        <v>11</v>
      </c>
      <c r="G156" t="s">
        <v>6648</v>
      </c>
      <c r="H156" t="s">
        <v>6650</v>
      </c>
      <c r="I156" t="s">
        <v>6651</v>
      </c>
      <c r="J156">
        <v>9.2322781073821395E-8</v>
      </c>
      <c r="K156">
        <v>9.3448613367730099E-7</v>
      </c>
      <c r="L156">
        <v>0.99999897319108499</v>
      </c>
    </row>
    <row r="157" spans="1:12" x14ac:dyDescent="0.2">
      <c r="A157" t="s">
        <v>6613</v>
      </c>
      <c r="B157" t="s">
        <v>6614</v>
      </c>
      <c r="C157" t="s">
        <v>500</v>
      </c>
      <c r="D157" t="s">
        <v>6339</v>
      </c>
      <c r="E157" s="1" t="s">
        <v>16</v>
      </c>
      <c r="F157" t="s">
        <v>11</v>
      </c>
      <c r="G157" t="s">
        <v>19</v>
      </c>
      <c r="H157" t="s">
        <v>6627</v>
      </c>
      <c r="I157" t="s">
        <v>19</v>
      </c>
      <c r="J157">
        <v>9.1954531309098798E-8</v>
      </c>
      <c r="K157">
        <v>1.9209708800719801E-4</v>
      </c>
      <c r="L157">
        <v>0.99980781095746196</v>
      </c>
    </row>
    <row r="158" spans="1:12" x14ac:dyDescent="0.2">
      <c r="A158" t="s">
        <v>6613</v>
      </c>
      <c r="B158" t="s">
        <v>6614</v>
      </c>
      <c r="C158" t="s">
        <v>74</v>
      </c>
      <c r="D158" t="s">
        <v>6339</v>
      </c>
      <c r="E158" s="1" t="s">
        <v>16</v>
      </c>
      <c r="F158" t="s">
        <v>11</v>
      </c>
      <c r="G158" t="s">
        <v>6645</v>
      </c>
      <c r="H158" t="s">
        <v>6646</v>
      </c>
      <c r="I158" t="s">
        <v>6647</v>
      </c>
      <c r="J158">
        <v>7.6665331950808699E-8</v>
      </c>
      <c r="K158">
        <v>1.2255168142041299E-8</v>
      </c>
      <c r="L158">
        <v>0.99999991107950004</v>
      </c>
    </row>
    <row r="159" spans="1:12" x14ac:dyDescent="0.2">
      <c r="A159" t="s">
        <v>6613</v>
      </c>
      <c r="B159" t="s">
        <v>6614</v>
      </c>
      <c r="C159" t="s">
        <v>74</v>
      </c>
      <c r="D159" t="s">
        <v>6339</v>
      </c>
      <c r="E159" s="1" t="s">
        <v>16</v>
      </c>
      <c r="F159" t="s">
        <v>11</v>
      </c>
      <c r="G159" t="s">
        <v>6631</v>
      </c>
      <c r="H159" t="s">
        <v>6632</v>
      </c>
      <c r="I159" t="s">
        <v>6633</v>
      </c>
      <c r="J159">
        <v>1.46208555959476E-8</v>
      </c>
      <c r="K159">
        <v>2.8811371980923998E-10</v>
      </c>
      <c r="L159">
        <v>0.99999998509103105</v>
      </c>
    </row>
    <row r="160" spans="1:12" x14ac:dyDescent="0.2">
      <c r="A160" t="s">
        <v>6613</v>
      </c>
      <c r="B160" t="s">
        <v>6628</v>
      </c>
      <c r="C160" t="s">
        <v>74</v>
      </c>
      <c r="D160" t="s">
        <v>6339</v>
      </c>
      <c r="E160" s="1" t="s">
        <v>16</v>
      </c>
      <c r="F160" t="s">
        <v>11</v>
      </c>
      <c r="G160" t="s">
        <v>6637</v>
      </c>
      <c r="H160" t="s">
        <v>6638</v>
      </c>
      <c r="I160" t="s">
        <v>6639</v>
      </c>
      <c r="J160">
        <v>1.11317712618731E-8</v>
      </c>
      <c r="K160">
        <v>5.2851211780661699E-11</v>
      </c>
      <c r="L160">
        <v>0.99999998881537799</v>
      </c>
    </row>
    <row r="161" spans="1:12" x14ac:dyDescent="0.2">
      <c r="A161" t="s">
        <v>6613</v>
      </c>
      <c r="B161" t="s">
        <v>6614</v>
      </c>
      <c r="C161" t="s">
        <v>500</v>
      </c>
      <c r="D161" t="s">
        <v>6339</v>
      </c>
      <c r="E161" s="1" t="s">
        <v>16</v>
      </c>
      <c r="F161" t="s">
        <v>11</v>
      </c>
      <c r="G161" t="s">
        <v>6615</v>
      </c>
      <c r="H161" t="s">
        <v>6616</v>
      </c>
      <c r="I161" t="s">
        <v>6617</v>
      </c>
      <c r="J161">
        <v>7.0753567783927802E-9</v>
      </c>
      <c r="K161">
        <v>5.0897535824684E-7</v>
      </c>
      <c r="L161">
        <v>0.99999948394928495</v>
      </c>
    </row>
    <row r="162" spans="1:12" x14ac:dyDescent="0.2">
      <c r="A162" t="s">
        <v>6613</v>
      </c>
      <c r="B162" t="s">
        <v>6628</v>
      </c>
      <c r="C162" t="s">
        <v>500</v>
      </c>
      <c r="D162" t="s">
        <v>6339</v>
      </c>
      <c r="E162" s="1" t="s">
        <v>16</v>
      </c>
      <c r="F162" t="s">
        <v>11</v>
      </c>
      <c r="G162" t="s">
        <v>19</v>
      </c>
      <c r="H162" t="s">
        <v>6629</v>
      </c>
      <c r="I162" t="s">
        <v>6630</v>
      </c>
      <c r="J162">
        <v>9.9152213569867707E-10</v>
      </c>
      <c r="K162">
        <v>2.8528089660790499E-5</v>
      </c>
      <c r="L162">
        <v>0.999971470918817</v>
      </c>
    </row>
    <row r="163" spans="1:12" x14ac:dyDescent="0.2">
      <c r="A163" t="s">
        <v>6613</v>
      </c>
      <c r="B163" t="s">
        <v>6624</v>
      </c>
      <c r="C163" t="s">
        <v>500</v>
      </c>
      <c r="D163" t="s">
        <v>6339</v>
      </c>
      <c r="E163" s="1" t="s">
        <v>16</v>
      </c>
      <c r="F163" t="s">
        <v>11</v>
      </c>
      <c r="G163" t="s">
        <v>6640</v>
      </c>
      <c r="H163" t="s">
        <v>6641</v>
      </c>
      <c r="I163" t="s">
        <v>6642</v>
      </c>
      <c r="J163">
        <v>8.1500432517359397E-11</v>
      </c>
      <c r="K163">
        <v>7.8723825182842505E-9</v>
      </c>
      <c r="L163">
        <v>0.999999992046117</v>
      </c>
    </row>
    <row r="164" spans="1:12" x14ac:dyDescent="0.2">
      <c r="A164" t="s">
        <v>6613</v>
      </c>
      <c r="B164" t="s">
        <v>6624</v>
      </c>
      <c r="C164" t="s">
        <v>500</v>
      </c>
      <c r="D164" t="s">
        <v>6339</v>
      </c>
      <c r="E164" s="1" t="s">
        <v>16</v>
      </c>
      <c r="F164" t="s">
        <v>11</v>
      </c>
      <c r="G164" t="s">
        <v>6622</v>
      </c>
      <c r="H164" t="s">
        <v>6625</v>
      </c>
      <c r="I164" t="s">
        <v>6626</v>
      </c>
      <c r="J164">
        <v>2.1822058464257501E-11</v>
      </c>
      <c r="K164">
        <v>4.0248214967860499E-9</v>
      </c>
      <c r="L164">
        <v>0.99999999595335598</v>
      </c>
    </row>
    <row r="165" spans="1:12" x14ac:dyDescent="0.2">
      <c r="A165" t="s">
        <v>6613</v>
      </c>
      <c r="B165" t="s">
        <v>6618</v>
      </c>
      <c r="C165" t="s">
        <v>500</v>
      </c>
      <c r="D165" t="s">
        <v>6339</v>
      </c>
      <c r="E165" s="1" t="s">
        <v>16</v>
      </c>
      <c r="F165" t="s">
        <v>11</v>
      </c>
      <c r="G165" t="s">
        <v>6641</v>
      </c>
      <c r="H165" t="s">
        <v>6643</v>
      </c>
      <c r="I165" t="s">
        <v>6644</v>
      </c>
      <c r="J165">
        <v>1.9529453183592698E-11</v>
      </c>
      <c r="K165">
        <v>3.3937867761804102E-10</v>
      </c>
      <c r="L165">
        <v>0.99999999964109199</v>
      </c>
    </row>
    <row r="166" spans="1:12" x14ac:dyDescent="0.2">
      <c r="A166" t="s">
        <v>6613</v>
      </c>
      <c r="B166" t="s">
        <v>6614</v>
      </c>
      <c r="C166" t="s">
        <v>500</v>
      </c>
      <c r="D166" t="s">
        <v>6339</v>
      </c>
      <c r="E166" s="1" t="s">
        <v>16</v>
      </c>
      <c r="F166" t="s">
        <v>11</v>
      </c>
      <c r="G166" t="s">
        <v>6620</v>
      </c>
      <c r="H166" t="s">
        <v>6622</v>
      </c>
      <c r="I166" t="s">
        <v>6623</v>
      </c>
      <c r="J166">
        <v>2.8278634605243098E-12</v>
      </c>
      <c r="K166">
        <v>2.2200635598487299E-10</v>
      </c>
      <c r="L166">
        <v>0.99999999977516596</v>
      </c>
    </row>
    <row r="167" spans="1:12" x14ac:dyDescent="0.2">
      <c r="A167" t="s">
        <v>6613</v>
      </c>
      <c r="B167" t="s">
        <v>6618</v>
      </c>
      <c r="C167" t="s">
        <v>500</v>
      </c>
      <c r="D167" t="s">
        <v>6339</v>
      </c>
      <c r="E167" s="1" t="s">
        <v>16</v>
      </c>
      <c r="F167" t="s">
        <v>11</v>
      </c>
      <c r="G167" t="s">
        <v>6619</v>
      </c>
      <c r="H167" t="s">
        <v>6620</v>
      </c>
      <c r="I167" t="s">
        <v>6621</v>
      </c>
      <c r="J167">
        <v>2.5053546347888201E-12</v>
      </c>
      <c r="K167">
        <v>1.4767553350156199E-8</v>
      </c>
      <c r="L167">
        <v>0.99999998522994105</v>
      </c>
    </row>
    <row r="168" spans="1:12" x14ac:dyDescent="0.2">
      <c r="A168" t="s">
        <v>7845</v>
      </c>
      <c r="B168" t="s">
        <v>7850</v>
      </c>
      <c r="C168" t="s">
        <v>660</v>
      </c>
      <c r="D168" t="s">
        <v>6339</v>
      </c>
      <c r="E168" s="1" t="s">
        <v>16</v>
      </c>
      <c r="F168" t="s">
        <v>9</v>
      </c>
      <c r="G168" t="s">
        <v>7854</v>
      </c>
      <c r="H168" t="s">
        <v>7855</v>
      </c>
      <c r="I168" t="s">
        <v>7856</v>
      </c>
      <c r="J168">
        <v>0.97270997856246499</v>
      </c>
      <c r="K168">
        <v>7.1911345460751204E-8</v>
      </c>
      <c r="L168">
        <v>2.72899495261896E-2</v>
      </c>
    </row>
    <row r="169" spans="1:12" x14ac:dyDescent="0.2">
      <c r="A169" t="s">
        <v>7845</v>
      </c>
      <c r="B169" t="s">
        <v>7850</v>
      </c>
      <c r="C169" t="s">
        <v>74</v>
      </c>
      <c r="D169" t="s">
        <v>6339</v>
      </c>
      <c r="E169" s="1" t="s">
        <v>16</v>
      </c>
      <c r="F169" t="s">
        <v>9</v>
      </c>
      <c r="G169" t="s">
        <v>19</v>
      </c>
      <c r="H169" t="s">
        <v>7861</v>
      </c>
      <c r="I169" t="s">
        <v>7862</v>
      </c>
      <c r="J169">
        <v>0.867812599991304</v>
      </c>
      <c r="K169">
        <v>2.7010312106794901E-2</v>
      </c>
      <c r="L169">
        <v>0.105177087901901</v>
      </c>
    </row>
    <row r="170" spans="1:12" x14ac:dyDescent="0.2">
      <c r="A170" t="s">
        <v>7845</v>
      </c>
      <c r="B170" t="s">
        <v>7846</v>
      </c>
      <c r="C170" t="s">
        <v>74</v>
      </c>
      <c r="D170" t="s">
        <v>6339</v>
      </c>
      <c r="E170" s="1" t="s">
        <v>16</v>
      </c>
      <c r="F170" t="s">
        <v>9</v>
      </c>
      <c r="G170" t="s">
        <v>7889</v>
      </c>
      <c r="H170" t="s">
        <v>7890</v>
      </c>
      <c r="I170" t="s">
        <v>7891</v>
      </c>
      <c r="J170">
        <v>0.54163066073310795</v>
      </c>
      <c r="K170">
        <v>5.9426501511719201E-5</v>
      </c>
      <c r="L170">
        <v>0.45830991276538102</v>
      </c>
    </row>
    <row r="171" spans="1:12" x14ac:dyDescent="0.2">
      <c r="A171" t="s">
        <v>7845</v>
      </c>
      <c r="B171" t="s">
        <v>7846</v>
      </c>
      <c r="C171" t="s">
        <v>74</v>
      </c>
      <c r="D171" t="s">
        <v>6339</v>
      </c>
      <c r="E171" s="1" t="s">
        <v>16</v>
      </c>
      <c r="F171" t="s">
        <v>11</v>
      </c>
      <c r="G171" t="s">
        <v>19</v>
      </c>
      <c r="H171" t="s">
        <v>7884</v>
      </c>
      <c r="I171" t="s">
        <v>7885</v>
      </c>
      <c r="J171">
        <v>0.21224912139462301</v>
      </c>
      <c r="K171">
        <v>2.3536501563892601E-2</v>
      </c>
      <c r="L171">
        <v>0.76421437704148398</v>
      </c>
    </row>
    <row r="172" spans="1:12" x14ac:dyDescent="0.2">
      <c r="A172" t="s">
        <v>7845</v>
      </c>
      <c r="B172" t="s">
        <v>7846</v>
      </c>
      <c r="C172" t="s">
        <v>74</v>
      </c>
      <c r="D172" t="s">
        <v>6339</v>
      </c>
      <c r="E172" s="1" t="s">
        <v>16</v>
      </c>
      <c r="F172" t="s">
        <v>11</v>
      </c>
      <c r="G172" t="s">
        <v>7895</v>
      </c>
      <c r="H172" t="s">
        <v>7896</v>
      </c>
      <c r="I172" t="s">
        <v>7897</v>
      </c>
      <c r="J172">
        <v>9.9056508508172693E-3</v>
      </c>
      <c r="K172">
        <v>1.47770825818325E-6</v>
      </c>
      <c r="L172">
        <v>0.99009287144092395</v>
      </c>
    </row>
    <row r="173" spans="1:12" x14ac:dyDescent="0.2">
      <c r="A173" t="s">
        <v>7845</v>
      </c>
      <c r="B173" t="s">
        <v>7850</v>
      </c>
      <c r="C173" t="s">
        <v>660</v>
      </c>
      <c r="D173" t="s">
        <v>6339</v>
      </c>
      <c r="E173" s="1" t="s">
        <v>16</v>
      </c>
      <c r="F173" t="s">
        <v>11</v>
      </c>
      <c r="G173" t="s">
        <v>7851</v>
      </c>
      <c r="H173" t="s">
        <v>7852</v>
      </c>
      <c r="I173" t="s">
        <v>7853</v>
      </c>
      <c r="J173">
        <v>2.4578424572758001E-5</v>
      </c>
      <c r="K173">
        <v>4.3802723153948802E-11</v>
      </c>
      <c r="L173">
        <v>0.999975421531624</v>
      </c>
    </row>
    <row r="174" spans="1:12" x14ac:dyDescent="0.2">
      <c r="A174" t="s">
        <v>7845</v>
      </c>
      <c r="B174" t="s">
        <v>7846</v>
      </c>
      <c r="C174" t="s">
        <v>74</v>
      </c>
      <c r="D174" t="s">
        <v>6339</v>
      </c>
      <c r="E174" s="1" t="s">
        <v>16</v>
      </c>
      <c r="F174" t="s">
        <v>11</v>
      </c>
      <c r="G174" t="s">
        <v>7892</v>
      </c>
      <c r="H174" t="s">
        <v>7893</v>
      </c>
      <c r="I174" t="s">
        <v>7894</v>
      </c>
      <c r="J174">
        <v>1.99552326098783E-5</v>
      </c>
      <c r="K174">
        <v>2.3010592489710702E-6</v>
      </c>
      <c r="L174">
        <v>0.99997774370814096</v>
      </c>
    </row>
    <row r="175" spans="1:12" x14ac:dyDescent="0.2">
      <c r="A175" t="s">
        <v>7845</v>
      </c>
      <c r="B175" t="s">
        <v>7846</v>
      </c>
      <c r="C175" t="s">
        <v>74</v>
      </c>
      <c r="D175" t="s">
        <v>6339</v>
      </c>
      <c r="E175" s="1" t="s">
        <v>16</v>
      </c>
      <c r="F175" t="s">
        <v>11</v>
      </c>
      <c r="G175" t="s">
        <v>7886</v>
      </c>
      <c r="H175" t="s">
        <v>7887</v>
      </c>
      <c r="I175" t="s">
        <v>7888</v>
      </c>
      <c r="J175">
        <v>5.0582490414867302E-6</v>
      </c>
      <c r="K175">
        <v>6.0668655202125397E-11</v>
      </c>
      <c r="L175">
        <v>0.99999494169029002</v>
      </c>
    </row>
    <row r="176" spans="1:12" x14ac:dyDescent="0.2">
      <c r="A176" t="s">
        <v>7845</v>
      </c>
      <c r="B176" t="s">
        <v>7846</v>
      </c>
      <c r="C176" t="s">
        <v>74</v>
      </c>
      <c r="D176" t="s">
        <v>6339</v>
      </c>
      <c r="E176" s="1" t="s">
        <v>16</v>
      </c>
      <c r="F176" t="s">
        <v>11</v>
      </c>
      <c r="G176" t="s">
        <v>7875</v>
      </c>
      <c r="H176" t="s">
        <v>7876</v>
      </c>
      <c r="I176" t="s">
        <v>7877</v>
      </c>
      <c r="J176">
        <v>4.56813638208264E-7</v>
      </c>
      <c r="K176">
        <v>1.0653934944717899E-7</v>
      </c>
      <c r="L176">
        <v>0.99999943664701196</v>
      </c>
    </row>
    <row r="177" spans="1:12" x14ac:dyDescent="0.2">
      <c r="A177" t="s">
        <v>7845</v>
      </c>
      <c r="B177" t="s">
        <v>7850</v>
      </c>
      <c r="C177" t="s">
        <v>14</v>
      </c>
      <c r="D177" t="s">
        <v>6339</v>
      </c>
      <c r="E177" s="1" t="s">
        <v>16</v>
      </c>
      <c r="F177" t="s">
        <v>11</v>
      </c>
      <c r="G177" t="s">
        <v>19</v>
      </c>
      <c r="H177" t="s">
        <v>7857</v>
      </c>
      <c r="I177" t="s">
        <v>7858</v>
      </c>
      <c r="J177">
        <v>4.0698081939780502E-7</v>
      </c>
      <c r="K177">
        <v>1.6332369346822101E-7</v>
      </c>
      <c r="L177">
        <v>0.99999942969548705</v>
      </c>
    </row>
    <row r="178" spans="1:12" x14ac:dyDescent="0.2">
      <c r="A178" t="s">
        <v>7845</v>
      </c>
      <c r="B178" t="s">
        <v>7850</v>
      </c>
      <c r="C178" t="s">
        <v>74</v>
      </c>
      <c r="D178" t="s">
        <v>6339</v>
      </c>
      <c r="E178" s="1" t="s">
        <v>16</v>
      </c>
      <c r="F178" t="s">
        <v>11</v>
      </c>
      <c r="G178" t="s">
        <v>7869</v>
      </c>
      <c r="H178" t="s">
        <v>7871</v>
      </c>
      <c r="I178" t="s">
        <v>7872</v>
      </c>
      <c r="J178">
        <v>4.0090745374544502E-8</v>
      </c>
      <c r="K178">
        <v>3.7351408690889399E-10</v>
      </c>
      <c r="L178">
        <v>0.99999995953574095</v>
      </c>
    </row>
    <row r="179" spans="1:12" x14ac:dyDescent="0.2">
      <c r="A179" t="s">
        <v>7845</v>
      </c>
      <c r="B179" t="s">
        <v>7846</v>
      </c>
      <c r="C179" t="s">
        <v>74</v>
      </c>
      <c r="D179" t="s">
        <v>6339</v>
      </c>
      <c r="E179" s="1" t="s">
        <v>16</v>
      </c>
      <c r="F179" t="s">
        <v>11</v>
      </c>
      <c r="G179" t="s">
        <v>7863</v>
      </c>
      <c r="H179" t="s">
        <v>7864</v>
      </c>
      <c r="I179" t="s">
        <v>7865</v>
      </c>
      <c r="J179">
        <v>9.8347181124379893E-10</v>
      </c>
      <c r="K179">
        <v>1.5071210997657501E-6</v>
      </c>
      <c r="L179">
        <v>0.999998491895428</v>
      </c>
    </row>
    <row r="180" spans="1:12" x14ac:dyDescent="0.2">
      <c r="A180" t="s">
        <v>7845</v>
      </c>
      <c r="B180" t="s">
        <v>7846</v>
      </c>
      <c r="C180" t="s">
        <v>14</v>
      </c>
      <c r="D180" t="s">
        <v>6339</v>
      </c>
      <c r="E180" s="1" t="s">
        <v>16</v>
      </c>
      <c r="F180" t="s">
        <v>11</v>
      </c>
      <c r="G180" t="s">
        <v>19</v>
      </c>
      <c r="H180" t="s">
        <v>7859</v>
      </c>
      <c r="I180" t="s">
        <v>7860</v>
      </c>
      <c r="J180">
        <v>6.6563429720080399E-10</v>
      </c>
      <c r="K180">
        <v>2.4970624529649001E-5</v>
      </c>
      <c r="L180">
        <v>0.99997502870983601</v>
      </c>
    </row>
    <row r="181" spans="1:12" x14ac:dyDescent="0.2">
      <c r="A181" t="s">
        <v>7845</v>
      </c>
      <c r="B181" t="s">
        <v>7846</v>
      </c>
      <c r="C181" t="s">
        <v>74</v>
      </c>
      <c r="D181" t="s">
        <v>6339</v>
      </c>
      <c r="E181" s="1" t="s">
        <v>16</v>
      </c>
      <c r="F181" t="s">
        <v>11</v>
      </c>
      <c r="G181" t="s">
        <v>7871</v>
      </c>
      <c r="H181" t="s">
        <v>7873</v>
      </c>
      <c r="I181" t="s">
        <v>7874</v>
      </c>
      <c r="J181">
        <v>6.2852761770211195E-10</v>
      </c>
      <c r="K181">
        <v>6.0203403969823298E-11</v>
      </c>
      <c r="L181">
        <v>0.99999999931126904</v>
      </c>
    </row>
    <row r="182" spans="1:12" x14ac:dyDescent="0.2">
      <c r="A182" t="s">
        <v>7845</v>
      </c>
      <c r="B182" t="s">
        <v>7846</v>
      </c>
      <c r="C182" t="s">
        <v>74</v>
      </c>
      <c r="D182" t="s">
        <v>6339</v>
      </c>
      <c r="E182" s="1" t="s">
        <v>16</v>
      </c>
      <c r="F182" t="s">
        <v>11</v>
      </c>
      <c r="G182" t="s">
        <v>7867</v>
      </c>
      <c r="H182" t="s">
        <v>7869</v>
      </c>
      <c r="I182" t="s">
        <v>7870</v>
      </c>
      <c r="J182">
        <v>5.6913843690459403E-10</v>
      </c>
      <c r="K182">
        <v>9.4917322263218201E-11</v>
      </c>
      <c r="L182">
        <v>0.99999999933594397</v>
      </c>
    </row>
    <row r="183" spans="1:12" x14ac:dyDescent="0.2">
      <c r="A183" t="s">
        <v>7845</v>
      </c>
      <c r="B183" t="s">
        <v>7846</v>
      </c>
      <c r="C183" t="s">
        <v>74</v>
      </c>
      <c r="D183" t="s">
        <v>6339</v>
      </c>
      <c r="E183" s="1" t="s">
        <v>16</v>
      </c>
      <c r="F183" t="s">
        <v>11</v>
      </c>
      <c r="G183" t="s">
        <v>7866</v>
      </c>
      <c r="H183" t="s">
        <v>7867</v>
      </c>
      <c r="I183" t="s">
        <v>7868</v>
      </c>
      <c r="J183">
        <v>1.9119351721640399E-10</v>
      </c>
      <c r="K183">
        <v>5.7581460633809702E-11</v>
      </c>
      <c r="L183">
        <v>0.999999999751225</v>
      </c>
    </row>
    <row r="184" spans="1:12" x14ac:dyDescent="0.2">
      <c r="A184" t="s">
        <v>7845</v>
      </c>
      <c r="B184" t="s">
        <v>7846</v>
      </c>
      <c r="C184" t="s">
        <v>500</v>
      </c>
      <c r="D184" t="s">
        <v>6339</v>
      </c>
      <c r="E184" s="1" t="s">
        <v>16</v>
      </c>
      <c r="F184" t="s">
        <v>11</v>
      </c>
      <c r="G184" t="s">
        <v>7847</v>
      </c>
      <c r="H184" t="s">
        <v>7848</v>
      </c>
      <c r="I184" t="s">
        <v>7849</v>
      </c>
      <c r="J184">
        <v>4.2653630084588802E-12</v>
      </c>
      <c r="K184">
        <v>7.6726877036917699E-9</v>
      </c>
      <c r="L184">
        <v>0.99999999232304704</v>
      </c>
    </row>
    <row r="185" spans="1:12" x14ac:dyDescent="0.2">
      <c r="A185" t="s">
        <v>7845</v>
      </c>
      <c r="B185" t="s">
        <v>7846</v>
      </c>
      <c r="C185" t="s">
        <v>74</v>
      </c>
      <c r="D185" t="s">
        <v>6339</v>
      </c>
      <c r="E185" s="1" t="s">
        <v>16</v>
      </c>
      <c r="F185" t="s">
        <v>11</v>
      </c>
      <c r="G185" t="s">
        <v>7880</v>
      </c>
      <c r="H185" t="s">
        <v>7882</v>
      </c>
      <c r="I185" t="s">
        <v>7883</v>
      </c>
      <c r="J185">
        <v>1.3895589564837599E-12</v>
      </c>
      <c r="K185">
        <v>1.2776119652596501E-6</v>
      </c>
      <c r="L185">
        <v>0.999998722386645</v>
      </c>
    </row>
    <row r="186" spans="1:12" x14ac:dyDescent="0.2">
      <c r="A186" t="s">
        <v>7845</v>
      </c>
      <c r="B186" t="s">
        <v>7878</v>
      </c>
      <c r="C186" t="s">
        <v>74</v>
      </c>
      <c r="D186" t="s">
        <v>6339</v>
      </c>
      <c r="E186" s="1" t="s">
        <v>16</v>
      </c>
      <c r="F186" t="s">
        <v>11</v>
      </c>
      <c r="G186" t="s">
        <v>7879</v>
      </c>
      <c r="H186" t="s">
        <v>7880</v>
      </c>
      <c r="I186" t="s">
        <v>7881</v>
      </c>
      <c r="J186">
        <v>3.1853909836234199E-13</v>
      </c>
      <c r="K186">
        <v>3.9848522882091903E-6</v>
      </c>
      <c r="L186">
        <v>0.999996015147393</v>
      </c>
    </row>
    <row r="187" spans="1:12" x14ac:dyDescent="0.2">
      <c r="A187" t="s">
        <v>5515</v>
      </c>
      <c r="B187" t="s">
        <v>5516</v>
      </c>
      <c r="C187" t="s">
        <v>74</v>
      </c>
      <c r="D187" t="s">
        <v>4127</v>
      </c>
      <c r="E187" s="1" t="s">
        <v>330</v>
      </c>
      <c r="F187" t="s">
        <v>11</v>
      </c>
      <c r="G187" t="s">
        <v>5517</v>
      </c>
      <c r="H187" t="s">
        <v>5518</v>
      </c>
      <c r="I187" t="s">
        <v>5519</v>
      </c>
      <c r="J187">
        <v>1.8603956242826699E-7</v>
      </c>
      <c r="K187">
        <v>2.2677349975733198E-16</v>
      </c>
      <c r="L187">
        <v>0.99999981396043702</v>
      </c>
    </row>
    <row r="188" spans="1:12" x14ac:dyDescent="0.2">
      <c r="A188" t="s">
        <v>3310</v>
      </c>
      <c r="B188" t="s">
        <v>3311</v>
      </c>
      <c r="C188" t="s">
        <v>500</v>
      </c>
      <c r="D188" t="s">
        <v>3036</v>
      </c>
      <c r="E188" s="1" t="s">
        <v>16</v>
      </c>
      <c r="F188" t="s">
        <v>11</v>
      </c>
      <c r="G188" t="s">
        <v>3312</v>
      </c>
      <c r="H188" t="s">
        <v>3313</v>
      </c>
      <c r="I188" t="s">
        <v>3314</v>
      </c>
      <c r="J188">
        <v>3.5949898173826402E-8</v>
      </c>
      <c r="K188">
        <v>7.9946781992663396E-5</v>
      </c>
      <c r="L188">
        <v>0.99992001726810897</v>
      </c>
    </row>
    <row r="189" spans="1:12" x14ac:dyDescent="0.2">
      <c r="A189" t="s">
        <v>478</v>
      </c>
      <c r="B189" t="s">
        <v>479</v>
      </c>
      <c r="C189" t="s">
        <v>14</v>
      </c>
      <c r="D189" t="s">
        <v>407</v>
      </c>
      <c r="E189" s="1" t="s">
        <v>16</v>
      </c>
      <c r="F189" t="s">
        <v>9</v>
      </c>
      <c r="G189" t="s">
        <v>480</v>
      </c>
      <c r="H189" t="s">
        <v>481</v>
      </c>
      <c r="I189" t="s">
        <v>482</v>
      </c>
      <c r="J189">
        <v>0.67816012809040505</v>
      </c>
      <c r="K189">
        <v>1.6285150087079799E-5</v>
      </c>
      <c r="L189">
        <v>0.32182358675950801</v>
      </c>
    </row>
    <row r="190" spans="1:12" x14ac:dyDescent="0.2">
      <c r="A190" t="s">
        <v>478</v>
      </c>
      <c r="B190" t="s">
        <v>6392</v>
      </c>
      <c r="C190" t="s">
        <v>500</v>
      </c>
      <c r="D190" t="s">
        <v>6339</v>
      </c>
      <c r="E190" s="1" t="s">
        <v>16</v>
      </c>
      <c r="F190" t="s">
        <v>11</v>
      </c>
      <c r="G190" t="s">
        <v>6396</v>
      </c>
      <c r="H190" t="s">
        <v>6397</v>
      </c>
      <c r="I190" t="s">
        <v>6398</v>
      </c>
      <c r="J190">
        <v>2.2723385040572499E-2</v>
      </c>
      <c r="K190">
        <v>5.2421504527163398E-7</v>
      </c>
      <c r="L190">
        <v>0.97727609074438204</v>
      </c>
    </row>
    <row r="191" spans="1:12" x14ac:dyDescent="0.2">
      <c r="A191" t="s">
        <v>478</v>
      </c>
      <c r="B191" t="s">
        <v>6392</v>
      </c>
      <c r="C191" t="s">
        <v>500</v>
      </c>
      <c r="D191" t="s">
        <v>6339</v>
      </c>
      <c r="E191" s="1" t="s">
        <v>16</v>
      </c>
      <c r="F191" t="s">
        <v>11</v>
      </c>
      <c r="G191" t="s">
        <v>6393</v>
      </c>
      <c r="H191" t="s">
        <v>6394</v>
      </c>
      <c r="I191" t="s">
        <v>6395</v>
      </c>
      <c r="J191">
        <v>1.95838992604875E-6</v>
      </c>
      <c r="K191">
        <v>5.18224524291893E-5</v>
      </c>
      <c r="L191">
        <v>0.99994621915764503</v>
      </c>
    </row>
    <row r="192" spans="1:12" x14ac:dyDescent="0.2">
      <c r="A192" t="s">
        <v>6064</v>
      </c>
      <c r="B192" t="s">
        <v>6009</v>
      </c>
      <c r="C192" t="s">
        <v>14</v>
      </c>
      <c r="D192" t="s">
        <v>5924</v>
      </c>
      <c r="E192" s="1" t="s">
        <v>16</v>
      </c>
      <c r="F192" t="s">
        <v>11</v>
      </c>
      <c r="G192" t="s">
        <v>6065</v>
      </c>
      <c r="H192" t="s">
        <v>6066</v>
      </c>
      <c r="I192" t="s">
        <v>6067</v>
      </c>
      <c r="J192">
        <v>3.9547866427024502E-8</v>
      </c>
      <c r="K192">
        <v>5.7612068542658799E-6</v>
      </c>
      <c r="L192">
        <v>0.99999419924527899</v>
      </c>
    </row>
    <row r="193" spans="1:12" x14ac:dyDescent="0.2">
      <c r="A193" t="s">
        <v>749</v>
      </c>
      <c r="B193" t="s">
        <v>750</v>
      </c>
      <c r="C193" t="s">
        <v>14</v>
      </c>
      <c r="D193" t="s">
        <v>407</v>
      </c>
      <c r="E193" s="1" t="s">
        <v>16</v>
      </c>
      <c r="F193" t="s">
        <v>11</v>
      </c>
      <c r="G193" t="s">
        <v>751</v>
      </c>
      <c r="H193" t="s">
        <v>752</v>
      </c>
      <c r="I193" t="s">
        <v>753</v>
      </c>
      <c r="J193">
        <v>1.8304850036661E-5</v>
      </c>
      <c r="K193">
        <v>4.2363807896559003E-6</v>
      </c>
      <c r="L193">
        <v>0.99997745876917399</v>
      </c>
    </row>
    <row r="194" spans="1:12" x14ac:dyDescent="0.2">
      <c r="A194" t="s">
        <v>3376</v>
      </c>
      <c r="B194" t="s">
        <v>3377</v>
      </c>
      <c r="C194" t="s">
        <v>14</v>
      </c>
      <c r="D194" t="s">
        <v>3036</v>
      </c>
      <c r="E194" s="1" t="s">
        <v>16</v>
      </c>
      <c r="F194" t="s">
        <v>10</v>
      </c>
      <c r="G194" t="s">
        <v>3378</v>
      </c>
      <c r="H194" t="s">
        <v>3379</v>
      </c>
      <c r="I194" t="s">
        <v>3380</v>
      </c>
      <c r="J194">
        <v>5.7407603526004602E-11</v>
      </c>
      <c r="K194">
        <v>0.99997814194958601</v>
      </c>
      <c r="L194">
        <v>2.1857993006384799E-5</v>
      </c>
    </row>
    <row r="195" spans="1:12" x14ac:dyDescent="0.2">
      <c r="A195" t="s">
        <v>4238</v>
      </c>
      <c r="B195" t="s">
        <v>4239</v>
      </c>
      <c r="C195" t="s">
        <v>74</v>
      </c>
      <c r="D195" t="s">
        <v>4127</v>
      </c>
      <c r="E195" s="1" t="s">
        <v>16</v>
      </c>
      <c r="F195" t="s">
        <v>11</v>
      </c>
      <c r="G195" t="s">
        <v>4240</v>
      </c>
      <c r="H195" t="s">
        <v>4241</v>
      </c>
      <c r="I195" t="s">
        <v>4242</v>
      </c>
      <c r="J195">
        <v>1.0482693188831901E-6</v>
      </c>
      <c r="K195">
        <v>3.98141994922404E-11</v>
      </c>
      <c r="L195">
        <v>0.99999895169086706</v>
      </c>
    </row>
    <row r="196" spans="1:12" x14ac:dyDescent="0.2">
      <c r="A196" t="s">
        <v>5478</v>
      </c>
      <c r="B196" t="s">
        <v>5479</v>
      </c>
      <c r="C196" t="s">
        <v>4</v>
      </c>
      <c r="D196" t="s">
        <v>4127</v>
      </c>
      <c r="E196" s="1" t="s">
        <v>330</v>
      </c>
      <c r="F196" t="s">
        <v>11</v>
      </c>
      <c r="G196" t="s">
        <v>5480</v>
      </c>
      <c r="H196" t="s">
        <v>5481</v>
      </c>
      <c r="I196" t="s">
        <v>5482</v>
      </c>
      <c r="J196">
        <v>5.4522068625027397E-5</v>
      </c>
      <c r="K196">
        <v>2.52848779583527E-13</v>
      </c>
      <c r="L196">
        <v>0.99994547793112198</v>
      </c>
    </row>
    <row r="197" spans="1:12" x14ac:dyDescent="0.2">
      <c r="A197" t="s">
        <v>709</v>
      </c>
      <c r="B197" t="s">
        <v>710</v>
      </c>
      <c r="C197" t="s">
        <v>613</v>
      </c>
      <c r="D197" t="s">
        <v>407</v>
      </c>
      <c r="E197" s="1" t="s">
        <v>16</v>
      </c>
      <c r="F197" t="s">
        <v>9</v>
      </c>
      <c r="G197" t="s">
        <v>711</v>
      </c>
      <c r="H197" t="s">
        <v>712</v>
      </c>
      <c r="I197" t="s">
        <v>713</v>
      </c>
      <c r="J197">
        <v>0.59575053336126604</v>
      </c>
      <c r="K197">
        <v>3.3074281326595E-9</v>
      </c>
      <c r="L197">
        <v>0.40424946333130601</v>
      </c>
    </row>
    <row r="198" spans="1:12" x14ac:dyDescent="0.2">
      <c r="A198" t="s">
        <v>709</v>
      </c>
      <c r="B198" t="s">
        <v>714</v>
      </c>
      <c r="C198" t="s">
        <v>14</v>
      </c>
      <c r="D198" t="s">
        <v>407</v>
      </c>
      <c r="E198" s="1" t="s">
        <v>16</v>
      </c>
      <c r="F198" t="s">
        <v>11</v>
      </c>
      <c r="G198" t="s">
        <v>715</v>
      </c>
      <c r="H198" t="s">
        <v>716</v>
      </c>
      <c r="I198" t="s">
        <v>717</v>
      </c>
      <c r="J198">
        <v>2.6066667731791698E-2</v>
      </c>
      <c r="K198">
        <v>3.0242657545417997E-4</v>
      </c>
      <c r="L198">
        <v>0.97363090569275401</v>
      </c>
    </row>
    <row r="199" spans="1:12" x14ac:dyDescent="0.2">
      <c r="A199" t="s">
        <v>3751</v>
      </c>
      <c r="B199" t="s">
        <v>3709</v>
      </c>
      <c r="C199" t="s">
        <v>74</v>
      </c>
      <c r="D199" t="s">
        <v>3710</v>
      </c>
      <c r="E199" s="1" t="s">
        <v>16</v>
      </c>
      <c r="F199" t="s">
        <v>11</v>
      </c>
      <c r="G199" t="s">
        <v>3755</v>
      </c>
      <c r="H199" t="s">
        <v>3756</v>
      </c>
      <c r="I199" t="s">
        <v>3757</v>
      </c>
      <c r="J199">
        <v>7.1284967677568497E-11</v>
      </c>
      <c r="K199">
        <v>1.11235289570321E-4</v>
      </c>
      <c r="L199">
        <v>0.999888764639145</v>
      </c>
    </row>
    <row r="200" spans="1:12" x14ac:dyDescent="0.2">
      <c r="A200" t="s">
        <v>3751</v>
      </c>
      <c r="B200" t="s">
        <v>3709</v>
      </c>
      <c r="C200" t="s">
        <v>14</v>
      </c>
      <c r="D200" t="s">
        <v>3710</v>
      </c>
      <c r="E200" s="1" t="s">
        <v>16</v>
      </c>
      <c r="F200" t="s">
        <v>11</v>
      </c>
      <c r="G200" t="s">
        <v>3752</v>
      </c>
      <c r="H200" t="s">
        <v>3753</v>
      </c>
      <c r="I200" t="s">
        <v>3754</v>
      </c>
      <c r="J200">
        <v>3.8518842489753102E-12</v>
      </c>
      <c r="K200">
        <v>7.2206037298050295E-10</v>
      </c>
      <c r="L200">
        <v>0.999999999274088</v>
      </c>
    </row>
    <row r="201" spans="1:12" x14ac:dyDescent="0.2">
      <c r="A201" t="s">
        <v>6111</v>
      </c>
      <c r="B201" t="s">
        <v>6112</v>
      </c>
      <c r="C201" t="s">
        <v>14</v>
      </c>
      <c r="D201" t="s">
        <v>5924</v>
      </c>
      <c r="E201" s="1" t="s">
        <v>16</v>
      </c>
      <c r="F201" t="s">
        <v>11</v>
      </c>
      <c r="G201" t="s">
        <v>6113</v>
      </c>
      <c r="H201" t="s">
        <v>6114</v>
      </c>
      <c r="I201" t="s">
        <v>6115</v>
      </c>
      <c r="J201">
        <v>2.49451374116677E-7</v>
      </c>
      <c r="K201">
        <v>3.0861715739599899E-9</v>
      </c>
      <c r="L201">
        <v>0.99999974746245401</v>
      </c>
    </row>
    <row r="202" spans="1:12" x14ac:dyDescent="0.2">
      <c r="A202" t="s">
        <v>6691</v>
      </c>
      <c r="B202" t="s">
        <v>6696</v>
      </c>
      <c r="C202" t="s">
        <v>613</v>
      </c>
      <c r="D202" t="s">
        <v>6339</v>
      </c>
      <c r="E202" s="1" t="s">
        <v>16</v>
      </c>
      <c r="F202" t="s">
        <v>9</v>
      </c>
      <c r="G202" t="s">
        <v>6726</v>
      </c>
      <c r="H202" t="s">
        <v>6727</v>
      </c>
      <c r="I202" t="s">
        <v>6728</v>
      </c>
      <c r="J202">
        <v>0.52094947626768995</v>
      </c>
      <c r="K202">
        <v>2.49767133990307E-8</v>
      </c>
      <c r="L202">
        <v>0.47905049875559702</v>
      </c>
    </row>
    <row r="203" spans="1:12" x14ac:dyDescent="0.2">
      <c r="A203" t="s">
        <v>6691</v>
      </c>
      <c r="B203" t="s">
        <v>6707</v>
      </c>
      <c r="C203" t="s">
        <v>613</v>
      </c>
      <c r="D203" t="s">
        <v>6339</v>
      </c>
      <c r="E203" s="1" t="s">
        <v>16</v>
      </c>
      <c r="F203" t="s">
        <v>11</v>
      </c>
      <c r="G203" t="s">
        <v>6734</v>
      </c>
      <c r="H203" t="s">
        <v>6735</v>
      </c>
      <c r="I203" t="s">
        <v>6736</v>
      </c>
      <c r="J203">
        <v>0.36499000812313798</v>
      </c>
      <c r="K203">
        <v>1.1791888869335099E-8</v>
      </c>
      <c r="L203">
        <v>0.635009980084973</v>
      </c>
    </row>
    <row r="204" spans="1:12" x14ac:dyDescent="0.2">
      <c r="A204" t="s">
        <v>6691</v>
      </c>
      <c r="B204" t="s">
        <v>6696</v>
      </c>
      <c r="C204" t="s">
        <v>613</v>
      </c>
      <c r="D204" t="s">
        <v>6339</v>
      </c>
      <c r="E204" s="1" t="s">
        <v>16</v>
      </c>
      <c r="F204" t="s">
        <v>11</v>
      </c>
      <c r="G204" t="s">
        <v>6727</v>
      </c>
      <c r="H204" t="s">
        <v>6729</v>
      </c>
      <c r="I204" t="s">
        <v>6730</v>
      </c>
      <c r="J204">
        <v>0.30413102829989003</v>
      </c>
      <c r="K204">
        <v>4.4300544101857401E-11</v>
      </c>
      <c r="L204">
        <v>0.69586897165580897</v>
      </c>
    </row>
    <row r="205" spans="1:12" x14ac:dyDescent="0.2">
      <c r="A205" t="s">
        <v>6691</v>
      </c>
      <c r="B205" t="s">
        <v>6692</v>
      </c>
      <c r="C205" t="s">
        <v>613</v>
      </c>
      <c r="D205" t="s">
        <v>6339</v>
      </c>
      <c r="E205" s="1" t="s">
        <v>16</v>
      </c>
      <c r="F205" t="s">
        <v>11</v>
      </c>
      <c r="G205" t="s">
        <v>6731</v>
      </c>
      <c r="H205" t="s">
        <v>6732</v>
      </c>
      <c r="I205" t="s">
        <v>6733</v>
      </c>
      <c r="J205">
        <v>0.19202731881856899</v>
      </c>
      <c r="K205">
        <v>3.57035884126832E-6</v>
      </c>
      <c r="L205">
        <v>0.80796911082258904</v>
      </c>
    </row>
    <row r="206" spans="1:12" x14ac:dyDescent="0.2">
      <c r="A206" t="s">
        <v>6691</v>
      </c>
      <c r="B206" t="s">
        <v>6707</v>
      </c>
      <c r="C206" t="s">
        <v>613</v>
      </c>
      <c r="D206" t="s">
        <v>6339</v>
      </c>
      <c r="E206" s="1" t="s">
        <v>16</v>
      </c>
      <c r="F206" t="s">
        <v>11</v>
      </c>
      <c r="G206" t="s">
        <v>6735</v>
      </c>
      <c r="H206" t="s">
        <v>6737</v>
      </c>
      <c r="I206" t="s">
        <v>6738</v>
      </c>
      <c r="J206">
        <v>6.1759561123932299E-3</v>
      </c>
      <c r="K206">
        <v>7.2996131520341798E-10</v>
      </c>
      <c r="L206">
        <v>0.99382404315764505</v>
      </c>
    </row>
    <row r="207" spans="1:12" x14ac:dyDescent="0.2">
      <c r="A207" t="s">
        <v>6691</v>
      </c>
      <c r="B207" t="s">
        <v>6696</v>
      </c>
      <c r="C207" t="s">
        <v>613</v>
      </c>
      <c r="D207" t="s">
        <v>6339</v>
      </c>
      <c r="E207" s="1" t="s">
        <v>16</v>
      </c>
      <c r="F207" t="s">
        <v>11</v>
      </c>
      <c r="G207" t="s">
        <v>6723</v>
      </c>
      <c r="H207" t="s">
        <v>6724</v>
      </c>
      <c r="I207" t="s">
        <v>6725</v>
      </c>
      <c r="J207">
        <v>4.2610076249515098E-5</v>
      </c>
      <c r="K207">
        <v>1.70190480751931E-8</v>
      </c>
      <c r="L207">
        <v>0.99995737290470199</v>
      </c>
    </row>
    <row r="208" spans="1:12" x14ac:dyDescent="0.2">
      <c r="A208" t="s">
        <v>6691</v>
      </c>
      <c r="B208" t="s">
        <v>6714</v>
      </c>
      <c r="C208" t="s">
        <v>74</v>
      </c>
      <c r="D208" t="s">
        <v>6339</v>
      </c>
      <c r="E208" s="1" t="s">
        <v>16</v>
      </c>
      <c r="F208" t="s">
        <v>11</v>
      </c>
      <c r="G208" t="s">
        <v>6715</v>
      </c>
      <c r="H208" t="s">
        <v>6716</v>
      </c>
      <c r="I208" t="s">
        <v>6717</v>
      </c>
      <c r="J208">
        <v>1.45786697838902E-5</v>
      </c>
      <c r="K208">
        <v>1.02916461001147E-11</v>
      </c>
      <c r="L208">
        <v>0.99998542131992396</v>
      </c>
    </row>
    <row r="209" spans="1:12" x14ac:dyDescent="0.2">
      <c r="A209" t="s">
        <v>6691</v>
      </c>
      <c r="B209" t="s">
        <v>6707</v>
      </c>
      <c r="C209" t="s">
        <v>74</v>
      </c>
      <c r="D209" t="s">
        <v>6339</v>
      </c>
      <c r="E209" s="1" t="s">
        <v>16</v>
      </c>
      <c r="F209" t="s">
        <v>11</v>
      </c>
      <c r="G209" t="s">
        <v>6708</v>
      </c>
      <c r="H209" t="s">
        <v>6709</v>
      </c>
      <c r="I209" t="s">
        <v>6710</v>
      </c>
      <c r="J209">
        <v>4.6765375790322399E-6</v>
      </c>
      <c r="K209">
        <v>3.4707781993597001E-12</v>
      </c>
      <c r="L209">
        <v>0.99999532345895004</v>
      </c>
    </row>
    <row r="210" spans="1:12" x14ac:dyDescent="0.2">
      <c r="A210" t="s">
        <v>6691</v>
      </c>
      <c r="B210" t="s">
        <v>6696</v>
      </c>
      <c r="C210" t="s">
        <v>74</v>
      </c>
      <c r="D210" t="s">
        <v>6339</v>
      </c>
      <c r="E210" s="1" t="s">
        <v>16</v>
      </c>
      <c r="F210" t="s">
        <v>11</v>
      </c>
      <c r="G210" t="s">
        <v>6711</v>
      </c>
      <c r="H210" t="s">
        <v>6712</v>
      </c>
      <c r="I210" t="s">
        <v>6713</v>
      </c>
      <c r="J210">
        <v>4.8205102565506004E-7</v>
      </c>
      <c r="K210">
        <v>3.2779177138480601E-10</v>
      </c>
      <c r="L210">
        <v>0.999999517621183</v>
      </c>
    </row>
    <row r="211" spans="1:12" x14ac:dyDescent="0.2">
      <c r="A211" t="s">
        <v>6691</v>
      </c>
      <c r="B211" t="s">
        <v>6700</v>
      </c>
      <c r="C211" t="s">
        <v>74</v>
      </c>
      <c r="D211" t="s">
        <v>6339</v>
      </c>
      <c r="E211" s="1" t="s">
        <v>16</v>
      </c>
      <c r="F211" t="s">
        <v>11</v>
      </c>
      <c r="G211" t="s">
        <v>6701</v>
      </c>
      <c r="H211" t="s">
        <v>6702</v>
      </c>
      <c r="I211" t="s">
        <v>6703</v>
      </c>
      <c r="J211">
        <v>1.2381297987945499E-7</v>
      </c>
      <c r="K211">
        <v>2.1844274581665802E-8</v>
      </c>
      <c r="L211">
        <v>0.99999985434274596</v>
      </c>
    </row>
    <row r="212" spans="1:12" x14ac:dyDescent="0.2">
      <c r="A212" t="s">
        <v>6691</v>
      </c>
      <c r="B212" t="s">
        <v>6696</v>
      </c>
      <c r="C212" t="s">
        <v>74</v>
      </c>
      <c r="D212" t="s">
        <v>6339</v>
      </c>
      <c r="E212" s="1" t="s">
        <v>16</v>
      </c>
      <c r="F212" t="s">
        <v>11</v>
      </c>
      <c r="G212" t="s">
        <v>6718</v>
      </c>
      <c r="H212" t="s">
        <v>6719</v>
      </c>
      <c r="I212" t="s">
        <v>6720</v>
      </c>
      <c r="J212">
        <v>6.5827056805688305E-8</v>
      </c>
      <c r="K212">
        <v>7.0642929579847402E-8</v>
      </c>
      <c r="L212">
        <v>0.99999986353001402</v>
      </c>
    </row>
    <row r="213" spans="1:12" x14ac:dyDescent="0.2">
      <c r="A213" t="s">
        <v>6691</v>
      </c>
      <c r="B213" t="s">
        <v>6696</v>
      </c>
      <c r="C213" t="s">
        <v>500</v>
      </c>
      <c r="D213" t="s">
        <v>6339</v>
      </c>
      <c r="E213" s="1" t="s">
        <v>16</v>
      </c>
      <c r="F213" t="s">
        <v>11</v>
      </c>
      <c r="G213" t="s">
        <v>6697</v>
      </c>
      <c r="H213" t="s">
        <v>6698</v>
      </c>
      <c r="I213" t="s">
        <v>6699</v>
      </c>
      <c r="J213">
        <v>6.2253940692832694E-8</v>
      </c>
      <c r="K213">
        <v>3.71047233709302E-7</v>
      </c>
      <c r="L213">
        <v>0.99999956669882595</v>
      </c>
    </row>
    <row r="214" spans="1:12" x14ac:dyDescent="0.2">
      <c r="A214" t="s">
        <v>6691</v>
      </c>
      <c r="B214" t="s">
        <v>6692</v>
      </c>
      <c r="C214" t="s">
        <v>74</v>
      </c>
      <c r="D214" t="s">
        <v>6339</v>
      </c>
      <c r="E214" s="1" t="s">
        <v>16</v>
      </c>
      <c r="F214" t="s">
        <v>11</v>
      </c>
      <c r="G214" t="s">
        <v>6704</v>
      </c>
      <c r="H214" t="s">
        <v>6705</v>
      </c>
      <c r="I214" t="s">
        <v>6706</v>
      </c>
      <c r="J214">
        <v>1.4618993481524701E-8</v>
      </c>
      <c r="K214">
        <v>1.6815837990862899E-12</v>
      </c>
      <c r="L214">
        <v>0.999999985379325</v>
      </c>
    </row>
    <row r="215" spans="1:12" x14ac:dyDescent="0.2">
      <c r="A215" t="s">
        <v>6691</v>
      </c>
      <c r="B215" t="s">
        <v>6692</v>
      </c>
      <c r="C215" t="s">
        <v>14</v>
      </c>
      <c r="D215" t="s">
        <v>6339</v>
      </c>
      <c r="E215" s="1" t="s">
        <v>16</v>
      </c>
      <c r="F215" t="s">
        <v>11</v>
      </c>
      <c r="G215" t="s">
        <v>6739</v>
      </c>
      <c r="H215" t="s">
        <v>6740</v>
      </c>
      <c r="I215" t="s">
        <v>19</v>
      </c>
      <c r="J215">
        <v>1.3421932688977599E-8</v>
      </c>
      <c r="K215">
        <v>5.3229474065891003E-5</v>
      </c>
      <c r="L215">
        <v>0.99994675710400205</v>
      </c>
    </row>
    <row r="216" spans="1:12" x14ac:dyDescent="0.2">
      <c r="A216" t="s">
        <v>6691</v>
      </c>
      <c r="B216" t="s">
        <v>6696</v>
      </c>
      <c r="C216" t="s">
        <v>74</v>
      </c>
      <c r="D216" t="s">
        <v>6339</v>
      </c>
      <c r="E216" s="1" t="s">
        <v>16</v>
      </c>
      <c r="F216" t="s">
        <v>11</v>
      </c>
      <c r="G216" t="s">
        <v>6719</v>
      </c>
      <c r="H216" t="s">
        <v>6721</v>
      </c>
      <c r="I216" t="s">
        <v>6722</v>
      </c>
      <c r="J216">
        <v>1.2067604180797901E-10</v>
      </c>
      <c r="K216">
        <v>6.0228331515839502E-12</v>
      </c>
      <c r="L216">
        <v>0.99999999987330102</v>
      </c>
    </row>
    <row r="217" spans="1:12" x14ac:dyDescent="0.2">
      <c r="A217" t="s">
        <v>6691</v>
      </c>
      <c r="B217" t="s">
        <v>6692</v>
      </c>
      <c r="C217" t="s">
        <v>500</v>
      </c>
      <c r="D217" t="s">
        <v>6339</v>
      </c>
      <c r="E217" s="1" t="s">
        <v>16</v>
      </c>
      <c r="F217" t="s">
        <v>11</v>
      </c>
      <c r="G217" t="s">
        <v>6693</v>
      </c>
      <c r="H217" t="s">
        <v>6694</v>
      </c>
      <c r="I217" t="s">
        <v>6695</v>
      </c>
      <c r="J217">
        <v>1.9755042416286699E-12</v>
      </c>
      <c r="K217">
        <v>1.25961501160198E-9</v>
      </c>
      <c r="L217">
        <v>0.99999999873840895</v>
      </c>
    </row>
    <row r="218" spans="1:12" x14ac:dyDescent="0.2">
      <c r="A218" t="s">
        <v>4125</v>
      </c>
      <c r="B218" t="s">
        <v>4126</v>
      </c>
      <c r="C218" t="s">
        <v>14</v>
      </c>
      <c r="D218" t="s">
        <v>4127</v>
      </c>
      <c r="E218" s="1" t="s">
        <v>16</v>
      </c>
      <c r="F218" t="s">
        <v>11</v>
      </c>
      <c r="G218" t="s">
        <v>4128</v>
      </c>
      <c r="H218" t="s">
        <v>4129</v>
      </c>
      <c r="I218" t="s">
        <v>4130</v>
      </c>
      <c r="J218">
        <v>1.41952818940987E-4</v>
      </c>
      <c r="K218">
        <v>1.10300316979835E-10</v>
      </c>
      <c r="L218">
        <v>0.99985804707075898</v>
      </c>
    </row>
    <row r="219" spans="1:12" x14ac:dyDescent="0.2">
      <c r="A219" t="s">
        <v>4125</v>
      </c>
      <c r="B219" t="s">
        <v>4126</v>
      </c>
      <c r="C219" t="s">
        <v>74</v>
      </c>
      <c r="D219" t="s">
        <v>4127</v>
      </c>
      <c r="E219" s="1" t="s">
        <v>16</v>
      </c>
      <c r="F219" t="s">
        <v>11</v>
      </c>
      <c r="G219" t="s">
        <v>4134</v>
      </c>
      <c r="H219" t="s">
        <v>4135</v>
      </c>
      <c r="I219" t="s">
        <v>4136</v>
      </c>
      <c r="J219">
        <v>1.16790215207169E-6</v>
      </c>
      <c r="K219">
        <v>4.9169864156313298E-11</v>
      </c>
      <c r="L219">
        <v>0.99999883204867801</v>
      </c>
    </row>
    <row r="220" spans="1:12" x14ac:dyDescent="0.2">
      <c r="A220" t="s">
        <v>4125</v>
      </c>
      <c r="B220" t="s">
        <v>4131</v>
      </c>
      <c r="C220" t="s">
        <v>14</v>
      </c>
      <c r="D220" t="s">
        <v>4127</v>
      </c>
      <c r="E220" s="1" t="s">
        <v>16</v>
      </c>
      <c r="F220" t="s">
        <v>11</v>
      </c>
      <c r="G220" t="s">
        <v>4129</v>
      </c>
      <c r="H220" t="s">
        <v>4132</v>
      </c>
      <c r="I220" t="s">
        <v>4133</v>
      </c>
      <c r="J220">
        <v>3.3735141706852999E-7</v>
      </c>
      <c r="K220">
        <v>2.5865534845588702E-12</v>
      </c>
      <c r="L220">
        <v>0.99999966264599605</v>
      </c>
    </row>
    <row r="221" spans="1:12" x14ac:dyDescent="0.2">
      <c r="A221" t="s">
        <v>4125</v>
      </c>
      <c r="B221" t="s">
        <v>4126</v>
      </c>
      <c r="C221" t="s">
        <v>74</v>
      </c>
      <c r="D221" t="s">
        <v>4127</v>
      </c>
      <c r="E221" s="1" t="s">
        <v>330</v>
      </c>
      <c r="F221" t="s">
        <v>11</v>
      </c>
      <c r="G221" t="s">
        <v>4137</v>
      </c>
      <c r="H221" t="s">
        <v>4138</v>
      </c>
      <c r="I221" t="s">
        <v>4139</v>
      </c>
      <c r="J221">
        <v>8.0694660073678602E-11</v>
      </c>
      <c r="K221">
        <v>4.0159325727082202E-18</v>
      </c>
      <c r="L221">
        <v>0.99999999991930499</v>
      </c>
    </row>
    <row r="222" spans="1:12" x14ac:dyDescent="0.2">
      <c r="A222" t="s">
        <v>3367</v>
      </c>
      <c r="B222" t="s">
        <v>3368</v>
      </c>
      <c r="C222" t="s">
        <v>74</v>
      </c>
      <c r="D222" t="s">
        <v>3036</v>
      </c>
      <c r="E222" s="1" t="s">
        <v>16</v>
      </c>
      <c r="F222" t="s">
        <v>10</v>
      </c>
      <c r="G222" t="s">
        <v>3369</v>
      </c>
      <c r="H222" t="s">
        <v>3370</v>
      </c>
      <c r="I222" t="s">
        <v>3371</v>
      </c>
      <c r="J222">
        <v>9.5068747517155497E-13</v>
      </c>
      <c r="K222">
        <v>0.98005053473801795</v>
      </c>
      <c r="L222">
        <v>1.99494652610312E-2</v>
      </c>
    </row>
    <row r="223" spans="1:12" x14ac:dyDescent="0.2">
      <c r="A223" t="s">
        <v>2187</v>
      </c>
      <c r="B223" t="s">
        <v>2192</v>
      </c>
      <c r="C223" t="s">
        <v>74</v>
      </c>
      <c r="D223" t="s">
        <v>407</v>
      </c>
      <c r="E223" s="1" t="s">
        <v>16</v>
      </c>
      <c r="F223" t="s">
        <v>11</v>
      </c>
      <c r="G223" t="s">
        <v>2193</v>
      </c>
      <c r="H223" t="s">
        <v>2194</v>
      </c>
      <c r="I223" t="s">
        <v>2195</v>
      </c>
      <c r="J223">
        <v>1.0257806411818099E-3</v>
      </c>
      <c r="K223">
        <v>3.3873016597584502E-6</v>
      </c>
      <c r="L223">
        <v>0.99897083205715798</v>
      </c>
    </row>
    <row r="224" spans="1:12" x14ac:dyDescent="0.2">
      <c r="A224" t="s">
        <v>2187</v>
      </c>
      <c r="B224" t="s">
        <v>2188</v>
      </c>
      <c r="C224" t="s">
        <v>74</v>
      </c>
      <c r="D224" t="s">
        <v>407</v>
      </c>
      <c r="E224" s="1" t="s">
        <v>16</v>
      </c>
      <c r="F224" t="s">
        <v>11</v>
      </c>
      <c r="G224" t="s">
        <v>2189</v>
      </c>
      <c r="H224" t="s">
        <v>2190</v>
      </c>
      <c r="I224" t="s">
        <v>2191</v>
      </c>
      <c r="J224">
        <v>4.3569807884560198E-6</v>
      </c>
      <c r="K224">
        <v>6.6613864635627101E-5</v>
      </c>
      <c r="L224">
        <v>0.99992902915457604</v>
      </c>
    </row>
    <row r="225" spans="1:12" x14ac:dyDescent="0.2">
      <c r="A225" t="s">
        <v>2187</v>
      </c>
      <c r="B225" t="s">
        <v>2188</v>
      </c>
      <c r="C225" t="s">
        <v>74</v>
      </c>
      <c r="D225" t="s">
        <v>407</v>
      </c>
      <c r="E225" s="1" t="s">
        <v>16</v>
      </c>
      <c r="F225" t="s">
        <v>10</v>
      </c>
      <c r="G225" t="s">
        <v>1219</v>
      </c>
      <c r="H225" t="s">
        <v>2196</v>
      </c>
      <c r="I225" t="s">
        <v>19</v>
      </c>
      <c r="J225">
        <v>4.5039454471408503E-15</v>
      </c>
      <c r="K225">
        <v>0.999998066264569</v>
      </c>
      <c r="L225">
        <v>1.9337354270492301E-6</v>
      </c>
    </row>
    <row r="226" spans="1:12" x14ac:dyDescent="0.2">
      <c r="A226" t="s">
        <v>3990</v>
      </c>
      <c r="B226">
        <v>248190</v>
      </c>
      <c r="C226" t="s">
        <v>26</v>
      </c>
      <c r="D226" t="s">
        <v>3906</v>
      </c>
      <c r="E226" s="1" t="s">
        <v>16</v>
      </c>
      <c r="F226" t="s">
        <v>9</v>
      </c>
      <c r="G226" t="s">
        <v>3992</v>
      </c>
      <c r="H226" t="s">
        <v>3994</v>
      </c>
      <c r="I226" t="s">
        <v>3995</v>
      </c>
      <c r="J226">
        <v>0.97127129311751503</v>
      </c>
      <c r="K226">
        <v>2.1832407709518598E-9</v>
      </c>
      <c r="L226">
        <v>2.8728704699243501E-2</v>
      </c>
    </row>
    <row r="227" spans="1:12" x14ac:dyDescent="0.2">
      <c r="A227" t="s">
        <v>3990</v>
      </c>
      <c r="B227">
        <v>248250</v>
      </c>
      <c r="C227" t="s">
        <v>26</v>
      </c>
      <c r="D227" t="s">
        <v>3906</v>
      </c>
      <c r="E227" s="1" t="s">
        <v>16</v>
      </c>
      <c r="F227" t="s">
        <v>9</v>
      </c>
      <c r="G227" t="s">
        <v>3991</v>
      </c>
      <c r="H227" t="s">
        <v>3992</v>
      </c>
      <c r="I227" t="s">
        <v>3993</v>
      </c>
      <c r="J227">
        <v>0.61419786604312199</v>
      </c>
      <c r="K227">
        <v>2.4448091981226499E-6</v>
      </c>
      <c r="L227">
        <v>0.38579968914767998</v>
      </c>
    </row>
    <row r="228" spans="1:12" x14ac:dyDescent="0.2">
      <c r="A228" t="s">
        <v>5200</v>
      </c>
      <c r="B228" t="s">
        <v>5210</v>
      </c>
      <c r="C228" t="s">
        <v>613</v>
      </c>
      <c r="D228" t="s">
        <v>4127</v>
      </c>
      <c r="E228" s="1" t="s">
        <v>16</v>
      </c>
      <c r="F228" t="s">
        <v>11</v>
      </c>
      <c r="G228" t="s">
        <v>5211</v>
      </c>
      <c r="H228" t="s">
        <v>5212</v>
      </c>
      <c r="I228" t="s">
        <v>5213</v>
      </c>
      <c r="J228">
        <v>0.274521678358076</v>
      </c>
      <c r="K228">
        <v>4.3909552886122899E-11</v>
      </c>
      <c r="L228">
        <v>0.72547832159801395</v>
      </c>
    </row>
    <row r="229" spans="1:12" x14ac:dyDescent="0.2">
      <c r="A229" t="s">
        <v>5200</v>
      </c>
      <c r="B229" t="s">
        <v>5210</v>
      </c>
      <c r="C229" t="s">
        <v>613</v>
      </c>
      <c r="D229" t="s">
        <v>4127</v>
      </c>
      <c r="E229" s="1" t="s">
        <v>16</v>
      </c>
      <c r="F229" t="s">
        <v>11</v>
      </c>
      <c r="G229" t="s">
        <v>5214</v>
      </c>
      <c r="H229" t="s">
        <v>5215</v>
      </c>
      <c r="I229" t="s">
        <v>5216</v>
      </c>
      <c r="J229">
        <v>1.8951369580703199E-4</v>
      </c>
      <c r="K229">
        <v>5.3992641280638595E-10</v>
      </c>
      <c r="L229">
        <v>0.99981048576426701</v>
      </c>
    </row>
    <row r="230" spans="1:12" x14ac:dyDescent="0.2">
      <c r="A230" t="s">
        <v>5200</v>
      </c>
      <c r="B230" t="s">
        <v>5201</v>
      </c>
      <c r="C230" t="s">
        <v>14</v>
      </c>
      <c r="D230" t="s">
        <v>4127</v>
      </c>
      <c r="E230" s="1" t="s">
        <v>16</v>
      </c>
      <c r="F230" t="s">
        <v>11</v>
      </c>
      <c r="G230" t="s">
        <v>5202</v>
      </c>
      <c r="H230" t="s">
        <v>5203</v>
      </c>
      <c r="I230" t="s">
        <v>5204</v>
      </c>
      <c r="J230">
        <v>8.9288067611313303E-8</v>
      </c>
      <c r="K230">
        <v>1.39716790492441E-4</v>
      </c>
      <c r="L230">
        <v>0.99986019392143999</v>
      </c>
    </row>
    <row r="231" spans="1:12" x14ac:dyDescent="0.2">
      <c r="A231" t="s">
        <v>5200</v>
      </c>
      <c r="B231" t="s">
        <v>5201</v>
      </c>
      <c r="C231" t="s">
        <v>74</v>
      </c>
      <c r="D231" t="s">
        <v>4127</v>
      </c>
      <c r="E231" s="1" t="s">
        <v>16</v>
      </c>
      <c r="F231" t="s">
        <v>11</v>
      </c>
      <c r="G231" t="s">
        <v>5207</v>
      </c>
      <c r="H231" t="s">
        <v>5208</v>
      </c>
      <c r="I231" t="s">
        <v>5209</v>
      </c>
      <c r="J231">
        <v>2.1703557133313099E-9</v>
      </c>
      <c r="K231">
        <v>9.58524438087484E-13</v>
      </c>
      <c r="L231">
        <v>0.99999999782868598</v>
      </c>
    </row>
    <row r="232" spans="1:12" x14ac:dyDescent="0.2">
      <c r="A232" t="s">
        <v>5200</v>
      </c>
      <c r="B232" t="s">
        <v>5205</v>
      </c>
      <c r="C232" t="s">
        <v>14</v>
      </c>
      <c r="D232" t="s">
        <v>4127</v>
      </c>
      <c r="E232" s="1" t="s">
        <v>16</v>
      </c>
      <c r="F232" t="s">
        <v>10</v>
      </c>
      <c r="G232" t="s">
        <v>19</v>
      </c>
      <c r="H232" t="s">
        <v>5206</v>
      </c>
      <c r="I232" t="s">
        <v>19</v>
      </c>
      <c r="J232">
        <v>8.9590306243270598E-10</v>
      </c>
      <c r="K232">
        <v>0.99999999910387505</v>
      </c>
      <c r="L232">
        <v>2.2191235517197501E-13</v>
      </c>
    </row>
    <row r="233" spans="1:12" x14ac:dyDescent="0.2">
      <c r="A233" t="s">
        <v>2736</v>
      </c>
      <c r="B233" t="s">
        <v>2737</v>
      </c>
      <c r="C233" t="s">
        <v>74</v>
      </c>
      <c r="D233" t="s">
        <v>407</v>
      </c>
      <c r="E233" s="1" t="s">
        <v>16</v>
      </c>
      <c r="F233" t="s">
        <v>11</v>
      </c>
      <c r="G233" t="s">
        <v>2744</v>
      </c>
      <c r="H233" t="s">
        <v>2745</v>
      </c>
      <c r="I233" t="s">
        <v>19</v>
      </c>
      <c r="J233">
        <v>5.8278391113247201E-4</v>
      </c>
      <c r="K233">
        <v>0.25667017124506503</v>
      </c>
      <c r="L233">
        <v>0.74274704484380305</v>
      </c>
    </row>
    <row r="234" spans="1:12" x14ac:dyDescent="0.2">
      <c r="A234" t="s">
        <v>2736</v>
      </c>
      <c r="B234" t="s">
        <v>2740</v>
      </c>
      <c r="C234" t="s">
        <v>14</v>
      </c>
      <c r="D234" t="s">
        <v>407</v>
      </c>
      <c r="E234" s="1" t="s">
        <v>16</v>
      </c>
      <c r="F234" t="s">
        <v>11</v>
      </c>
      <c r="G234" t="s">
        <v>2741</v>
      </c>
      <c r="H234" t="s">
        <v>2742</v>
      </c>
      <c r="I234" t="s">
        <v>2743</v>
      </c>
      <c r="J234">
        <v>4.5230420009168399E-7</v>
      </c>
      <c r="K234">
        <v>3.4114623579149502E-7</v>
      </c>
      <c r="L234">
        <v>0.99999920654956398</v>
      </c>
    </row>
    <row r="235" spans="1:12" x14ac:dyDescent="0.2">
      <c r="A235" t="s">
        <v>2736</v>
      </c>
      <c r="B235" t="s">
        <v>6306</v>
      </c>
      <c r="C235" t="s">
        <v>74</v>
      </c>
      <c r="D235" t="s">
        <v>5924</v>
      </c>
      <c r="E235" s="1" t="s">
        <v>330</v>
      </c>
      <c r="F235" t="s">
        <v>11</v>
      </c>
      <c r="G235" t="s">
        <v>6307</v>
      </c>
      <c r="H235" t="s">
        <v>6308</v>
      </c>
      <c r="I235" t="s">
        <v>6309</v>
      </c>
      <c r="J235">
        <v>2.5724511169420698E-7</v>
      </c>
      <c r="K235">
        <v>3.06034159340181E-11</v>
      </c>
      <c r="L235">
        <v>0.99999974272428505</v>
      </c>
    </row>
    <row r="236" spans="1:12" x14ac:dyDescent="0.2">
      <c r="A236" t="s">
        <v>2736</v>
      </c>
      <c r="B236" t="s">
        <v>2746</v>
      </c>
      <c r="C236" t="s">
        <v>894</v>
      </c>
      <c r="D236" t="s">
        <v>407</v>
      </c>
      <c r="E236" s="1" t="s">
        <v>16</v>
      </c>
      <c r="F236" t="s">
        <v>11</v>
      </c>
      <c r="G236" t="s">
        <v>1219</v>
      </c>
      <c r="H236" t="s">
        <v>2747</v>
      </c>
      <c r="I236" t="s">
        <v>19</v>
      </c>
      <c r="J236">
        <v>3.7950870666850203E-9</v>
      </c>
      <c r="K236">
        <v>2.7854793743188502E-4</v>
      </c>
      <c r="L236">
        <v>0.99972144826748099</v>
      </c>
    </row>
    <row r="237" spans="1:12" x14ac:dyDescent="0.2">
      <c r="A237" t="s">
        <v>2736</v>
      </c>
      <c r="B237" t="s">
        <v>2737</v>
      </c>
      <c r="C237" t="s">
        <v>74</v>
      </c>
      <c r="D237" t="s">
        <v>407</v>
      </c>
      <c r="E237" s="1" t="s">
        <v>16</v>
      </c>
      <c r="F237" t="s">
        <v>11</v>
      </c>
      <c r="G237" t="s">
        <v>2738</v>
      </c>
      <c r="H237" t="s">
        <v>2739</v>
      </c>
      <c r="I237" t="s">
        <v>19</v>
      </c>
      <c r="J237">
        <v>8.0764933315894096E-11</v>
      </c>
      <c r="K237">
        <v>2.00178458636554E-7</v>
      </c>
      <c r="L237">
        <v>0.99999979974077602</v>
      </c>
    </row>
    <row r="238" spans="1:12" x14ac:dyDescent="0.2">
      <c r="A238" t="s">
        <v>3535</v>
      </c>
      <c r="B238" t="s">
        <v>3536</v>
      </c>
      <c r="C238" t="s">
        <v>894</v>
      </c>
      <c r="D238" t="s">
        <v>3036</v>
      </c>
      <c r="E238" s="1" t="s">
        <v>16</v>
      </c>
      <c r="F238" t="s">
        <v>10</v>
      </c>
      <c r="G238" t="s">
        <v>19</v>
      </c>
      <c r="H238" t="s">
        <v>3537</v>
      </c>
      <c r="I238" t="s">
        <v>3538</v>
      </c>
      <c r="J238">
        <v>1.56635613643543E-25</v>
      </c>
      <c r="K238">
        <v>1</v>
      </c>
      <c r="L238">
        <v>2.62067519313641E-17</v>
      </c>
    </row>
    <row r="239" spans="1:12" x14ac:dyDescent="0.2">
      <c r="A239" t="s">
        <v>6286</v>
      </c>
      <c r="B239" t="s">
        <v>6287</v>
      </c>
      <c r="C239" t="s">
        <v>74</v>
      </c>
      <c r="D239" t="s">
        <v>5924</v>
      </c>
      <c r="E239" s="1" t="s">
        <v>16</v>
      </c>
      <c r="F239" t="s">
        <v>11</v>
      </c>
      <c r="G239" t="s">
        <v>6288</v>
      </c>
      <c r="H239" t="s">
        <v>6289</v>
      </c>
      <c r="I239" t="s">
        <v>6290</v>
      </c>
      <c r="J239">
        <v>2.3943953996863001E-4</v>
      </c>
      <c r="K239">
        <v>5.0220800764954502E-11</v>
      </c>
      <c r="L239">
        <v>0.99976056040980998</v>
      </c>
    </row>
    <row r="240" spans="1:12" x14ac:dyDescent="0.2">
      <c r="A240" t="s">
        <v>5653</v>
      </c>
      <c r="B240" t="s">
        <v>5654</v>
      </c>
      <c r="C240" t="s">
        <v>74</v>
      </c>
      <c r="D240" t="s">
        <v>4127</v>
      </c>
      <c r="E240" s="1" t="s">
        <v>16</v>
      </c>
      <c r="F240" t="s">
        <v>11</v>
      </c>
      <c r="G240" t="s">
        <v>5655</v>
      </c>
      <c r="H240" t="s">
        <v>5656</v>
      </c>
      <c r="I240" t="s">
        <v>5657</v>
      </c>
      <c r="J240">
        <v>1.3951627335997E-5</v>
      </c>
      <c r="K240">
        <v>2.9436143019641101E-8</v>
      </c>
      <c r="L240">
        <v>0.99998601893652095</v>
      </c>
    </row>
    <row r="241" spans="1:12" x14ac:dyDescent="0.2">
      <c r="A241" t="s">
        <v>411</v>
      </c>
      <c r="B241" t="s">
        <v>418</v>
      </c>
      <c r="C241" t="s">
        <v>74</v>
      </c>
      <c r="D241" t="s">
        <v>407</v>
      </c>
      <c r="E241" s="1" t="s">
        <v>16</v>
      </c>
      <c r="F241" t="s">
        <v>11</v>
      </c>
      <c r="G241" t="s">
        <v>419</v>
      </c>
      <c r="H241" t="s">
        <v>420</v>
      </c>
      <c r="I241" t="s">
        <v>421</v>
      </c>
      <c r="J241">
        <v>5.1739764019043602E-5</v>
      </c>
      <c r="K241">
        <v>6.9612246779056999E-8</v>
      </c>
      <c r="L241">
        <v>0.99994819062373397</v>
      </c>
    </row>
    <row r="242" spans="1:12" x14ac:dyDescent="0.2">
      <c r="A242" t="s">
        <v>411</v>
      </c>
      <c r="B242" t="s">
        <v>412</v>
      </c>
      <c r="C242" t="s">
        <v>14</v>
      </c>
      <c r="D242" t="s">
        <v>407</v>
      </c>
      <c r="E242" s="1" t="s">
        <v>16</v>
      </c>
      <c r="F242" t="s">
        <v>11</v>
      </c>
      <c r="G242" t="s">
        <v>413</v>
      </c>
      <c r="H242" t="s">
        <v>414</v>
      </c>
      <c r="I242" t="s">
        <v>19</v>
      </c>
      <c r="J242">
        <v>9.6213114409294201E-13</v>
      </c>
      <c r="K242">
        <v>3.2817469402989698E-8</v>
      </c>
      <c r="L242">
        <v>0.99999996718156803</v>
      </c>
    </row>
    <row r="243" spans="1:12" x14ac:dyDescent="0.2">
      <c r="A243" t="s">
        <v>411</v>
      </c>
      <c r="B243" t="s">
        <v>415</v>
      </c>
      <c r="C243" t="s">
        <v>14</v>
      </c>
      <c r="D243" t="s">
        <v>407</v>
      </c>
      <c r="E243" s="1" t="s">
        <v>16</v>
      </c>
      <c r="F243" t="s">
        <v>10</v>
      </c>
      <c r="G243" t="s">
        <v>416</v>
      </c>
      <c r="H243" t="s">
        <v>417</v>
      </c>
      <c r="I243" t="s">
        <v>19</v>
      </c>
      <c r="J243">
        <v>2.3192109780434802E-19</v>
      </c>
      <c r="K243">
        <v>0.99999999999997502</v>
      </c>
      <c r="L243">
        <v>2.4591354197358801E-14</v>
      </c>
    </row>
    <row r="244" spans="1:12" x14ac:dyDescent="0.2">
      <c r="A244" t="s">
        <v>4109</v>
      </c>
      <c r="B244">
        <v>170400</v>
      </c>
      <c r="C244" t="s">
        <v>660</v>
      </c>
      <c r="D244" t="s">
        <v>3906</v>
      </c>
      <c r="E244" s="1" t="s">
        <v>16</v>
      </c>
      <c r="F244" t="s">
        <v>9</v>
      </c>
      <c r="G244" t="s">
        <v>4110</v>
      </c>
      <c r="H244" t="s">
        <v>4111</v>
      </c>
      <c r="I244" t="s">
        <v>4112</v>
      </c>
      <c r="J244">
        <v>0.99999781841181201</v>
      </c>
      <c r="K244">
        <v>2.9628810538243003E-11</v>
      </c>
      <c r="L244">
        <v>2.1815585591410099E-6</v>
      </c>
    </row>
    <row r="245" spans="1:12" x14ac:dyDescent="0.2">
      <c r="A245" t="s">
        <v>7441</v>
      </c>
      <c r="B245" t="s">
        <v>7446</v>
      </c>
      <c r="C245" t="s">
        <v>613</v>
      </c>
      <c r="D245" t="s">
        <v>6339</v>
      </c>
      <c r="E245" s="1" t="s">
        <v>16</v>
      </c>
      <c r="F245" t="s">
        <v>11</v>
      </c>
      <c r="G245" t="s">
        <v>7463</v>
      </c>
      <c r="H245" t="s">
        <v>7464</v>
      </c>
      <c r="I245" t="s">
        <v>7465</v>
      </c>
      <c r="J245">
        <v>0.35073022830202</v>
      </c>
      <c r="K245">
        <v>1.38677850417121E-3</v>
      </c>
      <c r="L245">
        <v>0.64788299319380904</v>
      </c>
    </row>
    <row r="246" spans="1:12" x14ac:dyDescent="0.2">
      <c r="A246" t="s">
        <v>7441</v>
      </c>
      <c r="B246" t="s">
        <v>7442</v>
      </c>
      <c r="C246" t="s">
        <v>613</v>
      </c>
      <c r="D246" t="s">
        <v>6339</v>
      </c>
      <c r="E246" s="1" t="s">
        <v>16</v>
      </c>
      <c r="F246" t="s">
        <v>11</v>
      </c>
      <c r="G246" t="s">
        <v>7460</v>
      </c>
      <c r="H246" t="s">
        <v>7461</v>
      </c>
      <c r="I246" t="s">
        <v>7462</v>
      </c>
      <c r="J246">
        <v>1.5794162817950999E-2</v>
      </c>
      <c r="K246">
        <v>1.4908864063521599E-6</v>
      </c>
      <c r="L246">
        <v>0.98420434629564302</v>
      </c>
    </row>
    <row r="247" spans="1:12" x14ac:dyDescent="0.2">
      <c r="A247" t="s">
        <v>7441</v>
      </c>
      <c r="B247" t="s">
        <v>7442</v>
      </c>
      <c r="C247" t="s">
        <v>74</v>
      </c>
      <c r="D247" t="s">
        <v>6339</v>
      </c>
      <c r="E247" s="1" t="s">
        <v>16</v>
      </c>
      <c r="F247" t="s">
        <v>11</v>
      </c>
      <c r="G247" t="s">
        <v>7453</v>
      </c>
      <c r="H247" t="s">
        <v>7454</v>
      </c>
      <c r="I247" t="s">
        <v>7455</v>
      </c>
      <c r="J247">
        <v>3.51002577366203E-6</v>
      </c>
      <c r="K247">
        <v>6.2681023539026094E-5</v>
      </c>
      <c r="L247">
        <v>0.99993380895068695</v>
      </c>
    </row>
    <row r="248" spans="1:12" x14ac:dyDescent="0.2">
      <c r="A248" t="s">
        <v>7441</v>
      </c>
      <c r="B248" t="s">
        <v>7446</v>
      </c>
      <c r="C248" t="s">
        <v>500</v>
      </c>
      <c r="D248" t="s">
        <v>6339</v>
      </c>
      <c r="E248" s="1" t="s">
        <v>16</v>
      </c>
      <c r="F248" t="s">
        <v>11</v>
      </c>
      <c r="G248" t="s">
        <v>7447</v>
      </c>
      <c r="H248" t="s">
        <v>7448</v>
      </c>
      <c r="I248" t="s">
        <v>7449</v>
      </c>
      <c r="J248">
        <v>2.28833896916312E-7</v>
      </c>
      <c r="K248">
        <v>9.4864220093170094E-5</v>
      </c>
      <c r="L248">
        <v>0.99990490694600997</v>
      </c>
    </row>
    <row r="249" spans="1:12" x14ac:dyDescent="0.2">
      <c r="A249" t="s">
        <v>7441</v>
      </c>
      <c r="B249" t="s">
        <v>7456</v>
      </c>
      <c r="C249" t="s">
        <v>74</v>
      </c>
      <c r="D249" t="s">
        <v>6339</v>
      </c>
      <c r="E249" s="1" t="s">
        <v>16</v>
      </c>
      <c r="F249" t="s">
        <v>11</v>
      </c>
      <c r="G249" t="s">
        <v>7457</v>
      </c>
      <c r="H249" t="s">
        <v>7458</v>
      </c>
      <c r="I249" t="s">
        <v>7459</v>
      </c>
      <c r="J249">
        <v>2.1113925282365398E-9</v>
      </c>
      <c r="K249">
        <v>2.9005981510500801E-8</v>
      </c>
      <c r="L249">
        <v>0.99999996888262599</v>
      </c>
    </row>
    <row r="250" spans="1:12" x14ac:dyDescent="0.2">
      <c r="A250" t="s">
        <v>7441</v>
      </c>
      <c r="B250" t="s">
        <v>7442</v>
      </c>
      <c r="C250" t="s">
        <v>74</v>
      </c>
      <c r="D250" t="s">
        <v>6339</v>
      </c>
      <c r="E250" s="1" t="s">
        <v>16</v>
      </c>
      <c r="F250" t="s">
        <v>11</v>
      </c>
      <c r="G250" t="s">
        <v>7450</v>
      </c>
      <c r="H250" t="s">
        <v>7451</v>
      </c>
      <c r="I250" t="s">
        <v>7452</v>
      </c>
      <c r="J250">
        <v>2.0341655900370902E-9</v>
      </c>
      <c r="K250">
        <v>4.4549215585166302E-7</v>
      </c>
      <c r="L250">
        <v>0.999999552473679</v>
      </c>
    </row>
    <row r="251" spans="1:12" x14ac:dyDescent="0.2">
      <c r="A251" t="s">
        <v>7441</v>
      </c>
      <c r="B251" t="s">
        <v>7442</v>
      </c>
      <c r="C251" t="s">
        <v>500</v>
      </c>
      <c r="D251" t="s">
        <v>6339</v>
      </c>
      <c r="E251" s="1" t="s">
        <v>16</v>
      </c>
      <c r="F251" t="s">
        <v>11</v>
      </c>
      <c r="G251" t="s">
        <v>7443</v>
      </c>
      <c r="H251" t="s">
        <v>7444</v>
      </c>
      <c r="I251" t="s">
        <v>7445</v>
      </c>
      <c r="J251">
        <v>1.85097656614452E-13</v>
      </c>
      <c r="K251">
        <v>3.7392427319220397E-9</v>
      </c>
      <c r="L251">
        <v>0.99999999626057201</v>
      </c>
    </row>
    <row r="252" spans="1:12" x14ac:dyDescent="0.2">
      <c r="A252" t="s">
        <v>1489</v>
      </c>
      <c r="B252" t="s">
        <v>1490</v>
      </c>
      <c r="C252" t="s">
        <v>14</v>
      </c>
      <c r="D252" t="s">
        <v>407</v>
      </c>
      <c r="E252" s="1" t="s">
        <v>16</v>
      </c>
      <c r="F252" t="s">
        <v>10</v>
      </c>
      <c r="G252" t="s">
        <v>1491</v>
      </c>
      <c r="H252" t="s">
        <v>1492</v>
      </c>
      <c r="I252" t="s">
        <v>1493</v>
      </c>
      <c r="J252">
        <v>1.05393055644614E-2</v>
      </c>
      <c r="K252">
        <v>0.815171143467462</v>
      </c>
      <c r="L252">
        <v>0.17428955096807699</v>
      </c>
    </row>
    <row r="253" spans="1:12" x14ac:dyDescent="0.2">
      <c r="A253" t="s">
        <v>2773</v>
      </c>
      <c r="B253" t="s">
        <v>8749</v>
      </c>
      <c r="C253" t="s">
        <v>613</v>
      </c>
      <c r="D253" t="s">
        <v>6339</v>
      </c>
      <c r="E253" s="1" t="s">
        <v>16</v>
      </c>
      <c r="F253" t="s">
        <v>9</v>
      </c>
      <c r="G253" t="s">
        <v>8750</v>
      </c>
      <c r="H253" t="s">
        <v>8751</v>
      </c>
      <c r="I253" t="s">
        <v>8752</v>
      </c>
      <c r="J253">
        <v>0.92312326080806695</v>
      </c>
      <c r="K253">
        <v>1.6159376662393499E-10</v>
      </c>
      <c r="L253">
        <v>7.6876739030339203E-2</v>
      </c>
    </row>
    <row r="254" spans="1:12" x14ac:dyDescent="0.2">
      <c r="A254" t="s">
        <v>2773</v>
      </c>
      <c r="B254" t="s">
        <v>8745</v>
      </c>
      <c r="C254" t="s">
        <v>74</v>
      </c>
      <c r="D254" t="s">
        <v>6339</v>
      </c>
      <c r="E254" s="1" t="s">
        <v>16</v>
      </c>
      <c r="F254" t="s">
        <v>11</v>
      </c>
      <c r="G254" t="s">
        <v>8746</v>
      </c>
      <c r="H254" t="s">
        <v>8747</v>
      </c>
      <c r="I254" t="s">
        <v>8748</v>
      </c>
      <c r="J254">
        <v>5.80644579613047E-5</v>
      </c>
      <c r="K254">
        <v>2.0070190125111402E-12</v>
      </c>
      <c r="L254">
        <v>0.99994193554003197</v>
      </c>
    </row>
    <row r="255" spans="1:12" x14ac:dyDescent="0.2">
      <c r="A255" t="s">
        <v>2773</v>
      </c>
      <c r="B255" t="s">
        <v>5741</v>
      </c>
      <c r="C255" t="s">
        <v>14</v>
      </c>
      <c r="D255" t="s">
        <v>4127</v>
      </c>
      <c r="E255" s="1" t="s">
        <v>16</v>
      </c>
      <c r="F255" t="s">
        <v>11</v>
      </c>
      <c r="G255" t="s">
        <v>5742</v>
      </c>
      <c r="H255" t="s">
        <v>5743</v>
      </c>
      <c r="I255" t="s">
        <v>5744</v>
      </c>
      <c r="J255">
        <v>3.6868067345873598E-6</v>
      </c>
      <c r="K255">
        <v>5.9959539112985302E-12</v>
      </c>
      <c r="L255">
        <v>0.99999631318727</v>
      </c>
    </row>
    <row r="256" spans="1:12" x14ac:dyDescent="0.2">
      <c r="A256" t="s">
        <v>2773</v>
      </c>
      <c r="B256" t="s">
        <v>3784</v>
      </c>
      <c r="C256" t="s">
        <v>14</v>
      </c>
      <c r="D256" t="s">
        <v>3710</v>
      </c>
      <c r="E256" s="1" t="s">
        <v>16</v>
      </c>
      <c r="F256" t="s">
        <v>11</v>
      </c>
      <c r="G256" t="s">
        <v>19</v>
      </c>
      <c r="H256" t="s">
        <v>3819</v>
      </c>
      <c r="I256" t="s">
        <v>3820</v>
      </c>
      <c r="J256">
        <v>1.48427007409453E-8</v>
      </c>
      <c r="K256">
        <v>6.4000986538105504E-6</v>
      </c>
      <c r="L256">
        <v>0.999993585058645</v>
      </c>
    </row>
    <row r="257" spans="1:12" x14ac:dyDescent="0.2">
      <c r="A257" t="s">
        <v>2773</v>
      </c>
      <c r="B257" t="s">
        <v>6330</v>
      </c>
      <c r="C257" t="s">
        <v>14</v>
      </c>
      <c r="D257" t="s">
        <v>5924</v>
      </c>
      <c r="E257" s="1" t="s">
        <v>16</v>
      </c>
      <c r="F257" t="s">
        <v>11</v>
      </c>
      <c r="G257" t="s">
        <v>3819</v>
      </c>
      <c r="H257" t="s">
        <v>6331</v>
      </c>
      <c r="I257" t="s">
        <v>6332</v>
      </c>
      <c r="J257">
        <v>1.29837176818349E-8</v>
      </c>
      <c r="K257">
        <v>3.04710682535574E-6</v>
      </c>
      <c r="L257">
        <v>0.99999693990945704</v>
      </c>
    </row>
    <row r="258" spans="1:12" x14ac:dyDescent="0.2">
      <c r="A258" t="s">
        <v>2773</v>
      </c>
      <c r="B258" t="s">
        <v>6333</v>
      </c>
      <c r="C258" t="s">
        <v>14</v>
      </c>
      <c r="D258" t="s">
        <v>5924</v>
      </c>
      <c r="E258" s="1" t="s">
        <v>16</v>
      </c>
      <c r="F258" t="s">
        <v>11</v>
      </c>
      <c r="G258" t="s">
        <v>6334</v>
      </c>
      <c r="H258" t="s">
        <v>6335</v>
      </c>
      <c r="I258" t="s">
        <v>6336</v>
      </c>
      <c r="J258">
        <v>1.4433587886036801E-9</v>
      </c>
      <c r="K258">
        <v>1.21006486142153E-5</v>
      </c>
      <c r="L258">
        <v>0.999987897908027</v>
      </c>
    </row>
    <row r="259" spans="1:12" x14ac:dyDescent="0.2">
      <c r="A259" t="s">
        <v>2773</v>
      </c>
      <c r="B259" t="s">
        <v>8753</v>
      </c>
      <c r="C259" t="s">
        <v>894</v>
      </c>
      <c r="D259" t="s">
        <v>6339</v>
      </c>
      <c r="E259" s="1" t="s">
        <v>16</v>
      </c>
      <c r="F259" t="s">
        <v>11</v>
      </c>
      <c r="G259" t="s">
        <v>1219</v>
      </c>
      <c r="H259" t="s">
        <v>8754</v>
      </c>
      <c r="I259" t="s">
        <v>19</v>
      </c>
      <c r="J259">
        <v>1.06672410125173E-11</v>
      </c>
      <c r="K259">
        <v>9.1284477381038808E-6</v>
      </c>
      <c r="L259">
        <v>0.99999087154159505</v>
      </c>
    </row>
    <row r="260" spans="1:12" x14ac:dyDescent="0.2">
      <c r="A260" t="s">
        <v>2773</v>
      </c>
      <c r="B260" t="s">
        <v>2774</v>
      </c>
      <c r="C260" t="s">
        <v>14</v>
      </c>
      <c r="D260" t="s">
        <v>407</v>
      </c>
      <c r="E260" s="1" t="s">
        <v>16</v>
      </c>
      <c r="F260" t="s">
        <v>11</v>
      </c>
      <c r="G260" t="s">
        <v>2775</v>
      </c>
      <c r="H260" t="s">
        <v>2776</v>
      </c>
      <c r="I260" t="s">
        <v>2777</v>
      </c>
      <c r="J260">
        <v>3.9975254128313804E-12</v>
      </c>
      <c r="K260">
        <v>6.4474814883072199E-10</v>
      </c>
      <c r="L260">
        <v>0.99999999935125405</v>
      </c>
    </row>
    <row r="261" spans="1:12" x14ac:dyDescent="0.2">
      <c r="A261" t="s">
        <v>9021</v>
      </c>
      <c r="B261" t="s">
        <v>9022</v>
      </c>
      <c r="C261" t="s">
        <v>14</v>
      </c>
      <c r="D261" t="s">
        <v>8821</v>
      </c>
      <c r="E261" s="1" t="s">
        <v>16</v>
      </c>
      <c r="F261" t="s">
        <v>11</v>
      </c>
      <c r="G261" t="s">
        <v>19</v>
      </c>
      <c r="H261" t="s">
        <v>9023</v>
      </c>
      <c r="I261" t="s">
        <v>19</v>
      </c>
      <c r="J261">
        <v>8.3653986120143502E-8</v>
      </c>
      <c r="K261">
        <v>4.5689080935747504E-3</v>
      </c>
      <c r="L261">
        <v>0.99543100825243902</v>
      </c>
    </row>
    <row r="262" spans="1:12" x14ac:dyDescent="0.2">
      <c r="A262" t="s">
        <v>1084</v>
      </c>
      <c r="B262" t="s">
        <v>1085</v>
      </c>
      <c r="C262" t="s">
        <v>14</v>
      </c>
      <c r="D262" t="s">
        <v>407</v>
      </c>
      <c r="E262" s="1" t="s">
        <v>16</v>
      </c>
      <c r="F262" t="s">
        <v>11</v>
      </c>
      <c r="G262" t="s">
        <v>1086</v>
      </c>
      <c r="H262" t="s">
        <v>1087</v>
      </c>
      <c r="I262" t="s">
        <v>1088</v>
      </c>
      <c r="J262">
        <v>3.2759045243888399E-6</v>
      </c>
      <c r="K262">
        <v>2.03363104399472E-5</v>
      </c>
      <c r="L262">
        <v>0.99997638778503595</v>
      </c>
    </row>
    <row r="263" spans="1:12" x14ac:dyDescent="0.2">
      <c r="A263" t="s">
        <v>6238</v>
      </c>
      <c r="B263" t="s">
        <v>6239</v>
      </c>
      <c r="C263" t="s">
        <v>74</v>
      </c>
      <c r="D263" t="s">
        <v>5924</v>
      </c>
      <c r="E263" s="1" t="s">
        <v>16</v>
      </c>
      <c r="F263" t="s">
        <v>11</v>
      </c>
      <c r="G263" t="s">
        <v>6240</v>
      </c>
      <c r="H263" t="s">
        <v>6241</v>
      </c>
      <c r="I263" t="s">
        <v>6242</v>
      </c>
      <c r="J263">
        <v>4.1914178106084601E-5</v>
      </c>
      <c r="K263">
        <v>2.4830858200157102E-9</v>
      </c>
      <c r="L263">
        <v>0.99995808333880798</v>
      </c>
    </row>
    <row r="264" spans="1:12" x14ac:dyDescent="0.2">
      <c r="A264" t="s">
        <v>6171</v>
      </c>
      <c r="B264" t="s">
        <v>6172</v>
      </c>
      <c r="C264" t="s">
        <v>4</v>
      </c>
      <c r="D264" t="s">
        <v>5924</v>
      </c>
      <c r="E264" s="1" t="s">
        <v>330</v>
      </c>
      <c r="F264" t="s">
        <v>11</v>
      </c>
      <c r="G264" t="s">
        <v>6173</v>
      </c>
      <c r="H264" t="s">
        <v>6174</v>
      </c>
      <c r="I264" t="s">
        <v>6175</v>
      </c>
      <c r="J264">
        <v>4.4444724159390302E-11</v>
      </c>
      <c r="K264">
        <v>3.0131694637920698E-13</v>
      </c>
      <c r="L264">
        <v>0.99999999995525402</v>
      </c>
    </row>
    <row r="265" spans="1:12" x14ac:dyDescent="0.2">
      <c r="A265" t="s">
        <v>6337</v>
      </c>
      <c r="B265" t="s">
        <v>6358</v>
      </c>
      <c r="C265" t="s">
        <v>613</v>
      </c>
      <c r="D265" t="s">
        <v>6339</v>
      </c>
      <c r="E265" s="1" t="s">
        <v>16</v>
      </c>
      <c r="F265" t="s">
        <v>9</v>
      </c>
      <c r="G265" t="s">
        <v>6359</v>
      </c>
      <c r="H265" t="s">
        <v>6360</v>
      </c>
      <c r="I265" t="s">
        <v>6361</v>
      </c>
      <c r="J265">
        <v>0.59765947890870696</v>
      </c>
      <c r="K265">
        <v>2.55422869279402E-9</v>
      </c>
      <c r="L265">
        <v>0.40234051853706398</v>
      </c>
    </row>
    <row r="266" spans="1:12" x14ac:dyDescent="0.2">
      <c r="A266" t="s">
        <v>6337</v>
      </c>
      <c r="B266" t="s">
        <v>6346</v>
      </c>
      <c r="C266" t="s">
        <v>613</v>
      </c>
      <c r="D266" t="s">
        <v>6339</v>
      </c>
      <c r="E266" s="1" t="s">
        <v>16</v>
      </c>
      <c r="F266" t="s">
        <v>11</v>
      </c>
      <c r="G266" t="s">
        <v>6355</v>
      </c>
      <c r="H266" t="s">
        <v>6356</v>
      </c>
      <c r="I266" t="s">
        <v>6357</v>
      </c>
      <c r="J266">
        <v>1.3957958800393799E-4</v>
      </c>
      <c r="K266">
        <v>4.4663195797548499E-9</v>
      </c>
      <c r="L266">
        <v>0.99986041594567598</v>
      </c>
    </row>
    <row r="267" spans="1:12" x14ac:dyDescent="0.2">
      <c r="A267" t="s">
        <v>6337</v>
      </c>
      <c r="B267" t="s">
        <v>6352</v>
      </c>
      <c r="C267" t="s">
        <v>613</v>
      </c>
      <c r="D267" t="s">
        <v>6339</v>
      </c>
      <c r="E267" s="1" t="s">
        <v>16</v>
      </c>
      <c r="F267" t="s">
        <v>11</v>
      </c>
      <c r="G267" t="s">
        <v>19</v>
      </c>
      <c r="H267" t="s">
        <v>6353</v>
      </c>
      <c r="I267" t="s">
        <v>6354</v>
      </c>
      <c r="J267">
        <v>4.44655595918031E-5</v>
      </c>
      <c r="K267">
        <v>1.1085949253590899E-2</v>
      </c>
      <c r="L267">
        <v>0.988869585186817</v>
      </c>
    </row>
    <row r="268" spans="1:12" x14ac:dyDescent="0.2">
      <c r="A268" t="s">
        <v>6337</v>
      </c>
      <c r="B268" t="s">
        <v>6338</v>
      </c>
      <c r="C268" t="s">
        <v>74</v>
      </c>
      <c r="D268" t="s">
        <v>6339</v>
      </c>
      <c r="E268" s="1" t="s">
        <v>16</v>
      </c>
      <c r="F268" t="s">
        <v>11</v>
      </c>
      <c r="G268" t="s">
        <v>6349</v>
      </c>
      <c r="H268" t="s">
        <v>6350</v>
      </c>
      <c r="I268" t="s">
        <v>6351</v>
      </c>
      <c r="J268">
        <v>8.0698361185647902E-8</v>
      </c>
      <c r="K268">
        <v>3.0612075941213797E-8</v>
      </c>
      <c r="L268">
        <v>0.99999988868956302</v>
      </c>
    </row>
    <row r="269" spans="1:12" x14ac:dyDescent="0.2">
      <c r="A269" t="s">
        <v>6337</v>
      </c>
      <c r="B269" t="s">
        <v>6362</v>
      </c>
      <c r="C269" t="s">
        <v>894</v>
      </c>
      <c r="D269" t="s">
        <v>6339</v>
      </c>
      <c r="E269" s="1" t="s">
        <v>16</v>
      </c>
      <c r="F269" t="s">
        <v>11</v>
      </c>
      <c r="G269" t="s">
        <v>6363</v>
      </c>
      <c r="H269" t="s">
        <v>6364</v>
      </c>
      <c r="I269" t="s">
        <v>6365</v>
      </c>
      <c r="J269">
        <v>1.8493247567655299E-9</v>
      </c>
      <c r="K269">
        <v>8.8683744486451193E-9</v>
      </c>
      <c r="L269">
        <v>0.99999998928230105</v>
      </c>
    </row>
    <row r="270" spans="1:12" x14ac:dyDescent="0.2">
      <c r="A270" t="s">
        <v>6337</v>
      </c>
      <c r="B270" t="s">
        <v>6346</v>
      </c>
      <c r="C270" t="s">
        <v>500</v>
      </c>
      <c r="D270" t="s">
        <v>6339</v>
      </c>
      <c r="E270" s="1" t="s">
        <v>16</v>
      </c>
      <c r="F270" t="s">
        <v>11</v>
      </c>
      <c r="G270" t="s">
        <v>6344</v>
      </c>
      <c r="H270" t="s">
        <v>6347</v>
      </c>
      <c r="I270" t="s">
        <v>6348</v>
      </c>
      <c r="J270">
        <v>5.68372499065573E-11</v>
      </c>
      <c r="K270">
        <v>4.0457341590108697E-12</v>
      </c>
      <c r="L270">
        <v>0.99999999993911703</v>
      </c>
    </row>
    <row r="271" spans="1:12" x14ac:dyDescent="0.2">
      <c r="A271" t="s">
        <v>6337</v>
      </c>
      <c r="B271" t="s">
        <v>6338</v>
      </c>
      <c r="C271" t="s">
        <v>500</v>
      </c>
      <c r="D271" t="s">
        <v>6339</v>
      </c>
      <c r="E271" s="1" t="s">
        <v>16</v>
      </c>
      <c r="F271" t="s">
        <v>11</v>
      </c>
      <c r="G271" t="s">
        <v>6340</v>
      </c>
      <c r="H271" t="s">
        <v>6341</v>
      </c>
      <c r="I271" t="s">
        <v>6342</v>
      </c>
      <c r="J271">
        <v>5.0493761972505703E-12</v>
      </c>
      <c r="K271">
        <v>2.8419561146172901E-9</v>
      </c>
      <c r="L271">
        <v>0.99999999715299404</v>
      </c>
    </row>
    <row r="272" spans="1:12" x14ac:dyDescent="0.2">
      <c r="A272" t="s">
        <v>6337</v>
      </c>
      <c r="B272" t="s">
        <v>6343</v>
      </c>
      <c r="C272" t="s">
        <v>500</v>
      </c>
      <c r="D272" t="s">
        <v>6339</v>
      </c>
      <c r="E272" s="1" t="s">
        <v>16</v>
      </c>
      <c r="F272" t="s">
        <v>11</v>
      </c>
      <c r="G272" t="s">
        <v>6341</v>
      </c>
      <c r="H272" t="s">
        <v>6344</v>
      </c>
      <c r="I272" t="s">
        <v>6345</v>
      </c>
      <c r="J272">
        <v>8.1294471164029001E-13</v>
      </c>
      <c r="K272">
        <v>3.6132369590755002E-10</v>
      </c>
      <c r="L272">
        <v>0.99999999963786401</v>
      </c>
    </row>
    <row r="273" spans="1:12" x14ac:dyDescent="0.2">
      <c r="A273" t="s">
        <v>8613</v>
      </c>
      <c r="B273" t="s">
        <v>8614</v>
      </c>
      <c r="C273" t="s">
        <v>14</v>
      </c>
      <c r="D273" t="s">
        <v>6339</v>
      </c>
      <c r="E273" s="1" t="s">
        <v>16</v>
      </c>
      <c r="F273" t="s">
        <v>11</v>
      </c>
      <c r="G273" t="s">
        <v>8615</v>
      </c>
      <c r="H273" t="s">
        <v>8616</v>
      </c>
      <c r="I273" t="s">
        <v>8617</v>
      </c>
      <c r="J273">
        <v>1.8588737938168801E-6</v>
      </c>
      <c r="K273">
        <v>1.13904821941221E-7</v>
      </c>
      <c r="L273">
        <v>0.99999802722138398</v>
      </c>
    </row>
    <row r="274" spans="1:12" x14ac:dyDescent="0.2">
      <c r="A274" t="s">
        <v>4955</v>
      </c>
      <c r="B274" t="s">
        <v>4974</v>
      </c>
      <c r="C274" t="s">
        <v>613</v>
      </c>
      <c r="D274" t="s">
        <v>4127</v>
      </c>
      <c r="E274" s="1" t="s">
        <v>16</v>
      </c>
      <c r="F274" t="s">
        <v>11</v>
      </c>
      <c r="G274" t="s">
        <v>4975</v>
      </c>
      <c r="H274" t="s">
        <v>4976</v>
      </c>
      <c r="I274" t="s">
        <v>4977</v>
      </c>
      <c r="J274">
        <v>8.0299908415129399E-3</v>
      </c>
      <c r="K274">
        <v>1.0559988343457499E-9</v>
      </c>
      <c r="L274">
        <v>0.99197000810248803</v>
      </c>
    </row>
    <row r="275" spans="1:12" x14ac:dyDescent="0.2">
      <c r="A275" t="s">
        <v>4955</v>
      </c>
      <c r="B275" t="s">
        <v>4958</v>
      </c>
      <c r="C275" t="s">
        <v>74</v>
      </c>
      <c r="D275" t="s">
        <v>4127</v>
      </c>
      <c r="E275" s="1" t="s">
        <v>16</v>
      </c>
      <c r="F275" t="s">
        <v>11</v>
      </c>
      <c r="G275" t="s">
        <v>4959</v>
      </c>
      <c r="H275" t="s">
        <v>4960</v>
      </c>
      <c r="I275" t="s">
        <v>4961</v>
      </c>
      <c r="J275">
        <v>3.65129707655951E-3</v>
      </c>
      <c r="K275">
        <v>2.4121679439880502E-9</v>
      </c>
      <c r="L275">
        <v>0.996348700511272</v>
      </c>
    </row>
    <row r="276" spans="1:12" x14ac:dyDescent="0.2">
      <c r="A276" t="s">
        <v>4955</v>
      </c>
      <c r="B276" t="s">
        <v>4962</v>
      </c>
      <c r="C276" t="s">
        <v>74</v>
      </c>
      <c r="D276" t="s">
        <v>4127</v>
      </c>
      <c r="E276" s="1" t="s">
        <v>16</v>
      </c>
      <c r="F276" t="s">
        <v>11</v>
      </c>
      <c r="G276" t="s">
        <v>4963</v>
      </c>
      <c r="H276" t="s">
        <v>4964</v>
      </c>
      <c r="I276" t="s">
        <v>4965</v>
      </c>
      <c r="J276">
        <v>5.3996388680271002E-5</v>
      </c>
      <c r="K276">
        <v>2.7518524916002698E-10</v>
      </c>
      <c r="L276">
        <v>0.99994600333613404</v>
      </c>
    </row>
    <row r="277" spans="1:12" x14ac:dyDescent="0.2">
      <c r="A277" t="s">
        <v>4955</v>
      </c>
      <c r="B277" t="s">
        <v>4966</v>
      </c>
      <c r="C277" t="s">
        <v>74</v>
      </c>
      <c r="D277" t="s">
        <v>4127</v>
      </c>
      <c r="E277" s="1" t="s">
        <v>16</v>
      </c>
      <c r="F277" t="s">
        <v>11</v>
      </c>
      <c r="G277" t="s">
        <v>4967</v>
      </c>
      <c r="H277" t="s">
        <v>4968</v>
      </c>
      <c r="I277" t="s">
        <v>4969</v>
      </c>
      <c r="J277">
        <v>7.1370358128732905E-7</v>
      </c>
      <c r="K277">
        <v>1.4744265055264802E-11</v>
      </c>
      <c r="L277">
        <v>0.999999286281674</v>
      </c>
    </row>
    <row r="278" spans="1:12" x14ac:dyDescent="0.2">
      <c r="A278" t="s">
        <v>4955</v>
      </c>
      <c r="B278" t="s">
        <v>4970</v>
      </c>
      <c r="C278" t="s">
        <v>74</v>
      </c>
      <c r="D278" t="s">
        <v>4127</v>
      </c>
      <c r="E278" s="1" t="s">
        <v>16</v>
      </c>
      <c r="F278" t="s">
        <v>11</v>
      </c>
      <c r="G278" t="s">
        <v>4971</v>
      </c>
      <c r="H278" t="s">
        <v>4972</v>
      </c>
      <c r="I278" t="s">
        <v>4973</v>
      </c>
      <c r="J278">
        <v>1.9729269684730199E-8</v>
      </c>
      <c r="K278">
        <v>3.20159645926148E-10</v>
      </c>
      <c r="L278">
        <v>0.99999997995057099</v>
      </c>
    </row>
    <row r="279" spans="1:12" x14ac:dyDescent="0.2">
      <c r="A279" t="s">
        <v>4955</v>
      </c>
      <c r="B279" t="s">
        <v>4341</v>
      </c>
      <c r="C279" t="s">
        <v>14</v>
      </c>
      <c r="D279" t="s">
        <v>4127</v>
      </c>
      <c r="E279" s="1" t="s">
        <v>16</v>
      </c>
      <c r="F279" t="s">
        <v>10</v>
      </c>
      <c r="G279" t="s">
        <v>4956</v>
      </c>
      <c r="H279" t="s">
        <v>4957</v>
      </c>
      <c r="I279" t="s">
        <v>19</v>
      </c>
      <c r="J279">
        <v>2.54625433564823E-9</v>
      </c>
      <c r="K279">
        <v>0.99999712417143305</v>
      </c>
      <c r="L279">
        <v>2.8732823129185402E-6</v>
      </c>
    </row>
    <row r="280" spans="1:12" x14ac:dyDescent="0.2">
      <c r="A280" t="s">
        <v>4955</v>
      </c>
      <c r="B280" t="s">
        <v>4341</v>
      </c>
      <c r="C280" t="s">
        <v>26</v>
      </c>
      <c r="D280" t="s">
        <v>4127</v>
      </c>
      <c r="E280" s="1" t="s">
        <v>16</v>
      </c>
      <c r="F280" t="s">
        <v>10</v>
      </c>
      <c r="G280" t="s">
        <v>19</v>
      </c>
      <c r="H280" t="s">
        <v>4978</v>
      </c>
      <c r="I280" t="s">
        <v>19</v>
      </c>
      <c r="J280">
        <v>3.8124060259039399E-16</v>
      </c>
      <c r="K280">
        <v>1</v>
      </c>
      <c r="L280">
        <v>2.1800437552463001E-19</v>
      </c>
    </row>
    <row r="281" spans="1:12" x14ac:dyDescent="0.2">
      <c r="A281" t="s">
        <v>4527</v>
      </c>
      <c r="B281" t="s">
        <v>4528</v>
      </c>
      <c r="C281" t="s">
        <v>14</v>
      </c>
      <c r="D281" t="s">
        <v>4127</v>
      </c>
      <c r="E281" s="1" t="s">
        <v>16</v>
      </c>
      <c r="F281" t="s">
        <v>9</v>
      </c>
      <c r="G281" t="s">
        <v>19</v>
      </c>
      <c r="H281" t="s">
        <v>4529</v>
      </c>
      <c r="I281" t="s">
        <v>4530</v>
      </c>
      <c r="J281">
        <v>0.92049011537769898</v>
      </c>
      <c r="K281">
        <v>2.3829486044599601E-9</v>
      </c>
      <c r="L281">
        <v>7.9509882239352306E-2</v>
      </c>
    </row>
    <row r="282" spans="1:12" x14ac:dyDescent="0.2">
      <c r="A282" t="s">
        <v>4527</v>
      </c>
      <c r="B282" t="s">
        <v>4531</v>
      </c>
      <c r="C282" t="s">
        <v>74</v>
      </c>
      <c r="D282" t="s">
        <v>4127</v>
      </c>
      <c r="E282" s="1" t="s">
        <v>16</v>
      </c>
      <c r="F282" t="s">
        <v>11</v>
      </c>
      <c r="G282" t="s">
        <v>4532</v>
      </c>
      <c r="H282" t="s">
        <v>4533</v>
      </c>
      <c r="I282" t="s">
        <v>4534</v>
      </c>
      <c r="J282">
        <v>3.8713845530281902E-6</v>
      </c>
      <c r="K282">
        <v>1.08847398763441E-8</v>
      </c>
      <c r="L282">
        <v>0.99999611773070696</v>
      </c>
    </row>
    <row r="283" spans="1:12" x14ac:dyDescent="0.2">
      <c r="A283" t="s">
        <v>4527</v>
      </c>
      <c r="B283" t="s">
        <v>4543</v>
      </c>
      <c r="C283" t="s">
        <v>74</v>
      </c>
      <c r="D283" t="s">
        <v>4127</v>
      </c>
      <c r="E283" s="1" t="s">
        <v>330</v>
      </c>
      <c r="F283" t="s">
        <v>11</v>
      </c>
      <c r="G283" t="s">
        <v>4541</v>
      </c>
      <c r="H283" t="s">
        <v>4544</v>
      </c>
      <c r="I283" t="s">
        <v>4545</v>
      </c>
      <c r="J283">
        <v>1.8362317437011899E-9</v>
      </c>
      <c r="K283">
        <v>3.8860539074546602E-16</v>
      </c>
      <c r="L283">
        <v>0.99999999816376794</v>
      </c>
    </row>
    <row r="284" spans="1:12" x14ac:dyDescent="0.2">
      <c r="A284" t="s">
        <v>4527</v>
      </c>
      <c r="B284" t="s">
        <v>4537</v>
      </c>
      <c r="C284" t="s">
        <v>74</v>
      </c>
      <c r="D284" t="s">
        <v>4127</v>
      </c>
      <c r="E284" s="1" t="s">
        <v>330</v>
      </c>
      <c r="F284" t="s">
        <v>11</v>
      </c>
      <c r="G284" t="s">
        <v>19</v>
      </c>
      <c r="H284" t="s">
        <v>4538</v>
      </c>
      <c r="I284" t="s">
        <v>19</v>
      </c>
      <c r="J284">
        <v>9.5265905410490801E-11</v>
      </c>
      <c r="K284">
        <v>1.03161852786589E-18</v>
      </c>
      <c r="L284">
        <v>0.99999999990473398</v>
      </c>
    </row>
    <row r="285" spans="1:12" x14ac:dyDescent="0.2">
      <c r="A285" t="s">
        <v>4527</v>
      </c>
      <c r="B285" t="s">
        <v>4535</v>
      </c>
      <c r="C285" t="s">
        <v>74</v>
      </c>
      <c r="D285" t="s">
        <v>4127</v>
      </c>
      <c r="E285" s="1" t="s">
        <v>330</v>
      </c>
      <c r="F285" t="s">
        <v>11</v>
      </c>
      <c r="G285" t="s">
        <v>19</v>
      </c>
      <c r="H285" t="s">
        <v>4536</v>
      </c>
      <c r="I285" t="s">
        <v>19</v>
      </c>
      <c r="J285">
        <v>7.9270425257820404E-11</v>
      </c>
      <c r="K285">
        <v>2.60399214548412E-18</v>
      </c>
      <c r="L285">
        <v>0.99999999992072997</v>
      </c>
    </row>
    <row r="286" spans="1:12" x14ac:dyDescent="0.2">
      <c r="A286" t="s">
        <v>4527</v>
      </c>
      <c r="B286" t="s">
        <v>4539</v>
      </c>
      <c r="C286" t="s">
        <v>74</v>
      </c>
      <c r="D286" t="s">
        <v>4127</v>
      </c>
      <c r="E286" s="1" t="s">
        <v>330</v>
      </c>
      <c r="F286" t="s">
        <v>11</v>
      </c>
      <c r="G286" t="s">
        <v>4540</v>
      </c>
      <c r="H286" t="s">
        <v>4541</v>
      </c>
      <c r="I286" t="s">
        <v>4542</v>
      </c>
      <c r="J286">
        <v>5.8745154897908801E-12</v>
      </c>
      <c r="K286">
        <v>3.8515472561539E-19</v>
      </c>
      <c r="L286">
        <v>0.99999999999412603</v>
      </c>
    </row>
    <row r="287" spans="1:12" x14ac:dyDescent="0.2">
      <c r="A287" t="s">
        <v>3094</v>
      </c>
      <c r="B287" t="s">
        <v>3095</v>
      </c>
      <c r="C287" t="s">
        <v>14</v>
      </c>
      <c r="D287" t="s">
        <v>3036</v>
      </c>
      <c r="E287" s="1" t="s">
        <v>16</v>
      </c>
      <c r="F287" t="s">
        <v>10</v>
      </c>
      <c r="G287" t="s">
        <v>3096</v>
      </c>
      <c r="H287" t="s">
        <v>3097</v>
      </c>
      <c r="I287" t="s">
        <v>3098</v>
      </c>
      <c r="J287">
        <v>4.32985697047777E-17</v>
      </c>
      <c r="K287">
        <v>0.99999999999039102</v>
      </c>
      <c r="L287">
        <v>9.6092567344702498E-12</v>
      </c>
    </row>
    <row r="288" spans="1:12" x14ac:dyDescent="0.2">
      <c r="A288" t="s">
        <v>2719</v>
      </c>
      <c r="B288" t="s">
        <v>2720</v>
      </c>
      <c r="C288" t="s">
        <v>14</v>
      </c>
      <c r="D288" t="s">
        <v>407</v>
      </c>
      <c r="E288" s="1" t="s">
        <v>16</v>
      </c>
      <c r="F288" t="s">
        <v>10</v>
      </c>
      <c r="G288" t="s">
        <v>2721</v>
      </c>
      <c r="H288" t="s">
        <v>2722</v>
      </c>
      <c r="I288" t="s">
        <v>2723</v>
      </c>
      <c r="J288">
        <v>1.12810962983977E-13</v>
      </c>
      <c r="K288">
        <v>0.99999999999898903</v>
      </c>
      <c r="L288">
        <v>8.9798692094775399E-13</v>
      </c>
    </row>
    <row r="289" spans="1:12" x14ac:dyDescent="0.2">
      <c r="A289" t="s">
        <v>2614</v>
      </c>
      <c r="B289" t="s">
        <v>2615</v>
      </c>
      <c r="C289" t="s">
        <v>74</v>
      </c>
      <c r="D289" t="s">
        <v>407</v>
      </c>
      <c r="E289" s="1" t="s">
        <v>16</v>
      </c>
      <c r="F289" t="s">
        <v>11</v>
      </c>
      <c r="G289" t="s">
        <v>2616</v>
      </c>
      <c r="H289" t="s">
        <v>2617</v>
      </c>
      <c r="I289" t="s">
        <v>2618</v>
      </c>
      <c r="J289">
        <v>1.84678763364531E-7</v>
      </c>
      <c r="K289">
        <v>9.6896618260144506E-9</v>
      </c>
      <c r="L289">
        <v>0.99999980563157498</v>
      </c>
    </row>
    <row r="290" spans="1:12" x14ac:dyDescent="0.2">
      <c r="A290" t="s">
        <v>1371</v>
      </c>
      <c r="B290" t="s">
        <v>4863</v>
      </c>
      <c r="C290" t="s">
        <v>14</v>
      </c>
      <c r="D290" t="s">
        <v>4127</v>
      </c>
      <c r="E290" s="1" t="s">
        <v>16</v>
      </c>
      <c r="F290" t="s">
        <v>11</v>
      </c>
      <c r="G290" t="s">
        <v>4864</v>
      </c>
      <c r="H290" t="s">
        <v>4865</v>
      </c>
      <c r="I290" t="s">
        <v>4866</v>
      </c>
      <c r="J290">
        <v>4.4236446405610898E-2</v>
      </c>
      <c r="K290">
        <v>1.8118384775840599E-8</v>
      </c>
      <c r="L290">
        <v>0.95576353547600401</v>
      </c>
    </row>
    <row r="291" spans="1:12" x14ac:dyDescent="0.2">
      <c r="A291" t="s">
        <v>1371</v>
      </c>
      <c r="B291" t="s">
        <v>8927</v>
      </c>
      <c r="C291" t="s">
        <v>14</v>
      </c>
      <c r="D291" t="s">
        <v>8821</v>
      </c>
      <c r="E291" s="1" t="s">
        <v>16</v>
      </c>
      <c r="F291" t="s">
        <v>11</v>
      </c>
      <c r="G291" t="s">
        <v>8928</v>
      </c>
      <c r="H291" t="s">
        <v>8929</v>
      </c>
      <c r="I291" t="s">
        <v>8930</v>
      </c>
      <c r="J291">
        <v>4.3919467087550297E-2</v>
      </c>
      <c r="K291">
        <v>8.2293214175357806E-8</v>
      </c>
      <c r="L291">
        <v>0.95608045061923497</v>
      </c>
    </row>
    <row r="292" spans="1:12" x14ac:dyDescent="0.2">
      <c r="A292" t="s">
        <v>1371</v>
      </c>
      <c r="B292" t="s">
        <v>1372</v>
      </c>
      <c r="C292" t="s">
        <v>14</v>
      </c>
      <c r="D292" t="s">
        <v>407</v>
      </c>
      <c r="E292" s="1" t="s">
        <v>16</v>
      </c>
      <c r="F292" t="s">
        <v>11</v>
      </c>
      <c r="G292" t="s">
        <v>19</v>
      </c>
      <c r="H292" t="s">
        <v>1373</v>
      </c>
      <c r="I292" t="s">
        <v>1374</v>
      </c>
      <c r="J292">
        <v>1.3758855465422701E-3</v>
      </c>
      <c r="K292">
        <v>5.8653791598430598E-7</v>
      </c>
      <c r="L292">
        <v>0.99862352791554199</v>
      </c>
    </row>
    <row r="293" spans="1:12" x14ac:dyDescent="0.2">
      <c r="A293" t="s">
        <v>1371</v>
      </c>
      <c r="B293" t="s">
        <v>1372</v>
      </c>
      <c r="C293" t="s">
        <v>14</v>
      </c>
      <c r="D293" t="s">
        <v>407</v>
      </c>
      <c r="E293" s="1" t="s">
        <v>16</v>
      </c>
      <c r="F293" t="s">
        <v>11</v>
      </c>
      <c r="G293" t="s">
        <v>1375</v>
      </c>
      <c r="H293" t="s">
        <v>1376</v>
      </c>
      <c r="I293" t="s">
        <v>1377</v>
      </c>
      <c r="J293">
        <v>1.2064376369646901E-3</v>
      </c>
      <c r="K293">
        <v>2.33656768342841E-8</v>
      </c>
      <c r="L293">
        <v>0.99879353899735801</v>
      </c>
    </row>
    <row r="294" spans="1:12" x14ac:dyDescent="0.2">
      <c r="A294" t="s">
        <v>1371</v>
      </c>
      <c r="B294" t="s">
        <v>1372</v>
      </c>
      <c r="C294" t="s">
        <v>26</v>
      </c>
      <c r="D294" t="s">
        <v>407</v>
      </c>
      <c r="E294" s="1" t="s">
        <v>16</v>
      </c>
      <c r="F294" t="s">
        <v>11</v>
      </c>
      <c r="G294" t="s">
        <v>1378</v>
      </c>
      <c r="H294" t="s">
        <v>1379</v>
      </c>
      <c r="I294" t="s">
        <v>1380</v>
      </c>
      <c r="J294">
        <v>2.16000179924589E-4</v>
      </c>
      <c r="K294">
        <v>3.3780866430778201E-10</v>
      </c>
      <c r="L294">
        <v>0.99978399948226704</v>
      </c>
    </row>
    <row r="295" spans="1:12" x14ac:dyDescent="0.2">
      <c r="A295" t="s">
        <v>2053</v>
      </c>
      <c r="B295" t="s">
        <v>5227</v>
      </c>
      <c r="C295" t="s">
        <v>14</v>
      </c>
      <c r="D295" t="s">
        <v>4127</v>
      </c>
      <c r="E295" s="1" t="s">
        <v>16</v>
      </c>
      <c r="F295" t="s">
        <v>11</v>
      </c>
      <c r="G295" t="s">
        <v>5228</v>
      </c>
      <c r="H295" t="s">
        <v>5229</v>
      </c>
      <c r="I295" t="s">
        <v>19</v>
      </c>
      <c r="J295">
        <v>5.2851811740250304E-4</v>
      </c>
      <c r="K295">
        <v>9.0149294750156098E-3</v>
      </c>
      <c r="L295">
        <v>0.99045655240758201</v>
      </c>
    </row>
    <row r="296" spans="1:12" x14ac:dyDescent="0.2">
      <c r="A296" t="s">
        <v>2053</v>
      </c>
      <c r="B296" t="s">
        <v>2054</v>
      </c>
      <c r="C296" t="s">
        <v>14</v>
      </c>
      <c r="D296" t="s">
        <v>407</v>
      </c>
      <c r="E296" s="1" t="s">
        <v>16</v>
      </c>
      <c r="F296" t="s">
        <v>11</v>
      </c>
      <c r="G296" t="s">
        <v>2055</v>
      </c>
      <c r="H296" t="s">
        <v>2056</v>
      </c>
      <c r="I296" t="s">
        <v>2057</v>
      </c>
      <c r="J296">
        <v>1.1932237911461499E-8</v>
      </c>
      <c r="K296">
        <v>1.09296755950199E-8</v>
      </c>
      <c r="L296">
        <v>0.99999997713808597</v>
      </c>
    </row>
    <row r="297" spans="1:12" x14ac:dyDescent="0.2">
      <c r="A297" t="s">
        <v>2053</v>
      </c>
      <c r="B297" t="s">
        <v>2058</v>
      </c>
      <c r="C297" t="s">
        <v>14</v>
      </c>
      <c r="D297" t="s">
        <v>407</v>
      </c>
      <c r="E297" s="1" t="s">
        <v>16</v>
      </c>
      <c r="F297" t="s">
        <v>11</v>
      </c>
      <c r="G297" t="s">
        <v>2059</v>
      </c>
      <c r="H297" t="s">
        <v>2060</v>
      </c>
      <c r="I297" t="s">
        <v>2061</v>
      </c>
      <c r="J297">
        <v>1.10588360160855E-8</v>
      </c>
      <c r="K297">
        <v>3.1663337188532601E-6</v>
      </c>
      <c r="L297">
        <v>0.99999682260744505</v>
      </c>
    </row>
    <row r="298" spans="1:12" x14ac:dyDescent="0.2">
      <c r="A298" t="s">
        <v>2053</v>
      </c>
      <c r="B298" t="s">
        <v>5227</v>
      </c>
      <c r="C298" t="s">
        <v>4</v>
      </c>
      <c r="D298" t="s">
        <v>4127</v>
      </c>
      <c r="E298" s="1" t="s">
        <v>330</v>
      </c>
      <c r="F298" t="s">
        <v>11</v>
      </c>
      <c r="G298" t="s">
        <v>5230</v>
      </c>
      <c r="H298" t="s">
        <v>5231</v>
      </c>
      <c r="I298" t="s">
        <v>5232</v>
      </c>
      <c r="J298">
        <v>1.2832901122387901E-9</v>
      </c>
      <c r="K298">
        <v>1.1147819006543299E-15</v>
      </c>
      <c r="L298">
        <v>0.99999999871670897</v>
      </c>
    </row>
    <row r="299" spans="1:12" x14ac:dyDescent="0.2">
      <c r="A299" t="s">
        <v>2850</v>
      </c>
      <c r="B299" t="s">
        <v>3030</v>
      </c>
      <c r="C299" t="s">
        <v>613</v>
      </c>
      <c r="D299" t="s">
        <v>2909</v>
      </c>
      <c r="E299" s="1" t="s">
        <v>16</v>
      </c>
      <c r="F299" t="s">
        <v>11</v>
      </c>
      <c r="G299" t="s">
        <v>3031</v>
      </c>
      <c r="H299" t="s">
        <v>3032</v>
      </c>
      <c r="I299" t="s">
        <v>3033</v>
      </c>
      <c r="J299">
        <v>1.4822245998246101E-5</v>
      </c>
      <c r="K299">
        <v>3.6327645119214701E-8</v>
      </c>
      <c r="L299">
        <v>0.99998514142635697</v>
      </c>
    </row>
    <row r="300" spans="1:12" x14ac:dyDescent="0.2">
      <c r="A300" t="s">
        <v>2850</v>
      </c>
      <c r="B300" t="s">
        <v>3027</v>
      </c>
      <c r="C300" t="s">
        <v>74</v>
      </c>
      <c r="D300" t="s">
        <v>2909</v>
      </c>
      <c r="E300" s="1" t="s">
        <v>16</v>
      </c>
      <c r="F300" t="s">
        <v>11</v>
      </c>
      <c r="G300" t="s">
        <v>3028</v>
      </c>
      <c r="H300" t="s">
        <v>3029</v>
      </c>
      <c r="I300" t="s">
        <v>19</v>
      </c>
      <c r="J300">
        <v>2.9198853674293002E-6</v>
      </c>
      <c r="K300">
        <v>7.2555969094902898E-9</v>
      </c>
      <c r="L300">
        <v>0.99999707285903605</v>
      </c>
    </row>
    <row r="301" spans="1:12" x14ac:dyDescent="0.2">
      <c r="A301" t="s">
        <v>2850</v>
      </c>
      <c r="B301" t="s">
        <v>3023</v>
      </c>
      <c r="C301" t="s">
        <v>74</v>
      </c>
      <c r="D301" t="s">
        <v>2909</v>
      </c>
      <c r="E301" s="1" t="s">
        <v>16</v>
      </c>
      <c r="F301" t="s">
        <v>11</v>
      </c>
      <c r="G301" t="s">
        <v>3024</v>
      </c>
      <c r="H301" t="s">
        <v>3025</v>
      </c>
      <c r="I301" t="s">
        <v>3026</v>
      </c>
      <c r="J301">
        <v>2.39709252117561E-6</v>
      </c>
      <c r="K301">
        <v>5.6435777154121997E-9</v>
      </c>
      <c r="L301">
        <v>0.99999759726390103</v>
      </c>
    </row>
    <row r="302" spans="1:12" x14ac:dyDescent="0.2">
      <c r="A302" t="s">
        <v>2850</v>
      </c>
      <c r="B302" t="s">
        <v>2851</v>
      </c>
      <c r="C302" t="s">
        <v>74</v>
      </c>
      <c r="D302" t="s">
        <v>2780</v>
      </c>
      <c r="E302" s="1" t="s">
        <v>16</v>
      </c>
      <c r="F302" t="s">
        <v>11</v>
      </c>
      <c r="G302" t="s">
        <v>2852</v>
      </c>
      <c r="H302" t="s">
        <v>2853</v>
      </c>
      <c r="I302" t="s">
        <v>2854</v>
      </c>
      <c r="J302">
        <v>2.3492833729760398E-6</v>
      </c>
      <c r="K302">
        <v>4.4665826555565299E-8</v>
      </c>
      <c r="L302">
        <v>0.99999760605080001</v>
      </c>
    </row>
    <row r="303" spans="1:12" x14ac:dyDescent="0.2">
      <c r="A303" t="s">
        <v>2850</v>
      </c>
      <c r="B303" t="s">
        <v>2855</v>
      </c>
      <c r="C303" t="s">
        <v>74</v>
      </c>
      <c r="D303" t="s">
        <v>2780</v>
      </c>
      <c r="E303" s="1" t="s">
        <v>16</v>
      </c>
      <c r="F303" t="s">
        <v>11</v>
      </c>
      <c r="G303" t="s">
        <v>2856</v>
      </c>
      <c r="H303" t="s">
        <v>2857</v>
      </c>
      <c r="I303" t="s">
        <v>2858</v>
      </c>
      <c r="J303">
        <v>2.6929794363211802E-8</v>
      </c>
      <c r="K303">
        <v>1.64027369173287E-6</v>
      </c>
      <c r="L303">
        <v>0.99999833279651396</v>
      </c>
    </row>
    <row r="304" spans="1:12" x14ac:dyDescent="0.2">
      <c r="A304" t="s">
        <v>1075</v>
      </c>
      <c r="B304" t="s">
        <v>1076</v>
      </c>
      <c r="C304" t="s">
        <v>14</v>
      </c>
      <c r="D304" t="s">
        <v>407</v>
      </c>
      <c r="E304" s="1" t="s">
        <v>16</v>
      </c>
      <c r="F304" t="s">
        <v>11</v>
      </c>
      <c r="G304" t="s">
        <v>19</v>
      </c>
      <c r="H304" t="s">
        <v>1077</v>
      </c>
      <c r="I304" t="s">
        <v>1078</v>
      </c>
      <c r="J304">
        <v>8.5440955978209797E-5</v>
      </c>
      <c r="K304">
        <v>1.2359068891150099E-6</v>
      </c>
      <c r="L304">
        <v>0.99991332313713299</v>
      </c>
    </row>
    <row r="305" spans="1:12" x14ac:dyDescent="0.2">
      <c r="A305" t="s">
        <v>3539</v>
      </c>
      <c r="B305" t="s">
        <v>3540</v>
      </c>
      <c r="C305" t="s">
        <v>14</v>
      </c>
      <c r="D305" t="s">
        <v>3036</v>
      </c>
      <c r="E305" s="1" t="s">
        <v>16</v>
      </c>
      <c r="F305" t="s">
        <v>10</v>
      </c>
      <c r="G305" t="s">
        <v>3541</v>
      </c>
      <c r="H305" t="s">
        <v>3542</v>
      </c>
      <c r="I305" t="s">
        <v>3543</v>
      </c>
      <c r="J305">
        <v>2.24726022901444E-16</v>
      </c>
      <c r="K305">
        <v>0.999999998122996</v>
      </c>
      <c r="L305">
        <v>1.8770040768581902E-9</v>
      </c>
    </row>
    <row r="306" spans="1:12" x14ac:dyDescent="0.2">
      <c r="A306" t="s">
        <v>6865</v>
      </c>
      <c r="B306" t="s">
        <v>6562</v>
      </c>
      <c r="C306" t="s">
        <v>74</v>
      </c>
      <c r="D306" t="s">
        <v>6339</v>
      </c>
      <c r="E306" s="1" t="s">
        <v>16</v>
      </c>
      <c r="F306" t="s">
        <v>11</v>
      </c>
      <c r="G306" t="s">
        <v>6866</v>
      </c>
      <c r="H306" t="s">
        <v>6867</v>
      </c>
      <c r="I306" t="s">
        <v>6868</v>
      </c>
      <c r="J306">
        <v>4.1658927663181201E-7</v>
      </c>
      <c r="K306">
        <v>6.6756499596528104E-8</v>
      </c>
      <c r="L306">
        <v>0.99999951665422404</v>
      </c>
    </row>
    <row r="307" spans="1:12" x14ac:dyDescent="0.2">
      <c r="A307" t="s">
        <v>6865</v>
      </c>
      <c r="B307" t="s">
        <v>6562</v>
      </c>
      <c r="C307" t="s">
        <v>14</v>
      </c>
      <c r="D307" t="s">
        <v>6339</v>
      </c>
      <c r="E307" s="1" t="s">
        <v>330</v>
      </c>
      <c r="F307" t="s">
        <v>11</v>
      </c>
      <c r="G307" t="s">
        <v>19</v>
      </c>
      <c r="H307" t="s">
        <v>6869</v>
      </c>
      <c r="I307" t="s">
        <v>6870</v>
      </c>
      <c r="J307">
        <v>1.7092229847956101E-12</v>
      </c>
      <c r="K307">
        <v>3.25439252538952E-17</v>
      </c>
      <c r="L307">
        <v>0.99999999999829103</v>
      </c>
    </row>
    <row r="308" spans="1:12" x14ac:dyDescent="0.2">
      <c r="A308" t="s">
        <v>7466</v>
      </c>
      <c r="B308" t="s">
        <v>7471</v>
      </c>
      <c r="C308" t="s">
        <v>613</v>
      </c>
      <c r="D308" t="s">
        <v>6339</v>
      </c>
      <c r="E308" s="1" t="s">
        <v>16</v>
      </c>
      <c r="F308" t="s">
        <v>9</v>
      </c>
      <c r="G308" t="s">
        <v>7472</v>
      </c>
      <c r="H308" t="s">
        <v>7473</v>
      </c>
      <c r="I308" t="s">
        <v>7474</v>
      </c>
      <c r="J308">
        <v>0.98804625263606904</v>
      </c>
      <c r="K308">
        <v>1.5522281794467E-9</v>
      </c>
      <c r="L308">
        <v>1.1953745811703101E-2</v>
      </c>
    </row>
    <row r="309" spans="1:12" x14ac:dyDescent="0.2">
      <c r="A309" t="s">
        <v>7466</v>
      </c>
      <c r="B309" t="s">
        <v>7467</v>
      </c>
      <c r="C309" t="s">
        <v>613</v>
      </c>
      <c r="D309" t="s">
        <v>6339</v>
      </c>
      <c r="E309" s="1" t="s">
        <v>16</v>
      </c>
      <c r="F309" t="s">
        <v>11</v>
      </c>
      <c r="G309" t="s">
        <v>7475</v>
      </c>
      <c r="H309" t="s">
        <v>7476</v>
      </c>
      <c r="I309" t="s">
        <v>7477</v>
      </c>
      <c r="J309">
        <v>3.57142349837474E-2</v>
      </c>
      <c r="K309">
        <v>1.0877560504635701E-7</v>
      </c>
      <c r="L309">
        <v>0.96428565624064799</v>
      </c>
    </row>
    <row r="310" spans="1:12" x14ac:dyDescent="0.2">
      <c r="A310" t="s">
        <v>7466</v>
      </c>
      <c r="B310" t="s">
        <v>7467</v>
      </c>
      <c r="C310" t="s">
        <v>74</v>
      </c>
      <c r="D310" t="s">
        <v>6339</v>
      </c>
      <c r="E310" s="1" t="s">
        <v>16</v>
      </c>
      <c r="F310" t="s">
        <v>11</v>
      </c>
      <c r="G310" t="s">
        <v>7468</v>
      </c>
      <c r="H310" t="s">
        <v>7469</v>
      </c>
      <c r="I310" t="s">
        <v>7470</v>
      </c>
      <c r="J310">
        <v>1.9951248587346599E-10</v>
      </c>
      <c r="K310">
        <v>8.7973869234127701E-9</v>
      </c>
      <c r="L310">
        <v>0.999999991003101</v>
      </c>
    </row>
    <row r="311" spans="1:12" x14ac:dyDescent="0.2">
      <c r="A311" t="s">
        <v>7914</v>
      </c>
      <c r="B311" t="s">
        <v>7915</v>
      </c>
      <c r="C311" t="s">
        <v>660</v>
      </c>
      <c r="D311" t="s">
        <v>6339</v>
      </c>
      <c r="E311" s="1" t="s">
        <v>16</v>
      </c>
      <c r="F311" t="s">
        <v>9</v>
      </c>
      <c r="G311" t="s">
        <v>7916</v>
      </c>
      <c r="H311" t="s">
        <v>7917</v>
      </c>
      <c r="I311" t="s">
        <v>7918</v>
      </c>
      <c r="J311">
        <v>0.99996481568854201</v>
      </c>
      <c r="K311">
        <v>4.4568003813683499E-14</v>
      </c>
      <c r="L311">
        <v>3.5184311413068801E-5</v>
      </c>
    </row>
    <row r="312" spans="1:12" x14ac:dyDescent="0.2">
      <c r="A312" t="s">
        <v>7914</v>
      </c>
      <c r="B312" t="s">
        <v>7927</v>
      </c>
      <c r="C312" t="s">
        <v>613</v>
      </c>
      <c r="D312" t="s">
        <v>6339</v>
      </c>
      <c r="E312" s="1" t="s">
        <v>16</v>
      </c>
      <c r="F312" t="s">
        <v>11</v>
      </c>
      <c r="G312" t="s">
        <v>7928</v>
      </c>
      <c r="H312" t="s">
        <v>7929</v>
      </c>
      <c r="I312" t="s">
        <v>7930</v>
      </c>
      <c r="J312">
        <v>2.1181942851589801E-5</v>
      </c>
      <c r="K312">
        <v>1.02997225697457E-7</v>
      </c>
      <c r="L312">
        <v>0.99997871505992297</v>
      </c>
    </row>
    <row r="313" spans="1:12" x14ac:dyDescent="0.2">
      <c r="A313" t="s">
        <v>7914</v>
      </c>
      <c r="B313" t="s">
        <v>7915</v>
      </c>
      <c r="C313" t="s">
        <v>14</v>
      </c>
      <c r="D313" t="s">
        <v>6339</v>
      </c>
      <c r="E313" s="1" t="s">
        <v>16</v>
      </c>
      <c r="F313" t="s">
        <v>11</v>
      </c>
      <c r="G313" t="s">
        <v>7919</v>
      </c>
      <c r="H313" t="s">
        <v>7920</v>
      </c>
      <c r="I313" t="s">
        <v>7921</v>
      </c>
      <c r="J313">
        <v>1.84935405623193E-5</v>
      </c>
      <c r="K313">
        <v>1.72640836838413E-9</v>
      </c>
      <c r="L313">
        <v>0.99998150473302905</v>
      </c>
    </row>
    <row r="314" spans="1:12" x14ac:dyDescent="0.2">
      <c r="A314" t="s">
        <v>7914</v>
      </c>
      <c r="B314" t="s">
        <v>7915</v>
      </c>
      <c r="C314" t="s">
        <v>14</v>
      </c>
      <c r="D314" t="s">
        <v>6339</v>
      </c>
      <c r="E314" s="1" t="s">
        <v>16</v>
      </c>
      <c r="F314" t="s">
        <v>11</v>
      </c>
      <c r="G314" t="s">
        <v>7923</v>
      </c>
      <c r="H314" t="s">
        <v>7925</v>
      </c>
      <c r="I314" t="s">
        <v>7926</v>
      </c>
      <c r="J314">
        <v>2.6733946463479002E-7</v>
      </c>
      <c r="K314">
        <v>1.74391069647352E-9</v>
      </c>
      <c r="L314">
        <v>0.99999973091662497</v>
      </c>
    </row>
    <row r="315" spans="1:12" x14ac:dyDescent="0.2">
      <c r="A315" t="s">
        <v>7914</v>
      </c>
      <c r="B315" t="s">
        <v>7915</v>
      </c>
      <c r="C315" t="s">
        <v>14</v>
      </c>
      <c r="D315" t="s">
        <v>6339</v>
      </c>
      <c r="E315" s="1" t="s">
        <v>16</v>
      </c>
      <c r="F315" t="s">
        <v>11</v>
      </c>
      <c r="G315" t="s">
        <v>7922</v>
      </c>
      <c r="H315" t="s">
        <v>7923</v>
      </c>
      <c r="I315" t="s">
        <v>7924</v>
      </c>
      <c r="J315">
        <v>2.32166332667324E-7</v>
      </c>
      <c r="K315">
        <v>1.7114925698911899E-6</v>
      </c>
      <c r="L315">
        <v>0.99999805634109795</v>
      </c>
    </row>
    <row r="316" spans="1:12" x14ac:dyDescent="0.2">
      <c r="A316" t="s">
        <v>3939</v>
      </c>
      <c r="B316">
        <v>609260</v>
      </c>
      <c r="C316" t="s">
        <v>26</v>
      </c>
      <c r="D316" t="s">
        <v>3906</v>
      </c>
      <c r="E316" s="1" t="s">
        <v>16</v>
      </c>
      <c r="F316" t="s">
        <v>9</v>
      </c>
      <c r="G316" t="s">
        <v>19</v>
      </c>
      <c r="H316" t="s">
        <v>3940</v>
      </c>
      <c r="I316" t="s">
        <v>3941</v>
      </c>
      <c r="J316">
        <v>0.99999998322823302</v>
      </c>
      <c r="K316">
        <v>1.4907367006430201E-13</v>
      </c>
      <c r="L316">
        <v>1.6771618271693501E-8</v>
      </c>
    </row>
    <row r="317" spans="1:12" x14ac:dyDescent="0.2">
      <c r="A317" t="s">
        <v>1494</v>
      </c>
      <c r="B317" t="s">
        <v>1498</v>
      </c>
      <c r="C317" t="s">
        <v>14</v>
      </c>
      <c r="D317" t="s">
        <v>407</v>
      </c>
      <c r="E317" s="1" t="s">
        <v>16</v>
      </c>
      <c r="F317" t="s">
        <v>11</v>
      </c>
      <c r="G317" t="s">
        <v>1499</v>
      </c>
      <c r="H317" t="s">
        <v>1500</v>
      </c>
      <c r="I317" t="s">
        <v>1501</v>
      </c>
      <c r="J317">
        <v>3.3151276854899501E-5</v>
      </c>
      <c r="K317">
        <v>5.7494157936979501E-8</v>
      </c>
      <c r="L317">
        <v>0.99996679122898702</v>
      </c>
    </row>
    <row r="318" spans="1:12" x14ac:dyDescent="0.2">
      <c r="A318" t="s">
        <v>1494</v>
      </c>
      <c r="B318" t="s">
        <v>1495</v>
      </c>
      <c r="C318" t="s">
        <v>14</v>
      </c>
      <c r="D318" t="s">
        <v>407</v>
      </c>
      <c r="E318" s="1" t="s">
        <v>16</v>
      </c>
      <c r="F318" t="s">
        <v>10</v>
      </c>
      <c r="G318" t="s">
        <v>19</v>
      </c>
      <c r="H318" t="s">
        <v>1496</v>
      </c>
      <c r="I318" t="s">
        <v>1497</v>
      </c>
      <c r="J318">
        <v>6.8750333336463805E-11</v>
      </c>
      <c r="K318">
        <v>0.99990928982933303</v>
      </c>
      <c r="L318">
        <v>9.0710101917204199E-5</v>
      </c>
    </row>
    <row r="319" spans="1:12" x14ac:dyDescent="0.2">
      <c r="A319" t="s">
        <v>2163</v>
      </c>
      <c r="B319" t="s">
        <v>2164</v>
      </c>
      <c r="C319" t="s">
        <v>14</v>
      </c>
      <c r="D319" t="s">
        <v>407</v>
      </c>
      <c r="E319" s="1" t="s">
        <v>16</v>
      </c>
      <c r="F319" t="s">
        <v>10</v>
      </c>
      <c r="G319" t="s">
        <v>19</v>
      </c>
      <c r="H319" t="s">
        <v>2165</v>
      </c>
      <c r="I319" t="s">
        <v>2166</v>
      </c>
      <c r="J319">
        <v>6.6641477140011003E-11</v>
      </c>
      <c r="K319">
        <v>0.99999999990488497</v>
      </c>
      <c r="L319">
        <v>2.84737653834256E-11</v>
      </c>
    </row>
    <row r="320" spans="1:12" x14ac:dyDescent="0.2">
      <c r="A320" t="s">
        <v>2163</v>
      </c>
      <c r="B320" t="s">
        <v>2167</v>
      </c>
      <c r="C320" t="s">
        <v>14</v>
      </c>
      <c r="D320" t="s">
        <v>407</v>
      </c>
      <c r="E320" s="1" t="s">
        <v>16</v>
      </c>
      <c r="F320" t="s">
        <v>10</v>
      </c>
      <c r="G320" t="s">
        <v>2165</v>
      </c>
      <c r="H320" t="s">
        <v>2168</v>
      </c>
      <c r="I320" t="s">
        <v>2169</v>
      </c>
      <c r="J320">
        <v>6.3874962607039003E-18</v>
      </c>
      <c r="K320">
        <v>1</v>
      </c>
      <c r="L320">
        <v>5.8957635954909704E-21</v>
      </c>
    </row>
    <row r="321" spans="1:12" x14ac:dyDescent="0.2">
      <c r="A321" t="s">
        <v>5426</v>
      </c>
      <c r="B321" t="s">
        <v>5427</v>
      </c>
      <c r="C321" t="s">
        <v>660</v>
      </c>
      <c r="D321" t="s">
        <v>4127</v>
      </c>
      <c r="E321" s="1" t="s">
        <v>330</v>
      </c>
      <c r="F321" t="s">
        <v>11</v>
      </c>
      <c r="G321" t="s">
        <v>5428</v>
      </c>
      <c r="H321" t="s">
        <v>5429</v>
      </c>
      <c r="I321" t="s">
        <v>5430</v>
      </c>
      <c r="J321">
        <v>3.0130767714491398E-8</v>
      </c>
      <c r="K321">
        <v>1.7552229603403501E-17</v>
      </c>
      <c r="L321">
        <v>0.99999996986923201</v>
      </c>
    </row>
    <row r="322" spans="1:12" x14ac:dyDescent="0.2">
      <c r="A322" t="s">
        <v>5426</v>
      </c>
      <c r="B322" t="s">
        <v>5431</v>
      </c>
      <c r="C322" t="s">
        <v>894</v>
      </c>
      <c r="D322" t="s">
        <v>4127</v>
      </c>
      <c r="E322" s="1" t="s">
        <v>16</v>
      </c>
      <c r="F322" t="s">
        <v>11</v>
      </c>
      <c r="G322" t="s">
        <v>19</v>
      </c>
      <c r="H322" t="s">
        <v>5432</v>
      </c>
      <c r="I322" t="s">
        <v>19</v>
      </c>
      <c r="J322">
        <v>3.2056509977905101E-10</v>
      </c>
      <c r="K322">
        <v>4.3482439344085002E-8</v>
      </c>
      <c r="L322">
        <v>0.999999956196996</v>
      </c>
    </row>
    <row r="323" spans="1:12" x14ac:dyDescent="0.2">
      <c r="A323" t="s">
        <v>4300</v>
      </c>
      <c r="B323" t="s">
        <v>4305</v>
      </c>
      <c r="C323" t="s">
        <v>14</v>
      </c>
      <c r="D323" t="s">
        <v>4127</v>
      </c>
      <c r="E323" s="1" t="s">
        <v>16</v>
      </c>
      <c r="F323" t="s">
        <v>11</v>
      </c>
      <c r="G323" t="s">
        <v>4306</v>
      </c>
      <c r="H323" t="s">
        <v>4307</v>
      </c>
      <c r="I323" t="s">
        <v>4308</v>
      </c>
      <c r="J323">
        <v>2.72783863384761E-4</v>
      </c>
      <c r="K323">
        <v>1.5067907247287701E-4</v>
      </c>
      <c r="L323">
        <v>0.99957653706414196</v>
      </c>
    </row>
    <row r="324" spans="1:12" x14ac:dyDescent="0.2">
      <c r="A324" t="s">
        <v>4300</v>
      </c>
      <c r="B324" t="s">
        <v>4301</v>
      </c>
      <c r="C324" t="s">
        <v>14</v>
      </c>
      <c r="D324" t="s">
        <v>4127</v>
      </c>
      <c r="E324" s="1" t="s">
        <v>16</v>
      </c>
      <c r="F324" t="s">
        <v>11</v>
      </c>
      <c r="G324" t="s">
        <v>4302</v>
      </c>
      <c r="H324" t="s">
        <v>4303</v>
      </c>
      <c r="I324" t="s">
        <v>4304</v>
      </c>
      <c r="J324">
        <v>3.8464936677576198E-7</v>
      </c>
      <c r="K324">
        <v>2.5136875777018598E-4</v>
      </c>
      <c r="L324">
        <v>0.99974824659286299</v>
      </c>
    </row>
    <row r="325" spans="1:12" x14ac:dyDescent="0.2">
      <c r="A325" t="s">
        <v>4300</v>
      </c>
      <c r="B325" t="s">
        <v>4312</v>
      </c>
      <c r="C325" t="s">
        <v>14</v>
      </c>
      <c r="D325" t="s">
        <v>4127</v>
      </c>
      <c r="E325" s="1" t="s">
        <v>330</v>
      </c>
      <c r="F325" t="s">
        <v>11</v>
      </c>
      <c r="G325" t="s">
        <v>4310</v>
      </c>
      <c r="H325" t="s">
        <v>4313</v>
      </c>
      <c r="I325" t="s">
        <v>4314</v>
      </c>
      <c r="J325">
        <v>2.7212511855743599E-11</v>
      </c>
      <c r="K325">
        <v>7.4302627561017703E-14</v>
      </c>
      <c r="L325">
        <v>0.99999999997271305</v>
      </c>
    </row>
    <row r="326" spans="1:12" x14ac:dyDescent="0.2">
      <c r="A326" t="s">
        <v>4300</v>
      </c>
      <c r="B326" t="s">
        <v>4301</v>
      </c>
      <c r="C326" t="s">
        <v>4</v>
      </c>
      <c r="D326" t="s">
        <v>4127</v>
      </c>
      <c r="E326" s="1" t="s">
        <v>330</v>
      </c>
      <c r="F326" t="s">
        <v>11</v>
      </c>
      <c r="G326" t="s">
        <v>4309</v>
      </c>
      <c r="H326" t="s">
        <v>4310</v>
      </c>
      <c r="I326" t="s">
        <v>4311</v>
      </c>
      <c r="J326">
        <v>5.2089399519072699E-13</v>
      </c>
      <c r="K326">
        <v>8.1707629960397504E-13</v>
      </c>
      <c r="L326">
        <v>0.99999999999866196</v>
      </c>
    </row>
    <row r="327" spans="1:12" x14ac:dyDescent="0.2">
      <c r="A327" t="s">
        <v>8349</v>
      </c>
      <c r="B327" t="s">
        <v>8350</v>
      </c>
      <c r="C327" t="s">
        <v>660</v>
      </c>
      <c r="D327" t="s">
        <v>6339</v>
      </c>
      <c r="E327" s="1" t="s">
        <v>16</v>
      </c>
      <c r="F327" t="s">
        <v>9</v>
      </c>
      <c r="G327" t="s">
        <v>8351</v>
      </c>
      <c r="H327" t="s">
        <v>8352</v>
      </c>
      <c r="I327" t="s">
        <v>8353</v>
      </c>
      <c r="J327">
        <v>0.96471408813948201</v>
      </c>
      <c r="K327">
        <v>2.2746282139441401E-11</v>
      </c>
      <c r="L327">
        <v>3.52859118377718E-2</v>
      </c>
    </row>
    <row r="328" spans="1:12" x14ac:dyDescent="0.2">
      <c r="A328" t="s">
        <v>8349</v>
      </c>
      <c r="B328" t="s">
        <v>7395</v>
      </c>
      <c r="C328" t="s">
        <v>613</v>
      </c>
      <c r="D328" t="s">
        <v>6339</v>
      </c>
      <c r="E328" s="1" t="s">
        <v>16</v>
      </c>
      <c r="F328" t="s">
        <v>9</v>
      </c>
      <c r="G328" t="s">
        <v>8360</v>
      </c>
      <c r="H328" t="s">
        <v>8361</v>
      </c>
      <c r="I328" t="s">
        <v>8362</v>
      </c>
      <c r="J328">
        <v>0.60911454892079697</v>
      </c>
      <c r="K328">
        <v>6.2179379608183998E-10</v>
      </c>
      <c r="L328">
        <v>0.39088545045740902</v>
      </c>
    </row>
    <row r="329" spans="1:12" x14ac:dyDescent="0.2">
      <c r="A329" t="s">
        <v>8349</v>
      </c>
      <c r="B329" t="s">
        <v>8354</v>
      </c>
      <c r="C329" t="s">
        <v>74</v>
      </c>
      <c r="D329" t="s">
        <v>6339</v>
      </c>
      <c r="E329" s="1" t="s">
        <v>16</v>
      </c>
      <c r="F329" t="s">
        <v>11</v>
      </c>
      <c r="G329" t="s">
        <v>8355</v>
      </c>
      <c r="H329" t="s">
        <v>8356</v>
      </c>
      <c r="I329" t="s">
        <v>8357</v>
      </c>
      <c r="J329">
        <v>2.8324739837236799E-2</v>
      </c>
      <c r="K329">
        <v>2.0693864445824198E-6</v>
      </c>
      <c r="L329">
        <v>0.97167319077631797</v>
      </c>
    </row>
    <row r="330" spans="1:12" x14ac:dyDescent="0.2">
      <c r="A330" t="s">
        <v>8349</v>
      </c>
      <c r="B330" t="s">
        <v>8354</v>
      </c>
      <c r="C330" t="s">
        <v>74</v>
      </c>
      <c r="D330" t="s">
        <v>6339</v>
      </c>
      <c r="E330" s="1" t="s">
        <v>16</v>
      </c>
      <c r="F330" t="s">
        <v>11</v>
      </c>
      <c r="G330" t="s">
        <v>8356</v>
      </c>
      <c r="H330" t="s">
        <v>8358</v>
      </c>
      <c r="I330" t="s">
        <v>8359</v>
      </c>
      <c r="J330">
        <v>6.2628039770537899E-6</v>
      </c>
      <c r="K330">
        <v>1.05636274206088E-11</v>
      </c>
      <c r="L330">
        <v>0.99999373718545903</v>
      </c>
    </row>
    <row r="331" spans="1:12" x14ac:dyDescent="0.2">
      <c r="A331" t="s">
        <v>4933</v>
      </c>
      <c r="B331" t="s">
        <v>4934</v>
      </c>
      <c r="C331" t="s">
        <v>26</v>
      </c>
      <c r="D331" t="s">
        <v>4127</v>
      </c>
      <c r="E331" s="1" t="s">
        <v>16</v>
      </c>
      <c r="F331" t="s">
        <v>11</v>
      </c>
      <c r="G331" t="s">
        <v>4935</v>
      </c>
      <c r="H331" t="s">
        <v>4936</v>
      </c>
      <c r="I331" t="s">
        <v>4937</v>
      </c>
      <c r="J331">
        <v>2.4157201375129601E-9</v>
      </c>
      <c r="K331">
        <v>1.22141816554755E-4</v>
      </c>
      <c r="L331">
        <v>0.99987785576772503</v>
      </c>
    </row>
    <row r="332" spans="1:12" x14ac:dyDescent="0.2">
      <c r="A332" t="s">
        <v>4877</v>
      </c>
      <c r="B332" t="s">
        <v>8935</v>
      </c>
      <c r="C332" t="s">
        <v>14</v>
      </c>
      <c r="D332" t="s">
        <v>8821</v>
      </c>
      <c r="E332" s="1" t="s">
        <v>16</v>
      </c>
      <c r="F332" t="s">
        <v>11</v>
      </c>
      <c r="G332" t="s">
        <v>19</v>
      </c>
      <c r="H332" t="s">
        <v>4879</v>
      </c>
      <c r="I332" t="s">
        <v>8936</v>
      </c>
      <c r="J332">
        <v>4.0238316037587098E-7</v>
      </c>
      <c r="K332">
        <v>1.04288171292249E-4</v>
      </c>
      <c r="L332">
        <v>0.99989530944554705</v>
      </c>
    </row>
    <row r="333" spans="1:12" x14ac:dyDescent="0.2">
      <c r="A333" t="s">
        <v>4877</v>
      </c>
      <c r="B333" t="s">
        <v>4878</v>
      </c>
      <c r="C333" t="s">
        <v>14</v>
      </c>
      <c r="D333" t="s">
        <v>4127</v>
      </c>
      <c r="E333" s="1" t="s">
        <v>16</v>
      </c>
      <c r="F333" t="s">
        <v>11</v>
      </c>
      <c r="G333" t="s">
        <v>4879</v>
      </c>
      <c r="H333" t="s">
        <v>4880</v>
      </c>
      <c r="I333" t="s">
        <v>4881</v>
      </c>
      <c r="J333">
        <v>2.4302397231156998E-7</v>
      </c>
      <c r="K333">
        <v>3.3477352073522399E-12</v>
      </c>
      <c r="L333">
        <v>0.99999975697267995</v>
      </c>
    </row>
    <row r="334" spans="1:12" x14ac:dyDescent="0.2">
      <c r="A334" t="s">
        <v>6444</v>
      </c>
      <c r="B334" t="s">
        <v>6449</v>
      </c>
      <c r="C334" t="s">
        <v>613</v>
      </c>
      <c r="D334" t="s">
        <v>6339</v>
      </c>
      <c r="E334" s="1" t="s">
        <v>16</v>
      </c>
      <c r="F334" t="s">
        <v>9</v>
      </c>
      <c r="G334" t="s">
        <v>6482</v>
      </c>
      <c r="H334" t="s">
        <v>6483</v>
      </c>
      <c r="I334" t="s">
        <v>6484</v>
      </c>
      <c r="J334">
        <v>0.90740796007872404</v>
      </c>
      <c r="K334">
        <v>1.0870414806456299E-6</v>
      </c>
      <c r="L334">
        <v>9.2590952879794894E-2</v>
      </c>
    </row>
    <row r="335" spans="1:12" x14ac:dyDescent="0.2">
      <c r="A335" t="s">
        <v>6444</v>
      </c>
      <c r="B335" t="s">
        <v>6445</v>
      </c>
      <c r="C335" t="s">
        <v>613</v>
      </c>
      <c r="D335" t="s">
        <v>6339</v>
      </c>
      <c r="E335" s="1" t="s">
        <v>16</v>
      </c>
      <c r="F335" t="s">
        <v>9</v>
      </c>
      <c r="G335" t="s">
        <v>6479</v>
      </c>
      <c r="H335" t="s">
        <v>6480</v>
      </c>
      <c r="I335" t="s">
        <v>6481</v>
      </c>
      <c r="J335">
        <v>0.81912776505271401</v>
      </c>
      <c r="K335">
        <v>3.1579455292452301E-7</v>
      </c>
      <c r="L335">
        <v>0.18087191915273301</v>
      </c>
    </row>
    <row r="336" spans="1:12" x14ac:dyDescent="0.2">
      <c r="A336" t="s">
        <v>6444</v>
      </c>
      <c r="B336" t="s">
        <v>6445</v>
      </c>
      <c r="C336" t="s">
        <v>660</v>
      </c>
      <c r="D336" t="s">
        <v>6339</v>
      </c>
      <c r="E336" s="1" t="s">
        <v>16</v>
      </c>
      <c r="F336" t="s">
        <v>11</v>
      </c>
      <c r="G336" t="s">
        <v>6453</v>
      </c>
      <c r="H336" t="s">
        <v>6454</v>
      </c>
      <c r="I336" t="s">
        <v>19</v>
      </c>
      <c r="J336">
        <v>2.42153244299744E-2</v>
      </c>
      <c r="K336">
        <v>2.5195339259106899E-4</v>
      </c>
      <c r="L336">
        <v>0.97553272217743503</v>
      </c>
    </row>
    <row r="337" spans="1:12" x14ac:dyDescent="0.2">
      <c r="A337" t="s">
        <v>6444</v>
      </c>
      <c r="B337" t="s">
        <v>6445</v>
      </c>
      <c r="C337" t="s">
        <v>613</v>
      </c>
      <c r="D337" t="s">
        <v>6339</v>
      </c>
      <c r="E337" s="1" t="s">
        <v>16</v>
      </c>
      <c r="F337" t="s">
        <v>11</v>
      </c>
      <c r="G337" t="s">
        <v>6485</v>
      </c>
      <c r="H337" t="s">
        <v>6486</v>
      </c>
      <c r="I337" t="s">
        <v>6487</v>
      </c>
      <c r="J337">
        <v>1.20766564117697E-2</v>
      </c>
      <c r="K337">
        <v>9.747964237955579E-10</v>
      </c>
      <c r="L337">
        <v>0.98792334261343395</v>
      </c>
    </row>
    <row r="338" spans="1:12" x14ac:dyDescent="0.2">
      <c r="A338" t="s">
        <v>6444</v>
      </c>
      <c r="B338" t="s">
        <v>6449</v>
      </c>
      <c r="C338" t="s">
        <v>613</v>
      </c>
      <c r="D338" t="s">
        <v>6339</v>
      </c>
      <c r="E338" s="1" t="s">
        <v>16</v>
      </c>
      <c r="F338" t="s">
        <v>11</v>
      </c>
      <c r="G338" t="s">
        <v>6474</v>
      </c>
      <c r="H338" t="s">
        <v>6475</v>
      </c>
      <c r="I338" t="s">
        <v>6476</v>
      </c>
      <c r="J338">
        <v>3.7538111186855803E-5</v>
      </c>
      <c r="K338">
        <v>1.05745361770918E-8</v>
      </c>
      <c r="L338">
        <v>0.99996245131427697</v>
      </c>
    </row>
    <row r="339" spans="1:12" x14ac:dyDescent="0.2">
      <c r="A339" t="s">
        <v>6444</v>
      </c>
      <c r="B339" t="s">
        <v>6445</v>
      </c>
      <c r="C339" t="s">
        <v>500</v>
      </c>
      <c r="D339" t="s">
        <v>6339</v>
      </c>
      <c r="E339" s="1" t="s">
        <v>16</v>
      </c>
      <c r="F339" t="s">
        <v>10</v>
      </c>
      <c r="G339" t="s">
        <v>6446</v>
      </c>
      <c r="H339" t="s">
        <v>6447</v>
      </c>
      <c r="I339" t="s">
        <v>6448</v>
      </c>
      <c r="J339">
        <v>2.95075815402858E-5</v>
      </c>
      <c r="K339">
        <v>0.79456889789946195</v>
      </c>
      <c r="L339">
        <v>0.205401594518998</v>
      </c>
    </row>
    <row r="340" spans="1:12" x14ac:dyDescent="0.2">
      <c r="A340" t="s">
        <v>6444</v>
      </c>
      <c r="B340" t="s">
        <v>6449</v>
      </c>
      <c r="C340" t="s">
        <v>613</v>
      </c>
      <c r="D340" t="s">
        <v>6339</v>
      </c>
      <c r="E340" s="1" t="s">
        <v>16</v>
      </c>
      <c r="F340" t="s">
        <v>11</v>
      </c>
      <c r="G340" t="s">
        <v>6475</v>
      </c>
      <c r="H340" t="s">
        <v>6477</v>
      </c>
      <c r="I340" t="s">
        <v>6478</v>
      </c>
      <c r="J340">
        <v>7.52685082486276E-6</v>
      </c>
      <c r="K340">
        <v>7.0262889910973499E-8</v>
      </c>
      <c r="L340">
        <v>0.99999240288628499</v>
      </c>
    </row>
    <row r="341" spans="1:12" x14ac:dyDescent="0.2">
      <c r="A341" t="s">
        <v>6444</v>
      </c>
      <c r="B341" t="s">
        <v>6449</v>
      </c>
      <c r="C341" t="s">
        <v>74</v>
      </c>
      <c r="D341" t="s">
        <v>6339</v>
      </c>
      <c r="E341" s="1" t="s">
        <v>16</v>
      </c>
      <c r="F341" t="s">
        <v>11</v>
      </c>
      <c r="G341" t="s">
        <v>6463</v>
      </c>
      <c r="H341" t="s">
        <v>6464</v>
      </c>
      <c r="I341" t="s">
        <v>6465</v>
      </c>
      <c r="J341">
        <v>7.3713397252577598E-6</v>
      </c>
      <c r="K341">
        <v>2.7704074093168E-7</v>
      </c>
      <c r="L341">
        <v>0.99999235161953404</v>
      </c>
    </row>
    <row r="342" spans="1:12" x14ac:dyDescent="0.2">
      <c r="A342" t="s">
        <v>6444</v>
      </c>
      <c r="B342" t="s">
        <v>6445</v>
      </c>
      <c r="C342" t="s">
        <v>74</v>
      </c>
      <c r="D342" t="s">
        <v>6339</v>
      </c>
      <c r="E342" s="1" t="s">
        <v>16</v>
      </c>
      <c r="F342" t="s">
        <v>11</v>
      </c>
      <c r="G342" t="s">
        <v>6470</v>
      </c>
      <c r="H342" t="s">
        <v>6472</v>
      </c>
      <c r="I342" t="s">
        <v>6473</v>
      </c>
      <c r="J342">
        <v>1.78451934471672E-6</v>
      </c>
      <c r="K342">
        <v>5.5821784707204595E-10</v>
      </c>
      <c r="L342">
        <v>0.99999821492243701</v>
      </c>
    </row>
    <row r="343" spans="1:12" x14ac:dyDescent="0.2">
      <c r="A343" t="s">
        <v>6444</v>
      </c>
      <c r="B343" t="s">
        <v>6449</v>
      </c>
      <c r="C343" t="s">
        <v>74</v>
      </c>
      <c r="D343" t="s">
        <v>6339</v>
      </c>
      <c r="E343" s="1" t="s">
        <v>16</v>
      </c>
      <c r="F343" t="s">
        <v>11</v>
      </c>
      <c r="G343" t="s">
        <v>6469</v>
      </c>
      <c r="H343" t="s">
        <v>6470</v>
      </c>
      <c r="I343" t="s">
        <v>6471</v>
      </c>
      <c r="J343">
        <v>1.4871577515727801E-6</v>
      </c>
      <c r="K343">
        <v>2.5781312252817398E-9</v>
      </c>
      <c r="L343">
        <v>0.99999851026411701</v>
      </c>
    </row>
    <row r="344" spans="1:12" x14ac:dyDescent="0.2">
      <c r="A344" t="s">
        <v>6444</v>
      </c>
      <c r="B344" t="s">
        <v>6449</v>
      </c>
      <c r="C344" t="s">
        <v>74</v>
      </c>
      <c r="D344" t="s">
        <v>6339</v>
      </c>
      <c r="E344" s="1" t="s">
        <v>16</v>
      </c>
      <c r="F344" t="s">
        <v>11</v>
      </c>
      <c r="G344" t="s">
        <v>6460</v>
      </c>
      <c r="H344" t="s">
        <v>6461</v>
      </c>
      <c r="I344" t="s">
        <v>6462</v>
      </c>
      <c r="J344">
        <v>2.5114664358745501E-8</v>
      </c>
      <c r="K344">
        <v>1.36896545255732E-8</v>
      </c>
      <c r="L344">
        <v>0.99999996119568102</v>
      </c>
    </row>
    <row r="345" spans="1:12" x14ac:dyDescent="0.2">
      <c r="A345" t="s">
        <v>6444</v>
      </c>
      <c r="B345" t="s">
        <v>6466</v>
      </c>
      <c r="C345" t="s">
        <v>74</v>
      </c>
      <c r="D345" t="s">
        <v>6339</v>
      </c>
      <c r="E345" s="1" t="s">
        <v>16</v>
      </c>
      <c r="F345" t="s">
        <v>11</v>
      </c>
      <c r="G345" t="s">
        <v>19</v>
      </c>
      <c r="H345" t="s">
        <v>6467</v>
      </c>
      <c r="I345" t="s">
        <v>6468</v>
      </c>
      <c r="J345">
        <v>1.11305187228641E-8</v>
      </c>
      <c r="K345">
        <v>1.01745939437564E-5</v>
      </c>
      <c r="L345">
        <v>0.99998981427553801</v>
      </c>
    </row>
    <row r="346" spans="1:12" x14ac:dyDescent="0.2">
      <c r="A346" t="s">
        <v>6444</v>
      </c>
      <c r="B346" t="s">
        <v>6449</v>
      </c>
      <c r="C346" t="s">
        <v>500</v>
      </c>
      <c r="D346" t="s">
        <v>6339</v>
      </c>
      <c r="E346" s="1" t="s">
        <v>16</v>
      </c>
      <c r="F346" t="s">
        <v>11</v>
      </c>
      <c r="G346" t="s">
        <v>6450</v>
      </c>
      <c r="H346" t="s">
        <v>6451</v>
      </c>
      <c r="I346" t="s">
        <v>6452</v>
      </c>
      <c r="J346">
        <v>1.6074220685917501E-11</v>
      </c>
      <c r="K346">
        <v>1.8234789741058499E-7</v>
      </c>
      <c r="L346">
        <v>0.99999981763602797</v>
      </c>
    </row>
    <row r="347" spans="1:12" x14ac:dyDescent="0.2">
      <c r="A347" t="s">
        <v>6444</v>
      </c>
      <c r="B347" t="s">
        <v>6449</v>
      </c>
      <c r="C347" t="s">
        <v>14</v>
      </c>
      <c r="D347" t="s">
        <v>6339</v>
      </c>
      <c r="E347" s="1" t="s">
        <v>16</v>
      </c>
      <c r="F347" t="s">
        <v>11</v>
      </c>
      <c r="G347" t="s">
        <v>6455</v>
      </c>
      <c r="H347" t="s">
        <v>6456</v>
      </c>
      <c r="I347" t="s">
        <v>6457</v>
      </c>
      <c r="J347">
        <v>7.7266426543972398E-12</v>
      </c>
      <c r="K347">
        <v>2.3296513365085001E-7</v>
      </c>
      <c r="L347">
        <v>0.99999976702714</v>
      </c>
    </row>
    <row r="348" spans="1:12" x14ac:dyDescent="0.2">
      <c r="A348" t="s">
        <v>6444</v>
      </c>
      <c r="B348" t="s">
        <v>6445</v>
      </c>
      <c r="C348" t="s">
        <v>14</v>
      </c>
      <c r="D348" t="s">
        <v>6339</v>
      </c>
      <c r="E348" s="1" t="s">
        <v>16</v>
      </c>
      <c r="F348" t="s">
        <v>11</v>
      </c>
      <c r="G348" t="s">
        <v>6458</v>
      </c>
      <c r="H348" t="s">
        <v>6459</v>
      </c>
      <c r="I348" t="s">
        <v>19</v>
      </c>
      <c r="J348">
        <v>6.1921884143456899E-12</v>
      </c>
      <c r="K348">
        <v>2.28503543232706E-9</v>
      </c>
      <c r="L348">
        <v>0.99999999770877201</v>
      </c>
    </row>
    <row r="349" spans="1:12" x14ac:dyDescent="0.2">
      <c r="A349" t="s">
        <v>3280</v>
      </c>
      <c r="B349" t="s">
        <v>3281</v>
      </c>
      <c r="C349" t="s">
        <v>14</v>
      </c>
      <c r="D349" t="s">
        <v>3036</v>
      </c>
      <c r="E349" s="1" t="s">
        <v>16</v>
      </c>
      <c r="F349" t="s">
        <v>10</v>
      </c>
      <c r="G349" t="s">
        <v>3282</v>
      </c>
      <c r="H349" t="s">
        <v>3283</v>
      </c>
      <c r="I349" t="s">
        <v>3284</v>
      </c>
      <c r="J349">
        <v>2.2551375405508001E-10</v>
      </c>
      <c r="K349">
        <v>0.92453686506097499</v>
      </c>
      <c r="L349">
        <v>7.5463134713510793E-2</v>
      </c>
    </row>
    <row r="350" spans="1:12" x14ac:dyDescent="0.2">
      <c r="A350" t="s">
        <v>2907</v>
      </c>
      <c r="B350" t="s">
        <v>2908</v>
      </c>
      <c r="C350" t="s">
        <v>74</v>
      </c>
      <c r="D350" t="s">
        <v>2909</v>
      </c>
      <c r="E350" s="1" t="s">
        <v>16</v>
      </c>
      <c r="F350" t="s">
        <v>11</v>
      </c>
      <c r="G350" t="s">
        <v>2910</v>
      </c>
      <c r="H350" t="s">
        <v>2911</v>
      </c>
      <c r="I350" t="s">
        <v>19</v>
      </c>
      <c r="J350">
        <v>7.7246812363033601E-2</v>
      </c>
      <c r="K350">
        <v>3.2614200834259999E-6</v>
      </c>
      <c r="L350">
        <v>0.92274992621688301</v>
      </c>
    </row>
    <row r="351" spans="1:12" x14ac:dyDescent="0.2">
      <c r="A351" t="s">
        <v>4051</v>
      </c>
      <c r="B351">
        <v>611152</v>
      </c>
      <c r="C351" t="s">
        <v>74</v>
      </c>
      <c r="D351" t="s">
        <v>3906</v>
      </c>
      <c r="E351" s="1" t="s">
        <v>16</v>
      </c>
      <c r="F351" t="s">
        <v>11</v>
      </c>
      <c r="G351" t="s">
        <v>4052</v>
      </c>
      <c r="H351" t="s">
        <v>4053</v>
      </c>
      <c r="I351" t="s">
        <v>4054</v>
      </c>
      <c r="J351">
        <v>7.1027409866164298E-3</v>
      </c>
      <c r="K351">
        <v>9.2889331717749092E-6</v>
      </c>
      <c r="L351">
        <v>0.99288797008021201</v>
      </c>
    </row>
    <row r="352" spans="1:12" x14ac:dyDescent="0.2">
      <c r="A352" t="s">
        <v>38</v>
      </c>
      <c r="B352" t="s">
        <v>39</v>
      </c>
      <c r="C352" t="s">
        <v>14</v>
      </c>
      <c r="D352" t="s">
        <v>15</v>
      </c>
      <c r="E352" s="1" t="s">
        <v>16</v>
      </c>
      <c r="F352" t="s">
        <v>10</v>
      </c>
      <c r="G352" t="s">
        <v>40</v>
      </c>
      <c r="H352" t="s">
        <v>41</v>
      </c>
      <c r="I352" t="s">
        <v>42</v>
      </c>
      <c r="J352">
        <v>2.1253239516056599E-18</v>
      </c>
      <c r="K352">
        <v>0.99999999995283495</v>
      </c>
      <c r="L352">
        <v>4.7164653634005401E-11</v>
      </c>
    </row>
    <row r="353" spans="1:12" x14ac:dyDescent="0.2">
      <c r="A353" t="s">
        <v>3464</v>
      </c>
      <c r="B353" t="s">
        <v>3465</v>
      </c>
      <c r="C353" t="s">
        <v>74</v>
      </c>
      <c r="D353" t="s">
        <v>3036</v>
      </c>
      <c r="E353" s="1" t="s">
        <v>16</v>
      </c>
      <c r="F353" t="s">
        <v>11</v>
      </c>
      <c r="G353" t="s">
        <v>3466</v>
      </c>
      <c r="H353" t="s">
        <v>3467</v>
      </c>
      <c r="I353" t="s">
        <v>3468</v>
      </c>
      <c r="J353">
        <v>1.20618793476282E-9</v>
      </c>
      <c r="K353">
        <v>0.38176387262842099</v>
      </c>
      <c r="L353">
        <v>0.61823612616539103</v>
      </c>
    </row>
    <row r="354" spans="1:12" x14ac:dyDescent="0.2">
      <c r="A354" t="s">
        <v>1093</v>
      </c>
      <c r="B354" t="s">
        <v>1094</v>
      </c>
      <c r="C354" t="s">
        <v>74</v>
      </c>
      <c r="D354" t="s">
        <v>407</v>
      </c>
      <c r="E354" s="1" t="s">
        <v>16</v>
      </c>
      <c r="F354" t="s">
        <v>11</v>
      </c>
      <c r="G354" t="s">
        <v>1095</v>
      </c>
      <c r="H354" t="s">
        <v>1096</v>
      </c>
      <c r="I354" t="s">
        <v>1097</v>
      </c>
      <c r="J354">
        <v>1.1316911821251999E-2</v>
      </c>
      <c r="K354">
        <v>3.3007225863483897E-8</v>
      </c>
      <c r="L354">
        <v>0.988683055171522</v>
      </c>
    </row>
    <row r="355" spans="1:12" x14ac:dyDescent="0.2">
      <c r="A355" t="s">
        <v>1093</v>
      </c>
      <c r="B355" t="s">
        <v>1098</v>
      </c>
      <c r="C355" t="s">
        <v>74</v>
      </c>
      <c r="D355" t="s">
        <v>407</v>
      </c>
      <c r="E355" s="1" t="s">
        <v>16</v>
      </c>
      <c r="F355" t="s">
        <v>11</v>
      </c>
      <c r="G355" t="s">
        <v>1099</v>
      </c>
      <c r="H355" t="s">
        <v>1100</v>
      </c>
      <c r="I355" t="s">
        <v>19</v>
      </c>
      <c r="J355">
        <v>4.4739360404483997E-6</v>
      </c>
      <c r="K355">
        <v>1.5427898651823099E-9</v>
      </c>
      <c r="L355">
        <v>0.99999552452116902</v>
      </c>
    </row>
    <row r="356" spans="1:12" x14ac:dyDescent="0.2">
      <c r="A356" t="s">
        <v>1093</v>
      </c>
      <c r="B356" t="s">
        <v>1101</v>
      </c>
      <c r="C356" t="s">
        <v>14</v>
      </c>
      <c r="D356" t="s">
        <v>407</v>
      </c>
      <c r="E356" s="1" t="s">
        <v>16</v>
      </c>
      <c r="F356" t="s">
        <v>10</v>
      </c>
      <c r="G356" t="s">
        <v>1102</v>
      </c>
      <c r="H356" t="s">
        <v>1103</v>
      </c>
      <c r="I356" t="s">
        <v>1104</v>
      </c>
      <c r="J356">
        <v>2.2909545753984499E-13</v>
      </c>
      <c r="K356">
        <v>0.99999995984849899</v>
      </c>
      <c r="L356">
        <v>4.0151271476306098E-8</v>
      </c>
    </row>
    <row r="357" spans="1:12" x14ac:dyDescent="0.2">
      <c r="A357" t="s">
        <v>3978</v>
      </c>
      <c r="B357">
        <v>164790</v>
      </c>
      <c r="C357" t="s">
        <v>14</v>
      </c>
      <c r="D357" t="s">
        <v>3906</v>
      </c>
      <c r="E357" s="1" t="s">
        <v>16</v>
      </c>
      <c r="F357" t="s">
        <v>11</v>
      </c>
      <c r="G357" t="s">
        <v>3979</v>
      </c>
      <c r="H357" t="s">
        <v>3980</v>
      </c>
      <c r="I357" t="s">
        <v>3981</v>
      </c>
      <c r="J357">
        <v>3.5648881841848502E-4</v>
      </c>
      <c r="K357">
        <v>2.55661427229377E-4</v>
      </c>
      <c r="L357">
        <v>0.99938784975435202</v>
      </c>
    </row>
    <row r="358" spans="1:12" x14ac:dyDescent="0.2">
      <c r="A358" t="s">
        <v>6301</v>
      </c>
      <c r="B358" t="s">
        <v>6302</v>
      </c>
      <c r="C358" t="s">
        <v>14</v>
      </c>
      <c r="D358" t="s">
        <v>5924</v>
      </c>
      <c r="E358" s="1" t="s">
        <v>16</v>
      </c>
      <c r="F358" t="s">
        <v>11</v>
      </c>
      <c r="G358" t="s">
        <v>6303</v>
      </c>
      <c r="H358" t="s">
        <v>6304</v>
      </c>
      <c r="I358" t="s">
        <v>6305</v>
      </c>
      <c r="J358">
        <v>3.3448848495172E-5</v>
      </c>
      <c r="K358">
        <v>2.01258098563211E-7</v>
      </c>
      <c r="L358">
        <v>0.99996634989340605</v>
      </c>
    </row>
    <row r="359" spans="1:12" x14ac:dyDescent="0.2">
      <c r="A359" t="s">
        <v>3996</v>
      </c>
      <c r="B359">
        <v>203200</v>
      </c>
      <c r="C359" t="s">
        <v>660</v>
      </c>
      <c r="D359" t="s">
        <v>3906</v>
      </c>
      <c r="E359" s="1" t="s">
        <v>16</v>
      </c>
      <c r="F359" t="s">
        <v>9</v>
      </c>
      <c r="G359" t="s">
        <v>4000</v>
      </c>
      <c r="H359" t="s">
        <v>4001</v>
      </c>
      <c r="I359" t="s">
        <v>4002</v>
      </c>
      <c r="J359">
        <v>0.99999919063658704</v>
      </c>
      <c r="K359">
        <v>1.1002962836593299E-11</v>
      </c>
      <c r="L359">
        <v>8.0935241024936405E-7</v>
      </c>
    </row>
    <row r="360" spans="1:12" x14ac:dyDescent="0.2">
      <c r="A360" t="s">
        <v>3996</v>
      </c>
      <c r="B360">
        <v>203290</v>
      </c>
      <c r="C360" t="s">
        <v>660</v>
      </c>
      <c r="D360" t="s">
        <v>3906</v>
      </c>
      <c r="E360" s="1" t="s">
        <v>16</v>
      </c>
      <c r="F360" t="s">
        <v>9</v>
      </c>
      <c r="G360" t="s">
        <v>4001</v>
      </c>
      <c r="H360" t="s">
        <v>4003</v>
      </c>
      <c r="I360" t="s">
        <v>4004</v>
      </c>
      <c r="J360">
        <v>0.99998906026892798</v>
      </c>
      <c r="K360">
        <v>9.4139385870617096E-12</v>
      </c>
      <c r="L360">
        <v>1.09397216576831E-5</v>
      </c>
    </row>
    <row r="361" spans="1:12" x14ac:dyDescent="0.2">
      <c r="A361" t="s">
        <v>3996</v>
      </c>
      <c r="B361">
        <v>203100</v>
      </c>
      <c r="C361" t="s">
        <v>660</v>
      </c>
      <c r="D361" t="s">
        <v>3906</v>
      </c>
      <c r="E361" s="1" t="s">
        <v>16</v>
      </c>
      <c r="F361" t="s">
        <v>9</v>
      </c>
      <c r="G361" t="s">
        <v>3997</v>
      </c>
      <c r="H361" t="s">
        <v>3998</v>
      </c>
      <c r="I361" t="s">
        <v>3999</v>
      </c>
      <c r="J361">
        <v>0.99990625358600604</v>
      </c>
      <c r="K361">
        <v>6.9351995487462703E-10</v>
      </c>
      <c r="L361">
        <v>9.3745720474106906E-5</v>
      </c>
    </row>
    <row r="362" spans="1:12" x14ac:dyDescent="0.2">
      <c r="A362" t="s">
        <v>3996</v>
      </c>
      <c r="B362">
        <v>606202</v>
      </c>
      <c r="C362" t="s">
        <v>660</v>
      </c>
      <c r="D362" t="s">
        <v>3906</v>
      </c>
      <c r="E362" s="1" t="s">
        <v>16</v>
      </c>
      <c r="F362" t="s">
        <v>9</v>
      </c>
      <c r="G362" t="s">
        <v>4003</v>
      </c>
      <c r="H362" t="s">
        <v>4005</v>
      </c>
      <c r="I362" t="s">
        <v>4006</v>
      </c>
      <c r="J362">
        <v>0.99974790260995094</v>
      </c>
      <c r="K362">
        <v>3.8552495663057101E-12</v>
      </c>
      <c r="L362">
        <v>2.5209738619389903E-4</v>
      </c>
    </row>
    <row r="363" spans="1:12" x14ac:dyDescent="0.2">
      <c r="A363" t="s">
        <v>3996</v>
      </c>
      <c r="B363">
        <v>203100</v>
      </c>
      <c r="C363" t="s">
        <v>660</v>
      </c>
      <c r="D363" t="s">
        <v>3906</v>
      </c>
      <c r="E363" s="1" t="s">
        <v>16</v>
      </c>
      <c r="F363" t="s">
        <v>11</v>
      </c>
      <c r="G363" t="s">
        <v>4007</v>
      </c>
      <c r="H363" t="s">
        <v>4008</v>
      </c>
      <c r="I363" t="s">
        <v>4009</v>
      </c>
      <c r="J363">
        <v>9.1175022388406607E-2</v>
      </c>
      <c r="K363">
        <v>4.6564608891318597E-8</v>
      </c>
      <c r="L363">
        <v>0.90882493104698403</v>
      </c>
    </row>
    <row r="364" spans="1:12" x14ac:dyDescent="0.2">
      <c r="A364" t="s">
        <v>4376</v>
      </c>
      <c r="B364" t="s">
        <v>4377</v>
      </c>
      <c r="C364" t="s">
        <v>14</v>
      </c>
      <c r="D364" t="s">
        <v>4127</v>
      </c>
      <c r="E364" s="1" t="s">
        <v>16</v>
      </c>
      <c r="F364" t="s">
        <v>11</v>
      </c>
      <c r="G364" t="s">
        <v>4385</v>
      </c>
      <c r="H364" t="s">
        <v>4386</v>
      </c>
      <c r="I364" t="s">
        <v>19</v>
      </c>
      <c r="J364">
        <v>2.8862203254466099E-3</v>
      </c>
      <c r="K364">
        <v>1.3123001670289601E-10</v>
      </c>
      <c r="L364">
        <v>0.99711377954332303</v>
      </c>
    </row>
    <row r="365" spans="1:12" x14ac:dyDescent="0.2">
      <c r="A365" t="s">
        <v>4376</v>
      </c>
      <c r="B365" t="s">
        <v>4381</v>
      </c>
      <c r="C365" t="s">
        <v>14</v>
      </c>
      <c r="D365" t="s">
        <v>4127</v>
      </c>
      <c r="E365" s="1" t="s">
        <v>330</v>
      </c>
      <c r="F365" t="s">
        <v>11</v>
      </c>
      <c r="G365" t="s">
        <v>4382</v>
      </c>
      <c r="H365" t="s">
        <v>4383</v>
      </c>
      <c r="I365" t="s">
        <v>4384</v>
      </c>
      <c r="J365">
        <v>9.6291217140426606E-8</v>
      </c>
      <c r="K365">
        <v>9.2449476759042401E-17</v>
      </c>
      <c r="L365">
        <v>0.999999903708783</v>
      </c>
    </row>
    <row r="366" spans="1:12" x14ac:dyDescent="0.2">
      <c r="A366" t="s">
        <v>4376</v>
      </c>
      <c r="B366" t="s">
        <v>4377</v>
      </c>
      <c r="C366" t="s">
        <v>14</v>
      </c>
      <c r="D366" t="s">
        <v>4127</v>
      </c>
      <c r="E366" s="1" t="s">
        <v>330</v>
      </c>
      <c r="F366" t="s">
        <v>11</v>
      </c>
      <c r="G366" t="s">
        <v>4378</v>
      </c>
      <c r="H366" t="s">
        <v>4379</v>
      </c>
      <c r="I366" t="s">
        <v>4380</v>
      </c>
      <c r="J366">
        <v>3.15980233620624E-8</v>
      </c>
      <c r="K366">
        <v>6.4461875027341699E-18</v>
      </c>
      <c r="L366">
        <v>0.99999996840197702</v>
      </c>
    </row>
    <row r="367" spans="1:12" x14ac:dyDescent="0.2">
      <c r="A367" t="s">
        <v>2724</v>
      </c>
      <c r="B367" t="s">
        <v>2725</v>
      </c>
      <c r="C367" t="s">
        <v>14</v>
      </c>
      <c r="D367" t="s">
        <v>407</v>
      </c>
      <c r="E367" s="1" t="s">
        <v>16</v>
      </c>
      <c r="F367" t="s">
        <v>10</v>
      </c>
      <c r="G367" t="s">
        <v>2726</v>
      </c>
      <c r="H367" t="s">
        <v>2727</v>
      </c>
      <c r="I367" t="s">
        <v>2728</v>
      </c>
      <c r="J367">
        <v>1.0680138862163599E-12</v>
      </c>
      <c r="K367">
        <v>0.99999993966118605</v>
      </c>
      <c r="L367">
        <v>6.0337746098223898E-8</v>
      </c>
    </row>
    <row r="368" spans="1:12" x14ac:dyDescent="0.2">
      <c r="A368" t="s">
        <v>3255</v>
      </c>
      <c r="B368" t="s">
        <v>3256</v>
      </c>
      <c r="C368" t="s">
        <v>14</v>
      </c>
      <c r="D368" t="s">
        <v>3036</v>
      </c>
      <c r="E368" s="1" t="s">
        <v>16</v>
      </c>
      <c r="F368" t="s">
        <v>10</v>
      </c>
      <c r="G368" t="s">
        <v>3257</v>
      </c>
      <c r="H368" t="s">
        <v>3258</v>
      </c>
      <c r="I368" t="s">
        <v>3259</v>
      </c>
      <c r="J368">
        <v>2.2858961930868601E-14</v>
      </c>
      <c r="K368">
        <v>0.99999999413434304</v>
      </c>
      <c r="L368">
        <v>5.86563384295271E-9</v>
      </c>
    </row>
    <row r="369" spans="1:12" x14ac:dyDescent="0.2">
      <c r="A369" t="s">
        <v>4040</v>
      </c>
      <c r="B369">
        <v>145700</v>
      </c>
      <c r="C369" t="s">
        <v>660</v>
      </c>
      <c r="D369" t="s">
        <v>3906</v>
      </c>
      <c r="E369" s="1" t="s">
        <v>16</v>
      </c>
      <c r="F369" t="s">
        <v>9</v>
      </c>
      <c r="G369" t="s">
        <v>4041</v>
      </c>
      <c r="H369" t="s">
        <v>4042</v>
      </c>
      <c r="I369" t="s">
        <v>4043</v>
      </c>
      <c r="J369">
        <v>0.99999997943072405</v>
      </c>
      <c r="K369">
        <v>1.38514056094523E-16</v>
      </c>
      <c r="L369">
        <v>2.0569276000707301E-8</v>
      </c>
    </row>
    <row r="370" spans="1:12" x14ac:dyDescent="0.2">
      <c r="A370" t="s">
        <v>4040</v>
      </c>
      <c r="B370">
        <v>190350</v>
      </c>
      <c r="C370" t="s">
        <v>660</v>
      </c>
      <c r="D370" t="s">
        <v>3906</v>
      </c>
      <c r="E370" s="1" t="s">
        <v>16</v>
      </c>
      <c r="F370" t="s">
        <v>9</v>
      </c>
      <c r="G370" t="s">
        <v>4044</v>
      </c>
      <c r="H370" t="s">
        <v>4045</v>
      </c>
      <c r="I370" t="s">
        <v>4046</v>
      </c>
      <c r="J370">
        <v>0.99999894380821097</v>
      </c>
      <c r="K370">
        <v>1.6231459233104099E-15</v>
      </c>
      <c r="L370">
        <v>1.0561917875656E-6</v>
      </c>
    </row>
    <row r="371" spans="1:12" x14ac:dyDescent="0.2">
      <c r="A371" t="s">
        <v>422</v>
      </c>
      <c r="B371" t="s">
        <v>423</v>
      </c>
      <c r="C371" t="s">
        <v>14</v>
      </c>
      <c r="D371" t="s">
        <v>407</v>
      </c>
      <c r="E371" s="1" t="s">
        <v>16</v>
      </c>
      <c r="F371" t="s">
        <v>11</v>
      </c>
      <c r="G371" t="s">
        <v>424</v>
      </c>
      <c r="H371" t="s">
        <v>425</v>
      </c>
      <c r="I371" t="s">
        <v>426</v>
      </c>
      <c r="J371">
        <v>4.15601351472192E-2</v>
      </c>
      <c r="K371">
        <v>2.9727406045592202E-7</v>
      </c>
      <c r="L371">
        <v>0.95843956757871995</v>
      </c>
    </row>
    <row r="372" spans="1:12" x14ac:dyDescent="0.2">
      <c r="A372" t="s">
        <v>422</v>
      </c>
      <c r="B372" t="s">
        <v>427</v>
      </c>
      <c r="C372" t="s">
        <v>74</v>
      </c>
      <c r="D372" t="s">
        <v>407</v>
      </c>
      <c r="E372" s="1" t="s">
        <v>330</v>
      </c>
      <c r="F372" t="s">
        <v>11</v>
      </c>
      <c r="G372" t="s">
        <v>428</v>
      </c>
      <c r="H372" t="s">
        <v>429</v>
      </c>
      <c r="I372" t="s">
        <v>19</v>
      </c>
      <c r="J372">
        <v>2.0736509534317901E-10</v>
      </c>
      <c r="K372">
        <v>8.5260915945518795E-17</v>
      </c>
      <c r="L372">
        <v>0.99999999979263499</v>
      </c>
    </row>
    <row r="373" spans="1:12" x14ac:dyDescent="0.2">
      <c r="A373" t="s">
        <v>4805</v>
      </c>
      <c r="B373" t="s">
        <v>4806</v>
      </c>
      <c r="C373" t="s">
        <v>74</v>
      </c>
      <c r="D373" t="s">
        <v>4127</v>
      </c>
      <c r="E373" s="1" t="s">
        <v>330</v>
      </c>
      <c r="F373" t="s">
        <v>11</v>
      </c>
      <c r="G373" t="s">
        <v>4807</v>
      </c>
      <c r="H373" t="s">
        <v>4808</v>
      </c>
      <c r="I373" t="s">
        <v>4809</v>
      </c>
      <c r="J373">
        <v>7.51307140491166E-7</v>
      </c>
      <c r="K373">
        <v>8.4627691911788901E-17</v>
      </c>
      <c r="L373">
        <v>0.99999924869286005</v>
      </c>
    </row>
    <row r="374" spans="1:12" x14ac:dyDescent="0.2">
      <c r="A374" t="s">
        <v>4805</v>
      </c>
      <c r="B374" t="s">
        <v>4812</v>
      </c>
      <c r="C374" t="s">
        <v>894</v>
      </c>
      <c r="D374" t="s">
        <v>4127</v>
      </c>
      <c r="E374" s="1" t="s">
        <v>16</v>
      </c>
      <c r="F374" t="s">
        <v>11</v>
      </c>
      <c r="G374" t="s">
        <v>4810</v>
      </c>
      <c r="H374" t="s">
        <v>4811</v>
      </c>
      <c r="I374" t="s">
        <v>19</v>
      </c>
      <c r="J374">
        <v>1.42723505013447E-7</v>
      </c>
      <c r="K374">
        <v>1.3807036576267E-11</v>
      </c>
      <c r="L374">
        <v>0.99999985726268803</v>
      </c>
    </row>
    <row r="375" spans="1:12" x14ac:dyDescent="0.2">
      <c r="A375" t="s">
        <v>4805</v>
      </c>
      <c r="B375" t="s">
        <v>4806</v>
      </c>
      <c r="C375" t="s">
        <v>894</v>
      </c>
      <c r="D375" t="s">
        <v>4127</v>
      </c>
      <c r="E375" s="1" t="s">
        <v>16</v>
      </c>
      <c r="F375" t="s">
        <v>11</v>
      </c>
      <c r="G375" t="s">
        <v>1219</v>
      </c>
      <c r="H375" t="s">
        <v>4810</v>
      </c>
      <c r="I375" t="s">
        <v>4811</v>
      </c>
      <c r="J375">
        <v>2.21565571673316E-10</v>
      </c>
      <c r="K375">
        <v>2.0294868825110999E-4</v>
      </c>
      <c r="L375">
        <v>0.99979705109018302</v>
      </c>
    </row>
    <row r="376" spans="1:12" x14ac:dyDescent="0.2">
      <c r="A376" t="s">
        <v>3405</v>
      </c>
      <c r="B376" t="s">
        <v>3406</v>
      </c>
      <c r="C376" t="s">
        <v>14</v>
      </c>
      <c r="D376" t="s">
        <v>3036</v>
      </c>
      <c r="E376" s="1" t="s">
        <v>16</v>
      </c>
      <c r="F376" t="s">
        <v>11</v>
      </c>
      <c r="G376" t="s">
        <v>19</v>
      </c>
      <c r="H376" t="s">
        <v>3407</v>
      </c>
      <c r="I376" t="s">
        <v>3408</v>
      </c>
      <c r="J376">
        <v>5.5840603868115098E-7</v>
      </c>
      <c r="K376">
        <v>2.4393184249361799E-4</v>
      </c>
      <c r="L376">
        <v>0.99975550975146799</v>
      </c>
    </row>
    <row r="377" spans="1:12" x14ac:dyDescent="0.2">
      <c r="A377" t="s">
        <v>4565</v>
      </c>
      <c r="B377" t="s">
        <v>4566</v>
      </c>
      <c r="C377" t="s">
        <v>14</v>
      </c>
      <c r="D377" t="s">
        <v>4127</v>
      </c>
      <c r="E377" s="1" t="s">
        <v>16</v>
      </c>
      <c r="F377" t="s">
        <v>11</v>
      </c>
      <c r="G377" t="s">
        <v>4567</v>
      </c>
      <c r="H377" t="s">
        <v>4568</v>
      </c>
      <c r="I377" t="s">
        <v>4569</v>
      </c>
      <c r="J377">
        <v>4.1724138519252301E-8</v>
      </c>
      <c r="K377">
        <v>3.5879302390078097E-10</v>
      </c>
      <c r="L377">
        <v>0.99999995791706797</v>
      </c>
    </row>
    <row r="378" spans="1:12" x14ac:dyDescent="0.2">
      <c r="A378" t="s">
        <v>4565</v>
      </c>
      <c r="B378" t="s">
        <v>4566</v>
      </c>
      <c r="C378" t="s">
        <v>4</v>
      </c>
      <c r="D378" t="s">
        <v>4127</v>
      </c>
      <c r="E378" s="1" t="s">
        <v>330</v>
      </c>
      <c r="F378" t="s">
        <v>11</v>
      </c>
      <c r="G378" t="s">
        <v>4573</v>
      </c>
      <c r="H378" t="s">
        <v>4574</v>
      </c>
      <c r="I378" t="s">
        <v>4575</v>
      </c>
      <c r="J378">
        <v>1.06069655547259E-10</v>
      </c>
      <c r="K378">
        <v>9.5496058101808094E-15</v>
      </c>
      <c r="L378">
        <v>0.99999999989392097</v>
      </c>
    </row>
    <row r="379" spans="1:12" x14ac:dyDescent="0.2">
      <c r="A379" t="s">
        <v>4565</v>
      </c>
      <c r="B379" t="s">
        <v>4570</v>
      </c>
      <c r="C379" t="s">
        <v>14</v>
      </c>
      <c r="D379" t="s">
        <v>4127</v>
      </c>
      <c r="E379" s="1" t="s">
        <v>16</v>
      </c>
      <c r="F379" t="s">
        <v>10</v>
      </c>
      <c r="G379" t="s">
        <v>19</v>
      </c>
      <c r="H379" t="s">
        <v>4571</v>
      </c>
      <c r="I379" t="s">
        <v>4572</v>
      </c>
      <c r="J379">
        <v>7.6742266931323497E-13</v>
      </c>
      <c r="K379">
        <v>0.99999999999889899</v>
      </c>
      <c r="L379">
        <v>3.3384708890312099E-13</v>
      </c>
    </row>
    <row r="380" spans="1:12" x14ac:dyDescent="0.2">
      <c r="A380" t="s">
        <v>1594</v>
      </c>
      <c r="B380" t="s">
        <v>3901</v>
      </c>
      <c r="C380" t="s">
        <v>74</v>
      </c>
      <c r="D380" t="s">
        <v>3823</v>
      </c>
      <c r="E380" s="1" t="s">
        <v>16</v>
      </c>
      <c r="F380" t="s">
        <v>9</v>
      </c>
      <c r="G380" t="s">
        <v>3902</v>
      </c>
      <c r="H380" t="s">
        <v>3903</v>
      </c>
      <c r="I380" t="s">
        <v>3904</v>
      </c>
      <c r="J380">
        <v>0.62791582056125295</v>
      </c>
      <c r="K380">
        <v>6.7109105362331097E-7</v>
      </c>
      <c r="L380">
        <v>0.37208350834769299</v>
      </c>
    </row>
    <row r="381" spans="1:12" x14ac:dyDescent="0.2">
      <c r="A381" t="s">
        <v>1594</v>
      </c>
      <c r="B381" t="s">
        <v>4993</v>
      </c>
      <c r="C381" t="s">
        <v>74</v>
      </c>
      <c r="D381" t="s">
        <v>4127</v>
      </c>
      <c r="E381" s="1" t="s">
        <v>16</v>
      </c>
      <c r="F381" t="s">
        <v>11</v>
      </c>
      <c r="G381" t="s">
        <v>4994</v>
      </c>
      <c r="H381" t="s">
        <v>4995</v>
      </c>
      <c r="I381" t="s">
        <v>4996</v>
      </c>
      <c r="J381">
        <v>0.19694022819189799</v>
      </c>
      <c r="K381">
        <v>2.26430129813327E-10</v>
      </c>
      <c r="L381">
        <v>0.80305977158167197</v>
      </c>
    </row>
    <row r="382" spans="1:12" x14ac:dyDescent="0.2">
      <c r="A382" t="s">
        <v>1594</v>
      </c>
      <c r="B382" t="s">
        <v>1599</v>
      </c>
      <c r="C382" t="s">
        <v>74</v>
      </c>
      <c r="D382" t="s">
        <v>407</v>
      </c>
      <c r="E382" s="1" t="s">
        <v>16</v>
      </c>
      <c r="F382" t="s">
        <v>11</v>
      </c>
      <c r="G382" t="s">
        <v>1600</v>
      </c>
      <c r="H382" t="s">
        <v>1601</v>
      </c>
      <c r="I382" t="s">
        <v>1602</v>
      </c>
      <c r="J382">
        <v>7.6057577994621803E-2</v>
      </c>
      <c r="K382">
        <v>3.7706928033014501E-6</v>
      </c>
      <c r="L382">
        <v>0.92393865131257502</v>
      </c>
    </row>
    <row r="383" spans="1:12" x14ac:dyDescent="0.2">
      <c r="A383" t="s">
        <v>1594</v>
      </c>
      <c r="B383" t="s">
        <v>3891</v>
      </c>
      <c r="C383" t="s">
        <v>660</v>
      </c>
      <c r="D383" t="s">
        <v>3823</v>
      </c>
      <c r="E383" s="1" t="s">
        <v>16</v>
      </c>
      <c r="F383" t="s">
        <v>11</v>
      </c>
      <c r="G383" t="s">
        <v>3895</v>
      </c>
      <c r="H383" t="s">
        <v>3896</v>
      </c>
      <c r="I383" t="s">
        <v>3897</v>
      </c>
      <c r="J383">
        <v>6.0863271846927199E-2</v>
      </c>
      <c r="K383">
        <v>5.59731488033811E-8</v>
      </c>
      <c r="L383">
        <v>0.93913667217992403</v>
      </c>
    </row>
    <row r="384" spans="1:12" x14ac:dyDescent="0.2">
      <c r="A384" t="s">
        <v>1594</v>
      </c>
      <c r="B384" t="s">
        <v>1595</v>
      </c>
      <c r="C384" t="s">
        <v>74</v>
      </c>
      <c r="D384" t="s">
        <v>407</v>
      </c>
      <c r="E384" s="1" t="s">
        <v>16</v>
      </c>
      <c r="F384" t="s">
        <v>11</v>
      </c>
      <c r="G384" t="s">
        <v>1596</v>
      </c>
      <c r="H384" t="s">
        <v>1597</v>
      </c>
      <c r="I384" t="s">
        <v>1598</v>
      </c>
      <c r="J384">
        <v>1.9552805743267201E-2</v>
      </c>
      <c r="K384">
        <v>5.2194938633253698E-9</v>
      </c>
      <c r="L384">
        <v>0.98044718903723904</v>
      </c>
    </row>
    <row r="385" spans="1:12" x14ac:dyDescent="0.2">
      <c r="A385" t="s">
        <v>1594</v>
      </c>
      <c r="B385" t="s">
        <v>1610</v>
      </c>
      <c r="C385" t="s">
        <v>74</v>
      </c>
      <c r="D385" t="s">
        <v>407</v>
      </c>
      <c r="E385" s="1" t="s">
        <v>16</v>
      </c>
      <c r="F385" t="s">
        <v>11</v>
      </c>
      <c r="G385" t="s">
        <v>1611</v>
      </c>
      <c r="H385" t="s">
        <v>1612</v>
      </c>
      <c r="I385" t="s">
        <v>1613</v>
      </c>
      <c r="J385">
        <v>1.1421860423698599E-2</v>
      </c>
      <c r="K385">
        <v>5.5410220644634997E-9</v>
      </c>
      <c r="L385">
        <v>0.98857813403527905</v>
      </c>
    </row>
    <row r="386" spans="1:12" x14ac:dyDescent="0.2">
      <c r="A386" t="s">
        <v>1594</v>
      </c>
      <c r="B386" t="s">
        <v>1603</v>
      </c>
      <c r="C386" t="s">
        <v>74</v>
      </c>
      <c r="D386" t="s">
        <v>407</v>
      </c>
      <c r="E386" s="1" t="s">
        <v>16</v>
      </c>
      <c r="F386" t="s">
        <v>11</v>
      </c>
      <c r="G386" t="s">
        <v>1601</v>
      </c>
      <c r="H386" t="s">
        <v>1604</v>
      </c>
      <c r="I386" t="s">
        <v>1605</v>
      </c>
      <c r="J386">
        <v>5.9525612246730001E-3</v>
      </c>
      <c r="K386">
        <v>1.11112610257599E-7</v>
      </c>
      <c r="L386">
        <v>0.99404732766271697</v>
      </c>
    </row>
    <row r="387" spans="1:12" x14ac:dyDescent="0.2">
      <c r="A387" t="s">
        <v>1594</v>
      </c>
      <c r="B387" t="s">
        <v>1606</v>
      </c>
      <c r="C387" t="s">
        <v>74</v>
      </c>
      <c r="D387" t="s">
        <v>407</v>
      </c>
      <c r="E387" s="1" t="s">
        <v>16</v>
      </c>
      <c r="F387" t="s">
        <v>11</v>
      </c>
      <c r="G387" t="s">
        <v>1607</v>
      </c>
      <c r="H387" t="s">
        <v>1608</v>
      </c>
      <c r="I387" t="s">
        <v>1609</v>
      </c>
      <c r="J387">
        <v>1.35936868895499E-4</v>
      </c>
      <c r="K387">
        <v>1.5742185125611601E-6</v>
      </c>
      <c r="L387">
        <v>0.999862488912592</v>
      </c>
    </row>
    <row r="388" spans="1:12" x14ac:dyDescent="0.2">
      <c r="A388" t="s">
        <v>1594</v>
      </c>
      <c r="B388" t="s">
        <v>8953</v>
      </c>
      <c r="C388" t="s">
        <v>74</v>
      </c>
      <c r="D388" t="s">
        <v>8821</v>
      </c>
      <c r="E388" s="1" t="s">
        <v>16</v>
      </c>
      <c r="F388" t="s">
        <v>11</v>
      </c>
      <c r="G388" t="s">
        <v>8954</v>
      </c>
      <c r="H388" t="s">
        <v>8955</v>
      </c>
      <c r="I388" t="s">
        <v>19</v>
      </c>
      <c r="J388">
        <v>7.4756851841176902E-5</v>
      </c>
      <c r="K388">
        <v>8.4554790206182997E-9</v>
      </c>
      <c r="L388">
        <v>0.99992523469268002</v>
      </c>
    </row>
    <row r="389" spans="1:12" x14ac:dyDescent="0.2">
      <c r="A389" t="s">
        <v>1594</v>
      </c>
      <c r="B389" t="s">
        <v>3891</v>
      </c>
      <c r="C389" t="s">
        <v>74</v>
      </c>
      <c r="D389" t="s">
        <v>3823</v>
      </c>
      <c r="E389" s="1" t="s">
        <v>16</v>
      </c>
      <c r="F389" t="s">
        <v>11</v>
      </c>
      <c r="G389" t="s">
        <v>3898</v>
      </c>
      <c r="H389" t="s">
        <v>3899</v>
      </c>
      <c r="I389" t="s">
        <v>3900</v>
      </c>
      <c r="J389">
        <v>1.1849157321232599E-8</v>
      </c>
      <c r="K389">
        <v>3.8352984923273001E-8</v>
      </c>
      <c r="L389">
        <v>0.999999949797858</v>
      </c>
    </row>
    <row r="390" spans="1:12" x14ac:dyDescent="0.2">
      <c r="A390" t="s">
        <v>1594</v>
      </c>
      <c r="B390" t="s">
        <v>3891</v>
      </c>
      <c r="C390" t="s">
        <v>500</v>
      </c>
      <c r="D390" t="s">
        <v>3823</v>
      </c>
      <c r="E390" s="1" t="s">
        <v>16</v>
      </c>
      <c r="F390" t="s">
        <v>11</v>
      </c>
      <c r="G390" t="s">
        <v>3892</v>
      </c>
      <c r="H390" t="s">
        <v>3893</v>
      </c>
      <c r="I390" t="s">
        <v>3894</v>
      </c>
      <c r="J390">
        <v>3.84020738086364E-10</v>
      </c>
      <c r="K390">
        <v>7.4587882898892101E-7</v>
      </c>
      <c r="L390">
        <v>0.99999925373715004</v>
      </c>
    </row>
    <row r="391" spans="1:12" x14ac:dyDescent="0.2">
      <c r="A391" t="s">
        <v>1594</v>
      </c>
      <c r="B391" t="s">
        <v>8953</v>
      </c>
      <c r="C391" t="s">
        <v>74</v>
      </c>
      <c r="D391" t="s">
        <v>8821</v>
      </c>
      <c r="E391" s="1" t="s">
        <v>330</v>
      </c>
      <c r="F391" t="s">
        <v>11</v>
      </c>
      <c r="G391" t="s">
        <v>8956</v>
      </c>
      <c r="H391" t="s">
        <v>8957</v>
      </c>
      <c r="I391" t="s">
        <v>8958</v>
      </c>
      <c r="J391">
        <v>2.2094797780859401E-11</v>
      </c>
      <c r="K391">
        <v>6.3422481434215098E-18</v>
      </c>
      <c r="L391">
        <v>0.99999999997790501</v>
      </c>
    </row>
    <row r="392" spans="1:12" x14ac:dyDescent="0.2">
      <c r="A392" t="s">
        <v>5750</v>
      </c>
      <c r="B392" t="s">
        <v>5758</v>
      </c>
      <c r="C392" t="s">
        <v>14</v>
      </c>
      <c r="D392" t="s">
        <v>4127</v>
      </c>
      <c r="E392" s="1" t="s">
        <v>16</v>
      </c>
      <c r="F392" t="s">
        <v>11</v>
      </c>
      <c r="G392" t="s">
        <v>5759</v>
      </c>
      <c r="H392" t="s">
        <v>5760</v>
      </c>
      <c r="I392" t="s">
        <v>5761</v>
      </c>
      <c r="J392">
        <v>2.99186097340267E-5</v>
      </c>
      <c r="K392">
        <v>1.2853512740764E-7</v>
      </c>
      <c r="L392">
        <v>0.99996995285513801</v>
      </c>
    </row>
    <row r="393" spans="1:12" x14ac:dyDescent="0.2">
      <c r="A393" t="s">
        <v>5750</v>
      </c>
      <c r="B393" t="s">
        <v>5764</v>
      </c>
      <c r="C393" t="s">
        <v>14</v>
      </c>
      <c r="D393" t="s">
        <v>4127</v>
      </c>
      <c r="E393" s="1" t="s">
        <v>16</v>
      </c>
      <c r="F393" t="s">
        <v>11</v>
      </c>
      <c r="G393" t="s">
        <v>5765</v>
      </c>
      <c r="H393" t="s">
        <v>5766</v>
      </c>
      <c r="I393" t="s">
        <v>5767</v>
      </c>
      <c r="J393">
        <v>2.1080599056117E-6</v>
      </c>
      <c r="K393">
        <v>3.0047686458708501E-10</v>
      </c>
      <c r="L393">
        <v>0.99999789163961805</v>
      </c>
    </row>
    <row r="394" spans="1:12" x14ac:dyDescent="0.2">
      <c r="A394" t="s">
        <v>5750</v>
      </c>
      <c r="B394" t="s">
        <v>5751</v>
      </c>
      <c r="C394" t="s">
        <v>74</v>
      </c>
      <c r="D394" t="s">
        <v>4127</v>
      </c>
      <c r="E394" s="1" t="s">
        <v>330</v>
      </c>
      <c r="F394" t="s">
        <v>11</v>
      </c>
      <c r="G394" t="s">
        <v>5752</v>
      </c>
      <c r="H394" t="s">
        <v>5753</v>
      </c>
      <c r="I394" t="s">
        <v>5754</v>
      </c>
      <c r="J394">
        <v>5.0957343479961999E-9</v>
      </c>
      <c r="K394">
        <v>2.7982987019494502E-18</v>
      </c>
      <c r="L394">
        <v>0.99999999490426605</v>
      </c>
    </row>
    <row r="395" spans="1:12" x14ac:dyDescent="0.2">
      <c r="A395" t="s">
        <v>5750</v>
      </c>
      <c r="B395" t="s">
        <v>5755</v>
      </c>
      <c r="C395" t="s">
        <v>14</v>
      </c>
      <c r="D395" t="s">
        <v>4127</v>
      </c>
      <c r="E395" s="1" t="s">
        <v>16</v>
      </c>
      <c r="F395" t="s">
        <v>11</v>
      </c>
      <c r="G395" t="s">
        <v>19</v>
      </c>
      <c r="H395" t="s">
        <v>5762</v>
      </c>
      <c r="I395" t="s">
        <v>5763</v>
      </c>
      <c r="J395">
        <v>6.9795859509998699E-10</v>
      </c>
      <c r="K395">
        <v>6.7198429490030302E-9</v>
      </c>
      <c r="L395">
        <v>0.99999999258219796</v>
      </c>
    </row>
    <row r="396" spans="1:12" x14ac:dyDescent="0.2">
      <c r="A396" t="s">
        <v>5750</v>
      </c>
      <c r="B396" t="s">
        <v>5755</v>
      </c>
      <c r="C396" t="s">
        <v>74</v>
      </c>
      <c r="D396" t="s">
        <v>4127</v>
      </c>
      <c r="E396" s="1" t="s">
        <v>330</v>
      </c>
      <c r="F396" t="s">
        <v>11</v>
      </c>
      <c r="G396" t="s">
        <v>5753</v>
      </c>
      <c r="H396" t="s">
        <v>5756</v>
      </c>
      <c r="I396" t="s">
        <v>5757</v>
      </c>
      <c r="J396">
        <v>2.66443618275609E-10</v>
      </c>
      <c r="K396">
        <v>7.0752506158471102E-19</v>
      </c>
      <c r="L396">
        <v>0.99999999973355602</v>
      </c>
    </row>
    <row r="397" spans="1:12" x14ac:dyDescent="0.2">
      <c r="A397" t="s">
        <v>5612</v>
      </c>
      <c r="B397" t="s">
        <v>5613</v>
      </c>
      <c r="C397" t="s">
        <v>14</v>
      </c>
      <c r="D397" t="s">
        <v>4127</v>
      </c>
      <c r="E397" s="1" t="s">
        <v>16</v>
      </c>
      <c r="F397" t="s">
        <v>11</v>
      </c>
      <c r="G397" t="s">
        <v>5614</v>
      </c>
      <c r="H397" t="s">
        <v>5615</v>
      </c>
      <c r="I397" t="s">
        <v>5616</v>
      </c>
      <c r="J397">
        <v>1.11802129918772E-9</v>
      </c>
      <c r="K397">
        <v>6.9957563680599896E-11</v>
      </c>
      <c r="L397">
        <v>0.99999999881202095</v>
      </c>
    </row>
    <row r="398" spans="1:12" x14ac:dyDescent="0.2">
      <c r="A398" t="s">
        <v>1969</v>
      </c>
      <c r="B398" t="s">
        <v>6191</v>
      </c>
      <c r="C398" t="s">
        <v>660</v>
      </c>
      <c r="D398" t="s">
        <v>5924</v>
      </c>
      <c r="E398" s="1" t="s">
        <v>16</v>
      </c>
      <c r="F398" t="s">
        <v>11</v>
      </c>
      <c r="G398" t="s">
        <v>19</v>
      </c>
      <c r="H398" t="s">
        <v>6198</v>
      </c>
      <c r="I398" t="s">
        <v>6199</v>
      </c>
      <c r="J398">
        <v>2.0691270846031399E-5</v>
      </c>
      <c r="K398">
        <v>1.7668471395574899E-4</v>
      </c>
      <c r="L398">
        <v>0.99980262401519804</v>
      </c>
    </row>
    <row r="399" spans="1:12" x14ac:dyDescent="0.2">
      <c r="A399" t="s">
        <v>1969</v>
      </c>
      <c r="B399" t="s">
        <v>6191</v>
      </c>
      <c r="C399" t="s">
        <v>660</v>
      </c>
      <c r="D399" t="s">
        <v>5924</v>
      </c>
      <c r="E399" s="1" t="s">
        <v>16</v>
      </c>
      <c r="F399" t="s">
        <v>11</v>
      </c>
      <c r="G399" t="s">
        <v>1219</v>
      </c>
      <c r="H399" t="s">
        <v>6202</v>
      </c>
      <c r="I399" t="s">
        <v>6203</v>
      </c>
      <c r="J399">
        <v>2.6678771982227E-7</v>
      </c>
      <c r="K399">
        <v>1.2681310543874001E-2</v>
      </c>
      <c r="L399">
        <v>0.98731842266840597</v>
      </c>
    </row>
    <row r="400" spans="1:12" x14ac:dyDescent="0.2">
      <c r="A400" t="s">
        <v>1969</v>
      </c>
      <c r="B400" t="s">
        <v>6191</v>
      </c>
      <c r="C400" t="s">
        <v>660</v>
      </c>
      <c r="D400" t="s">
        <v>5924</v>
      </c>
      <c r="E400" s="1" t="s">
        <v>16</v>
      </c>
      <c r="F400" t="s">
        <v>11</v>
      </c>
      <c r="G400" t="s">
        <v>1219</v>
      </c>
      <c r="H400" t="s">
        <v>6204</v>
      </c>
      <c r="I400" t="s">
        <v>6205</v>
      </c>
      <c r="J400">
        <v>2.6678771982227E-7</v>
      </c>
      <c r="K400">
        <v>1.2681310543874001E-2</v>
      </c>
      <c r="L400">
        <v>0.98731842266840597</v>
      </c>
    </row>
    <row r="401" spans="1:12" x14ac:dyDescent="0.2">
      <c r="A401" t="s">
        <v>1969</v>
      </c>
      <c r="B401" t="s">
        <v>6191</v>
      </c>
      <c r="C401" t="s">
        <v>660</v>
      </c>
      <c r="D401" t="s">
        <v>5924</v>
      </c>
      <c r="E401" s="1" t="s">
        <v>16</v>
      </c>
      <c r="F401" t="s">
        <v>11</v>
      </c>
      <c r="G401" t="s">
        <v>1219</v>
      </c>
      <c r="H401" t="s">
        <v>6206</v>
      </c>
      <c r="I401" t="s">
        <v>6207</v>
      </c>
      <c r="J401">
        <v>2.6678771982227E-7</v>
      </c>
      <c r="K401">
        <v>1.2681310543874001E-2</v>
      </c>
      <c r="L401">
        <v>0.98731842266840597</v>
      </c>
    </row>
    <row r="402" spans="1:12" x14ac:dyDescent="0.2">
      <c r="A402" t="s">
        <v>1969</v>
      </c>
      <c r="B402" t="s">
        <v>6191</v>
      </c>
      <c r="C402" t="s">
        <v>660</v>
      </c>
      <c r="D402" t="s">
        <v>5924</v>
      </c>
      <c r="E402" s="1" t="s">
        <v>16</v>
      </c>
      <c r="F402" t="s">
        <v>11</v>
      </c>
      <c r="G402" t="s">
        <v>1219</v>
      </c>
      <c r="H402" t="s">
        <v>6208</v>
      </c>
      <c r="I402" t="s">
        <v>6209</v>
      </c>
      <c r="J402">
        <v>2.6678771982227E-7</v>
      </c>
      <c r="K402">
        <v>1.2681310543874001E-2</v>
      </c>
      <c r="L402">
        <v>0.98731842266840597</v>
      </c>
    </row>
    <row r="403" spans="1:12" x14ac:dyDescent="0.2">
      <c r="A403" t="s">
        <v>1969</v>
      </c>
      <c r="B403" t="s">
        <v>6191</v>
      </c>
      <c r="C403" t="s">
        <v>660</v>
      </c>
      <c r="D403" t="s">
        <v>5924</v>
      </c>
      <c r="E403" s="1" t="s">
        <v>16</v>
      </c>
      <c r="F403" t="s">
        <v>11</v>
      </c>
      <c r="G403" t="s">
        <v>1219</v>
      </c>
      <c r="H403" t="s">
        <v>6200</v>
      </c>
      <c r="I403" t="s">
        <v>6201</v>
      </c>
      <c r="J403">
        <v>2.1194716992186001E-7</v>
      </c>
      <c r="K403">
        <v>1.1416739436175299E-2</v>
      </c>
      <c r="L403">
        <v>0.98858304861665502</v>
      </c>
    </row>
    <row r="404" spans="1:12" x14ac:dyDescent="0.2">
      <c r="A404" t="s">
        <v>1969</v>
      </c>
      <c r="B404" t="s">
        <v>6191</v>
      </c>
      <c r="C404" t="s">
        <v>660</v>
      </c>
      <c r="D404" t="s">
        <v>5924</v>
      </c>
      <c r="E404" s="1" t="s">
        <v>330</v>
      </c>
      <c r="F404" t="s">
        <v>11</v>
      </c>
      <c r="G404" t="s">
        <v>6195</v>
      </c>
      <c r="H404" t="s">
        <v>6196</v>
      </c>
      <c r="I404" t="s">
        <v>6197</v>
      </c>
      <c r="J404">
        <v>1.1975003274073599E-8</v>
      </c>
      <c r="K404">
        <v>7.20720930952548E-11</v>
      </c>
      <c r="L404">
        <v>0.999999987952925</v>
      </c>
    </row>
    <row r="405" spans="1:12" x14ac:dyDescent="0.2">
      <c r="A405" t="s">
        <v>1969</v>
      </c>
      <c r="B405" t="s">
        <v>6191</v>
      </c>
      <c r="C405" t="s">
        <v>660</v>
      </c>
      <c r="D405" t="s">
        <v>5924</v>
      </c>
      <c r="E405" s="1" t="s">
        <v>330</v>
      </c>
      <c r="F405" t="s">
        <v>11</v>
      </c>
      <c r="G405" t="s">
        <v>6192</v>
      </c>
      <c r="H405" t="s">
        <v>6193</v>
      </c>
      <c r="I405" t="s">
        <v>6194</v>
      </c>
      <c r="J405">
        <v>9.19284332650844E-9</v>
      </c>
      <c r="K405">
        <v>6.4453311656953899E-11</v>
      </c>
      <c r="L405">
        <v>0.99999999074270296</v>
      </c>
    </row>
    <row r="406" spans="1:12" x14ac:dyDescent="0.2">
      <c r="A406" t="s">
        <v>1969</v>
      </c>
      <c r="B406" t="s">
        <v>1970</v>
      </c>
      <c r="C406" t="s">
        <v>14</v>
      </c>
      <c r="D406" t="s">
        <v>407</v>
      </c>
      <c r="E406" s="1" t="s">
        <v>16</v>
      </c>
      <c r="F406" t="s">
        <v>10</v>
      </c>
      <c r="G406" t="s">
        <v>1971</v>
      </c>
      <c r="H406" t="s">
        <v>1972</v>
      </c>
      <c r="I406" t="s">
        <v>19</v>
      </c>
      <c r="J406">
        <v>4.00859656414331E-15</v>
      </c>
      <c r="K406">
        <v>0.999999999999996</v>
      </c>
      <c r="L406">
        <v>2.1464832600854101E-17</v>
      </c>
    </row>
    <row r="407" spans="1:12" x14ac:dyDescent="0.2">
      <c r="A407" t="s">
        <v>2215</v>
      </c>
      <c r="B407" t="s">
        <v>2216</v>
      </c>
      <c r="C407" t="s">
        <v>74</v>
      </c>
      <c r="D407" t="s">
        <v>407</v>
      </c>
      <c r="E407" s="1" t="s">
        <v>16</v>
      </c>
      <c r="F407" t="s">
        <v>10</v>
      </c>
      <c r="G407" t="s">
        <v>2217</v>
      </c>
      <c r="H407" t="s">
        <v>2218</v>
      </c>
      <c r="I407" t="s">
        <v>2219</v>
      </c>
      <c r="J407">
        <v>1.7075446072947201E-13</v>
      </c>
      <c r="K407">
        <v>0.99999999982520804</v>
      </c>
      <c r="L407">
        <v>1.7462090825325E-10</v>
      </c>
    </row>
    <row r="408" spans="1:12" x14ac:dyDescent="0.2">
      <c r="A408" t="s">
        <v>5061</v>
      </c>
      <c r="B408" t="s">
        <v>5062</v>
      </c>
      <c r="C408" t="s">
        <v>74</v>
      </c>
      <c r="D408" t="s">
        <v>4127</v>
      </c>
      <c r="E408" s="1" t="s">
        <v>16</v>
      </c>
      <c r="F408" t="s">
        <v>11</v>
      </c>
      <c r="G408" t="s">
        <v>5063</v>
      </c>
      <c r="H408" t="s">
        <v>5064</v>
      </c>
      <c r="I408" t="s">
        <v>5065</v>
      </c>
      <c r="J408">
        <v>1.07547467404169E-2</v>
      </c>
      <c r="K408">
        <v>5.1285741691261702E-11</v>
      </c>
      <c r="L408">
        <v>0.98924525320829704</v>
      </c>
    </row>
    <row r="409" spans="1:12" x14ac:dyDescent="0.2">
      <c r="A409" t="s">
        <v>5061</v>
      </c>
      <c r="B409" t="s">
        <v>5062</v>
      </c>
      <c r="C409" t="s">
        <v>14</v>
      </c>
      <c r="D409" t="s">
        <v>4127</v>
      </c>
      <c r="E409" s="1" t="s">
        <v>16</v>
      </c>
      <c r="F409" t="s">
        <v>11</v>
      </c>
      <c r="G409" t="s">
        <v>5076</v>
      </c>
      <c r="H409" t="s">
        <v>5077</v>
      </c>
      <c r="I409" t="s">
        <v>5078</v>
      </c>
      <c r="J409">
        <v>1.4477618352569401E-3</v>
      </c>
      <c r="K409">
        <v>4.59979649314389E-11</v>
      </c>
      <c r="L409">
        <v>0.99855223811874505</v>
      </c>
    </row>
    <row r="410" spans="1:12" x14ac:dyDescent="0.2">
      <c r="A410" t="s">
        <v>5061</v>
      </c>
      <c r="B410" t="s">
        <v>5062</v>
      </c>
      <c r="C410" t="s">
        <v>14</v>
      </c>
      <c r="D410" t="s">
        <v>4127</v>
      </c>
      <c r="E410" s="1" t="s">
        <v>16</v>
      </c>
      <c r="F410" t="s">
        <v>11</v>
      </c>
      <c r="G410" t="s">
        <v>5073</v>
      </c>
      <c r="H410" t="s">
        <v>5074</v>
      </c>
      <c r="I410" t="s">
        <v>5075</v>
      </c>
      <c r="J410">
        <v>3.9502938844251001E-4</v>
      </c>
      <c r="K410">
        <v>2.7186833407261501E-11</v>
      </c>
      <c r="L410">
        <v>0.99960497058437003</v>
      </c>
    </row>
    <row r="411" spans="1:12" x14ac:dyDescent="0.2">
      <c r="A411" t="s">
        <v>5061</v>
      </c>
      <c r="B411" t="s">
        <v>5066</v>
      </c>
      <c r="C411" t="s">
        <v>74</v>
      </c>
      <c r="D411" t="s">
        <v>4127</v>
      </c>
      <c r="E411" s="1" t="s">
        <v>16</v>
      </c>
      <c r="F411" t="s">
        <v>11</v>
      </c>
      <c r="G411" t="s">
        <v>5067</v>
      </c>
      <c r="H411" t="s">
        <v>5068</v>
      </c>
      <c r="I411" t="s">
        <v>5069</v>
      </c>
      <c r="J411">
        <v>3.9246936188089199E-5</v>
      </c>
      <c r="K411">
        <v>5.9836192735306495E-10</v>
      </c>
      <c r="L411">
        <v>0.99996075246545002</v>
      </c>
    </row>
    <row r="412" spans="1:12" x14ac:dyDescent="0.2">
      <c r="A412" t="s">
        <v>5061</v>
      </c>
      <c r="B412" t="s">
        <v>5079</v>
      </c>
      <c r="C412" t="s">
        <v>14</v>
      </c>
      <c r="D412" t="s">
        <v>4127</v>
      </c>
      <c r="E412" s="1" t="s">
        <v>16</v>
      </c>
      <c r="F412" t="s">
        <v>11</v>
      </c>
      <c r="G412" t="s">
        <v>5080</v>
      </c>
      <c r="H412" t="s">
        <v>5081</v>
      </c>
      <c r="I412" t="s">
        <v>5082</v>
      </c>
      <c r="J412">
        <v>3.3386039977119002E-5</v>
      </c>
      <c r="K412">
        <v>1.9346952247697602E-6</v>
      </c>
      <c r="L412">
        <v>0.99996467926479804</v>
      </c>
    </row>
    <row r="413" spans="1:12" x14ac:dyDescent="0.2">
      <c r="A413" t="s">
        <v>5061</v>
      </c>
      <c r="B413" t="s">
        <v>5066</v>
      </c>
      <c r="C413" t="s">
        <v>14</v>
      </c>
      <c r="D413" t="s">
        <v>4127</v>
      </c>
      <c r="E413" s="1" t="s">
        <v>16</v>
      </c>
      <c r="F413" t="s">
        <v>11</v>
      </c>
      <c r="G413" t="s">
        <v>5070</v>
      </c>
      <c r="H413" t="s">
        <v>5071</v>
      </c>
      <c r="I413" t="s">
        <v>5072</v>
      </c>
      <c r="J413">
        <v>9.7746493146932604E-6</v>
      </c>
      <c r="K413">
        <v>2.3186677509601601E-8</v>
      </c>
      <c r="L413">
        <v>0.99999020216400802</v>
      </c>
    </row>
    <row r="414" spans="1:12" x14ac:dyDescent="0.2">
      <c r="A414" t="s">
        <v>5061</v>
      </c>
      <c r="B414" t="s">
        <v>5066</v>
      </c>
      <c r="C414" t="s">
        <v>14</v>
      </c>
      <c r="D414" t="s">
        <v>4127</v>
      </c>
      <c r="E414" s="1" t="s">
        <v>16</v>
      </c>
      <c r="F414" t="s">
        <v>11</v>
      </c>
      <c r="G414" t="s">
        <v>5083</v>
      </c>
      <c r="H414" t="s">
        <v>5084</v>
      </c>
      <c r="I414" t="s">
        <v>5085</v>
      </c>
      <c r="J414">
        <v>3.5336641650228001E-6</v>
      </c>
      <c r="K414">
        <v>1.2816202721593599E-11</v>
      </c>
      <c r="L414">
        <v>0.99999646632301897</v>
      </c>
    </row>
    <row r="415" spans="1:12" x14ac:dyDescent="0.2">
      <c r="A415" t="s">
        <v>8004</v>
      </c>
      <c r="B415" t="s">
        <v>6400</v>
      </c>
      <c r="C415" t="s">
        <v>26</v>
      </c>
      <c r="D415" t="s">
        <v>6339</v>
      </c>
      <c r="E415" s="1" t="s">
        <v>16</v>
      </c>
      <c r="F415" t="s">
        <v>11</v>
      </c>
      <c r="G415" t="s">
        <v>8011</v>
      </c>
      <c r="H415" t="s">
        <v>8012</v>
      </c>
      <c r="I415" t="s">
        <v>8013</v>
      </c>
      <c r="J415">
        <v>0.110423547598432</v>
      </c>
      <c r="K415">
        <v>3.17978750723648E-7</v>
      </c>
      <c r="L415">
        <v>0.88957613442281702</v>
      </c>
    </row>
    <row r="416" spans="1:12" x14ac:dyDescent="0.2">
      <c r="A416" t="s">
        <v>8004</v>
      </c>
      <c r="B416" t="s">
        <v>6400</v>
      </c>
      <c r="C416" t="s">
        <v>26</v>
      </c>
      <c r="D416" t="s">
        <v>6339</v>
      </c>
      <c r="E416" s="1" t="s">
        <v>16</v>
      </c>
      <c r="F416" t="s">
        <v>11</v>
      </c>
      <c r="G416" t="s">
        <v>8025</v>
      </c>
      <c r="H416" t="s">
        <v>8026</v>
      </c>
      <c r="I416" t="s">
        <v>8027</v>
      </c>
      <c r="J416">
        <v>1.23902857785649E-3</v>
      </c>
      <c r="K416">
        <v>4.7121626110467497E-9</v>
      </c>
      <c r="L416">
        <v>0.99876096670998105</v>
      </c>
    </row>
    <row r="417" spans="1:12" x14ac:dyDescent="0.2">
      <c r="A417" t="s">
        <v>8004</v>
      </c>
      <c r="B417" t="s">
        <v>6400</v>
      </c>
      <c r="C417" t="s">
        <v>26</v>
      </c>
      <c r="D417" t="s">
        <v>6339</v>
      </c>
      <c r="E417" s="1" t="s">
        <v>16</v>
      </c>
      <c r="F417" t="s">
        <v>11</v>
      </c>
      <c r="G417" t="s">
        <v>8034</v>
      </c>
      <c r="H417" t="s">
        <v>8035</v>
      </c>
      <c r="I417" t="s">
        <v>8036</v>
      </c>
      <c r="J417">
        <v>8.3123828319777002E-4</v>
      </c>
      <c r="K417">
        <v>6.8420208869163802E-9</v>
      </c>
      <c r="L417">
        <v>0.99916875487478096</v>
      </c>
    </row>
    <row r="418" spans="1:12" x14ac:dyDescent="0.2">
      <c r="A418" t="s">
        <v>8004</v>
      </c>
      <c r="B418" t="s">
        <v>6400</v>
      </c>
      <c r="C418" t="s">
        <v>26</v>
      </c>
      <c r="D418" t="s">
        <v>6339</v>
      </c>
      <c r="E418" s="1" t="s">
        <v>16</v>
      </c>
      <c r="F418" t="s">
        <v>11</v>
      </c>
      <c r="G418" t="s">
        <v>8037</v>
      </c>
      <c r="H418" t="s">
        <v>8038</v>
      </c>
      <c r="I418" t="s">
        <v>8039</v>
      </c>
      <c r="J418">
        <v>2.6075071508767399E-4</v>
      </c>
      <c r="K418">
        <v>3.4111148756955399E-9</v>
      </c>
      <c r="L418">
        <v>0.99973924587379803</v>
      </c>
    </row>
    <row r="419" spans="1:12" x14ac:dyDescent="0.2">
      <c r="A419" t="s">
        <v>8004</v>
      </c>
      <c r="B419" t="s">
        <v>6400</v>
      </c>
      <c r="C419" t="s">
        <v>26</v>
      </c>
      <c r="D419" t="s">
        <v>6339</v>
      </c>
      <c r="E419" s="1" t="s">
        <v>16</v>
      </c>
      <c r="F419" t="s">
        <v>11</v>
      </c>
      <c r="G419" t="s">
        <v>8055</v>
      </c>
      <c r="H419" t="s">
        <v>8056</v>
      </c>
      <c r="I419" t="s">
        <v>8057</v>
      </c>
      <c r="J419">
        <v>6.4273863652561806E-5</v>
      </c>
      <c r="K419">
        <v>6.2974144982445305E-7</v>
      </c>
      <c r="L419">
        <v>0.99993509639489797</v>
      </c>
    </row>
    <row r="420" spans="1:12" x14ac:dyDescent="0.2">
      <c r="A420" t="s">
        <v>8004</v>
      </c>
      <c r="B420" t="s">
        <v>6400</v>
      </c>
      <c r="C420" t="s">
        <v>26</v>
      </c>
      <c r="D420" t="s">
        <v>6339</v>
      </c>
      <c r="E420" s="1" t="s">
        <v>16</v>
      </c>
      <c r="F420" t="s">
        <v>11</v>
      </c>
      <c r="G420" t="s">
        <v>8040</v>
      </c>
      <c r="H420" t="s">
        <v>8041</v>
      </c>
      <c r="I420" t="s">
        <v>8042</v>
      </c>
      <c r="J420">
        <v>1.9709248027602499E-5</v>
      </c>
      <c r="K420">
        <v>5.03972386837487E-8</v>
      </c>
      <c r="L420">
        <v>0.99998024035473398</v>
      </c>
    </row>
    <row r="421" spans="1:12" x14ac:dyDescent="0.2">
      <c r="A421" t="s">
        <v>8004</v>
      </c>
      <c r="B421" t="s">
        <v>6400</v>
      </c>
      <c r="C421" t="s">
        <v>500</v>
      </c>
      <c r="D421" t="s">
        <v>6339</v>
      </c>
      <c r="E421" s="1" t="s">
        <v>16</v>
      </c>
      <c r="F421" t="s">
        <v>11</v>
      </c>
      <c r="G421" t="s">
        <v>8005</v>
      </c>
      <c r="H421" t="s">
        <v>8006</v>
      </c>
      <c r="I421" t="s">
        <v>8007</v>
      </c>
      <c r="J421">
        <v>9.70194873372995E-6</v>
      </c>
      <c r="K421">
        <v>9.9996840236199707E-9</v>
      </c>
      <c r="L421">
        <v>0.99999028805158197</v>
      </c>
    </row>
    <row r="422" spans="1:12" x14ac:dyDescent="0.2">
      <c r="A422" t="s">
        <v>8004</v>
      </c>
      <c r="B422" t="s">
        <v>6400</v>
      </c>
      <c r="C422" t="s">
        <v>26</v>
      </c>
      <c r="D422" t="s">
        <v>6339</v>
      </c>
      <c r="E422" s="1" t="s">
        <v>16</v>
      </c>
      <c r="F422" t="s">
        <v>11</v>
      </c>
      <c r="G422" t="s">
        <v>8031</v>
      </c>
      <c r="H422" t="s">
        <v>8032</v>
      </c>
      <c r="I422" t="s">
        <v>8033</v>
      </c>
      <c r="J422">
        <v>2.2632946477218099E-6</v>
      </c>
      <c r="K422">
        <v>8.3842924317696395E-11</v>
      </c>
      <c r="L422">
        <v>0.99999773662150904</v>
      </c>
    </row>
    <row r="423" spans="1:12" x14ac:dyDescent="0.2">
      <c r="A423" t="s">
        <v>8004</v>
      </c>
      <c r="B423" t="s">
        <v>6400</v>
      </c>
      <c r="C423" t="s">
        <v>26</v>
      </c>
      <c r="D423" t="s">
        <v>6339</v>
      </c>
      <c r="E423" s="1" t="s">
        <v>16</v>
      </c>
      <c r="F423" t="s">
        <v>11</v>
      </c>
      <c r="G423" t="s">
        <v>8045</v>
      </c>
      <c r="H423" t="s">
        <v>8047</v>
      </c>
      <c r="I423" t="s">
        <v>8048</v>
      </c>
      <c r="J423">
        <v>1.1400753297817101E-6</v>
      </c>
      <c r="K423">
        <v>1.5453778256459699E-7</v>
      </c>
      <c r="L423">
        <v>0.99999870538688795</v>
      </c>
    </row>
    <row r="424" spans="1:12" x14ac:dyDescent="0.2">
      <c r="A424" t="s">
        <v>8004</v>
      </c>
      <c r="B424" t="s">
        <v>6400</v>
      </c>
      <c r="C424" t="s">
        <v>26</v>
      </c>
      <c r="D424" t="s">
        <v>6339</v>
      </c>
      <c r="E424" s="1" t="s">
        <v>16</v>
      </c>
      <c r="F424" t="s">
        <v>11</v>
      </c>
      <c r="G424" t="s">
        <v>8014</v>
      </c>
      <c r="H424" t="s">
        <v>8015</v>
      </c>
      <c r="I424" t="s">
        <v>8016</v>
      </c>
      <c r="J424">
        <v>3.47143982974964E-7</v>
      </c>
      <c r="K424">
        <v>1.6343424119583599E-11</v>
      </c>
      <c r="L424">
        <v>0.99999965283967396</v>
      </c>
    </row>
    <row r="425" spans="1:12" x14ac:dyDescent="0.2">
      <c r="A425" t="s">
        <v>8004</v>
      </c>
      <c r="B425" t="s">
        <v>6400</v>
      </c>
      <c r="C425" t="s">
        <v>26</v>
      </c>
      <c r="D425" t="s">
        <v>6339</v>
      </c>
      <c r="E425" s="1" t="s">
        <v>16</v>
      </c>
      <c r="F425" t="s">
        <v>11</v>
      </c>
      <c r="G425" t="s">
        <v>8041</v>
      </c>
      <c r="H425" t="s">
        <v>8043</v>
      </c>
      <c r="I425" t="s">
        <v>8044</v>
      </c>
      <c r="J425">
        <v>3.0425894016436401E-7</v>
      </c>
      <c r="K425">
        <v>2.2865576894263599E-8</v>
      </c>
      <c r="L425">
        <v>0.99999967287548297</v>
      </c>
    </row>
    <row r="426" spans="1:12" x14ac:dyDescent="0.2">
      <c r="A426" t="s">
        <v>8004</v>
      </c>
      <c r="B426" t="s">
        <v>6400</v>
      </c>
      <c r="C426" t="s">
        <v>26</v>
      </c>
      <c r="D426" t="s">
        <v>6339</v>
      </c>
      <c r="E426" s="1" t="s">
        <v>16</v>
      </c>
      <c r="F426" t="s">
        <v>11</v>
      </c>
      <c r="G426" t="s">
        <v>8043</v>
      </c>
      <c r="H426" t="s">
        <v>8045</v>
      </c>
      <c r="I426" t="s">
        <v>8046</v>
      </c>
      <c r="J426">
        <v>4.0381976775759502E-8</v>
      </c>
      <c r="K426">
        <v>1.98195069641109E-8</v>
      </c>
      <c r="L426">
        <v>0.99999993979851598</v>
      </c>
    </row>
    <row r="427" spans="1:12" x14ac:dyDescent="0.2">
      <c r="A427" t="s">
        <v>8004</v>
      </c>
      <c r="B427" t="s">
        <v>6400</v>
      </c>
      <c r="C427" t="s">
        <v>26</v>
      </c>
      <c r="D427" t="s">
        <v>6339</v>
      </c>
      <c r="E427" s="1" t="s">
        <v>16</v>
      </c>
      <c r="F427" t="s">
        <v>11</v>
      </c>
      <c r="G427" t="s">
        <v>8052</v>
      </c>
      <c r="H427" t="s">
        <v>8053</v>
      </c>
      <c r="I427" t="s">
        <v>8054</v>
      </c>
      <c r="J427">
        <v>2.02321224974976E-8</v>
      </c>
      <c r="K427">
        <v>1.7316081544962199E-10</v>
      </c>
      <c r="L427">
        <v>0.99999997959471698</v>
      </c>
    </row>
    <row r="428" spans="1:12" x14ac:dyDescent="0.2">
      <c r="A428" t="s">
        <v>8004</v>
      </c>
      <c r="B428" t="s">
        <v>6400</v>
      </c>
      <c r="C428" t="s">
        <v>26</v>
      </c>
      <c r="D428" t="s">
        <v>6339</v>
      </c>
      <c r="E428" s="1" t="s">
        <v>16</v>
      </c>
      <c r="F428" t="s">
        <v>11</v>
      </c>
      <c r="G428" t="s">
        <v>8020</v>
      </c>
      <c r="H428" t="s">
        <v>8021</v>
      </c>
      <c r="I428" t="s">
        <v>8022</v>
      </c>
      <c r="J428">
        <v>3.8421559741774196E-9</v>
      </c>
      <c r="K428">
        <v>2.8274822235088599E-11</v>
      </c>
      <c r="L428">
        <v>0.99999999612956902</v>
      </c>
    </row>
    <row r="429" spans="1:12" x14ac:dyDescent="0.2">
      <c r="A429" t="s">
        <v>8004</v>
      </c>
      <c r="B429" t="s">
        <v>6400</v>
      </c>
      <c r="C429" t="s">
        <v>26</v>
      </c>
      <c r="D429" t="s">
        <v>6339</v>
      </c>
      <c r="E429" s="1" t="s">
        <v>16</v>
      </c>
      <c r="F429" t="s">
        <v>11</v>
      </c>
      <c r="G429" t="s">
        <v>8017</v>
      </c>
      <c r="H429" t="s">
        <v>8018</v>
      </c>
      <c r="I429" t="s">
        <v>8019</v>
      </c>
      <c r="J429">
        <v>2.0205356881956599E-9</v>
      </c>
      <c r="K429">
        <v>1.65825331276666E-7</v>
      </c>
      <c r="L429">
        <v>0.99999983215413302</v>
      </c>
    </row>
    <row r="430" spans="1:12" x14ac:dyDescent="0.2">
      <c r="A430" t="s">
        <v>8004</v>
      </c>
      <c r="B430" t="s">
        <v>6400</v>
      </c>
      <c r="C430" t="s">
        <v>26</v>
      </c>
      <c r="D430" t="s">
        <v>6339</v>
      </c>
      <c r="E430" s="1" t="s">
        <v>16</v>
      </c>
      <c r="F430" t="s">
        <v>11</v>
      </c>
      <c r="G430" t="s">
        <v>8021</v>
      </c>
      <c r="H430" t="s">
        <v>8023</v>
      </c>
      <c r="I430" t="s">
        <v>8024</v>
      </c>
      <c r="J430">
        <v>1.78467555583362E-9</v>
      </c>
      <c r="K430">
        <v>1.10701860439266E-10</v>
      </c>
      <c r="L430">
        <v>0.99999999810462203</v>
      </c>
    </row>
    <row r="431" spans="1:12" x14ac:dyDescent="0.2">
      <c r="A431" t="s">
        <v>8004</v>
      </c>
      <c r="B431" t="s">
        <v>6400</v>
      </c>
      <c r="C431" t="s">
        <v>26</v>
      </c>
      <c r="D431" t="s">
        <v>6339</v>
      </c>
      <c r="E431" s="1" t="s">
        <v>16</v>
      </c>
      <c r="F431" t="s">
        <v>11</v>
      </c>
      <c r="G431" t="s">
        <v>8049</v>
      </c>
      <c r="H431" t="s">
        <v>8050</v>
      </c>
      <c r="I431" t="s">
        <v>8051</v>
      </c>
      <c r="J431">
        <v>2.0494708900576999E-10</v>
      </c>
      <c r="K431">
        <v>6.9670340742847898E-10</v>
      </c>
      <c r="L431">
        <v>0.99999999909835002</v>
      </c>
    </row>
    <row r="432" spans="1:12" x14ac:dyDescent="0.2">
      <c r="A432" t="s">
        <v>8004</v>
      </c>
      <c r="B432" t="s">
        <v>6400</v>
      </c>
      <c r="C432" t="s">
        <v>26</v>
      </c>
      <c r="D432" t="s">
        <v>6339</v>
      </c>
      <c r="E432" s="1" t="s">
        <v>16</v>
      </c>
      <c r="F432" t="s">
        <v>11</v>
      </c>
      <c r="G432" t="s">
        <v>8028</v>
      </c>
      <c r="H432" t="s">
        <v>8029</v>
      </c>
      <c r="I432" t="s">
        <v>8030</v>
      </c>
      <c r="J432">
        <v>1.11509541247651E-10</v>
      </c>
      <c r="K432">
        <v>7.1661247922959704E-11</v>
      </c>
      <c r="L432">
        <v>0.99999999981682897</v>
      </c>
    </row>
    <row r="433" spans="1:12" x14ac:dyDescent="0.2">
      <c r="A433" t="s">
        <v>8004</v>
      </c>
      <c r="B433" t="s">
        <v>6400</v>
      </c>
      <c r="C433" t="s">
        <v>500</v>
      </c>
      <c r="D433" t="s">
        <v>6339</v>
      </c>
      <c r="E433" s="1" t="s">
        <v>16</v>
      </c>
      <c r="F433" t="s">
        <v>11</v>
      </c>
      <c r="G433" t="s">
        <v>8008</v>
      </c>
      <c r="H433" t="s">
        <v>8009</v>
      </c>
      <c r="I433" t="s">
        <v>8010</v>
      </c>
      <c r="J433">
        <v>8.0298727121411301E-11</v>
      </c>
      <c r="K433">
        <v>3.4066504198156599E-11</v>
      </c>
      <c r="L433">
        <v>0.99999999988563504</v>
      </c>
    </row>
    <row r="434" spans="1:12" x14ac:dyDescent="0.2">
      <c r="A434" t="s">
        <v>8383</v>
      </c>
      <c r="B434" t="s">
        <v>8384</v>
      </c>
      <c r="C434" t="s">
        <v>613</v>
      </c>
      <c r="D434" t="s">
        <v>6339</v>
      </c>
      <c r="E434" s="1" t="s">
        <v>16</v>
      </c>
      <c r="F434" t="s">
        <v>9</v>
      </c>
      <c r="G434" t="s">
        <v>8407</v>
      </c>
      <c r="H434" t="s">
        <v>8409</v>
      </c>
      <c r="I434" t="s">
        <v>8410</v>
      </c>
      <c r="J434">
        <v>0.779940404882422</v>
      </c>
      <c r="K434">
        <v>1.5707942859165701E-6</v>
      </c>
      <c r="L434">
        <v>0.220058024323292</v>
      </c>
    </row>
    <row r="435" spans="1:12" x14ac:dyDescent="0.2">
      <c r="A435" t="s">
        <v>8383</v>
      </c>
      <c r="B435" t="s">
        <v>8388</v>
      </c>
      <c r="C435" t="s">
        <v>500</v>
      </c>
      <c r="D435" t="s">
        <v>6339</v>
      </c>
      <c r="E435" s="1" t="s">
        <v>16</v>
      </c>
      <c r="F435" t="s">
        <v>11</v>
      </c>
      <c r="G435" t="s">
        <v>8392</v>
      </c>
      <c r="H435" t="s">
        <v>8393</v>
      </c>
      <c r="I435" t="s">
        <v>8394</v>
      </c>
      <c r="J435">
        <v>0.49813728200967</v>
      </c>
      <c r="K435">
        <v>3.03972182121214E-6</v>
      </c>
      <c r="L435">
        <v>0.50185967826850897</v>
      </c>
    </row>
    <row r="436" spans="1:12" x14ac:dyDescent="0.2">
      <c r="A436" t="s">
        <v>8383</v>
      </c>
      <c r="B436" t="s">
        <v>8398</v>
      </c>
      <c r="C436" t="s">
        <v>613</v>
      </c>
      <c r="D436" t="s">
        <v>6339</v>
      </c>
      <c r="E436" s="1" t="s">
        <v>16</v>
      </c>
      <c r="F436" t="s">
        <v>11</v>
      </c>
      <c r="G436" t="s">
        <v>19</v>
      </c>
      <c r="H436" t="s">
        <v>8407</v>
      </c>
      <c r="I436" t="s">
        <v>8408</v>
      </c>
      <c r="J436">
        <v>3.3170127055522199E-2</v>
      </c>
      <c r="K436">
        <v>1.1340376505555099E-5</v>
      </c>
      <c r="L436">
        <v>0.96681853256797201</v>
      </c>
    </row>
    <row r="437" spans="1:12" x14ac:dyDescent="0.2">
      <c r="A437" t="s">
        <v>8383</v>
      </c>
      <c r="B437" t="s">
        <v>8384</v>
      </c>
      <c r="C437" t="s">
        <v>613</v>
      </c>
      <c r="D437" t="s">
        <v>6339</v>
      </c>
      <c r="E437" s="1" t="s">
        <v>16</v>
      </c>
      <c r="F437" t="s">
        <v>11</v>
      </c>
      <c r="G437" t="s">
        <v>8411</v>
      </c>
      <c r="H437" t="s">
        <v>8412</v>
      </c>
      <c r="I437" t="s">
        <v>8413</v>
      </c>
      <c r="J437">
        <v>1.5336352849054E-2</v>
      </c>
      <c r="K437">
        <v>1.0381884304017999E-8</v>
      </c>
      <c r="L437">
        <v>0.98466363676906199</v>
      </c>
    </row>
    <row r="438" spans="1:12" x14ac:dyDescent="0.2">
      <c r="A438" t="s">
        <v>8383</v>
      </c>
      <c r="B438" t="s">
        <v>8398</v>
      </c>
      <c r="C438" t="s">
        <v>613</v>
      </c>
      <c r="D438" t="s">
        <v>6339</v>
      </c>
      <c r="E438" s="1" t="s">
        <v>16</v>
      </c>
      <c r="F438" t="s">
        <v>11</v>
      </c>
      <c r="G438" t="s">
        <v>8404</v>
      </c>
      <c r="H438" t="s">
        <v>8405</v>
      </c>
      <c r="I438" t="s">
        <v>8406</v>
      </c>
      <c r="J438">
        <v>5.40361520680785E-4</v>
      </c>
      <c r="K438">
        <v>6.6998899628453403E-8</v>
      </c>
      <c r="L438">
        <v>0.99945957148041997</v>
      </c>
    </row>
    <row r="439" spans="1:12" x14ac:dyDescent="0.2">
      <c r="A439" t="s">
        <v>8383</v>
      </c>
      <c r="B439" t="s">
        <v>8384</v>
      </c>
      <c r="C439" t="s">
        <v>500</v>
      </c>
      <c r="D439" t="s">
        <v>6339</v>
      </c>
      <c r="E439" s="1" t="s">
        <v>16</v>
      </c>
      <c r="F439" t="s">
        <v>11</v>
      </c>
      <c r="G439" t="s">
        <v>8385</v>
      </c>
      <c r="H439" t="s">
        <v>8386</v>
      </c>
      <c r="I439" t="s">
        <v>8387</v>
      </c>
      <c r="J439">
        <v>4.20773866797497E-4</v>
      </c>
      <c r="K439">
        <v>4.1247954039920198E-8</v>
      </c>
      <c r="L439">
        <v>0.99957918488524899</v>
      </c>
    </row>
    <row r="440" spans="1:12" x14ac:dyDescent="0.2">
      <c r="A440" t="s">
        <v>8383</v>
      </c>
      <c r="B440" t="s">
        <v>8384</v>
      </c>
      <c r="C440" t="s">
        <v>74</v>
      </c>
      <c r="D440" t="s">
        <v>6339</v>
      </c>
      <c r="E440" s="1" t="s">
        <v>16</v>
      </c>
      <c r="F440" t="s">
        <v>11</v>
      </c>
      <c r="G440" t="s">
        <v>8401</v>
      </c>
      <c r="H440" t="s">
        <v>8402</v>
      </c>
      <c r="I440" t="s">
        <v>8403</v>
      </c>
      <c r="J440">
        <v>4.88403464150185E-7</v>
      </c>
      <c r="K440">
        <v>2.13733983750247E-10</v>
      </c>
      <c r="L440">
        <v>0.99999951138280196</v>
      </c>
    </row>
    <row r="441" spans="1:12" x14ac:dyDescent="0.2">
      <c r="A441" t="s">
        <v>8383</v>
      </c>
      <c r="B441" t="s">
        <v>8398</v>
      </c>
      <c r="C441" t="s">
        <v>74</v>
      </c>
      <c r="D441" t="s">
        <v>6339</v>
      </c>
      <c r="E441" s="1" t="s">
        <v>16</v>
      </c>
      <c r="F441" t="s">
        <v>11</v>
      </c>
      <c r="G441" t="s">
        <v>8396</v>
      </c>
      <c r="H441" t="s">
        <v>8399</v>
      </c>
      <c r="I441" t="s">
        <v>8400</v>
      </c>
      <c r="J441">
        <v>4.0751743990001498E-7</v>
      </c>
      <c r="K441">
        <v>3.9665012805003303E-9</v>
      </c>
      <c r="L441">
        <v>0.99999958851605897</v>
      </c>
    </row>
    <row r="442" spans="1:12" x14ac:dyDescent="0.2">
      <c r="A442" t="s">
        <v>8383</v>
      </c>
      <c r="B442" t="s">
        <v>8388</v>
      </c>
      <c r="C442" t="s">
        <v>74</v>
      </c>
      <c r="D442" t="s">
        <v>6339</v>
      </c>
      <c r="E442" s="1" t="s">
        <v>16</v>
      </c>
      <c r="F442" t="s">
        <v>11</v>
      </c>
      <c r="G442" t="s">
        <v>8389</v>
      </c>
      <c r="H442" t="s">
        <v>8390</v>
      </c>
      <c r="I442" t="s">
        <v>8391</v>
      </c>
      <c r="J442">
        <v>5.6989314231520797E-9</v>
      </c>
      <c r="K442">
        <v>1.1791578594430699E-10</v>
      </c>
      <c r="L442">
        <v>0.999999994183153</v>
      </c>
    </row>
    <row r="443" spans="1:12" x14ac:dyDescent="0.2">
      <c r="A443" t="s">
        <v>8383</v>
      </c>
      <c r="B443" t="s">
        <v>8388</v>
      </c>
      <c r="C443" t="s">
        <v>74</v>
      </c>
      <c r="D443" t="s">
        <v>6339</v>
      </c>
      <c r="E443" s="1" t="s">
        <v>16</v>
      </c>
      <c r="F443" t="s">
        <v>11</v>
      </c>
      <c r="G443" t="s">
        <v>8395</v>
      </c>
      <c r="H443" t="s">
        <v>8396</v>
      </c>
      <c r="I443" t="s">
        <v>8397</v>
      </c>
      <c r="J443">
        <v>9.4639486817393806E-10</v>
      </c>
      <c r="K443">
        <v>1.5393858549991499E-9</v>
      </c>
      <c r="L443">
        <v>0.99999999751421897</v>
      </c>
    </row>
    <row r="444" spans="1:12" x14ac:dyDescent="0.2">
      <c r="A444" t="s">
        <v>1255</v>
      </c>
      <c r="B444" t="s">
        <v>1256</v>
      </c>
      <c r="C444" t="s">
        <v>74</v>
      </c>
      <c r="D444" t="s">
        <v>407</v>
      </c>
      <c r="E444" s="1" t="s">
        <v>16</v>
      </c>
      <c r="F444" t="s">
        <v>11</v>
      </c>
      <c r="G444" t="s">
        <v>1257</v>
      </c>
      <c r="H444" t="s">
        <v>1258</v>
      </c>
      <c r="I444" t="s">
        <v>19</v>
      </c>
      <c r="J444">
        <v>2.5418417991832602E-4</v>
      </c>
      <c r="K444">
        <v>6.6097172420283297E-7</v>
      </c>
      <c r="L444">
        <v>0.99974515484835802</v>
      </c>
    </row>
    <row r="445" spans="1:12" x14ac:dyDescent="0.2">
      <c r="A445" t="s">
        <v>1255</v>
      </c>
      <c r="B445" t="s">
        <v>1256</v>
      </c>
      <c r="C445" t="s">
        <v>74</v>
      </c>
      <c r="D445" t="s">
        <v>407</v>
      </c>
      <c r="E445" s="1" t="s">
        <v>330</v>
      </c>
      <c r="F445" t="s">
        <v>11</v>
      </c>
      <c r="G445" t="s">
        <v>1259</v>
      </c>
      <c r="H445" t="s">
        <v>1260</v>
      </c>
      <c r="I445" t="s">
        <v>19</v>
      </c>
      <c r="J445">
        <v>8.5543730625804698E-11</v>
      </c>
      <c r="K445">
        <v>6.1776057684379105E-14</v>
      </c>
      <c r="L445">
        <v>0.99999999991439403</v>
      </c>
    </row>
    <row r="446" spans="1:12" x14ac:dyDescent="0.2">
      <c r="A446" t="s">
        <v>374</v>
      </c>
      <c r="B446" t="s">
        <v>375</v>
      </c>
      <c r="C446" t="s">
        <v>14</v>
      </c>
      <c r="D446" t="s">
        <v>370</v>
      </c>
      <c r="E446" s="1" t="s">
        <v>16</v>
      </c>
      <c r="F446" t="s">
        <v>10</v>
      </c>
      <c r="G446" t="s">
        <v>376</v>
      </c>
      <c r="H446" t="s">
        <v>377</v>
      </c>
      <c r="I446" t="s">
        <v>19</v>
      </c>
      <c r="J446">
        <v>2.0309648450014301E-5</v>
      </c>
      <c r="K446">
        <v>0.99997905622470395</v>
      </c>
      <c r="L446">
        <v>6.3412684616942403E-7</v>
      </c>
    </row>
    <row r="447" spans="1:12" x14ac:dyDescent="0.2">
      <c r="A447" t="s">
        <v>483</v>
      </c>
      <c r="B447" t="s">
        <v>484</v>
      </c>
      <c r="C447" t="s">
        <v>26</v>
      </c>
      <c r="D447" t="s">
        <v>407</v>
      </c>
      <c r="E447" s="1" t="s">
        <v>16</v>
      </c>
      <c r="F447" t="s">
        <v>10</v>
      </c>
      <c r="G447" t="s">
        <v>19</v>
      </c>
      <c r="H447" t="s">
        <v>485</v>
      </c>
      <c r="I447" t="s">
        <v>486</v>
      </c>
      <c r="J447">
        <v>3.96813466110301E-20</v>
      </c>
      <c r="K447">
        <v>1</v>
      </c>
      <c r="L447">
        <v>2.4096344585093099E-17</v>
      </c>
    </row>
    <row r="448" spans="1:12" x14ac:dyDescent="0.2">
      <c r="A448" t="s">
        <v>4121</v>
      </c>
      <c r="B448">
        <v>600000</v>
      </c>
      <c r="C448" t="s">
        <v>613</v>
      </c>
      <c r="D448" t="s">
        <v>3906</v>
      </c>
      <c r="E448" s="1" t="s">
        <v>16</v>
      </c>
      <c r="F448" t="s">
        <v>9</v>
      </c>
      <c r="G448" t="s">
        <v>4122</v>
      </c>
      <c r="H448" t="s">
        <v>4123</v>
      </c>
      <c r="I448" t="s">
        <v>4124</v>
      </c>
      <c r="J448">
        <v>0.78645081223166002</v>
      </c>
      <c r="K448">
        <v>1.38807661669809E-6</v>
      </c>
      <c r="L448">
        <v>0.21354779969172399</v>
      </c>
    </row>
    <row r="449" spans="1:12" x14ac:dyDescent="0.2">
      <c r="A449" t="s">
        <v>525</v>
      </c>
      <c r="B449" t="s">
        <v>526</v>
      </c>
      <c r="C449" t="s">
        <v>14</v>
      </c>
      <c r="D449" t="s">
        <v>407</v>
      </c>
      <c r="E449" s="1" t="s">
        <v>16</v>
      </c>
      <c r="F449" t="s">
        <v>11</v>
      </c>
      <c r="G449" t="s">
        <v>19</v>
      </c>
      <c r="H449" t="s">
        <v>527</v>
      </c>
      <c r="I449" t="s">
        <v>19</v>
      </c>
      <c r="J449">
        <v>2.41355104555191E-8</v>
      </c>
      <c r="K449">
        <v>3.1174845333936901E-3</v>
      </c>
      <c r="L449">
        <v>0.99688249133109597</v>
      </c>
    </row>
    <row r="450" spans="1:12" x14ac:dyDescent="0.2">
      <c r="A450" t="s">
        <v>3045</v>
      </c>
      <c r="B450" t="s">
        <v>3046</v>
      </c>
      <c r="C450" t="s">
        <v>14</v>
      </c>
      <c r="D450" t="s">
        <v>3036</v>
      </c>
      <c r="E450" s="1" t="s">
        <v>16</v>
      </c>
      <c r="F450" t="s">
        <v>10</v>
      </c>
      <c r="G450" t="s">
        <v>3047</v>
      </c>
      <c r="H450" t="s">
        <v>3048</v>
      </c>
      <c r="I450" t="s">
        <v>19</v>
      </c>
      <c r="J450">
        <v>6.5787292461309702E-20</v>
      </c>
      <c r="K450">
        <v>0.999999999999998</v>
      </c>
      <c r="L450">
        <v>2.4692809683967498E-15</v>
      </c>
    </row>
    <row r="451" spans="1:12" x14ac:dyDescent="0.2">
      <c r="A451" t="s">
        <v>7243</v>
      </c>
      <c r="B451" t="s">
        <v>7244</v>
      </c>
      <c r="C451" t="s">
        <v>26</v>
      </c>
      <c r="D451" t="s">
        <v>6339</v>
      </c>
      <c r="E451" s="1" t="s">
        <v>16</v>
      </c>
      <c r="F451" t="s">
        <v>9</v>
      </c>
      <c r="G451" t="s">
        <v>7245</v>
      </c>
      <c r="H451" t="s">
        <v>7246</v>
      </c>
      <c r="I451" t="s">
        <v>7247</v>
      </c>
      <c r="J451">
        <v>0.99436919311025596</v>
      </c>
      <c r="K451">
        <v>1.8067346118420501E-13</v>
      </c>
      <c r="L451">
        <v>5.6308068895633001E-3</v>
      </c>
    </row>
    <row r="452" spans="1:12" x14ac:dyDescent="0.2">
      <c r="A452" t="s">
        <v>2687</v>
      </c>
      <c r="B452" t="s">
        <v>2688</v>
      </c>
      <c r="C452" t="s">
        <v>14</v>
      </c>
      <c r="D452" t="s">
        <v>407</v>
      </c>
      <c r="E452" s="1" t="s">
        <v>16</v>
      </c>
      <c r="F452" t="s">
        <v>11</v>
      </c>
      <c r="G452" t="s">
        <v>2689</v>
      </c>
      <c r="H452" t="s">
        <v>2690</v>
      </c>
      <c r="I452" t="s">
        <v>2691</v>
      </c>
      <c r="J452">
        <v>1.31969521029089E-2</v>
      </c>
      <c r="K452">
        <v>2.2149191609435701E-10</v>
      </c>
      <c r="L452">
        <v>0.98680304767559901</v>
      </c>
    </row>
    <row r="453" spans="1:12" x14ac:dyDescent="0.2">
      <c r="A453" t="s">
        <v>2687</v>
      </c>
      <c r="B453" t="s">
        <v>2688</v>
      </c>
      <c r="C453" t="s">
        <v>14</v>
      </c>
      <c r="D453" t="s">
        <v>407</v>
      </c>
      <c r="E453" s="1" t="s">
        <v>16</v>
      </c>
      <c r="F453" t="s">
        <v>11</v>
      </c>
      <c r="G453" t="s">
        <v>2692</v>
      </c>
      <c r="H453" t="s">
        <v>2693</v>
      </c>
      <c r="I453" t="s">
        <v>2694</v>
      </c>
      <c r="J453">
        <v>8.3763019274375506E-6</v>
      </c>
      <c r="K453">
        <v>1.5542064515039699E-8</v>
      </c>
      <c r="L453">
        <v>0.99999160815600796</v>
      </c>
    </row>
    <row r="454" spans="1:12" x14ac:dyDescent="0.2">
      <c r="A454" t="s">
        <v>2687</v>
      </c>
      <c r="B454" t="s">
        <v>2688</v>
      </c>
      <c r="C454" t="s">
        <v>74</v>
      </c>
      <c r="D454" t="s">
        <v>407</v>
      </c>
      <c r="E454" s="1" t="s">
        <v>16</v>
      </c>
      <c r="F454" t="s">
        <v>11</v>
      </c>
      <c r="G454" t="s">
        <v>2695</v>
      </c>
      <c r="H454" t="s">
        <v>2696</v>
      </c>
      <c r="I454" t="s">
        <v>2697</v>
      </c>
      <c r="J454">
        <v>3.5687241179733001E-6</v>
      </c>
      <c r="K454">
        <v>2.6210961966220798E-10</v>
      </c>
      <c r="L454">
        <v>0.999996431013772</v>
      </c>
    </row>
    <row r="455" spans="1:12" x14ac:dyDescent="0.2">
      <c r="A455" t="s">
        <v>8125</v>
      </c>
      <c r="B455" t="s">
        <v>8162</v>
      </c>
      <c r="C455" t="s">
        <v>74</v>
      </c>
      <c r="D455" t="s">
        <v>6339</v>
      </c>
      <c r="E455" s="1" t="s">
        <v>16</v>
      </c>
      <c r="F455" t="s">
        <v>9</v>
      </c>
      <c r="G455" t="s">
        <v>8163</v>
      </c>
      <c r="H455" t="s">
        <v>8164</v>
      </c>
      <c r="I455" t="s">
        <v>8165</v>
      </c>
      <c r="J455">
        <v>0.99495731167659895</v>
      </c>
      <c r="K455">
        <v>1.0909729180553799E-11</v>
      </c>
      <c r="L455">
        <v>5.0426883124912499E-3</v>
      </c>
    </row>
    <row r="456" spans="1:12" x14ac:dyDescent="0.2">
      <c r="A456" t="s">
        <v>8125</v>
      </c>
      <c r="B456" t="s">
        <v>8126</v>
      </c>
      <c r="C456" t="s">
        <v>74</v>
      </c>
      <c r="D456" t="s">
        <v>6339</v>
      </c>
      <c r="E456" s="1" t="s">
        <v>16</v>
      </c>
      <c r="F456" t="s">
        <v>9</v>
      </c>
      <c r="G456" t="s">
        <v>8164</v>
      </c>
      <c r="H456" t="s">
        <v>8166</v>
      </c>
      <c r="I456" t="s">
        <v>8167</v>
      </c>
      <c r="J456">
        <v>0.55841499079808199</v>
      </c>
      <c r="K456">
        <v>4.1659949645277299E-11</v>
      </c>
      <c r="L456">
        <v>0.441585009160258</v>
      </c>
    </row>
    <row r="457" spans="1:12" x14ac:dyDescent="0.2">
      <c r="A457" t="s">
        <v>8125</v>
      </c>
      <c r="B457" t="s">
        <v>8126</v>
      </c>
      <c r="C457" t="s">
        <v>74</v>
      </c>
      <c r="D457" t="s">
        <v>6339</v>
      </c>
      <c r="E457" s="1" t="s">
        <v>16</v>
      </c>
      <c r="F457" t="s">
        <v>11</v>
      </c>
      <c r="G457" t="s">
        <v>8172</v>
      </c>
      <c r="H457" t="s">
        <v>8173</v>
      </c>
      <c r="I457" t="s">
        <v>8174</v>
      </c>
      <c r="J457">
        <v>0.19447331892214101</v>
      </c>
      <c r="K457">
        <v>3.46131381100984E-9</v>
      </c>
      <c r="L457">
        <v>0.80552667761654595</v>
      </c>
    </row>
    <row r="458" spans="1:12" x14ac:dyDescent="0.2">
      <c r="A458" t="s">
        <v>8125</v>
      </c>
      <c r="B458" t="s">
        <v>8126</v>
      </c>
      <c r="C458" t="s">
        <v>74</v>
      </c>
      <c r="D458" t="s">
        <v>6339</v>
      </c>
      <c r="E458" s="1" t="s">
        <v>16</v>
      </c>
      <c r="F458" t="s">
        <v>11</v>
      </c>
      <c r="G458" t="s">
        <v>8166</v>
      </c>
      <c r="H458" t="s">
        <v>8168</v>
      </c>
      <c r="I458" t="s">
        <v>8169</v>
      </c>
      <c r="J458">
        <v>6.5201973762557097E-2</v>
      </c>
      <c r="K458">
        <v>8.0969980116692005E-12</v>
      </c>
      <c r="L458">
        <v>0.93479802622934605</v>
      </c>
    </row>
    <row r="459" spans="1:12" x14ac:dyDescent="0.2">
      <c r="A459" t="s">
        <v>8125</v>
      </c>
      <c r="B459" t="s">
        <v>8143</v>
      </c>
      <c r="C459" t="s">
        <v>74</v>
      </c>
      <c r="D459" t="s">
        <v>6339</v>
      </c>
      <c r="E459" s="1" t="s">
        <v>16</v>
      </c>
      <c r="F459" t="s">
        <v>11</v>
      </c>
      <c r="G459" t="s">
        <v>8141</v>
      </c>
      <c r="H459" t="s">
        <v>8144</v>
      </c>
      <c r="I459" t="s">
        <v>8145</v>
      </c>
      <c r="J459">
        <v>3.06047360259758E-4</v>
      </c>
      <c r="K459">
        <v>4.1687053755371098E-13</v>
      </c>
      <c r="L459">
        <v>0.99969395263932304</v>
      </c>
    </row>
    <row r="460" spans="1:12" x14ac:dyDescent="0.2">
      <c r="A460" t="s">
        <v>8125</v>
      </c>
      <c r="B460" t="s">
        <v>8126</v>
      </c>
      <c r="C460" t="s">
        <v>74</v>
      </c>
      <c r="D460" t="s">
        <v>6339</v>
      </c>
      <c r="E460" s="1" t="s">
        <v>16</v>
      </c>
      <c r="F460" t="s">
        <v>11</v>
      </c>
      <c r="G460" t="s">
        <v>8175</v>
      </c>
      <c r="H460" t="s">
        <v>8176</v>
      </c>
      <c r="I460" t="s">
        <v>8177</v>
      </c>
      <c r="J460">
        <v>2.9927153579670501E-4</v>
      </c>
      <c r="K460">
        <v>5.0008073572651697E-9</v>
      </c>
      <c r="L460">
        <v>0.999700723463396</v>
      </c>
    </row>
    <row r="461" spans="1:12" x14ac:dyDescent="0.2">
      <c r="A461" t="s">
        <v>8125</v>
      </c>
      <c r="B461" t="s">
        <v>8126</v>
      </c>
      <c r="C461" t="s">
        <v>74</v>
      </c>
      <c r="D461" t="s">
        <v>6339</v>
      </c>
      <c r="E461" s="1" t="s">
        <v>16</v>
      </c>
      <c r="F461" t="s">
        <v>11</v>
      </c>
      <c r="G461" t="s">
        <v>8140</v>
      </c>
      <c r="H461" t="s">
        <v>8141</v>
      </c>
      <c r="I461" t="s">
        <v>8142</v>
      </c>
      <c r="J461">
        <v>1.99794402441749E-4</v>
      </c>
      <c r="K461">
        <v>3.4576861609966798E-12</v>
      </c>
      <c r="L461">
        <v>0.99980020559410099</v>
      </c>
    </row>
    <row r="462" spans="1:12" x14ac:dyDescent="0.2">
      <c r="A462" t="s">
        <v>8125</v>
      </c>
      <c r="B462" t="s">
        <v>8126</v>
      </c>
      <c r="C462" t="s">
        <v>74</v>
      </c>
      <c r="D462" t="s">
        <v>6339</v>
      </c>
      <c r="E462" s="1" t="s">
        <v>16</v>
      </c>
      <c r="F462" t="s">
        <v>11</v>
      </c>
      <c r="G462" t="s">
        <v>8168</v>
      </c>
      <c r="H462" t="s">
        <v>8170</v>
      </c>
      <c r="I462" t="s">
        <v>8171</v>
      </c>
      <c r="J462">
        <v>9.8496016968694496E-6</v>
      </c>
      <c r="K462">
        <v>2.7400504318557801E-11</v>
      </c>
      <c r="L462">
        <v>0.999990150370902</v>
      </c>
    </row>
    <row r="463" spans="1:12" x14ac:dyDescent="0.2">
      <c r="A463" t="s">
        <v>8125</v>
      </c>
      <c r="B463" t="s">
        <v>8126</v>
      </c>
      <c r="C463" t="s">
        <v>74</v>
      </c>
      <c r="D463" t="s">
        <v>6339</v>
      </c>
      <c r="E463" s="1" t="s">
        <v>16</v>
      </c>
      <c r="F463" t="s">
        <v>11</v>
      </c>
      <c r="G463" t="s">
        <v>8146</v>
      </c>
      <c r="H463" t="s">
        <v>8147</v>
      </c>
      <c r="I463" t="s">
        <v>8148</v>
      </c>
      <c r="J463">
        <v>2.6954576933172799E-6</v>
      </c>
      <c r="K463">
        <v>1.44106613623531E-10</v>
      </c>
      <c r="L463">
        <v>0.9999973043982</v>
      </c>
    </row>
    <row r="464" spans="1:12" x14ac:dyDescent="0.2">
      <c r="A464" t="s">
        <v>8125</v>
      </c>
      <c r="B464" t="s">
        <v>8126</v>
      </c>
      <c r="C464" t="s">
        <v>74</v>
      </c>
      <c r="D464" t="s">
        <v>6339</v>
      </c>
      <c r="E464" s="1" t="s">
        <v>16</v>
      </c>
      <c r="F464" t="s">
        <v>11</v>
      </c>
      <c r="G464" t="s">
        <v>8156</v>
      </c>
      <c r="H464" t="s">
        <v>8158</v>
      </c>
      <c r="I464" t="s">
        <v>8159</v>
      </c>
      <c r="J464">
        <v>5.9700839350886501E-7</v>
      </c>
      <c r="K464">
        <v>1.9450196858821601E-9</v>
      </c>
      <c r="L464">
        <v>0.99999940104658702</v>
      </c>
    </row>
    <row r="465" spans="1:12" x14ac:dyDescent="0.2">
      <c r="A465" t="s">
        <v>8125</v>
      </c>
      <c r="B465" t="s">
        <v>8126</v>
      </c>
      <c r="C465" t="s">
        <v>74</v>
      </c>
      <c r="D465" t="s">
        <v>6339</v>
      </c>
      <c r="E465" s="1" t="s">
        <v>16</v>
      </c>
      <c r="F465" t="s">
        <v>11</v>
      </c>
      <c r="G465" t="s">
        <v>8129</v>
      </c>
      <c r="H465" t="s">
        <v>8130</v>
      </c>
      <c r="I465" t="s">
        <v>8131</v>
      </c>
      <c r="J465">
        <v>2.9495671857382802E-7</v>
      </c>
      <c r="K465">
        <v>1.9078147813217598E-9</v>
      </c>
      <c r="L465">
        <v>0.99999970313546704</v>
      </c>
    </row>
    <row r="466" spans="1:12" x14ac:dyDescent="0.2">
      <c r="A466" t="s">
        <v>8125</v>
      </c>
      <c r="B466" t="s">
        <v>8126</v>
      </c>
      <c r="C466" t="s">
        <v>74</v>
      </c>
      <c r="D466" t="s">
        <v>6339</v>
      </c>
      <c r="E466" s="1" t="s">
        <v>16</v>
      </c>
      <c r="F466" t="s">
        <v>11</v>
      </c>
      <c r="G466" t="s">
        <v>8151</v>
      </c>
      <c r="H466" t="s">
        <v>8153</v>
      </c>
      <c r="I466" t="s">
        <v>8154</v>
      </c>
      <c r="J466">
        <v>1.3361337527564001E-7</v>
      </c>
      <c r="K466">
        <v>2.4694689611998199E-7</v>
      </c>
      <c r="L466">
        <v>0.99999961943972804</v>
      </c>
    </row>
    <row r="467" spans="1:12" x14ac:dyDescent="0.2">
      <c r="A467" t="s">
        <v>8125</v>
      </c>
      <c r="B467" t="s">
        <v>8126</v>
      </c>
      <c r="C467" t="s">
        <v>74</v>
      </c>
      <c r="D467" t="s">
        <v>6339</v>
      </c>
      <c r="E467" s="1" t="s">
        <v>16</v>
      </c>
      <c r="F467" t="s">
        <v>11</v>
      </c>
      <c r="G467" t="s">
        <v>8147</v>
      </c>
      <c r="H467" t="s">
        <v>8149</v>
      </c>
      <c r="I467" t="s">
        <v>8150</v>
      </c>
      <c r="J467">
        <v>4.6524796615908198E-8</v>
      </c>
      <c r="K467">
        <v>1.5846401682825999E-9</v>
      </c>
      <c r="L467">
        <v>0.99999995189056301</v>
      </c>
    </row>
    <row r="468" spans="1:12" x14ac:dyDescent="0.2">
      <c r="A468" t="s">
        <v>8125</v>
      </c>
      <c r="B468" t="s">
        <v>8126</v>
      </c>
      <c r="C468" t="s">
        <v>74</v>
      </c>
      <c r="D468" t="s">
        <v>6339</v>
      </c>
      <c r="E468" s="1" t="s">
        <v>16</v>
      </c>
      <c r="F468" t="s">
        <v>11</v>
      </c>
      <c r="G468" t="s">
        <v>8149</v>
      </c>
      <c r="H468" t="s">
        <v>8151</v>
      </c>
      <c r="I468" t="s">
        <v>8152</v>
      </c>
      <c r="J468">
        <v>8.0655582545016508E-9</v>
      </c>
      <c r="K468">
        <v>1.3172669890360499E-8</v>
      </c>
      <c r="L468">
        <v>0.99999997876177205</v>
      </c>
    </row>
    <row r="469" spans="1:12" x14ac:dyDescent="0.2">
      <c r="A469" t="s">
        <v>8125</v>
      </c>
      <c r="B469" t="s">
        <v>8126</v>
      </c>
      <c r="C469" t="s">
        <v>14</v>
      </c>
      <c r="D469" t="s">
        <v>6339</v>
      </c>
      <c r="E469" s="1" t="s">
        <v>16</v>
      </c>
      <c r="F469" t="s">
        <v>11</v>
      </c>
      <c r="G469" t="s">
        <v>8133</v>
      </c>
      <c r="H469" t="s">
        <v>8135</v>
      </c>
      <c r="I469" t="s">
        <v>8136</v>
      </c>
      <c r="J469">
        <v>6.6458350437601597E-9</v>
      </c>
      <c r="K469">
        <v>4.85910605341115E-7</v>
      </c>
      <c r="L469">
        <v>0.99999950744356003</v>
      </c>
    </row>
    <row r="470" spans="1:12" x14ac:dyDescent="0.2">
      <c r="A470" t="s">
        <v>8125</v>
      </c>
      <c r="B470" t="s">
        <v>8126</v>
      </c>
      <c r="C470" t="s">
        <v>500</v>
      </c>
      <c r="D470" t="s">
        <v>6339</v>
      </c>
      <c r="E470" s="1" t="s">
        <v>16</v>
      </c>
      <c r="F470" t="s">
        <v>11</v>
      </c>
      <c r="G470" t="s">
        <v>19</v>
      </c>
      <c r="H470" t="s">
        <v>8127</v>
      </c>
      <c r="I470" t="s">
        <v>8128</v>
      </c>
      <c r="J470">
        <v>3.2240855785666399E-9</v>
      </c>
      <c r="K470">
        <v>5.8540214461068901E-8</v>
      </c>
      <c r="L470">
        <v>0.99999993823569999</v>
      </c>
    </row>
    <row r="471" spans="1:12" x14ac:dyDescent="0.2">
      <c r="A471" t="s">
        <v>8125</v>
      </c>
      <c r="B471" t="s">
        <v>8126</v>
      </c>
      <c r="C471" t="s">
        <v>74</v>
      </c>
      <c r="D471" t="s">
        <v>6339</v>
      </c>
      <c r="E471" s="1" t="s">
        <v>330</v>
      </c>
      <c r="F471" t="s">
        <v>11</v>
      </c>
      <c r="G471" t="s">
        <v>19</v>
      </c>
      <c r="H471" t="s">
        <v>8160</v>
      </c>
      <c r="I471" t="s">
        <v>8161</v>
      </c>
      <c r="J471">
        <v>2.7538381387186398E-9</v>
      </c>
      <c r="K471">
        <v>1.7186030581074999E-13</v>
      </c>
      <c r="L471">
        <v>0.99999999724598998</v>
      </c>
    </row>
    <row r="472" spans="1:12" x14ac:dyDescent="0.2">
      <c r="A472" t="s">
        <v>8125</v>
      </c>
      <c r="B472" t="s">
        <v>8126</v>
      </c>
      <c r="C472" t="s">
        <v>74</v>
      </c>
      <c r="D472" t="s">
        <v>6339</v>
      </c>
      <c r="E472" s="1" t="s">
        <v>16</v>
      </c>
      <c r="F472" t="s">
        <v>11</v>
      </c>
      <c r="G472" t="s">
        <v>8155</v>
      </c>
      <c r="H472" t="s">
        <v>8156</v>
      </c>
      <c r="I472" t="s">
        <v>8157</v>
      </c>
      <c r="J472">
        <v>2.12538224327471E-9</v>
      </c>
      <c r="K472">
        <v>2.9096209417182002E-10</v>
      </c>
      <c r="L472">
        <v>0.99999999758365599</v>
      </c>
    </row>
    <row r="473" spans="1:12" x14ac:dyDescent="0.2">
      <c r="A473" t="s">
        <v>8125</v>
      </c>
      <c r="B473" t="s">
        <v>8126</v>
      </c>
      <c r="C473" t="s">
        <v>14</v>
      </c>
      <c r="D473" t="s">
        <v>6339</v>
      </c>
      <c r="E473" s="1" t="s">
        <v>16</v>
      </c>
      <c r="F473" t="s">
        <v>11</v>
      </c>
      <c r="G473" t="s">
        <v>8132</v>
      </c>
      <c r="H473" t="s">
        <v>8133</v>
      </c>
      <c r="I473" t="s">
        <v>8134</v>
      </c>
      <c r="J473">
        <v>1.46431843840906E-9</v>
      </c>
      <c r="K473">
        <v>1.2207785523391001E-6</v>
      </c>
      <c r="L473">
        <v>0.99999877775712898</v>
      </c>
    </row>
    <row r="474" spans="1:12" x14ac:dyDescent="0.2">
      <c r="A474" t="s">
        <v>8125</v>
      </c>
      <c r="B474" t="s">
        <v>8126</v>
      </c>
      <c r="C474" t="s">
        <v>14</v>
      </c>
      <c r="D474" t="s">
        <v>6339</v>
      </c>
      <c r="E474" s="1" t="s">
        <v>16</v>
      </c>
      <c r="F474" t="s">
        <v>11</v>
      </c>
      <c r="G474" t="s">
        <v>8137</v>
      </c>
      <c r="H474" t="s">
        <v>8138</v>
      </c>
      <c r="I474" t="s">
        <v>8139</v>
      </c>
      <c r="J474">
        <v>6.5928453230389295E-10</v>
      </c>
      <c r="K474">
        <v>6.1429208215402401E-9</v>
      </c>
      <c r="L474">
        <v>0.99999999319779398</v>
      </c>
    </row>
    <row r="475" spans="1:12" x14ac:dyDescent="0.2">
      <c r="A475" t="s">
        <v>4654</v>
      </c>
      <c r="B475" t="s">
        <v>4655</v>
      </c>
      <c r="C475" t="s">
        <v>74</v>
      </c>
      <c r="D475" t="s">
        <v>4127</v>
      </c>
      <c r="E475" s="1" t="s">
        <v>16</v>
      </c>
      <c r="F475" t="s">
        <v>9</v>
      </c>
      <c r="G475" t="s">
        <v>4690</v>
      </c>
      <c r="H475" t="s">
        <v>4691</v>
      </c>
      <c r="I475" t="s">
        <v>4692</v>
      </c>
      <c r="J475">
        <v>0.99963877145866398</v>
      </c>
      <c r="K475">
        <v>8.2915819763970004E-13</v>
      </c>
      <c r="L475">
        <v>3.6122854050693701E-4</v>
      </c>
    </row>
    <row r="476" spans="1:12" x14ac:dyDescent="0.2">
      <c r="A476" t="s">
        <v>4654</v>
      </c>
      <c r="B476" t="s">
        <v>4675</v>
      </c>
      <c r="C476" t="s">
        <v>74</v>
      </c>
      <c r="D476" t="s">
        <v>4127</v>
      </c>
      <c r="E476" s="1" t="s">
        <v>16</v>
      </c>
      <c r="F476" t="s">
        <v>9</v>
      </c>
      <c r="G476" t="s">
        <v>4759</v>
      </c>
      <c r="H476" t="s">
        <v>4760</v>
      </c>
      <c r="I476" t="s">
        <v>4761</v>
      </c>
      <c r="J476">
        <v>0.99742858896185205</v>
      </c>
      <c r="K476">
        <v>4.0157112983110103E-8</v>
      </c>
      <c r="L476">
        <v>2.57137088103535E-3</v>
      </c>
    </row>
    <row r="477" spans="1:12" x14ac:dyDescent="0.2">
      <c r="A477" t="s">
        <v>4654</v>
      </c>
      <c r="B477" t="s">
        <v>4655</v>
      </c>
      <c r="C477" t="s">
        <v>74</v>
      </c>
      <c r="D477" t="s">
        <v>4127</v>
      </c>
      <c r="E477" s="1" t="s">
        <v>16</v>
      </c>
      <c r="F477" t="s">
        <v>9</v>
      </c>
      <c r="G477" t="s">
        <v>19</v>
      </c>
      <c r="H477" t="s">
        <v>4681</v>
      </c>
      <c r="I477" t="s">
        <v>4682</v>
      </c>
      <c r="J477">
        <v>0.97056121927872696</v>
      </c>
      <c r="K477">
        <v>5.4625443968906103E-12</v>
      </c>
      <c r="L477">
        <v>2.9438780715810402E-2</v>
      </c>
    </row>
    <row r="478" spans="1:12" x14ac:dyDescent="0.2">
      <c r="A478" t="s">
        <v>4654</v>
      </c>
      <c r="B478" t="s">
        <v>4731</v>
      </c>
      <c r="C478" t="s">
        <v>74</v>
      </c>
      <c r="D478" t="s">
        <v>4127</v>
      </c>
      <c r="E478" s="1" t="s">
        <v>16</v>
      </c>
      <c r="F478" t="s">
        <v>11</v>
      </c>
      <c r="G478" t="s">
        <v>4733</v>
      </c>
      <c r="H478" t="s">
        <v>4735</v>
      </c>
      <c r="I478" t="s">
        <v>4736</v>
      </c>
      <c r="J478">
        <v>3.7957628965042997E-2</v>
      </c>
      <c r="K478">
        <v>3.5259281396688902E-6</v>
      </c>
      <c r="L478">
        <v>0.96203884510681703</v>
      </c>
    </row>
    <row r="479" spans="1:12" x14ac:dyDescent="0.2">
      <c r="A479" t="s">
        <v>4654</v>
      </c>
      <c r="B479" t="s">
        <v>4686</v>
      </c>
      <c r="C479" t="s">
        <v>74</v>
      </c>
      <c r="D479" t="s">
        <v>4127</v>
      </c>
      <c r="E479" s="1" t="s">
        <v>16</v>
      </c>
      <c r="F479" t="s">
        <v>11</v>
      </c>
      <c r="G479" t="s">
        <v>4721</v>
      </c>
      <c r="H479" t="s">
        <v>4722</v>
      </c>
      <c r="I479" t="s">
        <v>4723</v>
      </c>
      <c r="J479">
        <v>2.78175488730023E-2</v>
      </c>
      <c r="K479">
        <v>6.2191105381533904E-5</v>
      </c>
      <c r="L479">
        <v>0.972120260021616</v>
      </c>
    </row>
    <row r="480" spans="1:12" x14ac:dyDescent="0.2">
      <c r="A480" t="s">
        <v>4654</v>
      </c>
      <c r="B480" t="s">
        <v>4737</v>
      </c>
      <c r="C480" t="s">
        <v>74</v>
      </c>
      <c r="D480" t="s">
        <v>4127</v>
      </c>
      <c r="E480" s="1" t="s">
        <v>16</v>
      </c>
      <c r="F480" t="s">
        <v>11</v>
      </c>
      <c r="G480" t="s">
        <v>4739</v>
      </c>
      <c r="H480" t="s">
        <v>4741</v>
      </c>
      <c r="I480" t="s">
        <v>4742</v>
      </c>
      <c r="J480">
        <v>2.4867513099422499E-2</v>
      </c>
      <c r="K480">
        <v>4.4084367799866997E-8</v>
      </c>
      <c r="L480">
        <v>0.97513244281620903</v>
      </c>
    </row>
    <row r="481" spans="1:12" x14ac:dyDescent="0.2">
      <c r="A481" t="s">
        <v>4654</v>
      </c>
      <c r="B481" t="s">
        <v>4728</v>
      </c>
      <c r="C481" t="s">
        <v>74</v>
      </c>
      <c r="D481" t="s">
        <v>4127</v>
      </c>
      <c r="E481" s="1" t="s">
        <v>16</v>
      </c>
      <c r="F481" t="s">
        <v>11</v>
      </c>
      <c r="G481" t="s">
        <v>4726</v>
      </c>
      <c r="H481" t="s">
        <v>4729</v>
      </c>
      <c r="I481" t="s">
        <v>4730</v>
      </c>
      <c r="J481">
        <v>2.0799370184993501E-2</v>
      </c>
      <c r="K481">
        <v>8.1989063330265203E-5</v>
      </c>
      <c r="L481">
        <v>0.97911864075167598</v>
      </c>
    </row>
    <row r="482" spans="1:12" x14ac:dyDescent="0.2">
      <c r="A482" t="s">
        <v>4654</v>
      </c>
      <c r="B482" t="s">
        <v>4655</v>
      </c>
      <c r="C482" t="s">
        <v>74</v>
      </c>
      <c r="D482" t="s">
        <v>4127</v>
      </c>
      <c r="E482" s="1" t="s">
        <v>16</v>
      </c>
      <c r="F482" t="s">
        <v>11</v>
      </c>
      <c r="G482" t="s">
        <v>4665</v>
      </c>
      <c r="H482" t="s">
        <v>4666</v>
      </c>
      <c r="I482" t="s">
        <v>4667</v>
      </c>
      <c r="J482">
        <v>1.52096323211145E-2</v>
      </c>
      <c r="K482">
        <v>1.10375773759285E-6</v>
      </c>
      <c r="L482">
        <v>0.98478926392114796</v>
      </c>
    </row>
    <row r="483" spans="1:12" x14ac:dyDescent="0.2">
      <c r="A483" t="s">
        <v>4654</v>
      </c>
      <c r="B483" t="s">
        <v>4743</v>
      </c>
      <c r="C483" t="s">
        <v>74</v>
      </c>
      <c r="D483" t="s">
        <v>4127</v>
      </c>
      <c r="E483" s="1" t="s">
        <v>16</v>
      </c>
      <c r="F483" t="s">
        <v>11</v>
      </c>
      <c r="G483" t="s">
        <v>4768</v>
      </c>
      <c r="H483" t="s">
        <v>4769</v>
      </c>
      <c r="I483" t="s">
        <v>4770</v>
      </c>
      <c r="J483">
        <v>1.3099790103528E-2</v>
      </c>
      <c r="K483">
        <v>2.3661300637522E-7</v>
      </c>
      <c r="L483">
        <v>0.98689997328346601</v>
      </c>
    </row>
    <row r="484" spans="1:12" x14ac:dyDescent="0.2">
      <c r="A484" t="s">
        <v>4654</v>
      </c>
      <c r="B484" t="s">
        <v>4675</v>
      </c>
      <c r="C484" t="s">
        <v>74</v>
      </c>
      <c r="D484" t="s">
        <v>4127</v>
      </c>
      <c r="E484" s="1" t="s">
        <v>16</v>
      </c>
      <c r="F484" t="s">
        <v>11</v>
      </c>
      <c r="G484" t="s">
        <v>4754</v>
      </c>
      <c r="H484" t="s">
        <v>4755</v>
      </c>
      <c r="I484" t="s">
        <v>19</v>
      </c>
      <c r="J484">
        <v>8.2561308220118392E-3</v>
      </c>
      <c r="K484">
        <v>1.09018546381954E-6</v>
      </c>
      <c r="L484">
        <v>0.99174277899252405</v>
      </c>
    </row>
    <row r="485" spans="1:12" x14ac:dyDescent="0.2">
      <c r="A485" t="s">
        <v>4654</v>
      </c>
      <c r="B485" t="s">
        <v>4655</v>
      </c>
      <c r="C485" t="s">
        <v>74</v>
      </c>
      <c r="D485" t="s">
        <v>4127</v>
      </c>
      <c r="E485" s="1" t="s">
        <v>16</v>
      </c>
      <c r="F485" t="s">
        <v>11</v>
      </c>
      <c r="G485" t="s">
        <v>4668</v>
      </c>
      <c r="H485" t="s">
        <v>4669</v>
      </c>
      <c r="I485" t="s">
        <v>4670</v>
      </c>
      <c r="J485">
        <v>7.1647751659409198E-3</v>
      </c>
      <c r="K485">
        <v>2.8241814751383001E-11</v>
      </c>
      <c r="L485">
        <v>0.99283522480581698</v>
      </c>
    </row>
    <row r="486" spans="1:12" x14ac:dyDescent="0.2">
      <c r="A486" t="s">
        <v>4654</v>
      </c>
      <c r="B486" t="s">
        <v>4659</v>
      </c>
      <c r="C486" t="s">
        <v>14</v>
      </c>
      <c r="D486" t="s">
        <v>4127</v>
      </c>
      <c r="E486" s="1" t="s">
        <v>16</v>
      </c>
      <c r="F486" t="s">
        <v>11</v>
      </c>
      <c r="G486" t="s">
        <v>4660</v>
      </c>
      <c r="H486" t="s">
        <v>4661</v>
      </c>
      <c r="I486" t="s">
        <v>4662</v>
      </c>
      <c r="J486">
        <v>4.0269466968819402E-3</v>
      </c>
      <c r="K486">
        <v>1.94726851150624E-6</v>
      </c>
      <c r="L486">
        <v>0.99597110603460604</v>
      </c>
    </row>
    <row r="487" spans="1:12" x14ac:dyDescent="0.2">
      <c r="A487" t="s">
        <v>4654</v>
      </c>
      <c r="B487" t="s">
        <v>4675</v>
      </c>
      <c r="C487" t="s">
        <v>74</v>
      </c>
      <c r="D487" t="s">
        <v>4127</v>
      </c>
      <c r="E487" s="1" t="s">
        <v>16</v>
      </c>
      <c r="F487" t="s">
        <v>11</v>
      </c>
      <c r="G487" t="s">
        <v>4762</v>
      </c>
      <c r="H487" t="s">
        <v>4763</v>
      </c>
      <c r="I487" t="s">
        <v>4764</v>
      </c>
      <c r="J487">
        <v>3.7012417593442399E-3</v>
      </c>
      <c r="K487">
        <v>8.9632011926133595E-6</v>
      </c>
      <c r="L487">
        <v>0.99628979503946302</v>
      </c>
    </row>
    <row r="488" spans="1:12" x14ac:dyDescent="0.2">
      <c r="A488" t="s">
        <v>4654</v>
      </c>
      <c r="B488" t="s">
        <v>4671</v>
      </c>
      <c r="C488" t="s">
        <v>74</v>
      </c>
      <c r="D488" t="s">
        <v>4127</v>
      </c>
      <c r="E488" s="1" t="s">
        <v>16</v>
      </c>
      <c r="F488" t="s">
        <v>11</v>
      </c>
      <c r="G488" t="s">
        <v>4683</v>
      </c>
      <c r="H488" t="s">
        <v>4684</v>
      </c>
      <c r="I488" t="s">
        <v>4685</v>
      </c>
      <c r="J488">
        <v>3.2841017512408501E-3</v>
      </c>
      <c r="K488">
        <v>2.0522033453345701E-10</v>
      </c>
      <c r="L488">
        <v>0.99671589804353899</v>
      </c>
    </row>
    <row r="489" spans="1:12" x14ac:dyDescent="0.2">
      <c r="A489" t="s">
        <v>4654</v>
      </c>
      <c r="B489" t="s">
        <v>4678</v>
      </c>
      <c r="C489" t="s">
        <v>74</v>
      </c>
      <c r="D489" t="s">
        <v>4127</v>
      </c>
      <c r="E489" s="1" t="s">
        <v>16</v>
      </c>
      <c r="F489" t="s">
        <v>11</v>
      </c>
      <c r="G489" t="s">
        <v>4676</v>
      </c>
      <c r="H489" t="s">
        <v>4679</v>
      </c>
      <c r="I489" t="s">
        <v>4680</v>
      </c>
      <c r="J489">
        <v>2.6386857713201202E-3</v>
      </c>
      <c r="K489">
        <v>1.7437188226284901E-8</v>
      </c>
      <c r="L489">
        <v>0.99736129679149199</v>
      </c>
    </row>
    <row r="490" spans="1:12" x14ac:dyDescent="0.2">
      <c r="A490" t="s">
        <v>4654</v>
      </c>
      <c r="B490" t="s">
        <v>4724</v>
      </c>
      <c r="C490" t="s">
        <v>74</v>
      </c>
      <c r="D490" t="s">
        <v>4127</v>
      </c>
      <c r="E490" s="1" t="s">
        <v>16</v>
      </c>
      <c r="F490" t="s">
        <v>11</v>
      </c>
      <c r="G490" t="s">
        <v>4725</v>
      </c>
      <c r="H490" t="s">
        <v>4726</v>
      </c>
      <c r="I490" t="s">
        <v>4727</v>
      </c>
      <c r="J490">
        <v>2.3724192444778899E-3</v>
      </c>
      <c r="K490">
        <v>4.8243771057307605E-7</v>
      </c>
      <c r="L490">
        <v>0.99762709831781204</v>
      </c>
    </row>
    <row r="491" spans="1:12" x14ac:dyDescent="0.2">
      <c r="A491" t="s">
        <v>4654</v>
      </c>
      <c r="B491" t="s">
        <v>4705</v>
      </c>
      <c r="C491" t="s">
        <v>74</v>
      </c>
      <c r="D491" t="s">
        <v>4127</v>
      </c>
      <c r="E491" s="1" t="s">
        <v>16</v>
      </c>
      <c r="F491" t="s">
        <v>11</v>
      </c>
      <c r="G491" t="s">
        <v>4703</v>
      </c>
      <c r="H491" t="s">
        <v>4706</v>
      </c>
      <c r="I491" t="s">
        <v>4707</v>
      </c>
      <c r="J491">
        <v>2.2570566476439401E-3</v>
      </c>
      <c r="K491">
        <v>6.4379096777465297E-11</v>
      </c>
      <c r="L491">
        <v>0.99774294328797697</v>
      </c>
    </row>
    <row r="492" spans="1:12" x14ac:dyDescent="0.2">
      <c r="A492" t="s">
        <v>4654</v>
      </c>
      <c r="B492" t="s">
        <v>4743</v>
      </c>
      <c r="C492" t="s">
        <v>74</v>
      </c>
      <c r="D492" t="s">
        <v>4127</v>
      </c>
      <c r="E492" s="1" t="s">
        <v>16</v>
      </c>
      <c r="F492" t="s">
        <v>11</v>
      </c>
      <c r="G492" t="s">
        <v>4744</v>
      </c>
      <c r="H492" t="s">
        <v>4745</v>
      </c>
      <c r="I492" t="s">
        <v>4746</v>
      </c>
      <c r="J492">
        <v>1.8797825511300799E-3</v>
      </c>
      <c r="K492">
        <v>5.4771648685971097E-8</v>
      </c>
      <c r="L492">
        <v>0.99812016267722103</v>
      </c>
    </row>
    <row r="493" spans="1:12" x14ac:dyDescent="0.2">
      <c r="A493" t="s">
        <v>4654</v>
      </c>
      <c r="B493" t="s">
        <v>4686</v>
      </c>
      <c r="C493" t="s">
        <v>74</v>
      </c>
      <c r="D493" t="s">
        <v>4127</v>
      </c>
      <c r="E493" s="1" t="s">
        <v>16</v>
      </c>
      <c r="F493" t="s">
        <v>11</v>
      </c>
      <c r="G493" t="s">
        <v>4687</v>
      </c>
      <c r="H493" t="s">
        <v>4688</v>
      </c>
      <c r="I493" t="s">
        <v>4689</v>
      </c>
      <c r="J493">
        <v>1.7616836246629999E-3</v>
      </c>
      <c r="K493">
        <v>3.9464986101093401E-8</v>
      </c>
      <c r="L493">
        <v>0.99823827691035105</v>
      </c>
    </row>
    <row r="494" spans="1:12" x14ac:dyDescent="0.2">
      <c r="A494" t="s">
        <v>4654</v>
      </c>
      <c r="B494" t="s">
        <v>4675</v>
      </c>
      <c r="C494" t="s">
        <v>74</v>
      </c>
      <c r="D494" t="s">
        <v>4127</v>
      </c>
      <c r="E494" s="1" t="s">
        <v>16</v>
      </c>
      <c r="F494" t="s">
        <v>11</v>
      </c>
      <c r="G494" t="s">
        <v>4673</v>
      </c>
      <c r="H494" t="s">
        <v>4676</v>
      </c>
      <c r="I494" t="s">
        <v>4677</v>
      </c>
      <c r="J494">
        <v>1.11768224208966E-3</v>
      </c>
      <c r="K494">
        <v>6.2746119185939402E-10</v>
      </c>
      <c r="L494">
        <v>0.99888231713044895</v>
      </c>
    </row>
    <row r="495" spans="1:12" x14ac:dyDescent="0.2">
      <c r="A495" t="s">
        <v>4654</v>
      </c>
      <c r="B495" t="s">
        <v>4675</v>
      </c>
      <c r="C495" t="s">
        <v>74</v>
      </c>
      <c r="D495" t="s">
        <v>4127</v>
      </c>
      <c r="E495" s="1" t="s">
        <v>16</v>
      </c>
      <c r="F495" t="s">
        <v>11</v>
      </c>
      <c r="G495" t="s">
        <v>19</v>
      </c>
      <c r="H495" t="s">
        <v>4747</v>
      </c>
      <c r="I495" t="s">
        <v>4748</v>
      </c>
      <c r="J495">
        <v>1.0145531209337299E-3</v>
      </c>
      <c r="K495">
        <v>2.73825353098378E-6</v>
      </c>
      <c r="L495">
        <v>0.99898270862553495</v>
      </c>
    </row>
    <row r="496" spans="1:12" x14ac:dyDescent="0.2">
      <c r="A496" t="s">
        <v>4654</v>
      </c>
      <c r="B496" t="s">
        <v>4675</v>
      </c>
      <c r="C496" t="s">
        <v>74</v>
      </c>
      <c r="D496" t="s">
        <v>4127</v>
      </c>
      <c r="E496" s="1" t="s">
        <v>16</v>
      </c>
      <c r="F496" t="s">
        <v>11</v>
      </c>
      <c r="G496" t="s">
        <v>4749</v>
      </c>
      <c r="H496" t="s">
        <v>4750</v>
      </c>
      <c r="I496" t="s">
        <v>4751</v>
      </c>
      <c r="J496">
        <v>8.0743807431816496E-4</v>
      </c>
      <c r="K496">
        <v>4.8404678465773604E-7</v>
      </c>
      <c r="L496">
        <v>0.99919207787889697</v>
      </c>
    </row>
    <row r="497" spans="1:12" x14ac:dyDescent="0.2">
      <c r="A497" t="s">
        <v>4654</v>
      </c>
      <c r="B497" t="s">
        <v>4731</v>
      </c>
      <c r="C497" t="s">
        <v>74</v>
      </c>
      <c r="D497" t="s">
        <v>4127</v>
      </c>
      <c r="E497" s="1" t="s">
        <v>16</v>
      </c>
      <c r="F497" t="s">
        <v>11</v>
      </c>
      <c r="G497" t="s">
        <v>4732</v>
      </c>
      <c r="H497" t="s">
        <v>4733</v>
      </c>
      <c r="I497" t="s">
        <v>4734</v>
      </c>
      <c r="J497">
        <v>5.63847546473511E-4</v>
      </c>
      <c r="K497">
        <v>5.3743339565316897E-7</v>
      </c>
      <c r="L497">
        <v>0.99943561502013101</v>
      </c>
    </row>
    <row r="498" spans="1:12" x14ac:dyDescent="0.2">
      <c r="A498" t="s">
        <v>4654</v>
      </c>
      <c r="B498" t="s">
        <v>4655</v>
      </c>
      <c r="C498" t="s">
        <v>74</v>
      </c>
      <c r="D498" t="s">
        <v>4127</v>
      </c>
      <c r="E498" s="1" t="s">
        <v>16</v>
      </c>
      <c r="F498" t="s">
        <v>11</v>
      </c>
      <c r="G498" t="s">
        <v>4693</v>
      </c>
      <c r="H498" t="s">
        <v>4694</v>
      </c>
      <c r="I498" t="s">
        <v>4695</v>
      </c>
      <c r="J498">
        <v>2.10056179952059E-4</v>
      </c>
      <c r="K498">
        <v>3.48140165910319E-10</v>
      </c>
      <c r="L498">
        <v>0.99978994347190797</v>
      </c>
    </row>
    <row r="499" spans="1:12" x14ac:dyDescent="0.2">
      <c r="A499" t="s">
        <v>4654</v>
      </c>
      <c r="B499" t="s">
        <v>4743</v>
      </c>
      <c r="C499" t="s">
        <v>74</v>
      </c>
      <c r="D499" t="s">
        <v>4127</v>
      </c>
      <c r="E499" s="1" t="s">
        <v>16</v>
      </c>
      <c r="F499" t="s">
        <v>11</v>
      </c>
      <c r="G499" t="s">
        <v>4750</v>
      </c>
      <c r="H499" t="s">
        <v>4752</v>
      </c>
      <c r="I499" t="s">
        <v>4753</v>
      </c>
      <c r="J499">
        <v>1.8369911939778599E-4</v>
      </c>
      <c r="K499">
        <v>6.1479058340959801E-8</v>
      </c>
      <c r="L499">
        <v>0.99981623940154396</v>
      </c>
    </row>
    <row r="500" spans="1:12" x14ac:dyDescent="0.2">
      <c r="A500" t="s">
        <v>4654</v>
      </c>
      <c r="B500" t="s">
        <v>4699</v>
      </c>
      <c r="C500" t="s">
        <v>74</v>
      </c>
      <c r="D500" t="s">
        <v>4127</v>
      </c>
      <c r="E500" s="1" t="s">
        <v>16</v>
      </c>
      <c r="F500" t="s">
        <v>11</v>
      </c>
      <c r="G500" t="s">
        <v>4701</v>
      </c>
      <c r="H500" t="s">
        <v>4703</v>
      </c>
      <c r="I500" t="s">
        <v>4704</v>
      </c>
      <c r="J500">
        <v>4.9386782067378202E-5</v>
      </c>
      <c r="K500">
        <v>2.7836656045330101E-9</v>
      </c>
      <c r="L500">
        <v>0.99995061043426703</v>
      </c>
    </row>
    <row r="501" spans="1:12" x14ac:dyDescent="0.2">
      <c r="A501" t="s">
        <v>4654</v>
      </c>
      <c r="B501" t="s">
        <v>4771</v>
      </c>
      <c r="C501" t="s">
        <v>74</v>
      </c>
      <c r="D501" t="s">
        <v>4127</v>
      </c>
      <c r="E501" s="1" t="s">
        <v>16</v>
      </c>
      <c r="F501" t="s">
        <v>11</v>
      </c>
      <c r="G501" t="s">
        <v>4772</v>
      </c>
      <c r="H501" t="s">
        <v>4773</v>
      </c>
      <c r="I501" t="s">
        <v>4774</v>
      </c>
      <c r="J501">
        <v>4.24500238539105E-5</v>
      </c>
      <c r="K501">
        <v>2.9949411889266203E-8</v>
      </c>
      <c r="L501">
        <v>0.99995752002673399</v>
      </c>
    </row>
    <row r="502" spans="1:12" x14ac:dyDescent="0.2">
      <c r="A502" t="s">
        <v>4654</v>
      </c>
      <c r="B502" t="s">
        <v>4711</v>
      </c>
      <c r="C502" t="s">
        <v>74</v>
      </c>
      <c r="D502" t="s">
        <v>4127</v>
      </c>
      <c r="E502" s="1" t="s">
        <v>16</v>
      </c>
      <c r="F502" t="s">
        <v>11</v>
      </c>
      <c r="G502" t="s">
        <v>4709</v>
      </c>
      <c r="H502" t="s">
        <v>4712</v>
      </c>
      <c r="I502" t="s">
        <v>4713</v>
      </c>
      <c r="J502">
        <v>1.93838337815761E-5</v>
      </c>
      <c r="K502">
        <v>1.7742863526576101E-9</v>
      </c>
      <c r="L502">
        <v>0.99998061439193198</v>
      </c>
    </row>
    <row r="503" spans="1:12" x14ac:dyDescent="0.2">
      <c r="A503" t="s">
        <v>4654</v>
      </c>
      <c r="B503" t="s">
        <v>4655</v>
      </c>
      <c r="C503" t="s">
        <v>14</v>
      </c>
      <c r="D503" t="s">
        <v>4127</v>
      </c>
      <c r="E503" s="1" t="s">
        <v>16</v>
      </c>
      <c r="F503" t="s">
        <v>11</v>
      </c>
      <c r="G503" t="s">
        <v>4663</v>
      </c>
      <c r="H503" t="s">
        <v>4664</v>
      </c>
      <c r="I503" t="s">
        <v>19</v>
      </c>
      <c r="J503">
        <v>1.46571677065925E-5</v>
      </c>
      <c r="K503">
        <v>1.7399598435303699E-7</v>
      </c>
      <c r="L503">
        <v>0.99998516883630895</v>
      </c>
    </row>
    <row r="504" spans="1:12" x14ac:dyDescent="0.2">
      <c r="A504" t="s">
        <v>4654</v>
      </c>
      <c r="B504" t="s">
        <v>4659</v>
      </c>
      <c r="C504" t="s">
        <v>74</v>
      </c>
      <c r="D504" t="s">
        <v>4127</v>
      </c>
      <c r="E504" s="1" t="s">
        <v>16</v>
      </c>
      <c r="F504" t="s">
        <v>11</v>
      </c>
      <c r="G504" t="s">
        <v>4712</v>
      </c>
      <c r="H504" t="s">
        <v>4714</v>
      </c>
      <c r="I504" t="s">
        <v>4715</v>
      </c>
      <c r="J504">
        <v>1.1789610539429199E-5</v>
      </c>
      <c r="K504">
        <v>2.4368908760192799E-8</v>
      </c>
      <c r="L504">
        <v>0.99998818602055195</v>
      </c>
    </row>
    <row r="505" spans="1:12" x14ac:dyDescent="0.2">
      <c r="A505" t="s">
        <v>4654</v>
      </c>
      <c r="B505" t="s">
        <v>4675</v>
      </c>
      <c r="C505" t="s">
        <v>74</v>
      </c>
      <c r="D505" t="s">
        <v>4127</v>
      </c>
      <c r="E505" s="1" t="s">
        <v>16</v>
      </c>
      <c r="F505" t="s">
        <v>11</v>
      </c>
      <c r="G505" t="s">
        <v>4756</v>
      </c>
      <c r="H505" t="s">
        <v>4757</v>
      </c>
      <c r="I505" t="s">
        <v>4758</v>
      </c>
      <c r="J505">
        <v>8.9982197263695006E-6</v>
      </c>
      <c r="K505">
        <v>1.6691957463575101E-7</v>
      </c>
      <c r="L505">
        <v>0.99999083486069895</v>
      </c>
    </row>
    <row r="506" spans="1:12" x14ac:dyDescent="0.2">
      <c r="A506" t="s">
        <v>4654</v>
      </c>
      <c r="B506" t="s">
        <v>4696</v>
      </c>
      <c r="C506" t="s">
        <v>74</v>
      </c>
      <c r="D506" t="s">
        <v>4127</v>
      </c>
      <c r="E506" s="1" t="s">
        <v>16</v>
      </c>
      <c r="F506" t="s">
        <v>11</v>
      </c>
      <c r="G506" t="s">
        <v>4694</v>
      </c>
      <c r="H506" t="s">
        <v>4697</v>
      </c>
      <c r="I506" t="s">
        <v>4698</v>
      </c>
      <c r="J506">
        <v>7.3068543758351902E-6</v>
      </c>
      <c r="K506">
        <v>3.0709377274234099E-9</v>
      </c>
      <c r="L506">
        <v>0.99999269007468605</v>
      </c>
    </row>
    <row r="507" spans="1:12" x14ac:dyDescent="0.2">
      <c r="A507" t="s">
        <v>4654</v>
      </c>
      <c r="B507" t="s">
        <v>4675</v>
      </c>
      <c r="C507" t="s">
        <v>74</v>
      </c>
      <c r="D507" t="s">
        <v>4127</v>
      </c>
      <c r="E507" s="1" t="s">
        <v>16</v>
      </c>
      <c r="F507" t="s">
        <v>11</v>
      </c>
      <c r="G507" t="s">
        <v>4718</v>
      </c>
      <c r="H507" t="s">
        <v>4719</v>
      </c>
      <c r="I507" t="s">
        <v>4720</v>
      </c>
      <c r="J507">
        <v>3.11784946865686E-6</v>
      </c>
      <c r="K507">
        <v>1.6913327312892399E-7</v>
      </c>
      <c r="L507">
        <v>0.99999671301725801</v>
      </c>
    </row>
    <row r="508" spans="1:12" x14ac:dyDescent="0.2">
      <c r="A508" t="s">
        <v>4654</v>
      </c>
      <c r="B508" t="s">
        <v>4737</v>
      </c>
      <c r="C508" t="s">
        <v>74</v>
      </c>
      <c r="D508" t="s">
        <v>4127</v>
      </c>
      <c r="E508" s="1" t="s">
        <v>16</v>
      </c>
      <c r="F508" t="s">
        <v>11</v>
      </c>
      <c r="G508" t="s">
        <v>4738</v>
      </c>
      <c r="H508" t="s">
        <v>4739</v>
      </c>
      <c r="I508" t="s">
        <v>4740</v>
      </c>
      <c r="J508">
        <v>3.0168805938398701E-6</v>
      </c>
      <c r="K508">
        <v>1.5542341019018601E-9</v>
      </c>
      <c r="L508">
        <v>0.99999698156517203</v>
      </c>
    </row>
    <row r="509" spans="1:12" x14ac:dyDescent="0.2">
      <c r="A509" t="s">
        <v>4654</v>
      </c>
      <c r="B509" t="s">
        <v>4659</v>
      </c>
      <c r="C509" t="s">
        <v>74</v>
      </c>
      <c r="D509" t="s">
        <v>4127</v>
      </c>
      <c r="E509" s="1" t="s">
        <v>16</v>
      </c>
      <c r="F509" t="s">
        <v>11</v>
      </c>
      <c r="G509" t="s">
        <v>4708</v>
      </c>
      <c r="H509" t="s">
        <v>4709</v>
      </c>
      <c r="I509" t="s">
        <v>4710</v>
      </c>
      <c r="J509">
        <v>2.6595994861690499E-6</v>
      </c>
      <c r="K509">
        <v>7.1961167167161702E-13</v>
      </c>
      <c r="L509">
        <v>0.99999734039979404</v>
      </c>
    </row>
    <row r="510" spans="1:12" x14ac:dyDescent="0.2">
      <c r="A510" t="s">
        <v>4654</v>
      </c>
      <c r="B510" t="s">
        <v>4671</v>
      </c>
      <c r="C510" t="s">
        <v>14</v>
      </c>
      <c r="D510" t="s">
        <v>4127</v>
      </c>
      <c r="E510" s="1" t="s">
        <v>16</v>
      </c>
      <c r="F510" t="s">
        <v>11</v>
      </c>
      <c r="G510" t="s">
        <v>4672</v>
      </c>
      <c r="H510" t="s">
        <v>4673</v>
      </c>
      <c r="I510" t="s">
        <v>4674</v>
      </c>
      <c r="J510">
        <v>2.4541534315042098E-6</v>
      </c>
      <c r="K510">
        <v>1.72815358582617E-9</v>
      </c>
      <c r="L510">
        <v>0.99999754411841502</v>
      </c>
    </row>
    <row r="511" spans="1:12" x14ac:dyDescent="0.2">
      <c r="A511" t="s">
        <v>4654</v>
      </c>
      <c r="B511" t="s">
        <v>4675</v>
      </c>
      <c r="C511" t="s">
        <v>74</v>
      </c>
      <c r="D511" t="s">
        <v>4127</v>
      </c>
      <c r="E511" s="1" t="s">
        <v>16</v>
      </c>
      <c r="F511" t="s">
        <v>11</v>
      </c>
      <c r="G511" t="s">
        <v>4765</v>
      </c>
      <c r="H511" t="s">
        <v>4766</v>
      </c>
      <c r="I511" t="s">
        <v>4767</v>
      </c>
      <c r="J511">
        <v>1.56997628608806E-6</v>
      </c>
      <c r="K511">
        <v>1.6987365970408901E-4</v>
      </c>
      <c r="L511">
        <v>0.99982855636401002</v>
      </c>
    </row>
    <row r="512" spans="1:12" x14ac:dyDescent="0.2">
      <c r="A512" t="s">
        <v>4654</v>
      </c>
      <c r="B512" t="s">
        <v>4655</v>
      </c>
      <c r="C512" t="s">
        <v>74</v>
      </c>
      <c r="D512" t="s">
        <v>4127</v>
      </c>
      <c r="E512" s="1" t="s">
        <v>16</v>
      </c>
      <c r="F512" t="s">
        <v>11</v>
      </c>
      <c r="G512" t="s">
        <v>4714</v>
      </c>
      <c r="H512" t="s">
        <v>4716</v>
      </c>
      <c r="I512" t="s">
        <v>4717</v>
      </c>
      <c r="J512">
        <v>8.8544806251429796E-7</v>
      </c>
      <c r="K512">
        <v>1.07205839651356E-8</v>
      </c>
      <c r="L512">
        <v>0.99999910383135404</v>
      </c>
    </row>
    <row r="513" spans="1:12" x14ac:dyDescent="0.2">
      <c r="A513" t="s">
        <v>4654</v>
      </c>
      <c r="B513" t="s">
        <v>4699</v>
      </c>
      <c r="C513" t="s">
        <v>74</v>
      </c>
      <c r="D513" t="s">
        <v>4127</v>
      </c>
      <c r="E513" s="1" t="s">
        <v>16</v>
      </c>
      <c r="F513" t="s">
        <v>11</v>
      </c>
      <c r="G513" t="s">
        <v>4700</v>
      </c>
      <c r="H513" t="s">
        <v>4701</v>
      </c>
      <c r="I513" t="s">
        <v>4702</v>
      </c>
      <c r="J513">
        <v>7.9250585635699802E-7</v>
      </c>
      <c r="K513">
        <v>4.41162080776298E-9</v>
      </c>
      <c r="L513">
        <v>0.99999920308252299</v>
      </c>
    </row>
    <row r="514" spans="1:12" x14ac:dyDescent="0.2">
      <c r="A514" t="s">
        <v>4654</v>
      </c>
      <c r="B514" t="s">
        <v>4655</v>
      </c>
      <c r="C514" t="s">
        <v>14</v>
      </c>
      <c r="D514" t="s">
        <v>4127</v>
      </c>
      <c r="E514" s="1" t="s">
        <v>16</v>
      </c>
      <c r="F514" t="s">
        <v>11</v>
      </c>
      <c r="G514" t="s">
        <v>4656</v>
      </c>
      <c r="H514" t="s">
        <v>4657</v>
      </c>
      <c r="I514" t="s">
        <v>4658</v>
      </c>
      <c r="J514">
        <v>1.79028167237157E-9</v>
      </c>
      <c r="K514">
        <v>1.6776458955568001E-10</v>
      </c>
      <c r="L514">
        <v>0.99999999804195405</v>
      </c>
    </row>
    <row r="515" spans="1:12" x14ac:dyDescent="0.2">
      <c r="A515" t="s">
        <v>5552</v>
      </c>
      <c r="B515" t="s">
        <v>5553</v>
      </c>
      <c r="C515" t="s">
        <v>14</v>
      </c>
      <c r="D515" t="s">
        <v>4127</v>
      </c>
      <c r="E515" s="1" t="s">
        <v>16</v>
      </c>
      <c r="F515" t="s">
        <v>11</v>
      </c>
      <c r="G515" t="s">
        <v>5554</v>
      </c>
      <c r="H515" t="s">
        <v>5555</v>
      </c>
      <c r="I515" t="s">
        <v>19</v>
      </c>
      <c r="J515">
        <v>3.4239135588499102E-8</v>
      </c>
      <c r="K515">
        <v>2.0388480228954E-5</v>
      </c>
      <c r="L515">
        <v>0.99997957728063602</v>
      </c>
    </row>
    <row r="516" spans="1:12" x14ac:dyDescent="0.2">
      <c r="A516" t="s">
        <v>5552</v>
      </c>
      <c r="B516" t="s">
        <v>5556</v>
      </c>
      <c r="C516" t="s">
        <v>4</v>
      </c>
      <c r="D516" t="s">
        <v>4127</v>
      </c>
      <c r="E516" s="1" t="s">
        <v>330</v>
      </c>
      <c r="F516" t="s">
        <v>11</v>
      </c>
      <c r="G516" t="s">
        <v>5557</v>
      </c>
      <c r="H516" t="s">
        <v>5558</v>
      </c>
      <c r="I516" t="s">
        <v>5559</v>
      </c>
      <c r="J516">
        <v>3.0859460953000802E-11</v>
      </c>
      <c r="K516">
        <v>7.3043798062200595E-18</v>
      </c>
      <c r="L516">
        <v>0.99999999996914002</v>
      </c>
    </row>
    <row r="517" spans="1:12" x14ac:dyDescent="0.2">
      <c r="A517" t="s">
        <v>4546</v>
      </c>
      <c r="B517" t="s">
        <v>4551</v>
      </c>
      <c r="C517" t="s">
        <v>14</v>
      </c>
      <c r="D517" t="s">
        <v>4127</v>
      </c>
      <c r="E517" s="1" t="s">
        <v>16</v>
      </c>
      <c r="F517" t="s">
        <v>11</v>
      </c>
      <c r="G517" t="s">
        <v>4552</v>
      </c>
      <c r="H517" t="s">
        <v>4553</v>
      </c>
      <c r="I517" t="s">
        <v>4554</v>
      </c>
      <c r="J517">
        <v>1.44946090333474E-6</v>
      </c>
      <c r="K517">
        <v>1.0578228521473599E-12</v>
      </c>
      <c r="L517">
        <v>0.99999855053803899</v>
      </c>
    </row>
    <row r="518" spans="1:12" x14ac:dyDescent="0.2">
      <c r="A518" t="s">
        <v>4546</v>
      </c>
      <c r="B518" t="s">
        <v>4555</v>
      </c>
      <c r="C518" t="s">
        <v>74</v>
      </c>
      <c r="D518" t="s">
        <v>4127</v>
      </c>
      <c r="E518" s="1" t="s">
        <v>330</v>
      </c>
      <c r="F518" t="s">
        <v>11</v>
      </c>
      <c r="G518" t="s">
        <v>4556</v>
      </c>
      <c r="H518" t="s">
        <v>4557</v>
      </c>
      <c r="I518" t="s">
        <v>4558</v>
      </c>
      <c r="J518">
        <v>3.2328048628322599E-7</v>
      </c>
      <c r="K518">
        <v>2.1401319448753801E-13</v>
      </c>
      <c r="L518">
        <v>0.99999967671930001</v>
      </c>
    </row>
    <row r="519" spans="1:12" x14ac:dyDescent="0.2">
      <c r="A519" t="s">
        <v>4546</v>
      </c>
      <c r="B519" t="s">
        <v>4547</v>
      </c>
      <c r="C519" t="s">
        <v>14</v>
      </c>
      <c r="D519" t="s">
        <v>4127</v>
      </c>
      <c r="E519" s="1" t="s">
        <v>16</v>
      </c>
      <c r="F519" t="s">
        <v>11</v>
      </c>
      <c r="G519" t="s">
        <v>4548</v>
      </c>
      <c r="H519" t="s">
        <v>4549</v>
      </c>
      <c r="I519" t="s">
        <v>4550</v>
      </c>
      <c r="J519">
        <v>7.3114659809457094E-8</v>
      </c>
      <c r="K519">
        <v>1.5374978923301101E-8</v>
      </c>
      <c r="L519">
        <v>0.99999991151036105</v>
      </c>
    </row>
    <row r="520" spans="1:12" x14ac:dyDescent="0.2">
      <c r="A520" t="s">
        <v>4546</v>
      </c>
      <c r="B520" t="s">
        <v>4559</v>
      </c>
      <c r="C520" t="s">
        <v>74</v>
      </c>
      <c r="D520" t="s">
        <v>4127</v>
      </c>
      <c r="E520" s="1" t="s">
        <v>330</v>
      </c>
      <c r="F520" t="s">
        <v>11</v>
      </c>
      <c r="G520" t="s">
        <v>4557</v>
      </c>
      <c r="H520" t="s">
        <v>4560</v>
      </c>
      <c r="I520" t="s">
        <v>4561</v>
      </c>
      <c r="J520">
        <v>2.9244896123468001E-9</v>
      </c>
      <c r="K520">
        <v>1.25134691783013E-17</v>
      </c>
      <c r="L520">
        <v>0.99999999707551002</v>
      </c>
    </row>
    <row r="521" spans="1:12" x14ac:dyDescent="0.2">
      <c r="A521" t="s">
        <v>4546</v>
      </c>
      <c r="B521" t="s">
        <v>4562</v>
      </c>
      <c r="C521" t="s">
        <v>894</v>
      </c>
      <c r="D521" t="s">
        <v>4127</v>
      </c>
      <c r="E521" s="1" t="s">
        <v>16</v>
      </c>
      <c r="F521" t="s">
        <v>11</v>
      </c>
      <c r="G521" t="s">
        <v>1219</v>
      </c>
      <c r="H521" t="s">
        <v>4563</v>
      </c>
      <c r="I521" t="s">
        <v>4564</v>
      </c>
      <c r="J521">
        <v>5.4803157939187201E-11</v>
      </c>
      <c r="K521">
        <v>9.8407096353013507E-9</v>
      </c>
      <c r="L521">
        <v>0.99999999010448704</v>
      </c>
    </row>
    <row r="522" spans="1:12" x14ac:dyDescent="0.2">
      <c r="A522" t="s">
        <v>1653</v>
      </c>
      <c r="B522" t="s">
        <v>1654</v>
      </c>
      <c r="C522" t="s">
        <v>613</v>
      </c>
      <c r="D522" t="s">
        <v>407</v>
      </c>
      <c r="E522" s="1" t="s">
        <v>16</v>
      </c>
      <c r="F522" t="s">
        <v>9</v>
      </c>
      <c r="G522" t="s">
        <v>1667</v>
      </c>
      <c r="H522" t="s">
        <v>1668</v>
      </c>
      <c r="I522" t="s">
        <v>1669</v>
      </c>
      <c r="J522">
        <v>0.999930807476206</v>
      </c>
      <c r="K522">
        <v>2.19024070807994E-11</v>
      </c>
      <c r="L522">
        <v>6.9192501891210298E-5</v>
      </c>
    </row>
    <row r="523" spans="1:12" x14ac:dyDescent="0.2">
      <c r="A523" t="s">
        <v>1653</v>
      </c>
      <c r="B523" t="s">
        <v>1654</v>
      </c>
      <c r="C523" t="s">
        <v>74</v>
      </c>
      <c r="D523" t="s">
        <v>407</v>
      </c>
      <c r="E523" s="1" t="s">
        <v>16</v>
      </c>
      <c r="F523" t="s">
        <v>11</v>
      </c>
      <c r="G523" t="s">
        <v>1658</v>
      </c>
      <c r="H523" t="s">
        <v>1659</v>
      </c>
      <c r="I523" t="s">
        <v>1660</v>
      </c>
      <c r="J523">
        <v>8.1951525694160202E-3</v>
      </c>
      <c r="K523">
        <v>8.7467575339430896E-4</v>
      </c>
      <c r="L523">
        <v>0.990930171677189</v>
      </c>
    </row>
    <row r="524" spans="1:12" x14ac:dyDescent="0.2">
      <c r="A524" t="s">
        <v>1653</v>
      </c>
      <c r="B524" t="s">
        <v>1654</v>
      </c>
      <c r="C524" t="s">
        <v>74</v>
      </c>
      <c r="D524" t="s">
        <v>407</v>
      </c>
      <c r="E524" s="1" t="s">
        <v>16</v>
      </c>
      <c r="F524" t="s">
        <v>11</v>
      </c>
      <c r="G524" t="s">
        <v>1655</v>
      </c>
      <c r="H524" t="s">
        <v>1656</v>
      </c>
      <c r="I524" t="s">
        <v>1657</v>
      </c>
      <c r="J524">
        <v>2.4756184327768101E-5</v>
      </c>
      <c r="K524">
        <v>1.06894375313849E-7</v>
      </c>
      <c r="L524">
        <v>0.99997513692129703</v>
      </c>
    </row>
    <row r="525" spans="1:12" x14ac:dyDescent="0.2">
      <c r="A525" t="s">
        <v>1653</v>
      </c>
      <c r="B525" t="s">
        <v>1663</v>
      </c>
      <c r="C525" t="s">
        <v>74</v>
      </c>
      <c r="D525" t="s">
        <v>407</v>
      </c>
      <c r="E525" s="1" t="s">
        <v>16</v>
      </c>
      <c r="F525" t="s">
        <v>11</v>
      </c>
      <c r="G525" t="s">
        <v>1664</v>
      </c>
      <c r="H525" t="s">
        <v>1665</v>
      </c>
      <c r="I525" t="s">
        <v>1666</v>
      </c>
      <c r="J525">
        <v>8.9745262573842405E-6</v>
      </c>
      <c r="K525">
        <v>1.2615003421851301E-4</v>
      </c>
      <c r="L525">
        <v>0.99986487543952396</v>
      </c>
    </row>
    <row r="526" spans="1:12" x14ac:dyDescent="0.2">
      <c r="A526" t="s">
        <v>1653</v>
      </c>
      <c r="B526" t="s">
        <v>1654</v>
      </c>
      <c r="C526" t="s">
        <v>74</v>
      </c>
      <c r="D526" t="s">
        <v>407</v>
      </c>
      <c r="E526" s="1" t="s">
        <v>330</v>
      </c>
      <c r="F526" t="s">
        <v>11</v>
      </c>
      <c r="G526" t="s">
        <v>1661</v>
      </c>
      <c r="H526" t="s">
        <v>1662</v>
      </c>
      <c r="I526" t="s">
        <v>19</v>
      </c>
      <c r="J526">
        <v>2.6847321017953798E-6</v>
      </c>
      <c r="K526">
        <v>2.11777832066471E-9</v>
      </c>
      <c r="L526">
        <v>0.99999731315011997</v>
      </c>
    </row>
    <row r="527" spans="1:12" x14ac:dyDescent="0.2">
      <c r="A527" t="s">
        <v>3175</v>
      </c>
      <c r="B527" t="s">
        <v>3176</v>
      </c>
      <c r="C527" t="s">
        <v>14</v>
      </c>
      <c r="D527" t="s">
        <v>3036</v>
      </c>
      <c r="E527" s="1" t="s">
        <v>16</v>
      </c>
      <c r="F527" t="s">
        <v>10</v>
      </c>
      <c r="G527" t="s">
        <v>3177</v>
      </c>
      <c r="H527" t="s">
        <v>3178</v>
      </c>
      <c r="I527" t="s">
        <v>3179</v>
      </c>
      <c r="J527">
        <v>2.6061490760718302E-15</v>
      </c>
      <c r="K527">
        <v>0.99999999988518395</v>
      </c>
      <c r="L527">
        <v>1.1481382243680599E-10</v>
      </c>
    </row>
    <row r="528" spans="1:12" x14ac:dyDescent="0.2">
      <c r="A528" t="s">
        <v>3128</v>
      </c>
      <c r="B528" t="s">
        <v>3129</v>
      </c>
      <c r="C528" t="s">
        <v>14</v>
      </c>
      <c r="D528" t="s">
        <v>3036</v>
      </c>
      <c r="E528" s="1" t="s">
        <v>16</v>
      </c>
      <c r="F528" t="s">
        <v>10</v>
      </c>
      <c r="G528" t="s">
        <v>3130</v>
      </c>
      <c r="H528" t="s">
        <v>3131</v>
      </c>
      <c r="I528" t="s">
        <v>3132</v>
      </c>
      <c r="J528">
        <v>9.7842303473261096E-12</v>
      </c>
      <c r="K528">
        <v>0.999953313189332</v>
      </c>
      <c r="L528">
        <v>4.6686800883471297E-5</v>
      </c>
    </row>
    <row r="529" spans="1:12" x14ac:dyDescent="0.2">
      <c r="A529" t="s">
        <v>1278</v>
      </c>
      <c r="B529" t="s">
        <v>1279</v>
      </c>
      <c r="C529" t="s">
        <v>26</v>
      </c>
      <c r="D529" t="s">
        <v>407</v>
      </c>
      <c r="E529" s="1" t="s">
        <v>16</v>
      </c>
      <c r="F529" t="s">
        <v>9</v>
      </c>
      <c r="G529" t="s">
        <v>19</v>
      </c>
      <c r="H529" t="s">
        <v>1280</v>
      </c>
      <c r="I529" t="s">
        <v>19</v>
      </c>
      <c r="J529">
        <v>0.99812639896389599</v>
      </c>
      <c r="K529">
        <v>1.5385661546444698E-8</v>
      </c>
      <c r="L529">
        <v>1.87358565044176E-3</v>
      </c>
    </row>
    <row r="530" spans="1:12" x14ac:dyDescent="0.2">
      <c r="A530" t="s">
        <v>731</v>
      </c>
      <c r="B530">
        <v>150800</v>
      </c>
      <c r="C530" t="s">
        <v>660</v>
      </c>
      <c r="D530" t="s">
        <v>3906</v>
      </c>
      <c r="E530" s="1" t="s">
        <v>16</v>
      </c>
      <c r="F530" t="s">
        <v>9</v>
      </c>
      <c r="G530" t="s">
        <v>3917</v>
      </c>
      <c r="H530" t="s">
        <v>3918</v>
      </c>
      <c r="I530" t="s">
        <v>3919</v>
      </c>
      <c r="J530">
        <v>0.999999997693792</v>
      </c>
      <c r="K530">
        <v>1.6005209030994401E-15</v>
      </c>
      <c r="L530">
        <v>2.3062061782526802E-9</v>
      </c>
    </row>
    <row r="531" spans="1:12" x14ac:dyDescent="0.2">
      <c r="A531" t="s">
        <v>731</v>
      </c>
      <c r="B531">
        <v>602759</v>
      </c>
      <c r="C531" t="s">
        <v>613</v>
      </c>
      <c r="D531" t="s">
        <v>3906</v>
      </c>
      <c r="E531" s="1" t="s">
        <v>16</v>
      </c>
      <c r="F531" t="s">
        <v>9</v>
      </c>
      <c r="G531" t="s">
        <v>3920</v>
      </c>
      <c r="H531" t="s">
        <v>3921</v>
      </c>
      <c r="I531" t="s">
        <v>3922</v>
      </c>
      <c r="J531">
        <v>0.97853732405312699</v>
      </c>
      <c r="K531">
        <v>7.7990337172527592E-9</v>
      </c>
      <c r="L531">
        <v>2.1462668147838999E-2</v>
      </c>
    </row>
    <row r="532" spans="1:12" x14ac:dyDescent="0.2">
      <c r="A532" t="s">
        <v>731</v>
      </c>
      <c r="B532" t="s">
        <v>732</v>
      </c>
      <c r="C532" t="s">
        <v>613</v>
      </c>
      <c r="D532" t="s">
        <v>407</v>
      </c>
      <c r="E532" s="1" t="s">
        <v>16</v>
      </c>
      <c r="F532" t="s">
        <v>9</v>
      </c>
      <c r="G532" t="s">
        <v>733</v>
      </c>
      <c r="H532" t="s">
        <v>734</v>
      </c>
      <c r="I532" t="s">
        <v>19</v>
      </c>
      <c r="J532">
        <v>0.96334961388884099</v>
      </c>
      <c r="K532">
        <v>3.2044076537990502E-7</v>
      </c>
      <c r="L532">
        <v>3.6650065670394E-2</v>
      </c>
    </row>
    <row r="533" spans="1:12" x14ac:dyDescent="0.2">
      <c r="A533" t="s">
        <v>731</v>
      </c>
      <c r="B533" t="s">
        <v>6683</v>
      </c>
      <c r="C533" t="s">
        <v>613</v>
      </c>
      <c r="D533" t="s">
        <v>6339</v>
      </c>
      <c r="E533" s="1" t="s">
        <v>16</v>
      </c>
      <c r="F533" t="s">
        <v>11</v>
      </c>
      <c r="G533" t="s">
        <v>6684</v>
      </c>
      <c r="H533" t="s">
        <v>6685</v>
      </c>
      <c r="I533" t="s">
        <v>6686</v>
      </c>
      <c r="J533">
        <v>5.7643827970807696E-3</v>
      </c>
      <c r="K533">
        <v>2.1163987590449799E-8</v>
      </c>
      <c r="L533">
        <v>0.99423559603893097</v>
      </c>
    </row>
    <row r="534" spans="1:12" x14ac:dyDescent="0.2">
      <c r="A534" t="s">
        <v>731</v>
      </c>
      <c r="B534" t="s">
        <v>6683</v>
      </c>
      <c r="C534" t="s">
        <v>894</v>
      </c>
      <c r="D534" t="s">
        <v>6339</v>
      </c>
      <c r="E534" s="1" t="s">
        <v>16</v>
      </c>
      <c r="F534" t="s">
        <v>11</v>
      </c>
      <c r="G534" t="s">
        <v>6689</v>
      </c>
      <c r="H534" t="s">
        <v>6690</v>
      </c>
      <c r="I534" t="s">
        <v>19</v>
      </c>
      <c r="J534">
        <v>1.89079403263831E-4</v>
      </c>
      <c r="K534">
        <v>1.7006113204980401E-7</v>
      </c>
      <c r="L534">
        <v>0.99981075053560398</v>
      </c>
    </row>
    <row r="535" spans="1:12" x14ac:dyDescent="0.2">
      <c r="A535" t="s">
        <v>731</v>
      </c>
      <c r="B535" t="s">
        <v>6675</v>
      </c>
      <c r="C535" t="s">
        <v>74</v>
      </c>
      <c r="D535" t="s">
        <v>6339</v>
      </c>
      <c r="E535" s="1" t="s">
        <v>16</v>
      </c>
      <c r="F535" t="s">
        <v>11</v>
      </c>
      <c r="G535" t="s">
        <v>6676</v>
      </c>
      <c r="H535" t="s">
        <v>6677</v>
      </c>
      <c r="I535" t="s">
        <v>6678</v>
      </c>
      <c r="J535">
        <v>9.4435040334763798E-6</v>
      </c>
      <c r="K535">
        <v>2.6549323233494698E-9</v>
      </c>
      <c r="L535">
        <v>0.99999055384103397</v>
      </c>
    </row>
    <row r="536" spans="1:12" x14ac:dyDescent="0.2">
      <c r="A536" t="s">
        <v>731</v>
      </c>
      <c r="B536" t="s">
        <v>6679</v>
      </c>
      <c r="C536" t="s">
        <v>74</v>
      </c>
      <c r="D536" t="s">
        <v>6339</v>
      </c>
      <c r="E536" s="1" t="s">
        <v>16</v>
      </c>
      <c r="F536" t="s">
        <v>11</v>
      </c>
      <c r="G536" t="s">
        <v>6677</v>
      </c>
      <c r="H536" t="s">
        <v>6680</v>
      </c>
      <c r="I536" t="s">
        <v>6681</v>
      </c>
      <c r="J536">
        <v>1.30256215911505E-7</v>
      </c>
      <c r="K536">
        <v>1.44911389200594E-10</v>
      </c>
      <c r="L536">
        <v>0.99999986959887299</v>
      </c>
    </row>
    <row r="537" spans="1:12" x14ac:dyDescent="0.2">
      <c r="A537" t="s">
        <v>731</v>
      </c>
      <c r="B537" t="s">
        <v>6675</v>
      </c>
      <c r="C537" t="s">
        <v>894</v>
      </c>
      <c r="D537" t="s">
        <v>6339</v>
      </c>
      <c r="E537" s="1" t="s">
        <v>16</v>
      </c>
      <c r="F537" t="s">
        <v>11</v>
      </c>
      <c r="G537" t="s">
        <v>6687</v>
      </c>
      <c r="H537" t="s">
        <v>6688</v>
      </c>
      <c r="I537" t="s">
        <v>19</v>
      </c>
      <c r="J537">
        <v>1.59814658981842E-8</v>
      </c>
      <c r="K537">
        <v>8.7871750695189908E-9</v>
      </c>
      <c r="L537">
        <v>0.99999997523135897</v>
      </c>
    </row>
    <row r="538" spans="1:12" x14ac:dyDescent="0.2">
      <c r="A538" t="s">
        <v>731</v>
      </c>
      <c r="B538" t="s">
        <v>6682</v>
      </c>
      <c r="C538" t="s">
        <v>74</v>
      </c>
      <c r="D538" t="s">
        <v>6339</v>
      </c>
      <c r="E538" s="1" t="s">
        <v>16</v>
      </c>
      <c r="F538" t="s">
        <v>11</v>
      </c>
      <c r="G538" t="s">
        <v>6680</v>
      </c>
      <c r="H538" t="s">
        <v>6681</v>
      </c>
      <c r="I538" t="s">
        <v>19</v>
      </c>
      <c r="J538">
        <v>2.5049837638911099E-10</v>
      </c>
      <c r="K538">
        <v>1.56500610255687E-13</v>
      </c>
      <c r="L538">
        <v>0.99999999974934495</v>
      </c>
    </row>
    <row r="539" spans="1:12" x14ac:dyDescent="0.2">
      <c r="A539" t="s">
        <v>2609</v>
      </c>
      <c r="B539" t="s">
        <v>2610</v>
      </c>
      <c r="C539" t="s">
        <v>14</v>
      </c>
      <c r="D539" t="s">
        <v>407</v>
      </c>
      <c r="E539" s="1" t="s">
        <v>16</v>
      </c>
      <c r="F539" t="s">
        <v>10</v>
      </c>
      <c r="G539" t="s">
        <v>2611</v>
      </c>
      <c r="H539" t="s">
        <v>2612</v>
      </c>
      <c r="I539" t="s">
        <v>2613</v>
      </c>
      <c r="J539">
        <v>1.1509125115149101E-6</v>
      </c>
      <c r="K539">
        <v>0.99989683664921303</v>
      </c>
      <c r="L539">
        <v>1.02012438275652E-4</v>
      </c>
    </row>
    <row r="540" spans="1:12" x14ac:dyDescent="0.2">
      <c r="A540" t="s">
        <v>2711</v>
      </c>
      <c r="B540" t="s">
        <v>3010</v>
      </c>
      <c r="C540" t="s">
        <v>74</v>
      </c>
      <c r="D540" t="s">
        <v>2909</v>
      </c>
      <c r="E540" s="1" t="s">
        <v>16</v>
      </c>
      <c r="F540" t="s">
        <v>11</v>
      </c>
      <c r="G540" t="s">
        <v>3011</v>
      </c>
      <c r="H540" t="s">
        <v>3012</v>
      </c>
      <c r="I540" t="s">
        <v>3013</v>
      </c>
      <c r="J540">
        <v>1.5745517688869101E-4</v>
      </c>
      <c r="K540">
        <v>1.44216091581682E-8</v>
      </c>
      <c r="L540">
        <v>0.99984253040150195</v>
      </c>
    </row>
    <row r="541" spans="1:12" x14ac:dyDescent="0.2">
      <c r="A541" t="s">
        <v>2711</v>
      </c>
      <c r="B541" t="s">
        <v>3020</v>
      </c>
      <c r="C541" t="s">
        <v>894</v>
      </c>
      <c r="D541" t="s">
        <v>2909</v>
      </c>
      <c r="E541" s="1" t="s">
        <v>16</v>
      </c>
      <c r="F541" t="s">
        <v>11</v>
      </c>
      <c r="G541" t="s">
        <v>3018</v>
      </c>
      <c r="H541" t="s">
        <v>3021</v>
      </c>
      <c r="I541" t="s">
        <v>3022</v>
      </c>
      <c r="J541">
        <v>5.73273874069679E-8</v>
      </c>
      <c r="K541">
        <v>1.75540714654783E-8</v>
      </c>
      <c r="L541">
        <v>0.99999992511854097</v>
      </c>
    </row>
    <row r="542" spans="1:12" x14ac:dyDescent="0.2">
      <c r="A542" t="s">
        <v>2711</v>
      </c>
      <c r="B542" t="s">
        <v>3017</v>
      </c>
      <c r="C542" t="s">
        <v>894</v>
      </c>
      <c r="D542" t="s">
        <v>2909</v>
      </c>
      <c r="E542" s="1" t="s">
        <v>16</v>
      </c>
      <c r="F542" t="s">
        <v>11</v>
      </c>
      <c r="G542" t="s">
        <v>3015</v>
      </c>
      <c r="H542" t="s">
        <v>3018</v>
      </c>
      <c r="I542" t="s">
        <v>3019</v>
      </c>
      <c r="J542">
        <v>3.7393408674807998E-10</v>
      </c>
      <c r="K542">
        <v>2.1948914043685299E-9</v>
      </c>
      <c r="L542">
        <v>0.99999999743117396</v>
      </c>
    </row>
    <row r="543" spans="1:12" x14ac:dyDescent="0.2">
      <c r="A543" t="s">
        <v>2711</v>
      </c>
      <c r="B543" t="s">
        <v>3014</v>
      </c>
      <c r="C543" t="s">
        <v>894</v>
      </c>
      <c r="D543" t="s">
        <v>2909</v>
      </c>
      <c r="E543" s="1" t="s">
        <v>16</v>
      </c>
      <c r="F543" t="s">
        <v>11</v>
      </c>
      <c r="G543" t="s">
        <v>1219</v>
      </c>
      <c r="H543" t="s">
        <v>3015</v>
      </c>
      <c r="I543" t="s">
        <v>3016</v>
      </c>
      <c r="J543">
        <v>2.1014175169275701E-11</v>
      </c>
      <c r="K543">
        <v>4.1711484816685799E-7</v>
      </c>
      <c r="L543">
        <v>0.99999958286413804</v>
      </c>
    </row>
    <row r="544" spans="1:12" x14ac:dyDescent="0.2">
      <c r="A544" t="s">
        <v>2711</v>
      </c>
      <c r="B544" t="s">
        <v>2712</v>
      </c>
      <c r="C544" t="s">
        <v>14</v>
      </c>
      <c r="D544" t="s">
        <v>407</v>
      </c>
      <c r="E544" s="1" t="s">
        <v>16</v>
      </c>
      <c r="F544" t="s">
        <v>10</v>
      </c>
      <c r="G544" t="s">
        <v>2713</v>
      </c>
      <c r="H544" t="s">
        <v>2714</v>
      </c>
      <c r="I544" t="s">
        <v>2715</v>
      </c>
      <c r="J544">
        <v>1.2521927034535E-21</v>
      </c>
      <c r="K544">
        <v>1</v>
      </c>
      <c r="L544">
        <v>8.8316740344233206E-22</v>
      </c>
    </row>
    <row r="545" spans="1:12" x14ac:dyDescent="0.2">
      <c r="A545" t="s">
        <v>1232</v>
      </c>
      <c r="B545" t="s">
        <v>1233</v>
      </c>
      <c r="C545" t="s">
        <v>14</v>
      </c>
      <c r="D545" t="s">
        <v>407</v>
      </c>
      <c r="E545" s="1" t="s">
        <v>16</v>
      </c>
      <c r="F545" t="s">
        <v>11</v>
      </c>
      <c r="G545" t="s">
        <v>1234</v>
      </c>
      <c r="H545" t="s">
        <v>1235</v>
      </c>
      <c r="I545" t="s">
        <v>1236</v>
      </c>
      <c r="J545">
        <v>1.41026985164828E-2</v>
      </c>
      <c r="K545">
        <v>7.5216488682567204E-6</v>
      </c>
      <c r="L545">
        <v>0.98588977983464898</v>
      </c>
    </row>
    <row r="546" spans="1:12" x14ac:dyDescent="0.2">
      <c r="A546" t="s">
        <v>1583</v>
      </c>
      <c r="B546" t="s">
        <v>1588</v>
      </c>
      <c r="C546" t="s">
        <v>74</v>
      </c>
      <c r="D546" t="s">
        <v>407</v>
      </c>
      <c r="E546" s="1" t="s">
        <v>16</v>
      </c>
      <c r="F546" t="s">
        <v>11</v>
      </c>
      <c r="G546" t="s">
        <v>1589</v>
      </c>
      <c r="H546" t="s">
        <v>1590</v>
      </c>
      <c r="I546" t="s">
        <v>1591</v>
      </c>
      <c r="J546">
        <v>2.1314107321433699E-7</v>
      </c>
      <c r="K546">
        <v>1.04207886111286E-11</v>
      </c>
      <c r="L546">
        <v>0.99999978684850599</v>
      </c>
    </row>
    <row r="547" spans="1:12" x14ac:dyDescent="0.2">
      <c r="A547" t="s">
        <v>1583</v>
      </c>
      <c r="B547" t="s">
        <v>1584</v>
      </c>
      <c r="C547" t="s">
        <v>74</v>
      </c>
      <c r="D547" t="s">
        <v>407</v>
      </c>
      <c r="E547" s="1" t="s">
        <v>16</v>
      </c>
      <c r="F547" t="s">
        <v>11</v>
      </c>
      <c r="G547" t="s">
        <v>1585</v>
      </c>
      <c r="H547" t="s">
        <v>1586</v>
      </c>
      <c r="I547" t="s">
        <v>1587</v>
      </c>
      <c r="J547">
        <v>3.60989787286005E-8</v>
      </c>
      <c r="K547">
        <v>1.05163855526205E-6</v>
      </c>
      <c r="L547">
        <v>0.99999891226246596</v>
      </c>
    </row>
    <row r="548" spans="1:12" x14ac:dyDescent="0.2">
      <c r="A548" t="s">
        <v>1583</v>
      </c>
      <c r="B548" t="s">
        <v>1588</v>
      </c>
      <c r="C548" t="s">
        <v>4</v>
      </c>
      <c r="D548" t="s">
        <v>407</v>
      </c>
      <c r="E548" s="1" t="s">
        <v>330</v>
      </c>
      <c r="F548" t="s">
        <v>11</v>
      </c>
      <c r="G548" t="s">
        <v>19</v>
      </c>
      <c r="H548" t="s">
        <v>1592</v>
      </c>
      <c r="I548" t="s">
        <v>1593</v>
      </c>
      <c r="J548">
        <v>3.2551520875151103E-11</v>
      </c>
      <c r="K548">
        <v>7.1650306789793997E-17</v>
      </c>
      <c r="L548">
        <v>0.99999999996744804</v>
      </c>
    </row>
    <row r="549" spans="1:12" x14ac:dyDescent="0.2">
      <c r="A549" t="s">
        <v>6264</v>
      </c>
      <c r="B549" t="s">
        <v>6269</v>
      </c>
      <c r="C549" t="s">
        <v>613</v>
      </c>
      <c r="D549" t="s">
        <v>5924</v>
      </c>
      <c r="E549" s="1" t="s">
        <v>16</v>
      </c>
      <c r="F549" t="s">
        <v>11</v>
      </c>
      <c r="G549" t="s">
        <v>6270</v>
      </c>
      <c r="H549" t="s">
        <v>6271</v>
      </c>
      <c r="I549" t="s">
        <v>6272</v>
      </c>
      <c r="J549">
        <v>3.9817056884271897E-3</v>
      </c>
      <c r="K549">
        <v>2.6601364250366701E-8</v>
      </c>
      <c r="L549">
        <v>0.99601826771020796</v>
      </c>
    </row>
    <row r="550" spans="1:12" x14ac:dyDescent="0.2">
      <c r="A550" t="s">
        <v>6264</v>
      </c>
      <c r="B550" t="s">
        <v>6265</v>
      </c>
      <c r="C550" t="s">
        <v>74</v>
      </c>
      <c r="D550" t="s">
        <v>5924</v>
      </c>
      <c r="E550" s="1" t="s">
        <v>16</v>
      </c>
      <c r="F550" t="s">
        <v>11</v>
      </c>
      <c r="G550" t="s">
        <v>6266</v>
      </c>
      <c r="H550" t="s">
        <v>6267</v>
      </c>
      <c r="I550" t="s">
        <v>6268</v>
      </c>
      <c r="J550">
        <v>2.0012926623177401E-8</v>
      </c>
      <c r="K550">
        <v>3.3699612484618002E-7</v>
      </c>
      <c r="L550">
        <v>0.99999964299094901</v>
      </c>
    </row>
    <row r="551" spans="1:12" x14ac:dyDescent="0.2">
      <c r="A551" t="s">
        <v>1339</v>
      </c>
      <c r="B551" t="s">
        <v>1347</v>
      </c>
      <c r="C551" t="s">
        <v>14</v>
      </c>
      <c r="D551" t="s">
        <v>407</v>
      </c>
      <c r="E551" s="1" t="s">
        <v>16</v>
      </c>
      <c r="F551" t="s">
        <v>11</v>
      </c>
      <c r="G551" t="s">
        <v>19</v>
      </c>
      <c r="H551" t="s">
        <v>1348</v>
      </c>
      <c r="I551" t="s">
        <v>1349</v>
      </c>
      <c r="J551">
        <v>2.7378271815714301E-2</v>
      </c>
      <c r="K551">
        <v>1.73361012665436E-8</v>
      </c>
      <c r="L551">
        <v>0.97262171084818405</v>
      </c>
    </row>
    <row r="552" spans="1:12" x14ac:dyDescent="0.2">
      <c r="A552" t="s">
        <v>1339</v>
      </c>
      <c r="B552" t="s">
        <v>1340</v>
      </c>
      <c r="C552" t="s">
        <v>74</v>
      </c>
      <c r="D552" t="s">
        <v>407</v>
      </c>
      <c r="E552" s="1" t="s">
        <v>330</v>
      </c>
      <c r="F552" t="s">
        <v>11</v>
      </c>
      <c r="G552" t="s">
        <v>1341</v>
      </c>
      <c r="H552" t="s">
        <v>1342</v>
      </c>
      <c r="I552" t="s">
        <v>19</v>
      </c>
      <c r="J552">
        <v>3.8816496396697903E-8</v>
      </c>
      <c r="K552">
        <v>2.1268220917489901E-4</v>
      </c>
      <c r="L552">
        <v>0.99978727897432895</v>
      </c>
    </row>
    <row r="553" spans="1:12" x14ac:dyDescent="0.2">
      <c r="A553" t="s">
        <v>1339</v>
      </c>
      <c r="B553" t="s">
        <v>1343</v>
      </c>
      <c r="C553" t="s">
        <v>14</v>
      </c>
      <c r="D553" t="s">
        <v>407</v>
      </c>
      <c r="E553" s="1" t="s">
        <v>16</v>
      </c>
      <c r="F553" t="s">
        <v>10</v>
      </c>
      <c r="G553" t="s">
        <v>1344</v>
      </c>
      <c r="H553" t="s">
        <v>1345</v>
      </c>
      <c r="I553" t="s">
        <v>1346</v>
      </c>
      <c r="J553">
        <v>1.46372032524396E-16</v>
      </c>
      <c r="K553">
        <v>0.99999999998134304</v>
      </c>
      <c r="L553">
        <v>1.86571575036173E-11</v>
      </c>
    </row>
    <row r="554" spans="1:12" x14ac:dyDescent="0.2">
      <c r="A554" t="s">
        <v>2220</v>
      </c>
      <c r="B554" t="s">
        <v>2221</v>
      </c>
      <c r="C554" t="s">
        <v>26</v>
      </c>
      <c r="D554" t="s">
        <v>407</v>
      </c>
      <c r="E554" s="1" t="s">
        <v>16</v>
      </c>
      <c r="F554" t="s">
        <v>10</v>
      </c>
      <c r="G554" t="s">
        <v>2222</v>
      </c>
      <c r="H554" t="s">
        <v>2223</v>
      </c>
      <c r="I554" t="s">
        <v>2224</v>
      </c>
      <c r="J554">
        <v>9.0879129897231502E-7</v>
      </c>
      <c r="K554">
        <v>0.99738654680003802</v>
      </c>
      <c r="L554">
        <v>2.6125444086626702E-3</v>
      </c>
    </row>
    <row r="555" spans="1:12" x14ac:dyDescent="0.2">
      <c r="A555" t="s">
        <v>5947</v>
      </c>
      <c r="B555" t="s">
        <v>5948</v>
      </c>
      <c r="C555" t="s">
        <v>14</v>
      </c>
      <c r="D555" t="s">
        <v>5924</v>
      </c>
      <c r="E555" s="1" t="s">
        <v>16</v>
      </c>
      <c r="F555" t="s">
        <v>11</v>
      </c>
      <c r="G555" t="s">
        <v>5949</v>
      </c>
      <c r="H555" t="s">
        <v>5950</v>
      </c>
      <c r="I555" t="s">
        <v>5951</v>
      </c>
      <c r="J555">
        <v>2.64006295590948E-11</v>
      </c>
      <c r="K555">
        <v>3.7059375155692402E-10</v>
      </c>
      <c r="L555">
        <v>0.99999999960300601</v>
      </c>
    </row>
    <row r="556" spans="1:12" x14ac:dyDescent="0.2">
      <c r="A556" t="s">
        <v>1921</v>
      </c>
      <c r="B556" t="s">
        <v>1922</v>
      </c>
      <c r="C556" t="s">
        <v>613</v>
      </c>
      <c r="D556" t="s">
        <v>407</v>
      </c>
      <c r="E556" s="1" t="s">
        <v>16</v>
      </c>
      <c r="F556" t="s">
        <v>11</v>
      </c>
      <c r="G556" t="s">
        <v>1926</v>
      </c>
      <c r="H556" t="s">
        <v>1927</v>
      </c>
      <c r="I556" t="s">
        <v>1928</v>
      </c>
      <c r="J556">
        <v>6.4583666107465897E-3</v>
      </c>
      <c r="K556">
        <v>9.8209404508730301E-11</v>
      </c>
      <c r="L556">
        <v>0.99354163329104395</v>
      </c>
    </row>
    <row r="557" spans="1:12" x14ac:dyDescent="0.2">
      <c r="A557" t="s">
        <v>1921</v>
      </c>
      <c r="B557" t="s">
        <v>1922</v>
      </c>
      <c r="C557" t="s">
        <v>74</v>
      </c>
      <c r="D557" t="s">
        <v>407</v>
      </c>
      <c r="E557" s="1" t="s">
        <v>16</v>
      </c>
      <c r="F557" t="s">
        <v>11</v>
      </c>
      <c r="G557" t="s">
        <v>1923</v>
      </c>
      <c r="H557" t="s">
        <v>1924</v>
      </c>
      <c r="I557" t="s">
        <v>1925</v>
      </c>
      <c r="J557">
        <v>5.5874964701870498E-3</v>
      </c>
      <c r="K557">
        <v>1.6259945493047301E-8</v>
      </c>
      <c r="L557">
        <v>0.99441248726986697</v>
      </c>
    </row>
    <row r="558" spans="1:12" x14ac:dyDescent="0.2">
      <c r="A558" t="s">
        <v>2389</v>
      </c>
      <c r="B558" t="s">
        <v>2390</v>
      </c>
      <c r="C558" t="s">
        <v>74</v>
      </c>
      <c r="D558" t="s">
        <v>407</v>
      </c>
      <c r="E558" s="1" t="s">
        <v>16</v>
      </c>
      <c r="F558" t="s">
        <v>10</v>
      </c>
      <c r="G558" t="s">
        <v>2391</v>
      </c>
      <c r="H558" t="s">
        <v>2392</v>
      </c>
      <c r="I558" t="s">
        <v>2393</v>
      </c>
      <c r="J558">
        <v>4.6044788868764E-15</v>
      </c>
      <c r="K558">
        <v>0.99999999999981204</v>
      </c>
      <c r="L558">
        <v>1.8389298377064901E-13</v>
      </c>
    </row>
    <row r="559" spans="1:12" x14ac:dyDescent="0.2">
      <c r="A559" t="s">
        <v>1502</v>
      </c>
      <c r="B559" t="s">
        <v>7524</v>
      </c>
      <c r="C559" t="s">
        <v>613</v>
      </c>
      <c r="D559" t="s">
        <v>6339</v>
      </c>
      <c r="E559" s="1" t="s">
        <v>16</v>
      </c>
      <c r="F559" t="s">
        <v>11</v>
      </c>
      <c r="G559" t="s">
        <v>7525</v>
      </c>
      <c r="H559" t="s">
        <v>7526</v>
      </c>
      <c r="I559" t="s">
        <v>7527</v>
      </c>
      <c r="J559">
        <v>0.120656796104195</v>
      </c>
      <c r="K559">
        <v>6.2870519407713898E-7</v>
      </c>
      <c r="L559">
        <v>0.87934257519061099</v>
      </c>
    </row>
    <row r="560" spans="1:12" x14ac:dyDescent="0.2">
      <c r="A560" t="s">
        <v>1502</v>
      </c>
      <c r="B560">
        <v>610032</v>
      </c>
      <c r="C560" t="s">
        <v>14</v>
      </c>
      <c r="D560" t="s">
        <v>3906</v>
      </c>
      <c r="E560" s="1" t="s">
        <v>16</v>
      </c>
      <c r="F560" t="s">
        <v>11</v>
      </c>
      <c r="G560" t="s">
        <v>19</v>
      </c>
      <c r="H560" t="s">
        <v>3982</v>
      </c>
      <c r="I560" t="s">
        <v>3983</v>
      </c>
      <c r="J560">
        <v>6.3212993246808101E-5</v>
      </c>
      <c r="K560">
        <v>2.1437908417189101E-8</v>
      </c>
      <c r="L560">
        <v>0.99993676556884503</v>
      </c>
    </row>
    <row r="561" spans="1:12" x14ac:dyDescent="0.2">
      <c r="A561" t="s">
        <v>1502</v>
      </c>
      <c r="B561" t="s">
        <v>1503</v>
      </c>
      <c r="C561" t="s">
        <v>14</v>
      </c>
      <c r="D561" t="s">
        <v>407</v>
      </c>
      <c r="E561" s="1" t="s">
        <v>16</v>
      </c>
      <c r="F561" t="s">
        <v>10</v>
      </c>
      <c r="G561" t="s">
        <v>1504</v>
      </c>
      <c r="H561" t="s">
        <v>1505</v>
      </c>
      <c r="I561" t="s">
        <v>19</v>
      </c>
      <c r="J561">
        <v>3.6413080683954803E-5</v>
      </c>
      <c r="K561">
        <v>0.94167021399053397</v>
      </c>
      <c r="L561">
        <v>5.8293372928782297E-2</v>
      </c>
    </row>
    <row r="562" spans="1:12" x14ac:dyDescent="0.2">
      <c r="A562" t="s">
        <v>1502</v>
      </c>
      <c r="B562" t="s">
        <v>7520</v>
      </c>
      <c r="C562" t="s">
        <v>74</v>
      </c>
      <c r="D562" t="s">
        <v>6339</v>
      </c>
      <c r="E562" s="1" t="s">
        <v>16</v>
      </c>
      <c r="F562" t="s">
        <v>11</v>
      </c>
      <c r="G562" t="s">
        <v>7521</v>
      </c>
      <c r="H562" t="s">
        <v>7522</v>
      </c>
      <c r="I562" t="s">
        <v>7523</v>
      </c>
      <c r="J562">
        <v>5.3519816752261098E-6</v>
      </c>
      <c r="K562">
        <v>2.2834420670707398E-6</v>
      </c>
      <c r="L562">
        <v>0.99999236457625795</v>
      </c>
    </row>
    <row r="563" spans="1:12" x14ac:dyDescent="0.2">
      <c r="A563" t="s">
        <v>631</v>
      </c>
      <c r="B563" t="s">
        <v>5938</v>
      </c>
      <c r="C563" t="s">
        <v>613</v>
      </c>
      <c r="D563" t="s">
        <v>5924</v>
      </c>
      <c r="E563" s="1" t="s">
        <v>16</v>
      </c>
      <c r="F563" t="s">
        <v>11</v>
      </c>
      <c r="G563" t="s">
        <v>5939</v>
      </c>
      <c r="H563" t="s">
        <v>5940</v>
      </c>
      <c r="I563" t="s">
        <v>5941</v>
      </c>
      <c r="J563">
        <v>2.1976025722476398E-3</v>
      </c>
      <c r="K563">
        <v>3.4617663158128202E-11</v>
      </c>
      <c r="L563">
        <v>0.99780239739313503</v>
      </c>
    </row>
    <row r="564" spans="1:12" x14ac:dyDescent="0.2">
      <c r="A564" t="s">
        <v>631</v>
      </c>
      <c r="B564" t="s">
        <v>632</v>
      </c>
      <c r="C564" t="s">
        <v>74</v>
      </c>
      <c r="D564" t="s">
        <v>407</v>
      </c>
      <c r="E564" s="1" t="s">
        <v>16</v>
      </c>
      <c r="F564" t="s">
        <v>11</v>
      </c>
      <c r="G564" t="s">
        <v>633</v>
      </c>
      <c r="H564" t="s">
        <v>634</v>
      </c>
      <c r="I564" t="s">
        <v>635</v>
      </c>
      <c r="J564">
        <v>6.7728489681584994E-5</v>
      </c>
      <c r="K564">
        <v>6.3557334865385696E-13</v>
      </c>
      <c r="L564">
        <v>0.999932271509683</v>
      </c>
    </row>
    <row r="565" spans="1:12" x14ac:dyDescent="0.2">
      <c r="A565" t="s">
        <v>631</v>
      </c>
      <c r="B565" t="s">
        <v>641</v>
      </c>
      <c r="C565" t="s">
        <v>14</v>
      </c>
      <c r="D565" t="s">
        <v>407</v>
      </c>
      <c r="E565" s="1" t="s">
        <v>16</v>
      </c>
      <c r="F565" t="s">
        <v>11</v>
      </c>
      <c r="G565" t="s">
        <v>645</v>
      </c>
      <c r="H565" t="s">
        <v>646</v>
      </c>
      <c r="I565" t="s">
        <v>647</v>
      </c>
      <c r="J565">
        <v>1.05798071193354E-5</v>
      </c>
      <c r="K565">
        <v>6.8114629844493095E-8</v>
      </c>
      <c r="L565">
        <v>0.99998935207825101</v>
      </c>
    </row>
    <row r="566" spans="1:12" x14ac:dyDescent="0.2">
      <c r="A566" t="s">
        <v>631</v>
      </c>
      <c r="B566" t="s">
        <v>632</v>
      </c>
      <c r="C566" t="s">
        <v>14</v>
      </c>
      <c r="D566" t="s">
        <v>407</v>
      </c>
      <c r="E566" s="1" t="s">
        <v>16</v>
      </c>
      <c r="F566" t="s">
        <v>11</v>
      </c>
      <c r="G566" t="s">
        <v>638</v>
      </c>
      <c r="H566" t="s">
        <v>639</v>
      </c>
      <c r="I566" t="s">
        <v>640</v>
      </c>
      <c r="J566">
        <v>3.1673518762270102E-6</v>
      </c>
      <c r="K566">
        <v>1.6391484743528599E-6</v>
      </c>
      <c r="L566">
        <v>0.99999519349965005</v>
      </c>
    </row>
    <row r="567" spans="1:12" x14ac:dyDescent="0.2">
      <c r="A567" t="s">
        <v>631</v>
      </c>
      <c r="B567" t="s">
        <v>641</v>
      </c>
      <c r="C567" t="s">
        <v>14</v>
      </c>
      <c r="D567" t="s">
        <v>407</v>
      </c>
      <c r="E567" s="1" t="s">
        <v>16</v>
      </c>
      <c r="F567" t="s">
        <v>11</v>
      </c>
      <c r="G567" t="s">
        <v>642</v>
      </c>
      <c r="H567" t="s">
        <v>643</v>
      </c>
      <c r="I567" t="s">
        <v>644</v>
      </c>
      <c r="J567">
        <v>5.2861610927210203E-7</v>
      </c>
      <c r="K567">
        <v>4.2967185921547203E-8</v>
      </c>
      <c r="L567">
        <v>0.99999942841670497</v>
      </c>
    </row>
    <row r="568" spans="1:12" x14ac:dyDescent="0.2">
      <c r="A568" t="s">
        <v>631</v>
      </c>
      <c r="B568" t="s">
        <v>632</v>
      </c>
      <c r="C568" t="s">
        <v>613</v>
      </c>
      <c r="D568" t="s">
        <v>407</v>
      </c>
      <c r="E568" s="1" t="s">
        <v>16</v>
      </c>
      <c r="F568" t="s">
        <v>11</v>
      </c>
      <c r="G568" t="s">
        <v>19</v>
      </c>
      <c r="H568" t="s">
        <v>636</v>
      </c>
      <c r="I568" t="s">
        <v>637</v>
      </c>
      <c r="J568">
        <v>5.5907081111363202E-8</v>
      </c>
      <c r="K568">
        <v>1.6511330673630599E-11</v>
      </c>
      <c r="L568">
        <v>0.99999994407640802</v>
      </c>
    </row>
    <row r="569" spans="1:12" x14ac:dyDescent="0.2">
      <c r="A569" t="s">
        <v>2506</v>
      </c>
      <c r="B569" t="s">
        <v>2507</v>
      </c>
      <c r="C569" t="s">
        <v>14</v>
      </c>
      <c r="D569" t="s">
        <v>407</v>
      </c>
      <c r="E569" s="1" t="s">
        <v>16</v>
      </c>
      <c r="F569" t="s">
        <v>10</v>
      </c>
      <c r="G569" t="s">
        <v>2508</v>
      </c>
      <c r="H569" t="s">
        <v>2509</v>
      </c>
      <c r="I569" t="s">
        <v>2510</v>
      </c>
      <c r="J569">
        <v>1.42651526130935E-6</v>
      </c>
      <c r="K569">
        <v>0.99983610935886302</v>
      </c>
      <c r="L569">
        <v>1.6246412587523799E-4</v>
      </c>
    </row>
    <row r="570" spans="1:12" x14ac:dyDescent="0.2">
      <c r="A570" t="s">
        <v>4938</v>
      </c>
      <c r="B570" t="s">
        <v>4944</v>
      </c>
      <c r="C570" t="s">
        <v>14</v>
      </c>
      <c r="D570" t="s">
        <v>4127</v>
      </c>
      <c r="E570" s="1" t="s">
        <v>16</v>
      </c>
      <c r="F570" t="s">
        <v>10</v>
      </c>
      <c r="G570" t="s">
        <v>19</v>
      </c>
      <c r="H570" t="s">
        <v>4945</v>
      </c>
      <c r="I570" t="s">
        <v>19</v>
      </c>
      <c r="J570">
        <v>8.11424391652154E-4</v>
      </c>
      <c r="K570">
        <v>0.58009864252933097</v>
      </c>
      <c r="L570">
        <v>0.41908993307901699</v>
      </c>
    </row>
    <row r="571" spans="1:12" x14ac:dyDescent="0.2">
      <c r="A571" t="s">
        <v>4938</v>
      </c>
      <c r="B571" t="s">
        <v>4942</v>
      </c>
      <c r="C571" t="s">
        <v>14</v>
      </c>
      <c r="D571" t="s">
        <v>4127</v>
      </c>
      <c r="E571" s="1" t="s">
        <v>16</v>
      </c>
      <c r="F571" t="s">
        <v>11</v>
      </c>
      <c r="G571" t="s">
        <v>19</v>
      </c>
      <c r="H571" t="s">
        <v>4943</v>
      </c>
      <c r="I571" t="s">
        <v>19</v>
      </c>
      <c r="J571">
        <v>1.61711066678231E-6</v>
      </c>
      <c r="K571">
        <v>6.6124241647122001E-10</v>
      </c>
      <c r="L571">
        <v>0.99999838222809101</v>
      </c>
    </row>
    <row r="572" spans="1:12" x14ac:dyDescent="0.2">
      <c r="A572" t="s">
        <v>4938</v>
      </c>
      <c r="B572" t="s">
        <v>4939</v>
      </c>
      <c r="C572" t="s">
        <v>14</v>
      </c>
      <c r="D572" t="s">
        <v>4127</v>
      </c>
      <c r="E572" s="1" t="s">
        <v>16</v>
      </c>
      <c r="F572" t="s">
        <v>11</v>
      </c>
      <c r="G572" t="s">
        <v>4940</v>
      </c>
      <c r="H572" t="s">
        <v>4941</v>
      </c>
      <c r="I572" t="s">
        <v>19</v>
      </c>
      <c r="J572">
        <v>1.6701205848757899E-7</v>
      </c>
      <c r="K572">
        <v>2.90333775721689E-8</v>
      </c>
      <c r="L572">
        <v>0.999999803954564</v>
      </c>
    </row>
    <row r="573" spans="1:12" x14ac:dyDescent="0.2">
      <c r="A573" t="s">
        <v>4938</v>
      </c>
      <c r="B573" t="s">
        <v>4946</v>
      </c>
      <c r="C573" t="s">
        <v>4</v>
      </c>
      <c r="D573" t="s">
        <v>4127</v>
      </c>
      <c r="E573" s="1" t="s">
        <v>330</v>
      </c>
      <c r="F573" t="s">
        <v>11</v>
      </c>
      <c r="G573" t="s">
        <v>4947</v>
      </c>
      <c r="H573" t="s">
        <v>4948</v>
      </c>
      <c r="I573" t="s">
        <v>4949</v>
      </c>
      <c r="J573">
        <v>3.8343727440995797E-12</v>
      </c>
      <c r="K573">
        <v>2.57492287272779E-18</v>
      </c>
      <c r="L573">
        <v>0.99999999999616596</v>
      </c>
    </row>
    <row r="574" spans="1:12" x14ac:dyDescent="0.2">
      <c r="A574" t="s">
        <v>234</v>
      </c>
      <c r="B574" t="s">
        <v>235</v>
      </c>
      <c r="C574" t="s">
        <v>14</v>
      </c>
      <c r="D574" t="s">
        <v>96</v>
      </c>
      <c r="E574" s="1" t="s">
        <v>16</v>
      </c>
      <c r="F574" t="s">
        <v>10</v>
      </c>
      <c r="G574" t="s">
        <v>236</v>
      </c>
      <c r="H574" t="s">
        <v>237</v>
      </c>
      <c r="I574" t="s">
        <v>238</v>
      </c>
      <c r="J574">
        <v>1.5359303768377099E-10</v>
      </c>
      <c r="K574">
        <v>0.98204997406394401</v>
      </c>
      <c r="L574">
        <v>1.79500257824632E-2</v>
      </c>
    </row>
    <row r="575" spans="1:12" x14ac:dyDescent="0.2">
      <c r="A575" t="s">
        <v>234</v>
      </c>
      <c r="B575" t="s">
        <v>3398</v>
      </c>
      <c r="C575" t="s">
        <v>14</v>
      </c>
      <c r="D575" t="s">
        <v>3036</v>
      </c>
      <c r="E575" s="1" t="s">
        <v>16</v>
      </c>
      <c r="F575" t="s">
        <v>10</v>
      </c>
      <c r="G575" t="s">
        <v>3399</v>
      </c>
      <c r="H575" t="s">
        <v>3400</v>
      </c>
      <c r="I575" t="s">
        <v>3401</v>
      </c>
      <c r="J575">
        <v>2.4266523281595401E-16</v>
      </c>
      <c r="K575">
        <v>0.999999999997636</v>
      </c>
      <c r="L575">
        <v>2.3633351619826199E-12</v>
      </c>
    </row>
    <row r="576" spans="1:12" x14ac:dyDescent="0.2">
      <c r="A576" t="s">
        <v>1472</v>
      </c>
      <c r="B576" t="s">
        <v>1477</v>
      </c>
      <c r="C576" t="s">
        <v>613</v>
      </c>
      <c r="D576" t="s">
        <v>407</v>
      </c>
      <c r="E576" s="1" t="s">
        <v>16</v>
      </c>
      <c r="F576" t="s">
        <v>11</v>
      </c>
      <c r="G576" t="s">
        <v>1478</v>
      </c>
      <c r="H576" t="s">
        <v>1479</v>
      </c>
      <c r="I576" t="s">
        <v>1480</v>
      </c>
      <c r="J576">
        <v>9.2476968135183496E-4</v>
      </c>
      <c r="K576">
        <v>1.0376289145785501E-7</v>
      </c>
      <c r="L576">
        <v>0.99907512655575703</v>
      </c>
    </row>
    <row r="577" spans="1:12" x14ac:dyDescent="0.2">
      <c r="A577" t="s">
        <v>1472</v>
      </c>
      <c r="B577" t="s">
        <v>1473</v>
      </c>
      <c r="C577" t="s">
        <v>74</v>
      </c>
      <c r="D577" t="s">
        <v>407</v>
      </c>
      <c r="E577" s="1" t="s">
        <v>16</v>
      </c>
      <c r="F577" t="s">
        <v>10</v>
      </c>
      <c r="G577" t="s">
        <v>1474</v>
      </c>
      <c r="H577" t="s">
        <v>1475</v>
      </c>
      <c r="I577" t="s">
        <v>1476</v>
      </c>
      <c r="J577">
        <v>1.14176755349842E-10</v>
      </c>
      <c r="K577">
        <v>0.99999981886843503</v>
      </c>
      <c r="L577">
        <v>1.8101738868104201E-7</v>
      </c>
    </row>
    <row r="578" spans="1:12" x14ac:dyDescent="0.2">
      <c r="A578" t="s">
        <v>4350</v>
      </c>
      <c r="B578" t="s">
        <v>4355</v>
      </c>
      <c r="C578" t="s">
        <v>14</v>
      </c>
      <c r="D578" t="s">
        <v>4127</v>
      </c>
      <c r="E578" s="1" t="s">
        <v>16</v>
      </c>
      <c r="F578" t="s">
        <v>11</v>
      </c>
      <c r="G578" t="s">
        <v>4356</v>
      </c>
      <c r="H578" t="s">
        <v>4357</v>
      </c>
      <c r="I578" t="s">
        <v>4358</v>
      </c>
      <c r="J578">
        <v>1.6539949543062999E-2</v>
      </c>
      <c r="K578">
        <v>9.70433507682793E-7</v>
      </c>
      <c r="L578">
        <v>0.98345908002342897</v>
      </c>
    </row>
    <row r="579" spans="1:12" x14ac:dyDescent="0.2">
      <c r="A579" t="s">
        <v>4350</v>
      </c>
      <c r="B579" t="s">
        <v>4355</v>
      </c>
      <c r="C579" t="s">
        <v>14</v>
      </c>
      <c r="D579" t="s">
        <v>4127</v>
      </c>
      <c r="E579" s="1" t="s">
        <v>16</v>
      </c>
      <c r="F579" t="s">
        <v>11</v>
      </c>
      <c r="G579" t="s">
        <v>4359</v>
      </c>
      <c r="H579" t="s">
        <v>4360</v>
      </c>
      <c r="I579" t="s">
        <v>4361</v>
      </c>
      <c r="J579">
        <v>2.1130450841803801E-3</v>
      </c>
      <c r="K579">
        <v>3.9345363133610801E-6</v>
      </c>
      <c r="L579">
        <v>0.99788302037950605</v>
      </c>
    </row>
    <row r="580" spans="1:12" x14ac:dyDescent="0.2">
      <c r="A580" t="s">
        <v>4350</v>
      </c>
      <c r="B580" t="s">
        <v>4365</v>
      </c>
      <c r="C580" t="s">
        <v>74</v>
      </c>
      <c r="D580" t="s">
        <v>4127</v>
      </c>
      <c r="E580" s="1" t="s">
        <v>16</v>
      </c>
      <c r="F580" t="s">
        <v>11</v>
      </c>
      <c r="G580" t="s">
        <v>4366</v>
      </c>
      <c r="H580" t="s">
        <v>4367</v>
      </c>
      <c r="I580" t="s">
        <v>4368</v>
      </c>
      <c r="J580">
        <v>3.7587817499699202E-6</v>
      </c>
      <c r="K580">
        <v>0.44464471853155002</v>
      </c>
      <c r="L580">
        <v>0.55535152268669996</v>
      </c>
    </row>
    <row r="581" spans="1:12" x14ac:dyDescent="0.2">
      <c r="A581" t="s">
        <v>4350</v>
      </c>
      <c r="B581" t="s">
        <v>4351</v>
      </c>
      <c r="C581" t="s">
        <v>14</v>
      </c>
      <c r="D581" t="s">
        <v>4127</v>
      </c>
      <c r="E581" s="1" t="s">
        <v>16</v>
      </c>
      <c r="F581" t="s">
        <v>11</v>
      </c>
      <c r="G581" t="s">
        <v>4352</v>
      </c>
      <c r="H581" t="s">
        <v>4353</v>
      </c>
      <c r="I581" t="s">
        <v>4354</v>
      </c>
      <c r="J581">
        <v>1.2787625917797299E-6</v>
      </c>
      <c r="K581">
        <v>3.3806981209165101E-10</v>
      </c>
      <c r="L581">
        <v>0.99999872089933795</v>
      </c>
    </row>
    <row r="582" spans="1:12" x14ac:dyDescent="0.2">
      <c r="A582" t="s">
        <v>4350</v>
      </c>
      <c r="B582" t="s">
        <v>4351</v>
      </c>
      <c r="C582" t="s">
        <v>74</v>
      </c>
      <c r="D582" t="s">
        <v>4127</v>
      </c>
      <c r="E582" s="1" t="s">
        <v>16</v>
      </c>
      <c r="F582" t="s">
        <v>11</v>
      </c>
      <c r="G582" t="s">
        <v>4362</v>
      </c>
      <c r="H582" t="s">
        <v>4363</v>
      </c>
      <c r="I582" t="s">
        <v>4364</v>
      </c>
      <c r="J582">
        <v>1.6881811719528199E-7</v>
      </c>
      <c r="K582">
        <v>3.5129866198727898E-10</v>
      </c>
      <c r="L582">
        <v>0.99999983083058397</v>
      </c>
    </row>
    <row r="583" spans="1:12" x14ac:dyDescent="0.2">
      <c r="A583" t="s">
        <v>4350</v>
      </c>
      <c r="B583" t="s">
        <v>4369</v>
      </c>
      <c r="C583" t="s">
        <v>74</v>
      </c>
      <c r="D583" t="s">
        <v>4127</v>
      </c>
      <c r="E583" s="1" t="s">
        <v>330</v>
      </c>
      <c r="F583" t="s">
        <v>11</v>
      </c>
      <c r="G583" t="s">
        <v>19</v>
      </c>
      <c r="H583" t="s">
        <v>4370</v>
      </c>
      <c r="I583" t="s">
        <v>4371</v>
      </c>
      <c r="J583">
        <v>3.4011684413903701E-9</v>
      </c>
      <c r="K583">
        <v>2.62960207372601E-18</v>
      </c>
      <c r="L583">
        <v>0.99999999659883099</v>
      </c>
    </row>
    <row r="584" spans="1:12" x14ac:dyDescent="0.2">
      <c r="A584" t="s">
        <v>4350</v>
      </c>
      <c r="B584" t="s">
        <v>4372</v>
      </c>
      <c r="C584" t="s">
        <v>74</v>
      </c>
      <c r="D584" t="s">
        <v>4127</v>
      </c>
      <c r="E584" s="1" t="s">
        <v>330</v>
      </c>
      <c r="F584" t="s">
        <v>11</v>
      </c>
      <c r="G584" t="s">
        <v>4373</v>
      </c>
      <c r="H584" t="s">
        <v>4374</v>
      </c>
      <c r="I584" t="s">
        <v>4375</v>
      </c>
      <c r="J584">
        <v>1.8574965875257301E-9</v>
      </c>
      <c r="K584">
        <v>1.01132949655635E-16</v>
      </c>
      <c r="L584">
        <v>0.99999999814250295</v>
      </c>
    </row>
    <row r="585" spans="1:12" x14ac:dyDescent="0.2">
      <c r="A585" t="s">
        <v>4638</v>
      </c>
      <c r="B585" t="s">
        <v>4639</v>
      </c>
      <c r="C585" t="s">
        <v>14</v>
      </c>
      <c r="D585" t="s">
        <v>4127</v>
      </c>
      <c r="E585" s="1" t="s">
        <v>16</v>
      </c>
      <c r="F585" t="s">
        <v>11</v>
      </c>
      <c r="G585" t="s">
        <v>19</v>
      </c>
      <c r="H585" t="s">
        <v>4640</v>
      </c>
      <c r="I585" t="s">
        <v>4641</v>
      </c>
      <c r="J585">
        <v>1.5506318012781699E-3</v>
      </c>
      <c r="K585">
        <v>1.2204575646085401E-13</v>
      </c>
      <c r="L585">
        <v>0.99844936819859997</v>
      </c>
    </row>
    <row r="586" spans="1:12" x14ac:dyDescent="0.2">
      <c r="A586" t="s">
        <v>8342</v>
      </c>
      <c r="B586" t="s">
        <v>8343</v>
      </c>
      <c r="C586" t="s">
        <v>613</v>
      </c>
      <c r="D586" t="s">
        <v>6339</v>
      </c>
      <c r="E586" s="1" t="s">
        <v>16</v>
      </c>
      <c r="F586" t="s">
        <v>9</v>
      </c>
      <c r="G586" t="s">
        <v>8345</v>
      </c>
      <c r="H586" t="s">
        <v>8347</v>
      </c>
      <c r="I586" t="s">
        <v>8348</v>
      </c>
      <c r="J586">
        <v>0.98596040948386199</v>
      </c>
      <c r="K586">
        <v>6.2861613009009001E-13</v>
      </c>
      <c r="L586">
        <v>1.40395905155091E-2</v>
      </c>
    </row>
    <row r="587" spans="1:12" x14ac:dyDescent="0.2">
      <c r="A587" t="s">
        <v>8342</v>
      </c>
      <c r="B587" t="s">
        <v>8343</v>
      </c>
      <c r="C587" t="s">
        <v>613</v>
      </c>
      <c r="D587" t="s">
        <v>6339</v>
      </c>
      <c r="E587" s="1" t="s">
        <v>16</v>
      </c>
      <c r="F587" t="s">
        <v>9</v>
      </c>
      <c r="G587" t="s">
        <v>8344</v>
      </c>
      <c r="H587" t="s">
        <v>8345</v>
      </c>
      <c r="I587" t="s">
        <v>8346</v>
      </c>
      <c r="J587">
        <v>0.90626360958026297</v>
      </c>
      <c r="K587">
        <v>2.3731609693612001E-11</v>
      </c>
      <c r="L587">
        <v>9.3736390396004801E-2</v>
      </c>
    </row>
    <row r="588" spans="1:12" x14ac:dyDescent="0.2">
      <c r="A588" t="s">
        <v>2825</v>
      </c>
      <c r="B588" t="s">
        <v>7542</v>
      </c>
      <c r="C588" t="s">
        <v>613</v>
      </c>
      <c r="D588" t="s">
        <v>6339</v>
      </c>
      <c r="E588" s="1" t="s">
        <v>16</v>
      </c>
      <c r="F588" t="s">
        <v>9</v>
      </c>
      <c r="G588" t="s">
        <v>7543</v>
      </c>
      <c r="H588" t="s">
        <v>7544</v>
      </c>
      <c r="I588" t="s">
        <v>7545</v>
      </c>
      <c r="J588">
        <v>0.71908062461952305</v>
      </c>
      <c r="K588">
        <v>4.8862027689764998E-12</v>
      </c>
      <c r="L588">
        <v>0.28091937537559097</v>
      </c>
    </row>
    <row r="589" spans="1:12" x14ac:dyDescent="0.2">
      <c r="A589" t="s">
        <v>2825</v>
      </c>
      <c r="B589" t="s">
        <v>7540</v>
      </c>
      <c r="C589" t="s">
        <v>14</v>
      </c>
      <c r="D589" t="s">
        <v>6339</v>
      </c>
      <c r="E589" s="1" t="s">
        <v>16</v>
      </c>
      <c r="F589" t="s">
        <v>11</v>
      </c>
      <c r="G589" t="s">
        <v>7541</v>
      </c>
      <c r="H589" t="s">
        <v>2827</v>
      </c>
      <c r="I589" t="s">
        <v>2828</v>
      </c>
      <c r="J589">
        <v>9.6858627148769494E-5</v>
      </c>
      <c r="K589">
        <v>4.7011421352790503E-5</v>
      </c>
      <c r="L589">
        <v>0.99985612995149797</v>
      </c>
    </row>
    <row r="590" spans="1:12" x14ac:dyDescent="0.2">
      <c r="A590" t="s">
        <v>2825</v>
      </c>
      <c r="B590" t="s">
        <v>2826</v>
      </c>
      <c r="C590" t="s">
        <v>14</v>
      </c>
      <c r="D590" t="s">
        <v>2780</v>
      </c>
      <c r="E590" s="1" t="s">
        <v>16</v>
      </c>
      <c r="F590" t="s">
        <v>11</v>
      </c>
      <c r="G590" t="s">
        <v>2827</v>
      </c>
      <c r="H590" t="s">
        <v>2828</v>
      </c>
      <c r="I590" t="s">
        <v>19</v>
      </c>
      <c r="J590">
        <v>2.3303693049033998E-6</v>
      </c>
      <c r="K590">
        <v>1.5007404041066399E-5</v>
      </c>
      <c r="L590">
        <v>0.999982662226654</v>
      </c>
    </row>
    <row r="591" spans="1:12" x14ac:dyDescent="0.2">
      <c r="A591" t="s">
        <v>5640</v>
      </c>
      <c r="B591" t="s">
        <v>5641</v>
      </c>
      <c r="C591" t="s">
        <v>26</v>
      </c>
      <c r="D591" t="s">
        <v>4127</v>
      </c>
      <c r="E591" s="1" t="s">
        <v>16</v>
      </c>
      <c r="F591" t="s">
        <v>9</v>
      </c>
      <c r="G591" t="s">
        <v>5642</v>
      </c>
      <c r="H591" t="s">
        <v>5643</v>
      </c>
      <c r="I591" t="s">
        <v>5644</v>
      </c>
      <c r="J591">
        <v>0.94319204068492402</v>
      </c>
      <c r="K591">
        <v>1.4351708574524701E-3</v>
      </c>
      <c r="L591">
        <v>5.5372788457623702E-2</v>
      </c>
    </row>
    <row r="592" spans="1:12" x14ac:dyDescent="0.2">
      <c r="A592" t="s">
        <v>5640</v>
      </c>
      <c r="B592" t="s">
        <v>5645</v>
      </c>
      <c r="C592" t="s">
        <v>4</v>
      </c>
      <c r="D592" t="s">
        <v>4127</v>
      </c>
      <c r="E592" s="1" t="s">
        <v>330</v>
      </c>
      <c r="F592" t="s">
        <v>11</v>
      </c>
      <c r="G592" t="s">
        <v>19</v>
      </c>
      <c r="H592" t="s">
        <v>5646</v>
      </c>
      <c r="I592" t="s">
        <v>5647</v>
      </c>
      <c r="J592">
        <v>2.4445294664073301E-8</v>
      </c>
      <c r="K592">
        <v>1.4113610448815801E-15</v>
      </c>
      <c r="L592">
        <v>0.99999997555470399</v>
      </c>
    </row>
    <row r="593" spans="1:12" x14ac:dyDescent="0.2">
      <c r="A593" t="s">
        <v>1327</v>
      </c>
      <c r="B593" t="s">
        <v>1328</v>
      </c>
      <c r="C593" t="s">
        <v>14</v>
      </c>
      <c r="D593" t="s">
        <v>407</v>
      </c>
      <c r="E593" s="1" t="s">
        <v>16</v>
      </c>
      <c r="F593" t="s">
        <v>11</v>
      </c>
      <c r="G593" t="s">
        <v>19</v>
      </c>
      <c r="H593" t="s">
        <v>1329</v>
      </c>
      <c r="I593" t="s">
        <v>1330</v>
      </c>
      <c r="J593">
        <v>5.8168701371089902E-8</v>
      </c>
      <c r="K593">
        <v>2.3655215070640798E-9</v>
      </c>
      <c r="L593">
        <v>0.99999993946577703</v>
      </c>
    </row>
    <row r="594" spans="1:12" x14ac:dyDescent="0.2">
      <c r="A594" t="s">
        <v>6003</v>
      </c>
      <c r="B594" t="s">
        <v>6004</v>
      </c>
      <c r="C594" t="s">
        <v>74</v>
      </c>
      <c r="D594" t="s">
        <v>5924</v>
      </c>
      <c r="E594" s="1" t="s">
        <v>16</v>
      </c>
      <c r="F594" t="s">
        <v>11</v>
      </c>
      <c r="G594" t="s">
        <v>6005</v>
      </c>
      <c r="H594" t="s">
        <v>6006</v>
      </c>
      <c r="I594" t="s">
        <v>6007</v>
      </c>
      <c r="J594">
        <v>7.9088229244748807E-6</v>
      </c>
      <c r="K594">
        <v>8.3645646372355703E-8</v>
      </c>
      <c r="L594">
        <v>0.99999200753142903</v>
      </c>
    </row>
    <row r="595" spans="1:12" x14ac:dyDescent="0.2">
      <c r="A595" t="s">
        <v>1180</v>
      </c>
      <c r="B595" t="s">
        <v>1181</v>
      </c>
      <c r="C595" t="s">
        <v>14</v>
      </c>
      <c r="D595" t="s">
        <v>407</v>
      </c>
      <c r="E595" s="1" t="s">
        <v>16</v>
      </c>
      <c r="F595" t="s">
        <v>11</v>
      </c>
      <c r="G595" t="s">
        <v>19</v>
      </c>
      <c r="H595" t="s">
        <v>1182</v>
      </c>
      <c r="I595" t="s">
        <v>1183</v>
      </c>
      <c r="J595">
        <v>1.92357340956117E-6</v>
      </c>
      <c r="K595">
        <v>1.4163255292756599E-3</v>
      </c>
      <c r="L595">
        <v>0.99858175089731505</v>
      </c>
    </row>
    <row r="596" spans="1:12" x14ac:dyDescent="0.2">
      <c r="A596" t="s">
        <v>6077</v>
      </c>
      <c r="B596" t="s">
        <v>6078</v>
      </c>
      <c r="C596" t="s">
        <v>14</v>
      </c>
      <c r="D596" t="s">
        <v>5924</v>
      </c>
      <c r="E596" s="1" t="s">
        <v>16</v>
      </c>
      <c r="F596" t="s">
        <v>11</v>
      </c>
      <c r="G596" t="s">
        <v>6079</v>
      </c>
      <c r="H596" t="s">
        <v>6080</v>
      </c>
      <c r="I596" t="s">
        <v>6081</v>
      </c>
      <c r="J596">
        <v>6.3709367597351205E-7</v>
      </c>
      <c r="K596">
        <v>5.7831520873318201E-5</v>
      </c>
      <c r="L596">
        <v>0.99994153138545105</v>
      </c>
    </row>
    <row r="597" spans="1:12" x14ac:dyDescent="0.2">
      <c r="A597" t="s">
        <v>8368</v>
      </c>
      <c r="B597" t="s">
        <v>8372</v>
      </c>
      <c r="C597" t="s">
        <v>74</v>
      </c>
      <c r="D597" t="s">
        <v>6339</v>
      </c>
      <c r="E597" s="1" t="s">
        <v>16</v>
      </c>
      <c r="F597" t="s">
        <v>11</v>
      </c>
      <c r="G597" t="s">
        <v>8373</v>
      </c>
      <c r="H597" t="s">
        <v>8374</v>
      </c>
      <c r="I597" t="s">
        <v>8375</v>
      </c>
      <c r="J597">
        <v>1.3496481176605799E-7</v>
      </c>
      <c r="K597">
        <v>6.37591340636936E-8</v>
      </c>
      <c r="L597">
        <v>0.99999980127605403</v>
      </c>
    </row>
    <row r="598" spans="1:12" x14ac:dyDescent="0.2">
      <c r="A598" t="s">
        <v>8368</v>
      </c>
      <c r="B598" t="s">
        <v>8380</v>
      </c>
      <c r="C598" t="s">
        <v>74</v>
      </c>
      <c r="D598" t="s">
        <v>6339</v>
      </c>
      <c r="E598" s="1" t="s">
        <v>16</v>
      </c>
      <c r="F598" t="s">
        <v>11</v>
      </c>
      <c r="G598" t="s">
        <v>8378</v>
      </c>
      <c r="H598" t="s">
        <v>8381</v>
      </c>
      <c r="I598" t="s">
        <v>8382</v>
      </c>
      <c r="J598">
        <v>5.5156084917404201E-8</v>
      </c>
      <c r="K598">
        <v>5.9722349592100103E-5</v>
      </c>
      <c r="L598">
        <v>0.99994022249432302</v>
      </c>
    </row>
    <row r="599" spans="1:12" x14ac:dyDescent="0.2">
      <c r="A599" t="s">
        <v>8368</v>
      </c>
      <c r="B599" t="s">
        <v>8376</v>
      </c>
      <c r="C599" t="s">
        <v>74</v>
      </c>
      <c r="D599" t="s">
        <v>6339</v>
      </c>
      <c r="E599" s="1" t="s">
        <v>16</v>
      </c>
      <c r="F599" t="s">
        <v>11</v>
      </c>
      <c r="G599" t="s">
        <v>8377</v>
      </c>
      <c r="H599" t="s">
        <v>8378</v>
      </c>
      <c r="I599" t="s">
        <v>8379</v>
      </c>
      <c r="J599">
        <v>1.1694796268747299E-8</v>
      </c>
      <c r="K599">
        <v>4.7472752376539097E-5</v>
      </c>
      <c r="L599">
        <v>0.99995251555282705</v>
      </c>
    </row>
    <row r="600" spans="1:12" x14ac:dyDescent="0.2">
      <c r="A600" t="s">
        <v>8368</v>
      </c>
      <c r="B600" t="s">
        <v>8369</v>
      </c>
      <c r="C600" t="s">
        <v>74</v>
      </c>
      <c r="D600" t="s">
        <v>6339</v>
      </c>
      <c r="E600" s="1" t="s">
        <v>330</v>
      </c>
      <c r="F600" t="s">
        <v>11</v>
      </c>
      <c r="G600" t="s">
        <v>8370</v>
      </c>
      <c r="H600" t="s">
        <v>8371</v>
      </c>
      <c r="I600" t="s">
        <v>19</v>
      </c>
      <c r="J600">
        <v>8.7982661450991903E-10</v>
      </c>
      <c r="K600">
        <v>7.6103826872750302E-16</v>
      </c>
      <c r="L600">
        <v>0.99999999912017301</v>
      </c>
    </row>
    <row r="601" spans="1:12" x14ac:dyDescent="0.2">
      <c r="A601" t="s">
        <v>1874</v>
      </c>
      <c r="B601" t="s">
        <v>1875</v>
      </c>
      <c r="C601" t="s">
        <v>26</v>
      </c>
      <c r="D601" t="s">
        <v>407</v>
      </c>
      <c r="E601" s="1" t="s">
        <v>16</v>
      </c>
      <c r="F601" t="s">
        <v>10</v>
      </c>
      <c r="G601" t="s">
        <v>19</v>
      </c>
      <c r="H601" t="s">
        <v>1876</v>
      </c>
      <c r="I601" t="s">
        <v>1877</v>
      </c>
      <c r="J601">
        <v>9.9938895206804703E-31</v>
      </c>
      <c r="K601">
        <v>1</v>
      </c>
      <c r="L601">
        <v>1.36166967828265E-37</v>
      </c>
    </row>
    <row r="602" spans="1:12" x14ac:dyDescent="0.2">
      <c r="A602" t="s">
        <v>622</v>
      </c>
      <c r="B602" t="s">
        <v>623</v>
      </c>
      <c r="C602" t="s">
        <v>74</v>
      </c>
      <c r="D602" t="s">
        <v>407</v>
      </c>
      <c r="E602" s="1" t="s">
        <v>330</v>
      </c>
      <c r="F602" t="s">
        <v>11</v>
      </c>
      <c r="G602" t="s">
        <v>624</v>
      </c>
      <c r="H602" t="s">
        <v>625</v>
      </c>
      <c r="I602" t="s">
        <v>626</v>
      </c>
      <c r="J602">
        <v>1.13892665563213E-4</v>
      </c>
      <c r="K602">
        <v>9.4438366007154905E-11</v>
      </c>
      <c r="L602">
        <v>0.99988610723999805</v>
      </c>
    </row>
    <row r="603" spans="1:12" x14ac:dyDescent="0.2">
      <c r="A603" t="s">
        <v>622</v>
      </c>
      <c r="B603" t="s">
        <v>627</v>
      </c>
      <c r="C603" t="s">
        <v>74</v>
      </c>
      <c r="D603" t="s">
        <v>407</v>
      </c>
      <c r="E603" s="1" t="s">
        <v>330</v>
      </c>
      <c r="F603" t="s">
        <v>11</v>
      </c>
      <c r="G603" t="s">
        <v>628</v>
      </c>
      <c r="H603" t="s">
        <v>629</v>
      </c>
      <c r="I603" t="s">
        <v>630</v>
      </c>
      <c r="J603">
        <v>9.8895467353505106E-5</v>
      </c>
      <c r="K603">
        <v>8.85690099617983E-11</v>
      </c>
      <c r="L603">
        <v>0.99990110444407698</v>
      </c>
    </row>
    <row r="604" spans="1:12" x14ac:dyDescent="0.2">
      <c r="A604" t="s">
        <v>1250</v>
      </c>
      <c r="B604" t="s">
        <v>1251</v>
      </c>
      <c r="C604" t="s">
        <v>26</v>
      </c>
      <c r="D604" t="s">
        <v>407</v>
      </c>
      <c r="E604" s="1" t="s">
        <v>16</v>
      </c>
      <c r="F604" t="s">
        <v>10</v>
      </c>
      <c r="G604" t="s">
        <v>1252</v>
      </c>
      <c r="H604" t="s">
        <v>1253</v>
      </c>
      <c r="I604" t="s">
        <v>1254</v>
      </c>
      <c r="J604">
        <v>9.9780477050769398E-22</v>
      </c>
      <c r="K604">
        <v>1</v>
      </c>
      <c r="L604">
        <v>5.3391568036084698E-21</v>
      </c>
    </row>
    <row r="605" spans="1:12" x14ac:dyDescent="0.2">
      <c r="A605" t="s">
        <v>4077</v>
      </c>
      <c r="B605">
        <v>601378</v>
      </c>
      <c r="C605" t="s">
        <v>660</v>
      </c>
      <c r="D605" t="s">
        <v>3906</v>
      </c>
      <c r="E605" s="1" t="s">
        <v>16</v>
      </c>
      <c r="F605" t="s">
        <v>9</v>
      </c>
      <c r="G605" t="s">
        <v>4078</v>
      </c>
      <c r="H605" t="s">
        <v>4080</v>
      </c>
      <c r="I605" t="s">
        <v>4081</v>
      </c>
      <c r="J605">
        <v>0.99926703344087797</v>
      </c>
      <c r="K605">
        <v>3.5067287464539499E-10</v>
      </c>
      <c r="L605">
        <v>7.3296620844928804E-4</v>
      </c>
    </row>
    <row r="606" spans="1:12" x14ac:dyDescent="0.2">
      <c r="A606" t="s">
        <v>4077</v>
      </c>
      <c r="B606">
        <v>272430</v>
      </c>
      <c r="C606" t="s">
        <v>660</v>
      </c>
      <c r="D606" t="s">
        <v>3906</v>
      </c>
      <c r="E606" s="1" t="s">
        <v>16</v>
      </c>
      <c r="F606" t="s">
        <v>9</v>
      </c>
      <c r="G606" t="s">
        <v>19</v>
      </c>
      <c r="H606" t="s">
        <v>4078</v>
      </c>
      <c r="I606" t="s">
        <v>4079</v>
      </c>
      <c r="J606">
        <v>0.96920233533059297</v>
      </c>
      <c r="K606">
        <v>1.2635377577440201E-9</v>
      </c>
      <c r="L606">
        <v>3.07976634058689E-2</v>
      </c>
    </row>
    <row r="607" spans="1:12" x14ac:dyDescent="0.2">
      <c r="A607" t="s">
        <v>1166</v>
      </c>
      <c r="B607" t="s">
        <v>1167</v>
      </c>
      <c r="C607" t="s">
        <v>74</v>
      </c>
      <c r="D607" t="s">
        <v>407</v>
      </c>
      <c r="E607" s="1" t="s">
        <v>16</v>
      </c>
      <c r="F607" t="s">
        <v>11</v>
      </c>
      <c r="G607" t="s">
        <v>1175</v>
      </c>
      <c r="H607" t="s">
        <v>1176</v>
      </c>
      <c r="I607" t="s">
        <v>1177</v>
      </c>
      <c r="J607">
        <v>3.86010541773969E-3</v>
      </c>
      <c r="K607">
        <v>1.0537675421375599E-2</v>
      </c>
      <c r="L607">
        <v>0.98560221916088497</v>
      </c>
    </row>
    <row r="608" spans="1:12" x14ac:dyDescent="0.2">
      <c r="A608" t="s">
        <v>1166</v>
      </c>
      <c r="B608" t="s">
        <v>1167</v>
      </c>
      <c r="C608" t="s">
        <v>74</v>
      </c>
      <c r="D608" t="s">
        <v>407</v>
      </c>
      <c r="E608" s="1" t="s">
        <v>16</v>
      </c>
      <c r="F608" t="s">
        <v>11</v>
      </c>
      <c r="G608" t="s">
        <v>1176</v>
      </c>
      <c r="H608" t="s">
        <v>1178</v>
      </c>
      <c r="I608" t="s">
        <v>1179</v>
      </c>
      <c r="J608">
        <v>5.94337069683366E-5</v>
      </c>
      <c r="K608">
        <v>5.6708493743319805E-4</v>
      </c>
      <c r="L608">
        <v>0.999373481355598</v>
      </c>
    </row>
    <row r="609" spans="1:12" x14ac:dyDescent="0.2">
      <c r="A609" t="s">
        <v>1166</v>
      </c>
      <c r="B609" t="s">
        <v>1167</v>
      </c>
      <c r="C609" t="s">
        <v>14</v>
      </c>
      <c r="D609" t="s">
        <v>407</v>
      </c>
      <c r="E609" s="1" t="s">
        <v>16</v>
      </c>
      <c r="F609" t="s">
        <v>11</v>
      </c>
      <c r="G609" t="s">
        <v>1168</v>
      </c>
      <c r="H609" t="s">
        <v>1169</v>
      </c>
      <c r="I609" t="s">
        <v>1170</v>
      </c>
      <c r="J609">
        <v>7.4004083477144797E-7</v>
      </c>
      <c r="K609">
        <v>1.30235500378411E-3</v>
      </c>
      <c r="L609">
        <v>0.99869690495538099</v>
      </c>
    </row>
    <row r="610" spans="1:12" x14ac:dyDescent="0.2">
      <c r="A610" t="s">
        <v>1166</v>
      </c>
      <c r="B610" t="s">
        <v>4784</v>
      </c>
      <c r="C610" t="s">
        <v>74</v>
      </c>
      <c r="D610" t="s">
        <v>4127</v>
      </c>
      <c r="E610" s="1" t="s">
        <v>16</v>
      </c>
      <c r="F610" t="s">
        <v>11</v>
      </c>
      <c r="G610" t="s">
        <v>4785</v>
      </c>
      <c r="H610" t="s">
        <v>4786</v>
      </c>
      <c r="I610" t="s">
        <v>4787</v>
      </c>
      <c r="J610">
        <v>1.30792302999688E-8</v>
      </c>
      <c r="K610">
        <v>6.1467112272913399E-10</v>
      </c>
      <c r="L610">
        <v>0.99999998630609899</v>
      </c>
    </row>
    <row r="611" spans="1:12" x14ac:dyDescent="0.2">
      <c r="A611" t="s">
        <v>1166</v>
      </c>
      <c r="B611" t="s">
        <v>1171</v>
      </c>
      <c r="C611" t="s">
        <v>14</v>
      </c>
      <c r="D611" t="s">
        <v>407</v>
      </c>
      <c r="E611" s="1" t="s">
        <v>16</v>
      </c>
      <c r="F611" t="s">
        <v>10</v>
      </c>
      <c r="G611" t="s">
        <v>1172</v>
      </c>
      <c r="H611" t="s">
        <v>1173</v>
      </c>
      <c r="I611" t="s">
        <v>1174</v>
      </c>
      <c r="J611">
        <v>1.5974676977492501E-10</v>
      </c>
      <c r="K611">
        <v>0.99998620086500201</v>
      </c>
      <c r="L611">
        <v>1.3798975251334401E-5</v>
      </c>
    </row>
    <row r="612" spans="1:12" x14ac:dyDescent="0.2">
      <c r="A612" t="s">
        <v>1166</v>
      </c>
      <c r="B612" t="s">
        <v>4788</v>
      </c>
      <c r="C612" t="s">
        <v>74</v>
      </c>
      <c r="D612" t="s">
        <v>4127</v>
      </c>
      <c r="E612" s="1" t="s">
        <v>16</v>
      </c>
      <c r="F612" t="s">
        <v>11</v>
      </c>
      <c r="G612" t="s">
        <v>4786</v>
      </c>
      <c r="H612" t="s">
        <v>4789</v>
      </c>
      <c r="I612" t="s">
        <v>4790</v>
      </c>
      <c r="J612">
        <v>5.4900914885033602E-11</v>
      </c>
      <c r="K612">
        <v>2.5367422513155198E-10</v>
      </c>
      <c r="L612">
        <v>0.99999999969142495</v>
      </c>
    </row>
    <row r="613" spans="1:12" x14ac:dyDescent="0.2">
      <c r="A613" t="s">
        <v>1852</v>
      </c>
      <c r="B613" t="s">
        <v>1853</v>
      </c>
      <c r="C613" t="s">
        <v>74</v>
      </c>
      <c r="D613" t="s">
        <v>407</v>
      </c>
      <c r="E613" s="1" t="s">
        <v>16</v>
      </c>
      <c r="F613" t="s">
        <v>10</v>
      </c>
      <c r="G613" t="s">
        <v>1854</v>
      </c>
      <c r="H613" t="s">
        <v>1855</v>
      </c>
      <c r="I613" t="s">
        <v>1856</v>
      </c>
      <c r="J613">
        <v>2.9640163953669001E-6</v>
      </c>
      <c r="K613">
        <v>0.99997215886858404</v>
      </c>
      <c r="L613">
        <v>2.4877115020974E-5</v>
      </c>
    </row>
    <row r="614" spans="1:12" x14ac:dyDescent="0.2">
      <c r="A614" t="s">
        <v>4031</v>
      </c>
      <c r="B614">
        <v>122470</v>
      </c>
      <c r="C614" t="s">
        <v>660</v>
      </c>
      <c r="D614" t="s">
        <v>3906</v>
      </c>
      <c r="E614" s="1" t="s">
        <v>16</v>
      </c>
      <c r="F614" t="s">
        <v>9</v>
      </c>
      <c r="G614" t="s">
        <v>19</v>
      </c>
      <c r="H614" t="s">
        <v>4032</v>
      </c>
      <c r="I614" t="s">
        <v>4033</v>
      </c>
      <c r="J614">
        <v>0.99932637501481403</v>
      </c>
      <c r="K614">
        <v>7.2447381754337199E-9</v>
      </c>
      <c r="L614">
        <v>6.7361774044805405E-4</v>
      </c>
    </row>
    <row r="615" spans="1:12" x14ac:dyDescent="0.2">
      <c r="A615" t="s">
        <v>764</v>
      </c>
      <c r="B615" t="s">
        <v>765</v>
      </c>
      <c r="C615" t="s">
        <v>14</v>
      </c>
      <c r="D615" t="s">
        <v>407</v>
      </c>
      <c r="E615" s="1" t="s">
        <v>16</v>
      </c>
      <c r="F615" t="s">
        <v>11</v>
      </c>
      <c r="G615" t="s">
        <v>766</v>
      </c>
      <c r="H615" t="s">
        <v>767</v>
      </c>
      <c r="I615" t="s">
        <v>768</v>
      </c>
      <c r="J615">
        <v>3.28439482411403E-3</v>
      </c>
      <c r="K615">
        <v>7.0261556364009603E-2</v>
      </c>
      <c r="L615">
        <v>0.92645404881187599</v>
      </c>
    </row>
    <row r="616" spans="1:12" x14ac:dyDescent="0.2">
      <c r="A616" t="s">
        <v>443</v>
      </c>
      <c r="B616" t="s">
        <v>451</v>
      </c>
      <c r="C616" t="s">
        <v>74</v>
      </c>
      <c r="D616" t="s">
        <v>407</v>
      </c>
      <c r="E616" s="1" t="s">
        <v>16</v>
      </c>
      <c r="F616" t="s">
        <v>9</v>
      </c>
      <c r="G616" t="s">
        <v>452</v>
      </c>
      <c r="H616" t="s">
        <v>453</v>
      </c>
      <c r="I616" t="s">
        <v>454</v>
      </c>
      <c r="J616">
        <v>0.75163513211823596</v>
      </c>
      <c r="K616">
        <v>2.6157011571974401E-5</v>
      </c>
      <c r="L616">
        <v>0.24833871087019099</v>
      </c>
    </row>
    <row r="617" spans="1:12" x14ac:dyDescent="0.2">
      <c r="A617" t="s">
        <v>443</v>
      </c>
      <c r="B617" t="s">
        <v>455</v>
      </c>
      <c r="C617" t="s">
        <v>74</v>
      </c>
      <c r="D617" t="s">
        <v>407</v>
      </c>
      <c r="E617" s="1" t="s">
        <v>16</v>
      </c>
      <c r="F617" t="s">
        <v>11</v>
      </c>
      <c r="G617" t="s">
        <v>456</v>
      </c>
      <c r="H617" t="s">
        <v>457</v>
      </c>
      <c r="I617" t="s">
        <v>458</v>
      </c>
      <c r="J617">
        <v>5.2791057116453204E-4</v>
      </c>
      <c r="K617">
        <v>4.7867761784878201E-6</v>
      </c>
      <c r="L617">
        <v>0.99946730265265704</v>
      </c>
    </row>
    <row r="618" spans="1:12" x14ac:dyDescent="0.2">
      <c r="A618" t="s">
        <v>443</v>
      </c>
      <c r="B618" t="s">
        <v>444</v>
      </c>
      <c r="C618" t="s">
        <v>14</v>
      </c>
      <c r="D618" t="s">
        <v>407</v>
      </c>
      <c r="E618" s="1" t="s">
        <v>16</v>
      </c>
      <c r="F618" t="s">
        <v>11</v>
      </c>
      <c r="G618" t="s">
        <v>445</v>
      </c>
      <c r="H618" t="s">
        <v>446</v>
      </c>
      <c r="I618" t="s">
        <v>447</v>
      </c>
      <c r="J618">
        <v>7.0060414370350796E-8</v>
      </c>
      <c r="K618">
        <v>5.4552723675625496E-6</v>
      </c>
      <c r="L618">
        <v>0.99999447466721803</v>
      </c>
    </row>
    <row r="619" spans="1:12" x14ac:dyDescent="0.2">
      <c r="A619" t="s">
        <v>443</v>
      </c>
      <c r="B619" t="s">
        <v>444</v>
      </c>
      <c r="C619" t="s">
        <v>14</v>
      </c>
      <c r="D619" t="s">
        <v>407</v>
      </c>
      <c r="E619" s="1" t="s">
        <v>16</v>
      </c>
      <c r="F619" t="s">
        <v>10</v>
      </c>
      <c r="G619" t="s">
        <v>448</v>
      </c>
      <c r="H619" t="s">
        <v>449</v>
      </c>
      <c r="I619" t="s">
        <v>450</v>
      </c>
      <c r="J619">
        <v>1.2940104952149601E-8</v>
      </c>
      <c r="K619">
        <v>0.52478850106403696</v>
      </c>
      <c r="L619">
        <v>0.475211485995859</v>
      </c>
    </row>
    <row r="620" spans="1:12" x14ac:dyDescent="0.2">
      <c r="A620" t="s">
        <v>1977</v>
      </c>
      <c r="B620" t="s">
        <v>1984</v>
      </c>
      <c r="C620" t="s">
        <v>74</v>
      </c>
      <c r="D620" t="s">
        <v>407</v>
      </c>
      <c r="E620" s="1" t="s">
        <v>16</v>
      </c>
      <c r="F620" t="s">
        <v>11</v>
      </c>
      <c r="G620" t="s">
        <v>1985</v>
      </c>
      <c r="H620" t="s">
        <v>1986</v>
      </c>
      <c r="I620" t="s">
        <v>1987</v>
      </c>
      <c r="J620">
        <v>0.124841619541895</v>
      </c>
      <c r="K620">
        <v>5.7708044378535502E-7</v>
      </c>
      <c r="L620">
        <v>0.87515780337766103</v>
      </c>
    </row>
    <row r="621" spans="1:12" x14ac:dyDescent="0.2">
      <c r="A621" t="s">
        <v>1977</v>
      </c>
      <c r="B621" t="s">
        <v>1988</v>
      </c>
      <c r="C621" t="s">
        <v>74</v>
      </c>
      <c r="D621" t="s">
        <v>407</v>
      </c>
      <c r="E621" s="1" t="s">
        <v>16</v>
      </c>
      <c r="F621" t="s">
        <v>11</v>
      </c>
      <c r="G621" t="s">
        <v>1989</v>
      </c>
      <c r="H621" t="s">
        <v>1990</v>
      </c>
      <c r="I621" t="s">
        <v>19</v>
      </c>
      <c r="J621">
        <v>8.2043919532704096E-2</v>
      </c>
      <c r="K621">
        <v>4.5591064149117601E-2</v>
      </c>
      <c r="L621">
        <v>0.87236501631817798</v>
      </c>
    </row>
    <row r="622" spans="1:12" x14ac:dyDescent="0.2">
      <c r="A622" t="s">
        <v>1977</v>
      </c>
      <c r="B622" t="s">
        <v>1978</v>
      </c>
      <c r="C622" t="s">
        <v>14</v>
      </c>
      <c r="D622" t="s">
        <v>407</v>
      </c>
      <c r="E622" s="1" t="s">
        <v>16</v>
      </c>
      <c r="F622" t="s">
        <v>11</v>
      </c>
      <c r="G622" t="s">
        <v>1979</v>
      </c>
      <c r="H622" t="s">
        <v>1980</v>
      </c>
      <c r="I622" t="s">
        <v>1981</v>
      </c>
      <c r="J622">
        <v>9.1905237149551897E-7</v>
      </c>
      <c r="K622">
        <v>9.0187623007123994E-5</v>
      </c>
      <c r="L622">
        <v>0.99990889332462096</v>
      </c>
    </row>
    <row r="623" spans="1:12" x14ac:dyDescent="0.2">
      <c r="A623" t="s">
        <v>1977</v>
      </c>
      <c r="B623" t="s">
        <v>1978</v>
      </c>
      <c r="C623" t="s">
        <v>74</v>
      </c>
      <c r="D623" t="s">
        <v>407</v>
      </c>
      <c r="E623" s="1" t="s">
        <v>16</v>
      </c>
      <c r="F623" t="s">
        <v>11</v>
      </c>
      <c r="G623" t="s">
        <v>2002</v>
      </c>
      <c r="H623" t="s">
        <v>2003</v>
      </c>
      <c r="I623" t="s">
        <v>2004</v>
      </c>
      <c r="J623">
        <v>7.6747535825208096E-7</v>
      </c>
      <c r="K623">
        <v>1.90527012096973E-7</v>
      </c>
      <c r="L623">
        <v>0.99999904199763001</v>
      </c>
    </row>
    <row r="624" spans="1:12" x14ac:dyDescent="0.2">
      <c r="A624" t="s">
        <v>1977</v>
      </c>
      <c r="B624" t="s">
        <v>1997</v>
      </c>
      <c r="C624" t="s">
        <v>74</v>
      </c>
      <c r="D624" t="s">
        <v>407</v>
      </c>
      <c r="E624" s="1" t="s">
        <v>330</v>
      </c>
      <c r="F624" t="s">
        <v>11</v>
      </c>
      <c r="G624" t="s">
        <v>1994</v>
      </c>
      <c r="H624" t="s">
        <v>2005</v>
      </c>
      <c r="I624" t="s">
        <v>19</v>
      </c>
      <c r="J624">
        <v>2.5023418840815702E-8</v>
      </c>
      <c r="K624">
        <v>9.2860317538621803E-10</v>
      </c>
      <c r="L624">
        <v>0.99999997404797802</v>
      </c>
    </row>
    <row r="625" spans="1:12" x14ac:dyDescent="0.2">
      <c r="A625" t="s">
        <v>1977</v>
      </c>
      <c r="B625" t="s">
        <v>1978</v>
      </c>
      <c r="C625" t="s">
        <v>74</v>
      </c>
      <c r="D625" t="s">
        <v>407</v>
      </c>
      <c r="E625" s="1" t="s">
        <v>330</v>
      </c>
      <c r="F625" t="s">
        <v>11</v>
      </c>
      <c r="G625" t="s">
        <v>1994</v>
      </c>
      <c r="H625" t="s">
        <v>1995</v>
      </c>
      <c r="I625" t="s">
        <v>1996</v>
      </c>
      <c r="J625">
        <v>1.71081084013384E-8</v>
      </c>
      <c r="K625">
        <v>4.1960532978177102E-13</v>
      </c>
      <c r="L625">
        <v>0.99999998289147196</v>
      </c>
    </row>
    <row r="626" spans="1:12" x14ac:dyDescent="0.2">
      <c r="A626" t="s">
        <v>1977</v>
      </c>
      <c r="B626" t="s">
        <v>1997</v>
      </c>
      <c r="C626" t="s">
        <v>74</v>
      </c>
      <c r="D626" t="s">
        <v>407</v>
      </c>
      <c r="E626" s="1" t="s">
        <v>330</v>
      </c>
      <c r="F626" t="s">
        <v>11</v>
      </c>
      <c r="G626" t="s">
        <v>1995</v>
      </c>
      <c r="H626" t="s">
        <v>1996</v>
      </c>
      <c r="I626" t="s">
        <v>19</v>
      </c>
      <c r="J626">
        <v>8.2629228006790602E-9</v>
      </c>
      <c r="K626">
        <v>9.4950094143251302E-11</v>
      </c>
      <c r="L626">
        <v>0.99999999164212705</v>
      </c>
    </row>
    <row r="627" spans="1:12" x14ac:dyDescent="0.2">
      <c r="A627" t="s">
        <v>1977</v>
      </c>
      <c r="B627" t="s">
        <v>1991</v>
      </c>
      <c r="C627" t="s">
        <v>74</v>
      </c>
      <c r="D627" t="s">
        <v>407</v>
      </c>
      <c r="E627" s="1" t="s">
        <v>330</v>
      </c>
      <c r="F627" t="s">
        <v>11</v>
      </c>
      <c r="G627" t="s">
        <v>1992</v>
      </c>
      <c r="H627" t="s">
        <v>1993</v>
      </c>
      <c r="I627" t="s">
        <v>19</v>
      </c>
      <c r="J627">
        <v>4.0326511099904203E-9</v>
      </c>
      <c r="K627">
        <v>2.9128339428274598E-10</v>
      </c>
      <c r="L627">
        <v>0.99999999567606601</v>
      </c>
    </row>
    <row r="628" spans="1:12" x14ac:dyDescent="0.2">
      <c r="A628" t="s">
        <v>1977</v>
      </c>
      <c r="B628" t="s">
        <v>1978</v>
      </c>
      <c r="C628" t="s">
        <v>14</v>
      </c>
      <c r="D628" t="s">
        <v>407</v>
      </c>
      <c r="E628" s="1" t="s">
        <v>330</v>
      </c>
      <c r="F628" t="s">
        <v>11</v>
      </c>
      <c r="G628" t="s">
        <v>1982</v>
      </c>
      <c r="H628" t="s">
        <v>1983</v>
      </c>
      <c r="I628" t="s">
        <v>19</v>
      </c>
      <c r="J628">
        <v>4.10240951821337E-10</v>
      </c>
      <c r="K628">
        <v>3.2726226588093198E-13</v>
      </c>
      <c r="L628">
        <v>0.99999999958943198</v>
      </c>
    </row>
    <row r="629" spans="1:12" x14ac:dyDescent="0.2">
      <c r="A629" t="s">
        <v>1977</v>
      </c>
      <c r="B629" t="s">
        <v>1998</v>
      </c>
      <c r="C629" t="s">
        <v>74</v>
      </c>
      <c r="D629" t="s">
        <v>407</v>
      </c>
      <c r="E629" s="1" t="s">
        <v>16</v>
      </c>
      <c r="F629" t="s">
        <v>11</v>
      </c>
      <c r="G629" t="s">
        <v>1999</v>
      </c>
      <c r="H629" t="s">
        <v>2000</v>
      </c>
      <c r="I629" t="s">
        <v>2001</v>
      </c>
      <c r="J629">
        <v>1.8093708768637099E-12</v>
      </c>
      <c r="K629">
        <v>1.60986085155555E-4</v>
      </c>
      <c r="L629">
        <v>0.99983901391303498</v>
      </c>
    </row>
    <row r="630" spans="1:12" x14ac:dyDescent="0.2">
      <c r="A630" t="s">
        <v>7975</v>
      </c>
      <c r="B630" t="s">
        <v>7976</v>
      </c>
      <c r="C630" t="s">
        <v>74</v>
      </c>
      <c r="D630" t="s">
        <v>6339</v>
      </c>
      <c r="E630" s="1" t="s">
        <v>16</v>
      </c>
      <c r="F630" t="s">
        <v>11</v>
      </c>
      <c r="G630" t="s">
        <v>7977</v>
      </c>
      <c r="H630" t="s">
        <v>7978</v>
      </c>
      <c r="I630" t="s">
        <v>7979</v>
      </c>
      <c r="J630">
        <v>4.3814948232229298E-2</v>
      </c>
      <c r="K630">
        <v>2.3975869378945001E-4</v>
      </c>
      <c r="L630">
        <v>0.95594529307398102</v>
      </c>
    </row>
    <row r="631" spans="1:12" x14ac:dyDescent="0.2">
      <c r="A631" t="s">
        <v>4846</v>
      </c>
      <c r="B631" t="s">
        <v>4847</v>
      </c>
      <c r="C631" t="s">
        <v>14</v>
      </c>
      <c r="D631" t="s">
        <v>4127</v>
      </c>
      <c r="E631" s="1" t="s">
        <v>16</v>
      </c>
      <c r="F631" t="s">
        <v>11</v>
      </c>
      <c r="G631" t="s">
        <v>4848</v>
      </c>
      <c r="H631" t="s">
        <v>4849</v>
      </c>
      <c r="I631" t="s">
        <v>4850</v>
      </c>
      <c r="J631">
        <v>1.5154112975724199E-6</v>
      </c>
      <c r="K631">
        <v>6.2181080832805295E-7</v>
      </c>
      <c r="L631">
        <v>0.99999786277789404</v>
      </c>
    </row>
    <row r="632" spans="1:12" x14ac:dyDescent="0.2">
      <c r="A632" t="s">
        <v>4846</v>
      </c>
      <c r="B632" t="s">
        <v>4847</v>
      </c>
      <c r="C632" t="s">
        <v>14</v>
      </c>
      <c r="D632" t="s">
        <v>4127</v>
      </c>
      <c r="E632" s="1" t="s">
        <v>330</v>
      </c>
      <c r="F632" t="s">
        <v>11</v>
      </c>
      <c r="G632" t="s">
        <v>4851</v>
      </c>
      <c r="H632" t="s">
        <v>4852</v>
      </c>
      <c r="I632" t="s">
        <v>4853</v>
      </c>
      <c r="J632">
        <v>5.1839545328762302E-10</v>
      </c>
      <c r="K632">
        <v>4.3852871604025498E-15</v>
      </c>
      <c r="L632">
        <v>0.99999999948160001</v>
      </c>
    </row>
    <row r="633" spans="1:12" x14ac:dyDescent="0.2">
      <c r="A633" t="s">
        <v>7167</v>
      </c>
      <c r="B633" t="s">
        <v>7207</v>
      </c>
      <c r="C633" t="s">
        <v>613</v>
      </c>
      <c r="D633" t="s">
        <v>6339</v>
      </c>
      <c r="E633" s="1" t="s">
        <v>16</v>
      </c>
      <c r="F633" t="s">
        <v>9</v>
      </c>
      <c r="G633" t="s">
        <v>7236</v>
      </c>
      <c r="H633" t="s">
        <v>7237</v>
      </c>
      <c r="I633" t="s">
        <v>7238</v>
      </c>
      <c r="J633">
        <v>0.99806334742279201</v>
      </c>
      <c r="K633">
        <v>5.8626856292487499E-6</v>
      </c>
      <c r="L633">
        <v>1.93078989157929E-3</v>
      </c>
    </row>
    <row r="634" spans="1:12" x14ac:dyDescent="0.2">
      <c r="A634" t="s">
        <v>7167</v>
      </c>
      <c r="B634" t="s">
        <v>7172</v>
      </c>
      <c r="C634" t="s">
        <v>613</v>
      </c>
      <c r="D634" t="s">
        <v>6339</v>
      </c>
      <c r="E634" s="1" t="s">
        <v>16</v>
      </c>
      <c r="F634" t="s">
        <v>9</v>
      </c>
      <c r="G634" t="s">
        <v>7239</v>
      </c>
      <c r="H634" t="s">
        <v>7241</v>
      </c>
      <c r="I634" t="s">
        <v>7242</v>
      </c>
      <c r="J634">
        <v>0.95706602630339199</v>
      </c>
      <c r="K634">
        <v>5.8791403544057997E-6</v>
      </c>
      <c r="L634">
        <v>4.2928094556253397E-2</v>
      </c>
    </row>
    <row r="635" spans="1:12" x14ac:dyDescent="0.2">
      <c r="A635" t="s">
        <v>7167</v>
      </c>
      <c r="B635" t="s">
        <v>7207</v>
      </c>
      <c r="C635" t="s">
        <v>613</v>
      </c>
      <c r="D635" t="s">
        <v>6339</v>
      </c>
      <c r="E635" s="1" t="s">
        <v>16</v>
      </c>
      <c r="F635" t="s">
        <v>9</v>
      </c>
      <c r="G635" t="s">
        <v>7237</v>
      </c>
      <c r="H635" t="s">
        <v>7239</v>
      </c>
      <c r="I635" t="s">
        <v>7240</v>
      </c>
      <c r="J635">
        <v>0.92316782378904205</v>
      </c>
      <c r="K635">
        <v>2.0175876268459799E-8</v>
      </c>
      <c r="L635">
        <v>7.6832156035081298E-2</v>
      </c>
    </row>
    <row r="636" spans="1:12" x14ac:dyDescent="0.2">
      <c r="A636" t="s">
        <v>7167</v>
      </c>
      <c r="B636" t="s">
        <v>7168</v>
      </c>
      <c r="C636" t="s">
        <v>613</v>
      </c>
      <c r="D636" t="s">
        <v>6339</v>
      </c>
      <c r="E636" s="1" t="s">
        <v>16</v>
      </c>
      <c r="F636" t="s">
        <v>11</v>
      </c>
      <c r="G636" t="s">
        <v>7227</v>
      </c>
      <c r="H636" t="s">
        <v>7228</v>
      </c>
      <c r="I636" t="s">
        <v>7229</v>
      </c>
      <c r="J636">
        <v>1.8697310143520201E-2</v>
      </c>
      <c r="K636">
        <v>2.4525497256461799E-9</v>
      </c>
      <c r="L636">
        <v>0.98130268740393001</v>
      </c>
    </row>
    <row r="637" spans="1:12" x14ac:dyDescent="0.2">
      <c r="A637" t="s">
        <v>7167</v>
      </c>
      <c r="B637" t="s">
        <v>7172</v>
      </c>
      <c r="C637" t="s">
        <v>613</v>
      </c>
      <c r="D637" t="s">
        <v>6339</v>
      </c>
      <c r="E637" s="1" t="s">
        <v>16</v>
      </c>
      <c r="F637" t="s">
        <v>11</v>
      </c>
      <c r="G637" t="s">
        <v>7230</v>
      </c>
      <c r="H637" t="s">
        <v>7231</v>
      </c>
      <c r="I637" t="s">
        <v>7232</v>
      </c>
      <c r="J637">
        <v>1.12875908654324E-3</v>
      </c>
      <c r="K637">
        <v>4.79563995318836E-10</v>
      </c>
      <c r="L637">
        <v>0.99887124043389297</v>
      </c>
    </row>
    <row r="638" spans="1:12" x14ac:dyDescent="0.2">
      <c r="A638" t="s">
        <v>7167</v>
      </c>
      <c r="B638" t="s">
        <v>7168</v>
      </c>
      <c r="C638" t="s">
        <v>74</v>
      </c>
      <c r="D638" t="s">
        <v>6339</v>
      </c>
      <c r="E638" s="1" t="s">
        <v>16</v>
      </c>
      <c r="F638" t="s">
        <v>11</v>
      </c>
      <c r="G638" t="s">
        <v>7202</v>
      </c>
      <c r="H638" t="s">
        <v>7203</v>
      </c>
      <c r="I638" t="s">
        <v>7204</v>
      </c>
      <c r="J638">
        <v>1.5837333618069801E-4</v>
      </c>
      <c r="K638">
        <v>9.0286207061446599E-10</v>
      </c>
      <c r="L638">
        <v>0.99984162576095703</v>
      </c>
    </row>
    <row r="639" spans="1:12" x14ac:dyDescent="0.2">
      <c r="A639" t="s">
        <v>7167</v>
      </c>
      <c r="B639" t="s">
        <v>7172</v>
      </c>
      <c r="C639" t="s">
        <v>74</v>
      </c>
      <c r="D639" t="s">
        <v>6339</v>
      </c>
      <c r="E639" s="1" t="s">
        <v>16</v>
      </c>
      <c r="F639" t="s">
        <v>11</v>
      </c>
      <c r="G639" t="s">
        <v>7203</v>
      </c>
      <c r="H639" t="s">
        <v>7205</v>
      </c>
      <c r="I639" t="s">
        <v>7206</v>
      </c>
      <c r="J639">
        <v>6.4670568572864099E-5</v>
      </c>
      <c r="K639">
        <v>1.9431639302170601E-9</v>
      </c>
      <c r="L639">
        <v>0.99993532748826297</v>
      </c>
    </row>
    <row r="640" spans="1:12" x14ac:dyDescent="0.2">
      <c r="A640" t="s">
        <v>7167</v>
      </c>
      <c r="B640" t="s">
        <v>7190</v>
      </c>
      <c r="C640" t="s">
        <v>74</v>
      </c>
      <c r="D640" t="s">
        <v>6339</v>
      </c>
      <c r="E640" s="1" t="s">
        <v>16</v>
      </c>
      <c r="F640" t="s">
        <v>11</v>
      </c>
      <c r="G640" t="s">
        <v>7188</v>
      </c>
      <c r="H640" t="s">
        <v>7191</v>
      </c>
      <c r="I640" t="s">
        <v>7192</v>
      </c>
      <c r="J640">
        <v>2.06179123128405E-5</v>
      </c>
      <c r="K640">
        <v>1.2879798207670699E-5</v>
      </c>
      <c r="L640">
        <v>0.99996650228948003</v>
      </c>
    </row>
    <row r="641" spans="1:12" x14ac:dyDescent="0.2">
      <c r="A641" t="s">
        <v>7167</v>
      </c>
      <c r="B641" t="s">
        <v>7195</v>
      </c>
      <c r="C641" t="s">
        <v>14</v>
      </c>
      <c r="D641" t="s">
        <v>6339</v>
      </c>
      <c r="E641" s="1" t="s">
        <v>16</v>
      </c>
      <c r="F641" t="s">
        <v>11</v>
      </c>
      <c r="G641" t="s">
        <v>7220</v>
      </c>
      <c r="H641" t="s">
        <v>7221</v>
      </c>
      <c r="I641" t="s">
        <v>7222</v>
      </c>
      <c r="J641">
        <v>3.4084843136838599E-6</v>
      </c>
      <c r="K641">
        <v>2.47842695834644E-8</v>
      </c>
      <c r="L641">
        <v>0.99999656673141701</v>
      </c>
    </row>
    <row r="642" spans="1:12" x14ac:dyDescent="0.2">
      <c r="A642" t="s">
        <v>7167</v>
      </c>
      <c r="B642" t="s">
        <v>7168</v>
      </c>
      <c r="C642" t="s">
        <v>613</v>
      </c>
      <c r="D642" t="s">
        <v>6339</v>
      </c>
      <c r="E642" s="1" t="s">
        <v>16</v>
      </c>
      <c r="F642" t="s">
        <v>11</v>
      </c>
      <c r="G642" t="s">
        <v>7233</v>
      </c>
      <c r="H642" t="s">
        <v>7234</v>
      </c>
      <c r="I642" t="s">
        <v>7235</v>
      </c>
      <c r="J642">
        <v>2.7362464529036102E-6</v>
      </c>
      <c r="K642">
        <v>3.0403989673634302E-9</v>
      </c>
      <c r="L642">
        <v>0.99999726071314798</v>
      </c>
    </row>
    <row r="643" spans="1:12" x14ac:dyDescent="0.2">
      <c r="A643" t="s">
        <v>7167</v>
      </c>
      <c r="B643" t="s">
        <v>7168</v>
      </c>
      <c r="C643" t="s">
        <v>14</v>
      </c>
      <c r="D643" t="s">
        <v>6339</v>
      </c>
      <c r="E643" s="1" t="s">
        <v>16</v>
      </c>
      <c r="F643" t="s">
        <v>11</v>
      </c>
      <c r="G643" t="s">
        <v>7178</v>
      </c>
      <c r="H643" t="s">
        <v>7179</v>
      </c>
      <c r="I643" t="s">
        <v>7180</v>
      </c>
      <c r="J643">
        <v>2.17328225446602E-6</v>
      </c>
      <c r="K643">
        <v>2.0029995358994599E-8</v>
      </c>
      <c r="L643">
        <v>0.99999780668774996</v>
      </c>
    </row>
    <row r="644" spans="1:12" x14ac:dyDescent="0.2">
      <c r="A644" t="s">
        <v>7167</v>
      </c>
      <c r="B644" t="s">
        <v>7172</v>
      </c>
      <c r="C644" t="s">
        <v>74</v>
      </c>
      <c r="D644" t="s">
        <v>6339</v>
      </c>
      <c r="E644" s="1" t="s">
        <v>16</v>
      </c>
      <c r="F644" t="s">
        <v>11</v>
      </c>
      <c r="G644" t="s">
        <v>7217</v>
      </c>
      <c r="H644" t="s">
        <v>7218</v>
      </c>
      <c r="I644" t="s">
        <v>7219</v>
      </c>
      <c r="J644">
        <v>4.3486119419822398E-7</v>
      </c>
      <c r="K644">
        <v>3.2212552457866001E-12</v>
      </c>
      <c r="L644">
        <v>0.99999956513558397</v>
      </c>
    </row>
    <row r="645" spans="1:12" x14ac:dyDescent="0.2">
      <c r="A645" t="s">
        <v>7167</v>
      </c>
      <c r="B645" t="s">
        <v>7168</v>
      </c>
      <c r="C645" t="s">
        <v>74</v>
      </c>
      <c r="D645" t="s">
        <v>6339</v>
      </c>
      <c r="E645" s="1" t="s">
        <v>16</v>
      </c>
      <c r="F645" t="s">
        <v>11</v>
      </c>
      <c r="G645" t="s">
        <v>7198</v>
      </c>
      <c r="H645" t="s">
        <v>7200</v>
      </c>
      <c r="I645" t="s">
        <v>7201</v>
      </c>
      <c r="J645">
        <v>3.2208462590194798E-7</v>
      </c>
      <c r="K645">
        <v>2.3617297528601701E-11</v>
      </c>
      <c r="L645">
        <v>0.99999967789175703</v>
      </c>
    </row>
    <row r="646" spans="1:12" x14ac:dyDescent="0.2">
      <c r="A646" t="s">
        <v>7167</v>
      </c>
      <c r="B646" t="s">
        <v>7168</v>
      </c>
      <c r="C646" t="s">
        <v>74</v>
      </c>
      <c r="D646" t="s">
        <v>6339</v>
      </c>
      <c r="E646" s="1" t="s">
        <v>16</v>
      </c>
      <c r="F646" t="s">
        <v>11</v>
      </c>
      <c r="G646" t="s">
        <v>7214</v>
      </c>
      <c r="H646" t="s">
        <v>7215</v>
      </c>
      <c r="I646" t="s">
        <v>7216</v>
      </c>
      <c r="J646">
        <v>1.8761889340961099E-7</v>
      </c>
      <c r="K646">
        <v>7.22582576391766E-12</v>
      </c>
      <c r="L646">
        <v>0.99999981237388103</v>
      </c>
    </row>
    <row r="647" spans="1:12" x14ac:dyDescent="0.2">
      <c r="A647" t="s">
        <v>7167</v>
      </c>
      <c r="B647" t="s">
        <v>7175</v>
      </c>
      <c r="C647" t="s">
        <v>500</v>
      </c>
      <c r="D647" t="s">
        <v>6339</v>
      </c>
      <c r="E647" s="1" t="s">
        <v>16</v>
      </c>
      <c r="F647" t="s">
        <v>11</v>
      </c>
      <c r="G647" t="s">
        <v>7223</v>
      </c>
      <c r="H647" t="s">
        <v>7225</v>
      </c>
      <c r="I647" t="s">
        <v>7226</v>
      </c>
      <c r="J647">
        <v>1.17594640223977E-8</v>
      </c>
      <c r="K647">
        <v>8.7518907690397495E-8</v>
      </c>
      <c r="L647">
        <v>0.99999990072162803</v>
      </c>
    </row>
    <row r="648" spans="1:12" x14ac:dyDescent="0.2">
      <c r="A648" t="s">
        <v>7167</v>
      </c>
      <c r="B648" t="s">
        <v>7175</v>
      </c>
      <c r="C648" t="s">
        <v>500</v>
      </c>
      <c r="D648" t="s">
        <v>6339</v>
      </c>
      <c r="E648" s="1" t="s">
        <v>16</v>
      </c>
      <c r="F648" t="s">
        <v>11</v>
      </c>
      <c r="G648" t="s">
        <v>7173</v>
      </c>
      <c r="H648" t="s">
        <v>7176</v>
      </c>
      <c r="I648" t="s">
        <v>7177</v>
      </c>
      <c r="J648">
        <v>4.9730851323445602E-9</v>
      </c>
      <c r="K648">
        <v>7.5921370052139207E-8</v>
      </c>
      <c r="L648">
        <v>0.99999991910554498</v>
      </c>
    </row>
    <row r="649" spans="1:12" x14ac:dyDescent="0.2">
      <c r="A649" t="s">
        <v>7167</v>
      </c>
      <c r="B649" t="s">
        <v>7168</v>
      </c>
      <c r="C649" t="s">
        <v>74</v>
      </c>
      <c r="D649" t="s">
        <v>6339</v>
      </c>
      <c r="E649" s="1" t="s">
        <v>16</v>
      </c>
      <c r="F649" t="s">
        <v>11</v>
      </c>
      <c r="G649" t="s">
        <v>7196</v>
      </c>
      <c r="H649" t="s">
        <v>7198</v>
      </c>
      <c r="I649" t="s">
        <v>7199</v>
      </c>
      <c r="J649">
        <v>2.23025804872951E-9</v>
      </c>
      <c r="K649">
        <v>3.6868456169149801E-9</v>
      </c>
      <c r="L649">
        <v>0.99999999408289597</v>
      </c>
    </row>
    <row r="650" spans="1:12" x14ac:dyDescent="0.2">
      <c r="A650" t="s">
        <v>7167</v>
      </c>
      <c r="B650" t="s">
        <v>7168</v>
      </c>
      <c r="C650" t="s">
        <v>500</v>
      </c>
      <c r="D650" t="s">
        <v>6339</v>
      </c>
      <c r="E650" s="1" t="s">
        <v>16</v>
      </c>
      <c r="F650" t="s">
        <v>11</v>
      </c>
      <c r="G650" t="s">
        <v>7169</v>
      </c>
      <c r="H650" t="s">
        <v>7170</v>
      </c>
      <c r="I650" t="s">
        <v>7171</v>
      </c>
      <c r="J650">
        <v>1.8512858516370399E-9</v>
      </c>
      <c r="K650">
        <v>7.1828403457537002E-8</v>
      </c>
      <c r="L650">
        <v>0.99999992632031098</v>
      </c>
    </row>
    <row r="651" spans="1:12" x14ac:dyDescent="0.2">
      <c r="A651" t="s">
        <v>7167</v>
      </c>
      <c r="B651" t="s">
        <v>7172</v>
      </c>
      <c r="C651" t="s">
        <v>500</v>
      </c>
      <c r="D651" t="s">
        <v>6339</v>
      </c>
      <c r="E651" s="1" t="s">
        <v>16</v>
      </c>
      <c r="F651" t="s">
        <v>11</v>
      </c>
      <c r="G651" t="s">
        <v>7221</v>
      </c>
      <c r="H651" t="s">
        <v>7223</v>
      </c>
      <c r="I651" t="s">
        <v>7224</v>
      </c>
      <c r="J651">
        <v>1.34697588481593E-9</v>
      </c>
      <c r="K651">
        <v>1.35907619448913E-8</v>
      </c>
      <c r="L651">
        <v>0.99999998506226195</v>
      </c>
    </row>
    <row r="652" spans="1:12" x14ac:dyDescent="0.2">
      <c r="A652" t="s">
        <v>7167</v>
      </c>
      <c r="B652" t="s">
        <v>7186</v>
      </c>
      <c r="C652" t="s">
        <v>14</v>
      </c>
      <c r="D652" t="s">
        <v>6339</v>
      </c>
      <c r="E652" s="1" t="s">
        <v>16</v>
      </c>
      <c r="F652" t="s">
        <v>11</v>
      </c>
      <c r="G652" t="s">
        <v>7187</v>
      </c>
      <c r="H652" t="s">
        <v>7188</v>
      </c>
      <c r="I652" t="s">
        <v>7189</v>
      </c>
      <c r="J652">
        <v>1.2647142927226699E-9</v>
      </c>
      <c r="K652">
        <v>2.1528073192720301E-8</v>
      </c>
      <c r="L652">
        <v>0.99999997720721201</v>
      </c>
    </row>
    <row r="653" spans="1:12" x14ac:dyDescent="0.2">
      <c r="A653" t="s">
        <v>7167</v>
      </c>
      <c r="B653" t="s">
        <v>7172</v>
      </c>
      <c r="C653" t="s">
        <v>500</v>
      </c>
      <c r="D653" t="s">
        <v>6339</v>
      </c>
      <c r="E653" s="1" t="s">
        <v>16</v>
      </c>
      <c r="F653" t="s">
        <v>11</v>
      </c>
      <c r="G653" t="s">
        <v>7191</v>
      </c>
      <c r="H653" t="s">
        <v>7193</v>
      </c>
      <c r="I653" t="s">
        <v>7194</v>
      </c>
      <c r="J653">
        <v>3.6343958338231901E-10</v>
      </c>
      <c r="K653">
        <v>7.0526885848293801E-7</v>
      </c>
      <c r="L653">
        <v>0.99999929436770196</v>
      </c>
    </row>
    <row r="654" spans="1:12" x14ac:dyDescent="0.2">
      <c r="A654" t="s">
        <v>7167</v>
      </c>
      <c r="B654" t="s">
        <v>7172</v>
      </c>
      <c r="C654" t="s">
        <v>500</v>
      </c>
      <c r="D654" t="s">
        <v>6339</v>
      </c>
      <c r="E654" s="1" t="s">
        <v>16</v>
      </c>
      <c r="F654" t="s">
        <v>11</v>
      </c>
      <c r="G654" t="s">
        <v>7170</v>
      </c>
      <c r="H654" t="s">
        <v>7173</v>
      </c>
      <c r="I654" t="s">
        <v>7174</v>
      </c>
      <c r="J654">
        <v>1.92806568241593E-10</v>
      </c>
      <c r="K654">
        <v>2.0282058313488301E-8</v>
      </c>
      <c r="L654">
        <v>0.99999997952513497</v>
      </c>
    </row>
    <row r="655" spans="1:12" x14ac:dyDescent="0.2">
      <c r="A655" t="s">
        <v>7167</v>
      </c>
      <c r="B655" t="s">
        <v>7168</v>
      </c>
      <c r="C655" t="s">
        <v>500</v>
      </c>
      <c r="D655" t="s">
        <v>6339</v>
      </c>
      <c r="E655" s="1" t="s">
        <v>16</v>
      </c>
      <c r="F655" t="s">
        <v>11</v>
      </c>
      <c r="G655" t="s">
        <v>7211</v>
      </c>
      <c r="H655" t="s">
        <v>7212</v>
      </c>
      <c r="I655" t="s">
        <v>7213</v>
      </c>
      <c r="J655">
        <v>1.4768170997973001E-10</v>
      </c>
      <c r="K655">
        <v>2.4740642311677902E-10</v>
      </c>
      <c r="L655">
        <v>0.99999999960491204</v>
      </c>
    </row>
    <row r="656" spans="1:12" x14ac:dyDescent="0.2">
      <c r="A656" t="s">
        <v>7167</v>
      </c>
      <c r="B656" t="s">
        <v>7168</v>
      </c>
      <c r="C656" t="s">
        <v>14</v>
      </c>
      <c r="D656" t="s">
        <v>6339</v>
      </c>
      <c r="E656" s="1" t="s">
        <v>16</v>
      </c>
      <c r="F656" t="s">
        <v>11</v>
      </c>
      <c r="G656" t="s">
        <v>7181</v>
      </c>
      <c r="H656" t="s">
        <v>7182</v>
      </c>
      <c r="I656" t="s">
        <v>7183</v>
      </c>
      <c r="J656">
        <v>2.8681204097250201E-11</v>
      </c>
      <c r="K656">
        <v>1.3286173025648901E-10</v>
      </c>
      <c r="L656">
        <v>0.999999999838457</v>
      </c>
    </row>
    <row r="657" spans="1:12" x14ac:dyDescent="0.2">
      <c r="A657" t="s">
        <v>7167</v>
      </c>
      <c r="B657" t="s">
        <v>7207</v>
      </c>
      <c r="C657" t="s">
        <v>74</v>
      </c>
      <c r="D657" t="s">
        <v>6339</v>
      </c>
      <c r="E657" s="1" t="s">
        <v>16</v>
      </c>
      <c r="F657" t="s">
        <v>11</v>
      </c>
      <c r="G657" t="s">
        <v>7208</v>
      </c>
      <c r="H657" t="s">
        <v>7209</v>
      </c>
      <c r="I657" t="s">
        <v>7210</v>
      </c>
      <c r="J657">
        <v>1.04182442668505E-11</v>
      </c>
      <c r="K657">
        <v>1.36660600152012E-13</v>
      </c>
      <c r="L657">
        <v>0.999999999989445</v>
      </c>
    </row>
    <row r="658" spans="1:12" x14ac:dyDescent="0.2">
      <c r="A658" t="s">
        <v>7167</v>
      </c>
      <c r="B658" t="s">
        <v>7195</v>
      </c>
      <c r="C658" t="s">
        <v>500</v>
      </c>
      <c r="D658" t="s">
        <v>6339</v>
      </c>
      <c r="E658" s="1" t="s">
        <v>16</v>
      </c>
      <c r="F658" t="s">
        <v>11</v>
      </c>
      <c r="G658" t="s">
        <v>7193</v>
      </c>
      <c r="H658" t="s">
        <v>7196</v>
      </c>
      <c r="I658" t="s">
        <v>7197</v>
      </c>
      <c r="J658">
        <v>3.4116816666441498E-12</v>
      </c>
      <c r="K658">
        <v>3.1356684690397199E-8</v>
      </c>
      <c r="L658">
        <v>0.99999996863990404</v>
      </c>
    </row>
    <row r="659" spans="1:12" x14ac:dyDescent="0.2">
      <c r="A659" t="s">
        <v>7167</v>
      </c>
      <c r="B659" t="s">
        <v>7172</v>
      </c>
      <c r="C659" t="s">
        <v>500</v>
      </c>
      <c r="D659" t="s">
        <v>6339</v>
      </c>
      <c r="E659" s="1" t="s">
        <v>16</v>
      </c>
      <c r="F659" t="s">
        <v>11</v>
      </c>
      <c r="G659" t="s">
        <v>7182</v>
      </c>
      <c r="H659" t="s">
        <v>7184</v>
      </c>
      <c r="I659" t="s">
        <v>7185</v>
      </c>
      <c r="J659">
        <v>1.1207495073842201E-12</v>
      </c>
      <c r="K659">
        <v>2.51619095314056E-9</v>
      </c>
      <c r="L659">
        <v>0.99999999748268797</v>
      </c>
    </row>
    <row r="660" spans="1:12" x14ac:dyDescent="0.2">
      <c r="A660" t="s">
        <v>7167</v>
      </c>
      <c r="B660" t="s">
        <v>7172</v>
      </c>
      <c r="C660" t="s">
        <v>14</v>
      </c>
      <c r="D660" t="s">
        <v>6339</v>
      </c>
      <c r="E660" s="1" t="s">
        <v>16</v>
      </c>
      <c r="F660" t="s">
        <v>11</v>
      </c>
      <c r="G660" t="s">
        <v>7184</v>
      </c>
      <c r="H660" t="s">
        <v>7185</v>
      </c>
      <c r="I660" t="s">
        <v>19</v>
      </c>
      <c r="J660">
        <v>8.8913236026221996E-14</v>
      </c>
      <c r="K660">
        <v>2.20026121365741E-10</v>
      </c>
      <c r="L660">
        <v>0.99999999977988496</v>
      </c>
    </row>
    <row r="661" spans="1:12" x14ac:dyDescent="0.2">
      <c r="A661" t="s">
        <v>3214</v>
      </c>
      <c r="B661" t="s">
        <v>3215</v>
      </c>
      <c r="C661" t="s">
        <v>14</v>
      </c>
      <c r="D661" t="s">
        <v>3036</v>
      </c>
      <c r="E661" s="1" t="s">
        <v>16</v>
      </c>
      <c r="F661" t="s">
        <v>10</v>
      </c>
      <c r="G661" t="s">
        <v>3216</v>
      </c>
      <c r="H661" t="s">
        <v>3217</v>
      </c>
      <c r="I661" t="s">
        <v>19</v>
      </c>
      <c r="J661">
        <v>1.4960390502803799E-10</v>
      </c>
      <c r="K661">
        <v>0.953330481057163</v>
      </c>
      <c r="L661">
        <v>4.6669518793233201E-2</v>
      </c>
    </row>
    <row r="662" spans="1:12" x14ac:dyDescent="0.2">
      <c r="A662" t="s">
        <v>6985</v>
      </c>
      <c r="B662" t="s">
        <v>6986</v>
      </c>
      <c r="C662" t="s">
        <v>26</v>
      </c>
      <c r="D662" t="s">
        <v>6339</v>
      </c>
      <c r="E662" s="1" t="s">
        <v>16</v>
      </c>
      <c r="F662" t="s">
        <v>11</v>
      </c>
      <c r="G662" t="s">
        <v>6987</v>
      </c>
      <c r="H662" t="s">
        <v>6988</v>
      </c>
      <c r="I662" t="s">
        <v>6989</v>
      </c>
      <c r="J662">
        <v>1.7577730993297999E-2</v>
      </c>
      <c r="K662">
        <v>2.6804864724434499E-5</v>
      </c>
      <c r="L662">
        <v>0.98239546414197798</v>
      </c>
    </row>
    <row r="663" spans="1:12" x14ac:dyDescent="0.2">
      <c r="A663" t="s">
        <v>4813</v>
      </c>
      <c r="B663" t="s">
        <v>4817</v>
      </c>
      <c r="C663" t="s">
        <v>74</v>
      </c>
      <c r="D663" t="s">
        <v>4127</v>
      </c>
      <c r="E663" s="1" t="s">
        <v>16</v>
      </c>
      <c r="F663" t="s">
        <v>11</v>
      </c>
      <c r="G663" t="s">
        <v>4818</v>
      </c>
      <c r="H663" t="s">
        <v>4819</v>
      </c>
      <c r="I663" t="s">
        <v>4820</v>
      </c>
      <c r="J663">
        <v>1.0916225935232E-7</v>
      </c>
      <c r="K663">
        <v>7.4783518395388599E-9</v>
      </c>
      <c r="L663">
        <v>0.99999988335938905</v>
      </c>
    </row>
    <row r="664" spans="1:12" x14ac:dyDescent="0.2">
      <c r="A664" t="s">
        <v>4813</v>
      </c>
      <c r="B664" t="s">
        <v>4814</v>
      </c>
      <c r="C664" t="s">
        <v>14</v>
      </c>
      <c r="D664" t="s">
        <v>4127</v>
      </c>
      <c r="E664" s="1" t="s">
        <v>16</v>
      </c>
      <c r="F664" t="s">
        <v>11</v>
      </c>
      <c r="G664" t="s">
        <v>19</v>
      </c>
      <c r="H664" t="s">
        <v>4815</v>
      </c>
      <c r="I664" t="s">
        <v>4816</v>
      </c>
      <c r="J664">
        <v>1.9400775093024401E-8</v>
      </c>
      <c r="K664">
        <v>4.5959359798228998E-9</v>
      </c>
      <c r="L664">
        <v>0.99999997600328905</v>
      </c>
    </row>
    <row r="665" spans="1:12" x14ac:dyDescent="0.2">
      <c r="A665" t="s">
        <v>3111</v>
      </c>
      <c r="B665" t="s">
        <v>3112</v>
      </c>
      <c r="C665" t="s">
        <v>14</v>
      </c>
      <c r="D665" t="s">
        <v>3036</v>
      </c>
      <c r="E665" s="1" t="s">
        <v>16</v>
      </c>
      <c r="F665" t="s">
        <v>10</v>
      </c>
      <c r="G665" t="s">
        <v>3113</v>
      </c>
      <c r="H665" t="s">
        <v>3114</v>
      </c>
      <c r="I665" t="s">
        <v>19</v>
      </c>
      <c r="J665">
        <v>9.4498617823779102E-19</v>
      </c>
      <c r="K665">
        <v>0.99999999999985201</v>
      </c>
      <c r="L665">
        <v>1.4762540223057701E-13</v>
      </c>
    </row>
    <row r="666" spans="1:12" x14ac:dyDescent="0.2">
      <c r="A666" t="s">
        <v>1225</v>
      </c>
      <c r="B666" t="s">
        <v>1226</v>
      </c>
      <c r="C666" t="s">
        <v>14</v>
      </c>
      <c r="D666" t="s">
        <v>407</v>
      </c>
      <c r="E666" s="1" t="s">
        <v>16</v>
      </c>
      <c r="F666" t="s">
        <v>11</v>
      </c>
      <c r="G666" t="s">
        <v>1227</v>
      </c>
      <c r="H666" t="s">
        <v>1228</v>
      </c>
      <c r="I666" t="s">
        <v>1229</v>
      </c>
      <c r="J666">
        <v>1.4753413189617701E-7</v>
      </c>
      <c r="K666">
        <v>8.2309236671100695E-9</v>
      </c>
      <c r="L666">
        <v>0.99999984423494503</v>
      </c>
    </row>
    <row r="667" spans="1:12" x14ac:dyDescent="0.2">
      <c r="A667" t="s">
        <v>1225</v>
      </c>
      <c r="B667" t="s">
        <v>1226</v>
      </c>
      <c r="C667" t="s">
        <v>14</v>
      </c>
      <c r="D667" t="s">
        <v>407</v>
      </c>
      <c r="E667" s="1" t="s">
        <v>16</v>
      </c>
      <c r="F667" t="s">
        <v>10</v>
      </c>
      <c r="G667" t="s">
        <v>1230</v>
      </c>
      <c r="H667" t="s">
        <v>1231</v>
      </c>
      <c r="I667" t="s">
        <v>19</v>
      </c>
      <c r="J667">
        <v>3.0205290418800301E-9</v>
      </c>
      <c r="K667">
        <v>0.86484618234073496</v>
      </c>
      <c r="L667">
        <v>0.13515381463873599</v>
      </c>
    </row>
    <row r="668" spans="1:12" x14ac:dyDescent="0.2">
      <c r="A668" t="s">
        <v>3459</v>
      </c>
      <c r="B668" t="s">
        <v>3460</v>
      </c>
      <c r="C668" t="s">
        <v>74</v>
      </c>
      <c r="D668" t="s">
        <v>3036</v>
      </c>
      <c r="E668" s="1" t="s">
        <v>16</v>
      </c>
      <c r="F668" t="s">
        <v>11</v>
      </c>
      <c r="G668" t="s">
        <v>3461</v>
      </c>
      <c r="H668" t="s">
        <v>3462</v>
      </c>
      <c r="I668" t="s">
        <v>3463</v>
      </c>
      <c r="J668">
        <v>1.4639343435384201E-11</v>
      </c>
      <c r="K668">
        <v>2.3061020185819701E-2</v>
      </c>
      <c r="L668">
        <v>0.97693897979954103</v>
      </c>
    </row>
    <row r="669" spans="1:12" x14ac:dyDescent="0.2">
      <c r="A669" t="s">
        <v>6229</v>
      </c>
      <c r="B669" t="s">
        <v>6230</v>
      </c>
      <c r="C669" t="s">
        <v>14</v>
      </c>
      <c r="D669" t="s">
        <v>5924</v>
      </c>
      <c r="E669" s="1" t="s">
        <v>16</v>
      </c>
      <c r="F669" t="s">
        <v>11</v>
      </c>
      <c r="G669" t="s">
        <v>6231</v>
      </c>
      <c r="H669" t="s">
        <v>6232</v>
      </c>
      <c r="I669" t="s">
        <v>6233</v>
      </c>
      <c r="J669">
        <v>1.32565156065207E-8</v>
      </c>
      <c r="K669">
        <v>3.0622166518536699E-4</v>
      </c>
      <c r="L669">
        <v>0.99969376507829899</v>
      </c>
    </row>
    <row r="670" spans="1:12" x14ac:dyDescent="0.2">
      <c r="A670" t="s">
        <v>1312</v>
      </c>
      <c r="B670" t="s">
        <v>1313</v>
      </c>
      <c r="C670" t="s">
        <v>14</v>
      </c>
      <c r="D670" t="s">
        <v>407</v>
      </c>
      <c r="E670" s="1" t="s">
        <v>16</v>
      </c>
      <c r="F670" t="s">
        <v>10</v>
      </c>
      <c r="G670" t="s">
        <v>1314</v>
      </c>
      <c r="H670" t="s">
        <v>1315</v>
      </c>
      <c r="I670" t="s">
        <v>1316</v>
      </c>
      <c r="J670">
        <v>4.0571401684247003E-15</v>
      </c>
      <c r="K670">
        <v>0.99999999937558703</v>
      </c>
      <c r="L670">
        <v>6.2440902779679497E-10</v>
      </c>
    </row>
    <row r="671" spans="1:12" x14ac:dyDescent="0.2">
      <c r="A671" t="s">
        <v>1312</v>
      </c>
      <c r="B671" t="s">
        <v>1313</v>
      </c>
      <c r="C671" t="s">
        <v>26</v>
      </c>
      <c r="D671" t="s">
        <v>407</v>
      </c>
      <c r="E671" s="1" t="s">
        <v>16</v>
      </c>
      <c r="F671" t="s">
        <v>10</v>
      </c>
      <c r="G671" t="s">
        <v>19</v>
      </c>
      <c r="H671" t="s">
        <v>1317</v>
      </c>
      <c r="I671" t="s">
        <v>19</v>
      </c>
      <c r="J671">
        <v>5.8683063958216404E-16</v>
      </c>
      <c r="K671">
        <v>0.999999999999999</v>
      </c>
      <c r="L671">
        <v>1.00355540096905E-16</v>
      </c>
    </row>
    <row r="672" spans="1:12" x14ac:dyDescent="0.2">
      <c r="A672" t="s">
        <v>1670</v>
      </c>
      <c r="B672" t="s">
        <v>1671</v>
      </c>
      <c r="C672" t="s">
        <v>14</v>
      </c>
      <c r="D672" t="s">
        <v>407</v>
      </c>
      <c r="E672" s="1" t="s">
        <v>16</v>
      </c>
      <c r="F672" t="s">
        <v>10</v>
      </c>
      <c r="G672" t="s">
        <v>1672</v>
      </c>
      <c r="H672" t="s">
        <v>1673</v>
      </c>
      <c r="I672" t="s">
        <v>1674</v>
      </c>
      <c r="J672">
        <v>7.2409385880835594E-14</v>
      </c>
      <c r="K672">
        <v>0.99999999998529499</v>
      </c>
      <c r="L672">
        <v>1.46326588050861E-11</v>
      </c>
    </row>
    <row r="673" spans="1:12" x14ac:dyDescent="0.2">
      <c r="A673" t="s">
        <v>3228</v>
      </c>
      <c r="B673" t="s">
        <v>3229</v>
      </c>
      <c r="C673" t="s">
        <v>14</v>
      </c>
      <c r="D673" t="s">
        <v>3036</v>
      </c>
      <c r="E673" s="1" t="s">
        <v>16</v>
      </c>
      <c r="F673" t="s">
        <v>11</v>
      </c>
      <c r="G673" t="s">
        <v>19</v>
      </c>
      <c r="H673" t="s">
        <v>3230</v>
      </c>
      <c r="I673" t="s">
        <v>3231</v>
      </c>
      <c r="J673">
        <v>1.20654252177444E-9</v>
      </c>
      <c r="K673">
        <v>2.38966854069138E-6</v>
      </c>
      <c r="L673">
        <v>0.99999760912491698</v>
      </c>
    </row>
    <row r="674" spans="1:12" x14ac:dyDescent="0.2">
      <c r="A674" t="s">
        <v>2158</v>
      </c>
      <c r="B674" t="s">
        <v>2159</v>
      </c>
      <c r="C674" t="s">
        <v>14</v>
      </c>
      <c r="D674" t="s">
        <v>407</v>
      </c>
      <c r="E674" s="1" t="s">
        <v>16</v>
      </c>
      <c r="F674" t="s">
        <v>11</v>
      </c>
      <c r="G674" t="s">
        <v>2160</v>
      </c>
      <c r="H674" t="s">
        <v>2161</v>
      </c>
      <c r="I674" t="s">
        <v>2162</v>
      </c>
      <c r="J674">
        <v>4.3619231153461797E-9</v>
      </c>
      <c r="K674">
        <v>1.89418845515076E-7</v>
      </c>
      <c r="L674">
        <v>0.99999980621923101</v>
      </c>
    </row>
    <row r="675" spans="1:12" x14ac:dyDescent="0.2">
      <c r="A675" t="s">
        <v>705</v>
      </c>
      <c r="B675" t="s">
        <v>706</v>
      </c>
      <c r="C675" t="s">
        <v>14</v>
      </c>
      <c r="D675" t="s">
        <v>407</v>
      </c>
      <c r="E675" s="1" t="s">
        <v>16</v>
      </c>
      <c r="F675" t="s">
        <v>10</v>
      </c>
      <c r="G675" t="s">
        <v>707</v>
      </c>
      <c r="H675" t="s">
        <v>708</v>
      </c>
      <c r="I675" t="s">
        <v>19</v>
      </c>
      <c r="J675">
        <v>7.5974471257408494E-14</v>
      </c>
      <c r="K675">
        <v>0.99999934134963397</v>
      </c>
      <c r="L675">
        <v>6.5865028966088997E-7</v>
      </c>
    </row>
    <row r="676" spans="1:12" x14ac:dyDescent="0.2">
      <c r="A676" t="s">
        <v>2394</v>
      </c>
      <c r="B676" t="s">
        <v>2395</v>
      </c>
      <c r="C676" t="s">
        <v>14</v>
      </c>
      <c r="D676" t="s">
        <v>407</v>
      </c>
      <c r="E676" s="1" t="s">
        <v>16</v>
      </c>
      <c r="F676" t="s">
        <v>10</v>
      </c>
      <c r="G676" t="s">
        <v>2396</v>
      </c>
      <c r="H676" t="s">
        <v>2397</v>
      </c>
      <c r="I676" t="s">
        <v>19</v>
      </c>
      <c r="J676">
        <v>1.54691580985705E-8</v>
      </c>
      <c r="K676">
        <v>0.99730860247707598</v>
      </c>
      <c r="L676">
        <v>2.69138205376579E-3</v>
      </c>
    </row>
    <row r="677" spans="1:12" x14ac:dyDescent="0.2">
      <c r="A677" t="s">
        <v>3923</v>
      </c>
      <c r="B677">
        <v>162500</v>
      </c>
      <c r="C677" t="s">
        <v>613</v>
      </c>
      <c r="D677" t="s">
        <v>3906</v>
      </c>
      <c r="E677" s="1" t="s">
        <v>16</v>
      </c>
      <c r="F677" t="s">
        <v>9</v>
      </c>
      <c r="G677" t="s">
        <v>3927</v>
      </c>
      <c r="H677" t="s">
        <v>3928</v>
      </c>
      <c r="I677" t="s">
        <v>3929</v>
      </c>
      <c r="J677">
        <v>0.99999981120659498</v>
      </c>
      <c r="K677">
        <v>7.4019402969679099E-13</v>
      </c>
      <c r="L677">
        <v>1.8879266414601701E-7</v>
      </c>
    </row>
    <row r="678" spans="1:12" x14ac:dyDescent="0.2">
      <c r="A678" t="s">
        <v>3923</v>
      </c>
      <c r="B678">
        <v>601116</v>
      </c>
      <c r="C678" t="s">
        <v>26</v>
      </c>
      <c r="D678" t="s">
        <v>3906</v>
      </c>
      <c r="E678" s="1" t="s">
        <v>16</v>
      </c>
      <c r="F678" t="s">
        <v>9</v>
      </c>
      <c r="G678" t="s">
        <v>3924</v>
      </c>
      <c r="H678" t="s">
        <v>3925</v>
      </c>
      <c r="I678" t="s">
        <v>3926</v>
      </c>
      <c r="J678">
        <v>0.99940577160675803</v>
      </c>
      <c r="K678">
        <v>1.9773361820693201E-11</v>
      </c>
      <c r="L678">
        <v>5.9422837346884301E-4</v>
      </c>
    </row>
    <row r="679" spans="1:12" x14ac:dyDescent="0.2">
      <c r="A679" t="s">
        <v>7056</v>
      </c>
      <c r="B679" t="s">
        <v>7057</v>
      </c>
      <c r="C679" t="s">
        <v>613</v>
      </c>
      <c r="D679" t="s">
        <v>6339</v>
      </c>
      <c r="E679" s="1" t="s">
        <v>16</v>
      </c>
      <c r="F679" t="s">
        <v>11</v>
      </c>
      <c r="G679" t="s">
        <v>7058</v>
      </c>
      <c r="H679" t="s">
        <v>7059</v>
      </c>
      <c r="I679" t="s">
        <v>7060</v>
      </c>
      <c r="J679">
        <v>4.69042850245888E-3</v>
      </c>
      <c r="K679">
        <v>2.0720820106644701E-4</v>
      </c>
      <c r="L679">
        <v>0.99510236329647495</v>
      </c>
    </row>
    <row r="680" spans="1:12" x14ac:dyDescent="0.2">
      <c r="A680" t="s">
        <v>1202</v>
      </c>
      <c r="B680" t="s">
        <v>1206</v>
      </c>
      <c r="C680" t="s">
        <v>74</v>
      </c>
      <c r="D680" t="s">
        <v>407</v>
      </c>
      <c r="E680" s="1" t="s">
        <v>16</v>
      </c>
      <c r="F680" t="s">
        <v>9</v>
      </c>
      <c r="G680" t="s">
        <v>1207</v>
      </c>
      <c r="H680" t="s">
        <v>1208</v>
      </c>
      <c r="I680" t="s">
        <v>1209</v>
      </c>
      <c r="J680">
        <v>0.98280516234776705</v>
      </c>
      <c r="K680">
        <v>3.8564795538259099E-4</v>
      </c>
      <c r="L680">
        <v>1.6809189696850298E-2</v>
      </c>
    </row>
    <row r="681" spans="1:12" x14ac:dyDescent="0.2">
      <c r="A681" t="s">
        <v>1202</v>
      </c>
      <c r="B681" t="s">
        <v>1203</v>
      </c>
      <c r="C681" t="s">
        <v>74</v>
      </c>
      <c r="D681" t="s">
        <v>407</v>
      </c>
      <c r="E681" s="1" t="s">
        <v>16</v>
      </c>
      <c r="F681" t="s">
        <v>9</v>
      </c>
      <c r="G681" t="s">
        <v>1204</v>
      </c>
      <c r="H681" t="s">
        <v>1205</v>
      </c>
      <c r="I681" t="s">
        <v>19</v>
      </c>
      <c r="J681">
        <v>0.70449008085960596</v>
      </c>
      <c r="K681">
        <v>6.7999396868980004E-9</v>
      </c>
      <c r="L681">
        <v>0.29550991234045398</v>
      </c>
    </row>
    <row r="682" spans="1:12" x14ac:dyDescent="0.2">
      <c r="A682" t="s">
        <v>1202</v>
      </c>
      <c r="B682" t="s">
        <v>1203</v>
      </c>
      <c r="C682" t="s">
        <v>14</v>
      </c>
      <c r="D682" t="s">
        <v>407</v>
      </c>
      <c r="E682" s="1" t="s">
        <v>16</v>
      </c>
      <c r="F682" t="s">
        <v>11</v>
      </c>
      <c r="G682" t="s">
        <v>1212</v>
      </c>
      <c r="H682" t="s">
        <v>1214</v>
      </c>
      <c r="I682" t="s">
        <v>1215</v>
      </c>
      <c r="J682">
        <v>7.7858222969681701E-4</v>
      </c>
      <c r="K682">
        <v>1.51096864659893E-6</v>
      </c>
      <c r="L682">
        <v>0.99921990680165695</v>
      </c>
    </row>
    <row r="683" spans="1:12" x14ac:dyDescent="0.2">
      <c r="A683" t="s">
        <v>1202</v>
      </c>
      <c r="B683" t="s">
        <v>1210</v>
      </c>
      <c r="C683" t="s">
        <v>14</v>
      </c>
      <c r="D683" t="s">
        <v>407</v>
      </c>
      <c r="E683" s="1" t="s">
        <v>16</v>
      </c>
      <c r="F683" t="s">
        <v>11</v>
      </c>
      <c r="G683" t="s">
        <v>1211</v>
      </c>
      <c r="H683" t="s">
        <v>1212</v>
      </c>
      <c r="I683" t="s">
        <v>1213</v>
      </c>
      <c r="J683">
        <v>1.09675123617663E-5</v>
      </c>
      <c r="K683">
        <v>6.1266232820408897E-2</v>
      </c>
      <c r="L683">
        <v>0.93872279966722905</v>
      </c>
    </row>
    <row r="684" spans="1:12" x14ac:dyDescent="0.2">
      <c r="A684" t="s">
        <v>1202</v>
      </c>
      <c r="B684" t="s">
        <v>1216</v>
      </c>
      <c r="C684" t="s">
        <v>14</v>
      </c>
      <c r="D684" t="s">
        <v>407</v>
      </c>
      <c r="E684" s="1" t="s">
        <v>16</v>
      </c>
      <c r="F684" t="s">
        <v>11</v>
      </c>
      <c r="G684" t="s">
        <v>19</v>
      </c>
      <c r="H684" t="s">
        <v>1217</v>
      </c>
      <c r="I684" t="s">
        <v>1218</v>
      </c>
      <c r="J684">
        <v>1.4668415874204299E-6</v>
      </c>
      <c r="K684">
        <v>4.4496898827622299E-8</v>
      </c>
      <c r="L684">
        <v>0.99999848866151397</v>
      </c>
    </row>
    <row r="685" spans="1:12" x14ac:dyDescent="0.2">
      <c r="A685" t="s">
        <v>1202</v>
      </c>
      <c r="B685" t="s">
        <v>1216</v>
      </c>
      <c r="C685" t="s">
        <v>894</v>
      </c>
      <c r="D685" t="s">
        <v>407</v>
      </c>
      <c r="E685" s="1" t="s">
        <v>16</v>
      </c>
      <c r="F685" t="s">
        <v>11</v>
      </c>
      <c r="G685" t="s">
        <v>1222</v>
      </c>
      <c r="H685" t="s">
        <v>1223</v>
      </c>
      <c r="I685" t="s">
        <v>19</v>
      </c>
      <c r="J685">
        <v>4.2211380474648399E-7</v>
      </c>
      <c r="K685">
        <v>1.51038064054509E-9</v>
      </c>
      <c r="L685">
        <v>0.99999957637581405</v>
      </c>
    </row>
    <row r="686" spans="1:12" x14ac:dyDescent="0.2">
      <c r="A686" t="s">
        <v>1202</v>
      </c>
      <c r="B686" t="s">
        <v>1203</v>
      </c>
      <c r="C686" t="s">
        <v>894</v>
      </c>
      <c r="D686" t="s">
        <v>407</v>
      </c>
      <c r="E686" s="1" t="s">
        <v>16</v>
      </c>
      <c r="F686" t="s">
        <v>11</v>
      </c>
      <c r="G686" t="s">
        <v>1219</v>
      </c>
      <c r="H686" t="s">
        <v>1220</v>
      </c>
      <c r="I686" t="s">
        <v>1221</v>
      </c>
      <c r="J686">
        <v>1.1152910632771E-7</v>
      </c>
      <c r="K686">
        <v>1.6077846999189201E-7</v>
      </c>
      <c r="L686">
        <v>0.99999972769242396</v>
      </c>
    </row>
    <row r="687" spans="1:12" x14ac:dyDescent="0.2">
      <c r="A687" t="s">
        <v>1202</v>
      </c>
      <c r="B687" t="s">
        <v>1216</v>
      </c>
      <c r="C687" t="s">
        <v>894</v>
      </c>
      <c r="D687" t="s">
        <v>407</v>
      </c>
      <c r="E687" s="1" t="s">
        <v>16</v>
      </c>
      <c r="F687" t="s">
        <v>11</v>
      </c>
      <c r="G687" t="s">
        <v>1219</v>
      </c>
      <c r="H687" t="s">
        <v>1224</v>
      </c>
      <c r="I687" t="s">
        <v>19</v>
      </c>
      <c r="J687">
        <v>1.26889379268915E-8</v>
      </c>
      <c r="K687">
        <v>8.1767588247304496E-5</v>
      </c>
      <c r="L687">
        <v>0.99991821972281503</v>
      </c>
    </row>
    <row r="688" spans="1:12" x14ac:dyDescent="0.2">
      <c r="A688" t="s">
        <v>7331</v>
      </c>
      <c r="B688" t="s">
        <v>7332</v>
      </c>
      <c r="C688" t="s">
        <v>613</v>
      </c>
      <c r="D688" t="s">
        <v>6339</v>
      </c>
      <c r="E688" s="1" t="s">
        <v>16</v>
      </c>
      <c r="F688" t="s">
        <v>9</v>
      </c>
      <c r="G688" t="s">
        <v>7354</v>
      </c>
      <c r="H688" t="s">
        <v>7355</v>
      </c>
      <c r="I688" t="s">
        <v>7356</v>
      </c>
      <c r="J688">
        <v>0.99816774376065798</v>
      </c>
      <c r="K688">
        <v>5.2734233256709698E-12</v>
      </c>
      <c r="L688">
        <v>1.8322562340683101E-3</v>
      </c>
    </row>
    <row r="689" spans="1:12" x14ac:dyDescent="0.2">
      <c r="A689" t="s">
        <v>7331</v>
      </c>
      <c r="B689" t="s">
        <v>7336</v>
      </c>
      <c r="C689" t="s">
        <v>74</v>
      </c>
      <c r="D689" t="s">
        <v>6339</v>
      </c>
      <c r="E689" s="1" t="s">
        <v>16</v>
      </c>
      <c r="F689" t="s">
        <v>9</v>
      </c>
      <c r="G689" t="s">
        <v>19</v>
      </c>
      <c r="H689" t="s">
        <v>7352</v>
      </c>
      <c r="I689" t="s">
        <v>7353</v>
      </c>
      <c r="J689">
        <v>0.98016129270537999</v>
      </c>
      <c r="K689">
        <v>4.3555869157777301E-7</v>
      </c>
      <c r="L689">
        <v>1.9838271735928101E-2</v>
      </c>
    </row>
    <row r="690" spans="1:12" x14ac:dyDescent="0.2">
      <c r="A690" t="s">
        <v>7331</v>
      </c>
      <c r="B690" t="s">
        <v>7332</v>
      </c>
      <c r="C690" t="s">
        <v>500</v>
      </c>
      <c r="D690" t="s">
        <v>6339</v>
      </c>
      <c r="E690" s="1" t="s">
        <v>16</v>
      </c>
      <c r="F690" t="s">
        <v>11</v>
      </c>
      <c r="G690" t="s">
        <v>7333</v>
      </c>
      <c r="H690" t="s">
        <v>7334</v>
      </c>
      <c r="I690" t="s">
        <v>7335</v>
      </c>
      <c r="J690">
        <v>9.7852786228689995E-2</v>
      </c>
      <c r="K690">
        <v>3.0744774164724699E-5</v>
      </c>
      <c r="L690">
        <v>0.90211646899714504</v>
      </c>
    </row>
    <row r="691" spans="1:12" x14ac:dyDescent="0.2">
      <c r="A691" t="s">
        <v>7331</v>
      </c>
      <c r="B691" t="s">
        <v>7336</v>
      </c>
      <c r="C691" t="s">
        <v>74</v>
      </c>
      <c r="D691" t="s">
        <v>6339</v>
      </c>
      <c r="E691" s="1" t="s">
        <v>16</v>
      </c>
      <c r="F691" t="s">
        <v>11</v>
      </c>
      <c r="G691" t="s">
        <v>19</v>
      </c>
      <c r="H691" t="s">
        <v>7345</v>
      </c>
      <c r="I691" t="s">
        <v>7346</v>
      </c>
      <c r="J691">
        <v>2.4013469076090199E-2</v>
      </c>
      <c r="K691">
        <v>1.89733181271698E-3</v>
      </c>
      <c r="L691">
        <v>0.97408919911119296</v>
      </c>
    </row>
    <row r="692" spans="1:12" x14ac:dyDescent="0.2">
      <c r="A692" t="s">
        <v>7331</v>
      </c>
      <c r="B692" t="s">
        <v>7332</v>
      </c>
      <c r="C692" t="s">
        <v>74</v>
      </c>
      <c r="D692" t="s">
        <v>6339</v>
      </c>
      <c r="E692" s="1" t="s">
        <v>16</v>
      </c>
      <c r="F692" t="s">
        <v>11</v>
      </c>
      <c r="G692" t="s">
        <v>7345</v>
      </c>
      <c r="H692" t="s">
        <v>7347</v>
      </c>
      <c r="I692" t="s">
        <v>7348</v>
      </c>
      <c r="J692">
        <v>1.00041778336306E-2</v>
      </c>
      <c r="K692">
        <v>9.6398417260099907E-7</v>
      </c>
      <c r="L692">
        <v>0.98999485818219701</v>
      </c>
    </row>
    <row r="693" spans="1:12" x14ac:dyDescent="0.2">
      <c r="A693" t="s">
        <v>7331</v>
      </c>
      <c r="B693" t="s">
        <v>7349</v>
      </c>
      <c r="C693" t="s">
        <v>74</v>
      </c>
      <c r="D693" t="s">
        <v>6339</v>
      </c>
      <c r="E693" s="1" t="s">
        <v>16</v>
      </c>
      <c r="F693" t="s">
        <v>11</v>
      </c>
      <c r="G693" t="s">
        <v>7347</v>
      </c>
      <c r="H693" t="s">
        <v>7350</v>
      </c>
      <c r="I693" t="s">
        <v>7351</v>
      </c>
      <c r="J693">
        <v>1.34772943157349E-3</v>
      </c>
      <c r="K693">
        <v>2.32690151951982E-8</v>
      </c>
      <c r="L693">
        <v>0.99865224729941104</v>
      </c>
    </row>
    <row r="694" spans="1:12" x14ac:dyDescent="0.2">
      <c r="A694" t="s">
        <v>7331</v>
      </c>
      <c r="B694" t="s">
        <v>7336</v>
      </c>
      <c r="C694" t="s">
        <v>74</v>
      </c>
      <c r="D694" t="s">
        <v>6339</v>
      </c>
      <c r="E694" s="1" t="s">
        <v>16</v>
      </c>
      <c r="F694" t="s">
        <v>11</v>
      </c>
      <c r="G694" t="s">
        <v>19</v>
      </c>
      <c r="H694" t="s">
        <v>7343</v>
      </c>
      <c r="I694" t="s">
        <v>7344</v>
      </c>
      <c r="J694">
        <v>9.9538662484091695E-5</v>
      </c>
      <c r="K694">
        <v>1.10720596883326E-8</v>
      </c>
      <c r="L694">
        <v>0.99990045026545604</v>
      </c>
    </row>
    <row r="695" spans="1:12" x14ac:dyDescent="0.2">
      <c r="A695" t="s">
        <v>7331</v>
      </c>
      <c r="B695" t="s">
        <v>7332</v>
      </c>
      <c r="C695" t="s">
        <v>500</v>
      </c>
      <c r="D695" t="s">
        <v>6339</v>
      </c>
      <c r="E695" s="1" t="s">
        <v>16</v>
      </c>
      <c r="F695" t="s">
        <v>11</v>
      </c>
      <c r="G695" t="s">
        <v>7350</v>
      </c>
      <c r="H695" t="s">
        <v>7351</v>
      </c>
      <c r="I695" t="s">
        <v>19</v>
      </c>
      <c r="J695">
        <v>2.4473810312244102E-8</v>
      </c>
      <c r="K695">
        <v>1.0138845608923999E-8</v>
      </c>
      <c r="L695">
        <v>0.99999996538734404</v>
      </c>
    </row>
    <row r="696" spans="1:12" x14ac:dyDescent="0.2">
      <c r="A696" t="s">
        <v>7331</v>
      </c>
      <c r="B696" t="s">
        <v>7336</v>
      </c>
      <c r="C696" t="s">
        <v>14</v>
      </c>
      <c r="D696" t="s">
        <v>6339</v>
      </c>
      <c r="E696" s="1" t="s">
        <v>16</v>
      </c>
      <c r="F696" t="s">
        <v>11</v>
      </c>
      <c r="G696" t="s">
        <v>7340</v>
      </c>
      <c r="H696" t="s">
        <v>7341</v>
      </c>
      <c r="I696" t="s">
        <v>7342</v>
      </c>
      <c r="J696">
        <v>1.3733975439851399E-8</v>
      </c>
      <c r="K696">
        <v>7.3207997223155895E-10</v>
      </c>
      <c r="L696">
        <v>0.99999998553394398</v>
      </c>
    </row>
    <row r="697" spans="1:12" x14ac:dyDescent="0.2">
      <c r="A697" t="s">
        <v>7331</v>
      </c>
      <c r="B697" t="s">
        <v>7336</v>
      </c>
      <c r="C697" t="s">
        <v>500</v>
      </c>
      <c r="D697" t="s">
        <v>6339</v>
      </c>
      <c r="E697" s="1" t="s">
        <v>16</v>
      </c>
      <c r="F697" t="s">
        <v>11</v>
      </c>
      <c r="G697" t="s">
        <v>7337</v>
      </c>
      <c r="H697" t="s">
        <v>7338</v>
      </c>
      <c r="I697" t="s">
        <v>7339</v>
      </c>
      <c r="J697">
        <v>1.3947546307399E-10</v>
      </c>
      <c r="K697">
        <v>4.1449857316123901E-9</v>
      </c>
      <c r="L697">
        <v>0.99999999571553899</v>
      </c>
    </row>
    <row r="698" spans="1:12" x14ac:dyDescent="0.2">
      <c r="A698" t="s">
        <v>5492</v>
      </c>
      <c r="B698" t="s">
        <v>5496</v>
      </c>
      <c r="C698" t="s">
        <v>74</v>
      </c>
      <c r="D698" t="s">
        <v>4127</v>
      </c>
      <c r="E698" s="1" t="s">
        <v>16</v>
      </c>
      <c r="F698" t="s">
        <v>11</v>
      </c>
      <c r="G698" t="s">
        <v>5499</v>
      </c>
      <c r="H698" t="s">
        <v>5500</v>
      </c>
      <c r="I698" t="s">
        <v>5501</v>
      </c>
      <c r="J698">
        <v>1.7694117518778999E-4</v>
      </c>
      <c r="K698">
        <v>8.8268575045689002E-12</v>
      </c>
      <c r="L698">
        <v>0.99982305881598499</v>
      </c>
    </row>
    <row r="699" spans="1:12" x14ac:dyDescent="0.2">
      <c r="A699" t="s">
        <v>5492</v>
      </c>
      <c r="B699" t="s">
        <v>5493</v>
      </c>
      <c r="C699" t="s">
        <v>26</v>
      </c>
      <c r="D699" t="s">
        <v>4127</v>
      </c>
      <c r="E699" s="1" t="s">
        <v>16</v>
      </c>
      <c r="F699" t="s">
        <v>10</v>
      </c>
      <c r="G699" t="s">
        <v>5494</v>
      </c>
      <c r="H699" t="s">
        <v>5495</v>
      </c>
      <c r="I699" t="s">
        <v>19</v>
      </c>
      <c r="J699">
        <v>1.0482857637214399E-9</v>
      </c>
      <c r="K699">
        <v>0.99999999895122205</v>
      </c>
      <c r="L699">
        <v>4.9195346323038202E-13</v>
      </c>
    </row>
    <row r="700" spans="1:12" x14ac:dyDescent="0.2">
      <c r="A700" t="s">
        <v>5492</v>
      </c>
      <c r="B700" t="s">
        <v>5496</v>
      </c>
      <c r="C700" t="s">
        <v>74</v>
      </c>
      <c r="D700" t="s">
        <v>4127</v>
      </c>
      <c r="E700" s="1" t="s">
        <v>330</v>
      </c>
      <c r="F700" t="s">
        <v>11</v>
      </c>
      <c r="G700" t="s">
        <v>5497</v>
      </c>
      <c r="H700" t="s">
        <v>5498</v>
      </c>
      <c r="I700" t="s">
        <v>19</v>
      </c>
      <c r="J700">
        <v>3.20801128762176E-10</v>
      </c>
      <c r="K700">
        <v>4.4422053577499297E-18</v>
      </c>
      <c r="L700">
        <v>0.99999999967919895</v>
      </c>
    </row>
    <row r="701" spans="1:12" x14ac:dyDescent="0.2">
      <c r="A701" t="s">
        <v>4161</v>
      </c>
      <c r="B701" t="s">
        <v>4162</v>
      </c>
      <c r="C701" t="s">
        <v>14</v>
      </c>
      <c r="D701" t="s">
        <v>4127</v>
      </c>
      <c r="E701" s="1" t="s">
        <v>16</v>
      </c>
      <c r="F701" t="s">
        <v>11</v>
      </c>
      <c r="G701" t="s">
        <v>4163</v>
      </c>
      <c r="H701" t="s">
        <v>4164</v>
      </c>
      <c r="I701" t="s">
        <v>4165</v>
      </c>
      <c r="J701">
        <v>1.0967716566974E-7</v>
      </c>
      <c r="K701">
        <v>1.4558870363933E-8</v>
      </c>
      <c r="L701">
        <v>0.99999987576396399</v>
      </c>
    </row>
    <row r="702" spans="1:12" x14ac:dyDescent="0.2">
      <c r="A702" t="s">
        <v>3549</v>
      </c>
      <c r="B702" t="s">
        <v>3550</v>
      </c>
      <c r="C702" t="s">
        <v>14</v>
      </c>
      <c r="D702" t="s">
        <v>3036</v>
      </c>
      <c r="E702" s="1" t="s">
        <v>16</v>
      </c>
      <c r="F702" t="s">
        <v>11</v>
      </c>
      <c r="G702" t="s">
        <v>3551</v>
      </c>
      <c r="H702" t="s">
        <v>3552</v>
      </c>
      <c r="I702" t="s">
        <v>3553</v>
      </c>
      <c r="J702">
        <v>1.42937047379627E-8</v>
      </c>
      <c r="K702">
        <v>9.4474798343874804E-6</v>
      </c>
      <c r="L702">
        <v>0.999990538226461</v>
      </c>
    </row>
    <row r="703" spans="1:12" x14ac:dyDescent="0.2">
      <c r="A703" t="s">
        <v>6181</v>
      </c>
      <c r="B703" t="s">
        <v>6182</v>
      </c>
      <c r="C703" t="s">
        <v>660</v>
      </c>
      <c r="D703" t="s">
        <v>5924</v>
      </c>
      <c r="E703" s="1" t="s">
        <v>16</v>
      </c>
      <c r="F703" t="s">
        <v>9</v>
      </c>
      <c r="G703" t="s">
        <v>6183</v>
      </c>
      <c r="H703" t="s">
        <v>6184</v>
      </c>
      <c r="I703" t="s">
        <v>6185</v>
      </c>
      <c r="J703">
        <v>0.53508971588969201</v>
      </c>
      <c r="K703">
        <v>9.7535833561190694E-7</v>
      </c>
      <c r="L703">
        <v>0.46490930875197201</v>
      </c>
    </row>
    <row r="704" spans="1:12" x14ac:dyDescent="0.2">
      <c r="A704" t="s">
        <v>3605</v>
      </c>
      <c r="B704" t="s">
        <v>3606</v>
      </c>
      <c r="C704" t="s">
        <v>14</v>
      </c>
      <c r="D704" t="s">
        <v>3036</v>
      </c>
      <c r="E704" s="1" t="s">
        <v>16</v>
      </c>
      <c r="F704" t="s">
        <v>10</v>
      </c>
      <c r="G704" t="s">
        <v>3607</v>
      </c>
      <c r="H704" t="s">
        <v>3608</v>
      </c>
      <c r="I704" t="s">
        <v>19</v>
      </c>
      <c r="J704">
        <v>1.5201624318747599E-12</v>
      </c>
      <c r="K704">
        <v>0.99999980803863397</v>
      </c>
      <c r="L704">
        <v>1.9195984584737401E-7</v>
      </c>
    </row>
    <row r="705" spans="1:12" x14ac:dyDescent="0.2">
      <c r="A705" t="s">
        <v>5256</v>
      </c>
      <c r="B705" t="s">
        <v>5257</v>
      </c>
      <c r="C705" t="s">
        <v>660</v>
      </c>
      <c r="D705" t="s">
        <v>4127</v>
      </c>
      <c r="E705" s="1" t="s">
        <v>330</v>
      </c>
      <c r="F705" t="s">
        <v>11</v>
      </c>
      <c r="G705" t="s">
        <v>5258</v>
      </c>
      <c r="H705" t="s">
        <v>5259</v>
      </c>
      <c r="I705" t="s">
        <v>5260</v>
      </c>
      <c r="J705">
        <v>1.62651172322744E-4</v>
      </c>
      <c r="K705">
        <v>5.3057495402199501E-17</v>
      </c>
      <c r="L705">
        <v>0.99983734882767705</v>
      </c>
    </row>
    <row r="706" spans="1:12" x14ac:dyDescent="0.2">
      <c r="A706" t="s">
        <v>1137</v>
      </c>
      <c r="B706" t="s">
        <v>1146</v>
      </c>
      <c r="C706" t="s">
        <v>14</v>
      </c>
      <c r="D706" t="s">
        <v>407</v>
      </c>
      <c r="E706" s="1" t="s">
        <v>16</v>
      </c>
      <c r="F706" t="s">
        <v>11</v>
      </c>
      <c r="G706" t="s">
        <v>1147</v>
      </c>
      <c r="H706" t="s">
        <v>1148</v>
      </c>
      <c r="I706" t="s">
        <v>1149</v>
      </c>
      <c r="J706">
        <v>1.7415565281370899E-4</v>
      </c>
      <c r="K706">
        <v>3.82659429983372E-9</v>
      </c>
      <c r="L706">
        <v>0.99982584052059198</v>
      </c>
    </row>
    <row r="707" spans="1:12" x14ac:dyDescent="0.2">
      <c r="A707" t="s">
        <v>1137</v>
      </c>
      <c r="B707" t="s">
        <v>1150</v>
      </c>
      <c r="C707" t="s">
        <v>14</v>
      </c>
      <c r="D707" t="s">
        <v>407</v>
      </c>
      <c r="E707" s="1" t="s">
        <v>16</v>
      </c>
      <c r="F707" t="s">
        <v>11</v>
      </c>
      <c r="G707" t="s">
        <v>1151</v>
      </c>
      <c r="H707" t="s">
        <v>1152</v>
      </c>
      <c r="I707" t="s">
        <v>1153</v>
      </c>
      <c r="J707">
        <v>1.18816685802082E-4</v>
      </c>
      <c r="K707">
        <v>1.56463195882726E-7</v>
      </c>
      <c r="L707">
        <v>0.999881026851002</v>
      </c>
    </row>
    <row r="708" spans="1:12" x14ac:dyDescent="0.2">
      <c r="A708" t="s">
        <v>1137</v>
      </c>
      <c r="B708" t="s">
        <v>1138</v>
      </c>
      <c r="C708" t="s">
        <v>14</v>
      </c>
      <c r="D708" t="s">
        <v>407</v>
      </c>
      <c r="E708" s="1" t="s">
        <v>16</v>
      </c>
      <c r="F708" t="s">
        <v>11</v>
      </c>
      <c r="G708" t="s">
        <v>1139</v>
      </c>
      <c r="H708" t="s">
        <v>1140</v>
      </c>
      <c r="I708" t="s">
        <v>1141</v>
      </c>
      <c r="J708">
        <v>4.9437232338974999E-5</v>
      </c>
      <c r="K708">
        <v>9.1508712409804398E-7</v>
      </c>
      <c r="L708">
        <v>0.99994964768053696</v>
      </c>
    </row>
    <row r="709" spans="1:12" x14ac:dyDescent="0.2">
      <c r="A709" t="s">
        <v>1137</v>
      </c>
      <c r="B709" t="s">
        <v>8916</v>
      </c>
      <c r="C709" t="s">
        <v>14</v>
      </c>
      <c r="D709" t="s">
        <v>8821</v>
      </c>
      <c r="E709" s="1" t="s">
        <v>16</v>
      </c>
      <c r="F709" t="s">
        <v>11</v>
      </c>
      <c r="G709" t="s">
        <v>8917</v>
      </c>
      <c r="H709" t="s">
        <v>8918</v>
      </c>
      <c r="I709" t="s">
        <v>8919</v>
      </c>
      <c r="J709">
        <v>1.0111395287008501E-5</v>
      </c>
      <c r="K709">
        <v>6.3091795908695097E-8</v>
      </c>
      <c r="L709">
        <v>0.99998982551291704</v>
      </c>
    </row>
    <row r="710" spans="1:12" x14ac:dyDescent="0.2">
      <c r="A710" t="s">
        <v>1137</v>
      </c>
      <c r="B710" t="s">
        <v>1138</v>
      </c>
      <c r="C710" t="s">
        <v>14</v>
      </c>
      <c r="D710" t="s">
        <v>407</v>
      </c>
      <c r="E710" s="1" t="s">
        <v>16</v>
      </c>
      <c r="F710" t="s">
        <v>11</v>
      </c>
      <c r="G710" t="s">
        <v>1152</v>
      </c>
      <c r="H710" t="s">
        <v>1154</v>
      </c>
      <c r="I710" t="s">
        <v>1155</v>
      </c>
      <c r="J710">
        <v>1.3024709171015801E-6</v>
      </c>
      <c r="K710">
        <v>1.02782745929979E-7</v>
      </c>
      <c r="L710">
        <v>0.99999859474633701</v>
      </c>
    </row>
    <row r="711" spans="1:12" x14ac:dyDescent="0.2">
      <c r="A711" t="s">
        <v>1137</v>
      </c>
      <c r="B711" t="s">
        <v>1142</v>
      </c>
      <c r="C711" t="s">
        <v>14</v>
      </c>
      <c r="D711" t="s">
        <v>407</v>
      </c>
      <c r="E711" s="1" t="s">
        <v>16</v>
      </c>
      <c r="F711" t="s">
        <v>11</v>
      </c>
      <c r="G711" t="s">
        <v>1143</v>
      </c>
      <c r="H711" t="s">
        <v>1144</v>
      </c>
      <c r="I711" t="s">
        <v>1145</v>
      </c>
      <c r="J711">
        <v>1.73489031279391E-8</v>
      </c>
      <c r="K711">
        <v>8.6350453031990195E-10</v>
      </c>
      <c r="L711">
        <v>0.99999998178759197</v>
      </c>
    </row>
    <row r="712" spans="1:12" x14ac:dyDescent="0.2">
      <c r="A712" t="s">
        <v>5623</v>
      </c>
      <c r="B712" t="s">
        <v>5624</v>
      </c>
      <c r="C712" t="s">
        <v>14</v>
      </c>
      <c r="D712" t="s">
        <v>4127</v>
      </c>
      <c r="E712" s="1" t="s">
        <v>16</v>
      </c>
      <c r="F712" t="s">
        <v>11</v>
      </c>
      <c r="G712" t="s">
        <v>5625</v>
      </c>
      <c r="H712" t="s">
        <v>5626</v>
      </c>
      <c r="I712" t="s">
        <v>5627</v>
      </c>
      <c r="J712">
        <v>3.2854668368246501E-4</v>
      </c>
      <c r="K712">
        <v>5.0129568943165799E-11</v>
      </c>
      <c r="L712">
        <v>0.999671453266188</v>
      </c>
    </row>
    <row r="713" spans="1:12" x14ac:dyDescent="0.2">
      <c r="A713" t="s">
        <v>5623</v>
      </c>
      <c r="B713" t="s">
        <v>9043</v>
      </c>
      <c r="C713" t="s">
        <v>14</v>
      </c>
      <c r="D713" t="s">
        <v>8821</v>
      </c>
      <c r="E713" s="1" t="s">
        <v>16</v>
      </c>
      <c r="F713" t="s">
        <v>11</v>
      </c>
      <c r="G713" t="s">
        <v>19</v>
      </c>
      <c r="H713" t="s">
        <v>9044</v>
      </c>
      <c r="I713" t="s">
        <v>9045</v>
      </c>
      <c r="J713">
        <v>1.6741116995612999E-6</v>
      </c>
      <c r="K713">
        <v>1.9326601896421701E-7</v>
      </c>
      <c r="L713">
        <v>0.99999813262228099</v>
      </c>
    </row>
    <row r="714" spans="1:12" x14ac:dyDescent="0.2">
      <c r="A714" t="s">
        <v>3320</v>
      </c>
      <c r="B714">
        <v>219700</v>
      </c>
      <c r="C714" t="s">
        <v>660</v>
      </c>
      <c r="D714" t="s">
        <v>3906</v>
      </c>
      <c r="E714" s="1" t="s">
        <v>16</v>
      </c>
      <c r="F714" t="s">
        <v>9</v>
      </c>
      <c r="G714" t="s">
        <v>19</v>
      </c>
      <c r="H714" t="s">
        <v>4010</v>
      </c>
      <c r="I714" t="s">
        <v>4011</v>
      </c>
      <c r="J714">
        <v>0.65236829294170495</v>
      </c>
      <c r="K714">
        <v>2.1260282708051899E-9</v>
      </c>
      <c r="L714">
        <v>0.34763170493226703</v>
      </c>
    </row>
    <row r="715" spans="1:12" x14ac:dyDescent="0.2">
      <c r="A715" t="s">
        <v>3320</v>
      </c>
      <c r="B715" t="s">
        <v>6116</v>
      </c>
      <c r="C715" t="s">
        <v>14</v>
      </c>
      <c r="D715" t="s">
        <v>5924</v>
      </c>
      <c r="E715" s="1" t="s">
        <v>16</v>
      </c>
      <c r="F715" t="s">
        <v>11</v>
      </c>
      <c r="G715" t="s">
        <v>19</v>
      </c>
      <c r="H715" t="s">
        <v>6117</v>
      </c>
      <c r="I715" t="s">
        <v>6118</v>
      </c>
      <c r="J715">
        <v>2.1101319569254502E-6</v>
      </c>
      <c r="K715">
        <v>1.57614213373952E-2</v>
      </c>
      <c r="L715">
        <v>0.98423646853064795</v>
      </c>
    </row>
    <row r="716" spans="1:12" x14ac:dyDescent="0.2">
      <c r="A716" t="s">
        <v>3320</v>
      </c>
      <c r="B716" t="s">
        <v>3321</v>
      </c>
      <c r="C716" t="s">
        <v>14</v>
      </c>
      <c r="D716" t="s">
        <v>3036</v>
      </c>
      <c r="E716" s="1" t="s">
        <v>16</v>
      </c>
      <c r="F716" t="s">
        <v>10</v>
      </c>
      <c r="G716" t="s">
        <v>3322</v>
      </c>
      <c r="H716" t="s">
        <v>3323</v>
      </c>
      <c r="I716" t="s">
        <v>3324</v>
      </c>
      <c r="J716">
        <v>2.3704839152782201E-15</v>
      </c>
      <c r="K716">
        <v>0.99999997139758301</v>
      </c>
      <c r="L716">
        <v>2.8602414916867799E-8</v>
      </c>
    </row>
    <row r="717" spans="1:12" x14ac:dyDescent="0.2">
      <c r="A717" t="s">
        <v>1510</v>
      </c>
      <c r="B717" t="s">
        <v>1511</v>
      </c>
      <c r="C717" t="s">
        <v>660</v>
      </c>
      <c r="D717" t="s">
        <v>407</v>
      </c>
      <c r="E717" s="1" t="s">
        <v>16</v>
      </c>
      <c r="F717" t="s">
        <v>11</v>
      </c>
      <c r="G717" t="s">
        <v>1512</v>
      </c>
      <c r="H717" t="s">
        <v>1513</v>
      </c>
      <c r="I717" t="s">
        <v>1514</v>
      </c>
      <c r="J717">
        <v>1.4225506238608001E-4</v>
      </c>
      <c r="K717">
        <v>3.4873560097135899E-10</v>
      </c>
      <c r="L717">
        <v>0.99985774458887799</v>
      </c>
    </row>
    <row r="718" spans="1:12" x14ac:dyDescent="0.2">
      <c r="A718" t="s">
        <v>968</v>
      </c>
      <c r="B718" t="s">
        <v>4427</v>
      </c>
      <c r="C718" t="s">
        <v>74</v>
      </c>
      <c r="D718" t="s">
        <v>4127</v>
      </c>
      <c r="E718" s="1" t="s">
        <v>16</v>
      </c>
      <c r="F718" t="s">
        <v>11</v>
      </c>
      <c r="G718" t="s">
        <v>4433</v>
      </c>
      <c r="H718" t="s">
        <v>4434</v>
      </c>
      <c r="I718" t="s">
        <v>19</v>
      </c>
      <c r="J718">
        <v>0.22935850578136699</v>
      </c>
      <c r="K718">
        <v>2.3250998532503101E-5</v>
      </c>
      <c r="L718">
        <v>0.77061824322009997</v>
      </c>
    </row>
    <row r="719" spans="1:12" x14ac:dyDescent="0.2">
      <c r="A719" t="s">
        <v>968</v>
      </c>
      <c r="B719" t="s">
        <v>4427</v>
      </c>
      <c r="C719" t="s">
        <v>74</v>
      </c>
      <c r="D719" t="s">
        <v>4127</v>
      </c>
      <c r="E719" s="1" t="s">
        <v>16</v>
      </c>
      <c r="F719" t="s">
        <v>11</v>
      </c>
      <c r="G719" t="s">
        <v>4428</v>
      </c>
      <c r="H719" t="s">
        <v>4429</v>
      </c>
      <c r="I719" t="s">
        <v>4430</v>
      </c>
      <c r="J719">
        <v>5.8744867216178904E-3</v>
      </c>
      <c r="K719">
        <v>1.1307561001917399E-7</v>
      </c>
      <c r="L719">
        <v>0.99412540020277196</v>
      </c>
    </row>
    <row r="720" spans="1:12" x14ac:dyDescent="0.2">
      <c r="A720" t="s">
        <v>968</v>
      </c>
      <c r="B720" t="s">
        <v>973</v>
      </c>
      <c r="C720" t="s">
        <v>14</v>
      </c>
      <c r="D720" t="s">
        <v>407</v>
      </c>
      <c r="E720" s="1" t="s">
        <v>16</v>
      </c>
      <c r="F720" t="s">
        <v>11</v>
      </c>
      <c r="G720" t="s">
        <v>974</v>
      </c>
      <c r="H720" t="s">
        <v>975</v>
      </c>
      <c r="I720" t="s">
        <v>976</v>
      </c>
      <c r="J720">
        <v>3.1781527549537602E-4</v>
      </c>
      <c r="K720">
        <v>2.9603334203157502E-10</v>
      </c>
      <c r="L720">
        <v>0.99968218442847101</v>
      </c>
    </row>
    <row r="721" spans="1:12" x14ac:dyDescent="0.2">
      <c r="A721" t="s">
        <v>968</v>
      </c>
      <c r="B721" t="s">
        <v>4423</v>
      </c>
      <c r="C721" t="s">
        <v>74</v>
      </c>
      <c r="D721" t="s">
        <v>4127</v>
      </c>
      <c r="E721" s="1" t="s">
        <v>16</v>
      </c>
      <c r="F721" t="s">
        <v>11</v>
      </c>
      <c r="G721" t="s">
        <v>4429</v>
      </c>
      <c r="H721" t="s">
        <v>4431</v>
      </c>
      <c r="I721" t="s">
        <v>4432</v>
      </c>
      <c r="J721">
        <v>2.8572274849232397E-4</v>
      </c>
      <c r="K721">
        <v>1.9163916218124899E-10</v>
      </c>
      <c r="L721">
        <v>0.99971427705986904</v>
      </c>
    </row>
    <row r="722" spans="1:12" x14ac:dyDescent="0.2">
      <c r="A722" t="s">
        <v>968</v>
      </c>
      <c r="B722" t="s">
        <v>4435</v>
      </c>
      <c r="C722" t="s">
        <v>74</v>
      </c>
      <c r="D722" t="s">
        <v>4127</v>
      </c>
      <c r="E722" s="1" t="s">
        <v>16</v>
      </c>
      <c r="F722" t="s">
        <v>11</v>
      </c>
      <c r="G722" t="s">
        <v>19</v>
      </c>
      <c r="H722" t="s">
        <v>4436</v>
      </c>
      <c r="I722" t="s">
        <v>4437</v>
      </c>
      <c r="J722">
        <v>1.7856458313094699E-4</v>
      </c>
      <c r="K722">
        <v>6.9544766447578605E-8</v>
      </c>
      <c r="L722">
        <v>0.99982136587210302</v>
      </c>
    </row>
    <row r="723" spans="1:12" x14ac:dyDescent="0.2">
      <c r="A723" t="s">
        <v>968</v>
      </c>
      <c r="B723" t="s">
        <v>4423</v>
      </c>
      <c r="C723" t="s">
        <v>74</v>
      </c>
      <c r="D723" t="s">
        <v>4127</v>
      </c>
      <c r="E723" s="1" t="s">
        <v>16</v>
      </c>
      <c r="F723" t="s">
        <v>11</v>
      </c>
      <c r="G723" t="s">
        <v>4424</v>
      </c>
      <c r="H723" t="s">
        <v>4425</v>
      </c>
      <c r="I723" t="s">
        <v>4426</v>
      </c>
      <c r="J723">
        <v>2.66975038877905E-5</v>
      </c>
      <c r="K723">
        <v>3.1160749087435198E-9</v>
      </c>
      <c r="L723">
        <v>0.99997329938003698</v>
      </c>
    </row>
    <row r="724" spans="1:12" x14ac:dyDescent="0.2">
      <c r="A724" t="s">
        <v>968</v>
      </c>
      <c r="B724" t="s">
        <v>969</v>
      </c>
      <c r="C724" t="s">
        <v>14</v>
      </c>
      <c r="D724" t="s">
        <v>407</v>
      </c>
      <c r="E724" s="1" t="s">
        <v>16</v>
      </c>
      <c r="F724" t="s">
        <v>11</v>
      </c>
      <c r="G724" t="s">
        <v>970</v>
      </c>
      <c r="H724" t="s">
        <v>971</v>
      </c>
      <c r="I724" t="s">
        <v>972</v>
      </c>
      <c r="J724">
        <v>7.6203303485555097E-7</v>
      </c>
      <c r="K724">
        <v>2.26042046693157E-9</v>
      </c>
      <c r="L724">
        <v>0.99999923570654503</v>
      </c>
    </row>
    <row r="725" spans="1:12" x14ac:dyDescent="0.2">
      <c r="A725" t="s">
        <v>4796</v>
      </c>
      <c r="B725" t="s">
        <v>4797</v>
      </c>
      <c r="C725" t="s">
        <v>74</v>
      </c>
      <c r="D725" t="s">
        <v>4127</v>
      </c>
      <c r="E725" s="1" t="s">
        <v>330</v>
      </c>
      <c r="F725" t="s">
        <v>11</v>
      </c>
      <c r="G725" t="s">
        <v>4798</v>
      </c>
      <c r="H725" t="s">
        <v>4799</v>
      </c>
      <c r="I725" t="s">
        <v>19</v>
      </c>
      <c r="J725">
        <v>1.71240068228543E-11</v>
      </c>
      <c r="K725">
        <v>3.0922174796005501E-14</v>
      </c>
      <c r="L725">
        <v>0.99999999998284494</v>
      </c>
    </row>
    <row r="726" spans="1:12" x14ac:dyDescent="0.2">
      <c r="A726" t="s">
        <v>2372</v>
      </c>
      <c r="B726" t="s">
        <v>5402</v>
      </c>
      <c r="C726" t="s">
        <v>14</v>
      </c>
      <c r="D726" t="s">
        <v>4127</v>
      </c>
      <c r="E726" s="1" t="s">
        <v>16</v>
      </c>
      <c r="F726" t="s">
        <v>11</v>
      </c>
      <c r="G726" t="s">
        <v>5403</v>
      </c>
      <c r="H726" t="s">
        <v>5404</v>
      </c>
      <c r="I726" t="s">
        <v>5405</v>
      </c>
      <c r="J726">
        <v>9.6585043204825402E-2</v>
      </c>
      <c r="K726">
        <v>3.9589386306012097E-6</v>
      </c>
      <c r="L726">
        <v>0.903410997856544</v>
      </c>
    </row>
    <row r="727" spans="1:12" x14ac:dyDescent="0.2">
      <c r="A727" t="s">
        <v>2372</v>
      </c>
      <c r="B727" t="s">
        <v>2373</v>
      </c>
      <c r="C727" t="s">
        <v>213</v>
      </c>
      <c r="D727" t="s">
        <v>407</v>
      </c>
      <c r="E727" s="1" t="s">
        <v>16</v>
      </c>
      <c r="F727" t="s">
        <v>10</v>
      </c>
      <c r="G727" t="s">
        <v>2374</v>
      </c>
      <c r="H727" t="s">
        <v>2375</v>
      </c>
      <c r="I727" t="s">
        <v>19</v>
      </c>
      <c r="J727">
        <v>2.46292036352813E-9</v>
      </c>
      <c r="K727">
        <v>0.99999999349226798</v>
      </c>
      <c r="L727">
        <v>4.0448115433745301E-9</v>
      </c>
    </row>
    <row r="728" spans="1:12" x14ac:dyDescent="0.2">
      <c r="A728" t="s">
        <v>5025</v>
      </c>
      <c r="B728" t="s">
        <v>5026</v>
      </c>
      <c r="C728" t="s">
        <v>14</v>
      </c>
      <c r="D728" t="s">
        <v>4127</v>
      </c>
      <c r="E728" s="1" t="s">
        <v>16</v>
      </c>
      <c r="F728" t="s">
        <v>11</v>
      </c>
      <c r="G728" t="s">
        <v>5027</v>
      </c>
      <c r="H728" t="s">
        <v>5028</v>
      </c>
      <c r="I728" t="s">
        <v>5029</v>
      </c>
      <c r="J728">
        <v>7.3912369737787602E-6</v>
      </c>
      <c r="K728">
        <v>5.3657656307275098E-8</v>
      </c>
      <c r="L728">
        <v>0.99999255510537</v>
      </c>
    </row>
    <row r="729" spans="1:12" x14ac:dyDescent="0.2">
      <c r="A729" t="s">
        <v>870</v>
      </c>
      <c r="B729" t="s">
        <v>873</v>
      </c>
      <c r="C729" t="s">
        <v>74</v>
      </c>
      <c r="D729" t="s">
        <v>407</v>
      </c>
      <c r="E729" s="1" t="s">
        <v>16</v>
      </c>
      <c r="F729" t="s">
        <v>11</v>
      </c>
      <c r="G729" t="s">
        <v>874</v>
      </c>
      <c r="H729" t="s">
        <v>875</v>
      </c>
      <c r="I729" t="s">
        <v>876</v>
      </c>
      <c r="J729">
        <v>0.22718664593297699</v>
      </c>
      <c r="K729">
        <v>3.4275727192914303E-5</v>
      </c>
      <c r="L729">
        <v>0.77277907833983095</v>
      </c>
    </row>
    <row r="730" spans="1:12" x14ac:dyDescent="0.2">
      <c r="A730" t="s">
        <v>870</v>
      </c>
      <c r="B730" t="s">
        <v>871</v>
      </c>
      <c r="C730" t="s">
        <v>74</v>
      </c>
      <c r="D730" t="s">
        <v>407</v>
      </c>
      <c r="E730" s="1" t="s">
        <v>16</v>
      </c>
      <c r="F730" t="s">
        <v>11</v>
      </c>
      <c r="G730" t="s">
        <v>19</v>
      </c>
      <c r="H730" t="s">
        <v>872</v>
      </c>
      <c r="I730" t="s">
        <v>19</v>
      </c>
      <c r="J730">
        <v>6.3004254992420602E-8</v>
      </c>
      <c r="K730">
        <v>4.1259473121959402E-6</v>
      </c>
      <c r="L730">
        <v>0.99999581104843305</v>
      </c>
    </row>
    <row r="731" spans="1:12" x14ac:dyDescent="0.2">
      <c r="A731" t="s">
        <v>515</v>
      </c>
      <c r="B731" t="s">
        <v>516</v>
      </c>
      <c r="C731" t="s">
        <v>74</v>
      </c>
      <c r="D731" t="s">
        <v>407</v>
      </c>
      <c r="E731" s="1" t="s">
        <v>16</v>
      </c>
      <c r="F731" t="s">
        <v>11</v>
      </c>
      <c r="G731" t="s">
        <v>517</v>
      </c>
      <c r="H731" t="s">
        <v>518</v>
      </c>
      <c r="I731" t="s">
        <v>519</v>
      </c>
      <c r="J731">
        <v>1.3769694647981899E-6</v>
      </c>
      <c r="K731">
        <v>3.52677768866849E-13</v>
      </c>
      <c r="L731">
        <v>0.99999862303018205</v>
      </c>
    </row>
    <row r="732" spans="1:12" x14ac:dyDescent="0.2">
      <c r="A732" t="s">
        <v>6566</v>
      </c>
      <c r="B732" t="s">
        <v>6573</v>
      </c>
      <c r="C732" t="s">
        <v>613</v>
      </c>
      <c r="D732" t="s">
        <v>6339</v>
      </c>
      <c r="E732" s="1" t="s">
        <v>16</v>
      </c>
      <c r="F732" t="s">
        <v>9</v>
      </c>
      <c r="G732" t="s">
        <v>6599</v>
      </c>
      <c r="H732" t="s">
        <v>6601</v>
      </c>
      <c r="I732" t="s">
        <v>6602</v>
      </c>
      <c r="J732">
        <v>0.99777522869329405</v>
      </c>
      <c r="K732">
        <v>9.4878182694297297E-4</v>
      </c>
      <c r="L732">
        <v>1.27598947976304E-3</v>
      </c>
    </row>
    <row r="733" spans="1:12" x14ac:dyDescent="0.2">
      <c r="A733" t="s">
        <v>6566</v>
      </c>
      <c r="B733" t="s">
        <v>6573</v>
      </c>
      <c r="C733" t="s">
        <v>613</v>
      </c>
      <c r="D733" t="s">
        <v>6339</v>
      </c>
      <c r="E733" s="1" t="s">
        <v>16</v>
      </c>
      <c r="F733" t="s">
        <v>9</v>
      </c>
      <c r="G733" t="s">
        <v>6595</v>
      </c>
      <c r="H733" t="s">
        <v>6596</v>
      </c>
      <c r="I733" t="s">
        <v>6597</v>
      </c>
      <c r="J733">
        <v>0.991855976775457</v>
      </c>
      <c r="K733">
        <v>9.9476752970398096E-11</v>
      </c>
      <c r="L733">
        <v>8.1440231250658902E-3</v>
      </c>
    </row>
    <row r="734" spans="1:12" x14ac:dyDescent="0.2">
      <c r="A734" t="s">
        <v>6566</v>
      </c>
      <c r="B734" t="s">
        <v>6573</v>
      </c>
      <c r="C734" t="s">
        <v>613</v>
      </c>
      <c r="D734" t="s">
        <v>6339</v>
      </c>
      <c r="E734" s="1" t="s">
        <v>16</v>
      </c>
      <c r="F734" t="s">
        <v>9</v>
      </c>
      <c r="G734" t="s">
        <v>6608</v>
      </c>
      <c r="H734" t="s">
        <v>6609</v>
      </c>
      <c r="I734" t="s">
        <v>6610</v>
      </c>
      <c r="J734">
        <v>0.95160214518677499</v>
      </c>
      <c r="K734">
        <v>1.21150025164725E-4</v>
      </c>
      <c r="L734">
        <v>4.8276704788060003E-2</v>
      </c>
    </row>
    <row r="735" spans="1:12" x14ac:dyDescent="0.2">
      <c r="A735" t="s">
        <v>6566</v>
      </c>
      <c r="B735" t="s">
        <v>6573</v>
      </c>
      <c r="C735" t="s">
        <v>613</v>
      </c>
      <c r="D735" t="s">
        <v>6339</v>
      </c>
      <c r="E735" s="1" t="s">
        <v>16</v>
      </c>
      <c r="F735" t="s">
        <v>9</v>
      </c>
      <c r="G735" t="s">
        <v>6584</v>
      </c>
      <c r="H735" t="s">
        <v>6585</v>
      </c>
      <c r="I735" t="s">
        <v>6586</v>
      </c>
      <c r="J735">
        <v>0.94130645107913602</v>
      </c>
      <c r="K735">
        <v>9.3346893628095793E-12</v>
      </c>
      <c r="L735">
        <v>5.86935489115296E-2</v>
      </c>
    </row>
    <row r="736" spans="1:12" x14ac:dyDescent="0.2">
      <c r="A736" t="s">
        <v>6566</v>
      </c>
      <c r="B736" t="s">
        <v>6573</v>
      </c>
      <c r="C736" t="s">
        <v>613</v>
      </c>
      <c r="D736" t="s">
        <v>6339</v>
      </c>
      <c r="E736" s="1" t="s">
        <v>16</v>
      </c>
      <c r="F736" t="s">
        <v>9</v>
      </c>
      <c r="G736" t="s">
        <v>6587</v>
      </c>
      <c r="H736" t="s">
        <v>6588</v>
      </c>
      <c r="I736" t="s">
        <v>6589</v>
      </c>
      <c r="J736">
        <v>0.92376283351966004</v>
      </c>
      <c r="K736">
        <v>2.9827809647895298E-13</v>
      </c>
      <c r="L736">
        <v>7.6237166480042196E-2</v>
      </c>
    </row>
    <row r="737" spans="1:12" x14ac:dyDescent="0.2">
      <c r="A737" t="s">
        <v>6566</v>
      </c>
      <c r="B737" t="s">
        <v>6573</v>
      </c>
      <c r="C737" t="s">
        <v>613</v>
      </c>
      <c r="D737" t="s">
        <v>6339</v>
      </c>
      <c r="E737" s="1" t="s">
        <v>16</v>
      </c>
      <c r="F737" t="s">
        <v>9</v>
      </c>
      <c r="G737" t="s">
        <v>6601</v>
      </c>
      <c r="H737" t="s">
        <v>6603</v>
      </c>
      <c r="I737" t="s">
        <v>6604</v>
      </c>
      <c r="J737">
        <v>0.91901384242463802</v>
      </c>
      <c r="K737">
        <v>2.1789592235252398E-3</v>
      </c>
      <c r="L737">
        <v>7.8807198351837193E-2</v>
      </c>
    </row>
    <row r="738" spans="1:12" x14ac:dyDescent="0.2">
      <c r="A738" t="s">
        <v>6566</v>
      </c>
      <c r="B738" t="s">
        <v>6573</v>
      </c>
      <c r="C738" t="s">
        <v>613</v>
      </c>
      <c r="D738" t="s">
        <v>6339</v>
      </c>
      <c r="E738" s="1" t="s">
        <v>16</v>
      </c>
      <c r="F738" t="s">
        <v>9</v>
      </c>
      <c r="G738" t="s">
        <v>6609</v>
      </c>
      <c r="H738" t="s">
        <v>6611</v>
      </c>
      <c r="I738" t="s">
        <v>6612</v>
      </c>
      <c r="J738">
        <v>0.91377139975452404</v>
      </c>
      <c r="K738">
        <v>7.0499973670878904E-6</v>
      </c>
      <c r="L738">
        <v>8.6221550248109097E-2</v>
      </c>
    </row>
    <row r="739" spans="1:12" x14ac:dyDescent="0.2">
      <c r="A739" t="s">
        <v>6566</v>
      </c>
      <c r="B739" t="s">
        <v>6573</v>
      </c>
      <c r="C739" t="s">
        <v>613</v>
      </c>
      <c r="D739" t="s">
        <v>6339</v>
      </c>
      <c r="E739" s="1" t="s">
        <v>16</v>
      </c>
      <c r="F739" t="s">
        <v>9</v>
      </c>
      <c r="G739" t="s">
        <v>6598</v>
      </c>
      <c r="H739" t="s">
        <v>6599</v>
      </c>
      <c r="I739" t="s">
        <v>6600</v>
      </c>
      <c r="J739">
        <v>0.89279402165183797</v>
      </c>
      <c r="K739">
        <v>1.05398724284113E-3</v>
      </c>
      <c r="L739">
        <v>0.106151991105321</v>
      </c>
    </row>
    <row r="740" spans="1:12" x14ac:dyDescent="0.2">
      <c r="A740" t="s">
        <v>6566</v>
      </c>
      <c r="B740" t="s">
        <v>6573</v>
      </c>
      <c r="C740" t="s">
        <v>613</v>
      </c>
      <c r="D740" t="s">
        <v>6339</v>
      </c>
      <c r="E740" s="1" t="s">
        <v>16</v>
      </c>
      <c r="F740" t="s">
        <v>9</v>
      </c>
      <c r="G740" t="s">
        <v>6605</v>
      </c>
      <c r="H740" t="s">
        <v>6606</v>
      </c>
      <c r="I740" t="s">
        <v>6607</v>
      </c>
      <c r="J740">
        <v>0.61093476868970897</v>
      </c>
      <c r="K740">
        <v>7.5666287071752204E-6</v>
      </c>
      <c r="L740">
        <v>0.38905766468158398</v>
      </c>
    </row>
    <row r="741" spans="1:12" x14ac:dyDescent="0.2">
      <c r="A741" t="s">
        <v>6566</v>
      </c>
      <c r="B741" t="s">
        <v>6573</v>
      </c>
      <c r="C741" t="s">
        <v>613</v>
      </c>
      <c r="D741" t="s">
        <v>6339</v>
      </c>
      <c r="E741" s="1" t="s">
        <v>16</v>
      </c>
      <c r="F741" t="s">
        <v>11</v>
      </c>
      <c r="G741" t="s">
        <v>6591</v>
      </c>
      <c r="H741" t="s">
        <v>6593</v>
      </c>
      <c r="I741" t="s">
        <v>6594</v>
      </c>
      <c r="J741">
        <v>0.10198383991899899</v>
      </c>
      <c r="K741">
        <v>1.4132920377258799E-5</v>
      </c>
      <c r="L741">
        <v>0.89800202716062405</v>
      </c>
    </row>
    <row r="742" spans="1:12" x14ac:dyDescent="0.2">
      <c r="A742" t="s">
        <v>6566</v>
      </c>
      <c r="B742" t="s">
        <v>6573</v>
      </c>
      <c r="C742" t="s">
        <v>613</v>
      </c>
      <c r="D742" t="s">
        <v>6339</v>
      </c>
      <c r="E742" s="1" t="s">
        <v>16</v>
      </c>
      <c r="F742" t="s">
        <v>11</v>
      </c>
      <c r="G742" t="s">
        <v>6581</v>
      </c>
      <c r="H742" t="s">
        <v>6582</v>
      </c>
      <c r="I742" t="s">
        <v>6583</v>
      </c>
      <c r="J742">
        <v>5.3866708438409197E-2</v>
      </c>
      <c r="K742">
        <v>7.6921869663123999E-9</v>
      </c>
      <c r="L742">
        <v>0.94613328386940398</v>
      </c>
    </row>
    <row r="743" spans="1:12" x14ac:dyDescent="0.2">
      <c r="A743" t="s">
        <v>6566</v>
      </c>
      <c r="B743" t="s">
        <v>6573</v>
      </c>
      <c r="C743" t="s">
        <v>74</v>
      </c>
      <c r="D743" t="s">
        <v>6339</v>
      </c>
      <c r="E743" s="1" t="s">
        <v>16</v>
      </c>
      <c r="F743" t="s">
        <v>11</v>
      </c>
      <c r="G743" t="s">
        <v>19</v>
      </c>
      <c r="H743" t="s">
        <v>6579</v>
      </c>
      <c r="I743" t="s">
        <v>6580</v>
      </c>
      <c r="J743">
        <v>8.8336037160040605E-3</v>
      </c>
      <c r="K743">
        <v>5.7245503069019098E-4</v>
      </c>
      <c r="L743">
        <v>0.99059394125330602</v>
      </c>
    </row>
    <row r="744" spans="1:12" x14ac:dyDescent="0.2">
      <c r="A744" t="s">
        <v>6566</v>
      </c>
      <c r="B744" t="s">
        <v>6573</v>
      </c>
      <c r="C744" t="s">
        <v>613</v>
      </c>
      <c r="D744" t="s">
        <v>6339</v>
      </c>
      <c r="E744" s="1" t="s">
        <v>16</v>
      </c>
      <c r="F744" t="s">
        <v>11</v>
      </c>
      <c r="G744" t="s">
        <v>6590</v>
      </c>
      <c r="H744" t="s">
        <v>6591</v>
      </c>
      <c r="I744" t="s">
        <v>6592</v>
      </c>
      <c r="J744">
        <v>9.9348187674977106E-5</v>
      </c>
      <c r="K744">
        <v>1.7049164280314599E-7</v>
      </c>
      <c r="L744">
        <v>0.99990048132068199</v>
      </c>
    </row>
    <row r="745" spans="1:12" x14ac:dyDescent="0.2">
      <c r="A745" t="s">
        <v>6566</v>
      </c>
      <c r="B745" t="s">
        <v>6567</v>
      </c>
      <c r="C745" t="s">
        <v>74</v>
      </c>
      <c r="D745" t="s">
        <v>6339</v>
      </c>
      <c r="E745" s="1" t="s">
        <v>16</v>
      </c>
      <c r="F745" t="s">
        <v>11</v>
      </c>
      <c r="G745" t="s">
        <v>6577</v>
      </c>
      <c r="H745" t="s">
        <v>6578</v>
      </c>
      <c r="I745" t="s">
        <v>19</v>
      </c>
      <c r="J745">
        <v>4.7717443373744603E-6</v>
      </c>
      <c r="K745">
        <v>3.0907441214442898E-10</v>
      </c>
      <c r="L745">
        <v>0.99999522794658802</v>
      </c>
    </row>
    <row r="746" spans="1:12" x14ac:dyDescent="0.2">
      <c r="A746" t="s">
        <v>6566</v>
      </c>
      <c r="B746" t="s">
        <v>6567</v>
      </c>
      <c r="C746" t="s">
        <v>74</v>
      </c>
      <c r="D746" t="s">
        <v>6339</v>
      </c>
      <c r="E746" s="1" t="s">
        <v>16</v>
      </c>
      <c r="F746" t="s">
        <v>11</v>
      </c>
      <c r="G746" t="s">
        <v>6570</v>
      </c>
      <c r="H746" t="s">
        <v>6571</v>
      </c>
      <c r="I746" t="s">
        <v>6572</v>
      </c>
      <c r="J746">
        <v>5.0493935289904098E-8</v>
      </c>
      <c r="K746">
        <v>8.9216954019135393E-9</v>
      </c>
      <c r="L746">
        <v>0.99999994058436903</v>
      </c>
    </row>
    <row r="747" spans="1:12" x14ac:dyDescent="0.2">
      <c r="A747" t="s">
        <v>6566</v>
      </c>
      <c r="B747" t="s">
        <v>6573</v>
      </c>
      <c r="C747" t="s">
        <v>74</v>
      </c>
      <c r="D747" t="s">
        <v>6339</v>
      </c>
      <c r="E747" s="1" t="s">
        <v>16</v>
      </c>
      <c r="F747" t="s">
        <v>11</v>
      </c>
      <c r="G747" t="s">
        <v>6574</v>
      </c>
      <c r="H747" t="s">
        <v>6575</v>
      </c>
      <c r="I747" t="s">
        <v>6576</v>
      </c>
      <c r="J747">
        <v>3.6941746058243897E-8</v>
      </c>
      <c r="K747">
        <v>7.9700404916267597E-10</v>
      </c>
      <c r="L747">
        <v>0.99999996226124999</v>
      </c>
    </row>
    <row r="748" spans="1:12" x14ac:dyDescent="0.2">
      <c r="A748" t="s">
        <v>6566</v>
      </c>
      <c r="B748" t="s">
        <v>6567</v>
      </c>
      <c r="C748" t="s">
        <v>14</v>
      </c>
      <c r="D748" t="s">
        <v>6339</v>
      </c>
      <c r="E748" s="1" t="s">
        <v>16</v>
      </c>
      <c r="F748" t="s">
        <v>11</v>
      </c>
      <c r="G748" t="s">
        <v>6568</v>
      </c>
      <c r="H748" t="s">
        <v>6569</v>
      </c>
      <c r="I748" t="s">
        <v>19</v>
      </c>
      <c r="J748">
        <v>1.00102528700615E-9</v>
      </c>
      <c r="K748">
        <v>6.2030683010953098E-8</v>
      </c>
      <c r="L748">
        <v>0.99999993696829204</v>
      </c>
    </row>
    <row r="749" spans="1:12" x14ac:dyDescent="0.2">
      <c r="A749" t="s">
        <v>2551</v>
      </c>
      <c r="B749" t="s">
        <v>2556</v>
      </c>
      <c r="C749" t="s">
        <v>74</v>
      </c>
      <c r="D749" t="s">
        <v>407</v>
      </c>
      <c r="E749" s="1" t="s">
        <v>16</v>
      </c>
      <c r="F749" t="s">
        <v>10</v>
      </c>
      <c r="G749" t="s">
        <v>2557</v>
      </c>
      <c r="H749" t="s">
        <v>2558</v>
      </c>
      <c r="I749" t="s">
        <v>19</v>
      </c>
      <c r="J749">
        <v>3.5022450546576098E-3</v>
      </c>
      <c r="K749">
        <v>0.983142652198158</v>
      </c>
      <c r="L749">
        <v>1.3355102747184201E-2</v>
      </c>
    </row>
    <row r="750" spans="1:12" x14ac:dyDescent="0.2">
      <c r="A750" t="s">
        <v>2551</v>
      </c>
      <c r="B750" t="s">
        <v>2552</v>
      </c>
      <c r="C750" t="s">
        <v>14</v>
      </c>
      <c r="D750" t="s">
        <v>407</v>
      </c>
      <c r="E750" s="1" t="s">
        <v>16</v>
      </c>
      <c r="F750" t="s">
        <v>11</v>
      </c>
      <c r="G750" t="s">
        <v>2553</v>
      </c>
      <c r="H750" t="s">
        <v>2554</v>
      </c>
      <c r="I750" t="s">
        <v>2555</v>
      </c>
      <c r="J750">
        <v>1.05763553198579E-10</v>
      </c>
      <c r="K750">
        <v>1.4303643944369501E-7</v>
      </c>
      <c r="L750">
        <v>0.99999985685779702</v>
      </c>
    </row>
    <row r="751" spans="1:12" x14ac:dyDescent="0.2">
      <c r="A751" t="s">
        <v>2551</v>
      </c>
      <c r="B751" t="s">
        <v>2559</v>
      </c>
      <c r="C751" t="s">
        <v>74</v>
      </c>
      <c r="D751" t="s">
        <v>407</v>
      </c>
      <c r="E751" s="1" t="s">
        <v>16</v>
      </c>
      <c r="F751" t="s">
        <v>10</v>
      </c>
      <c r="G751" t="s">
        <v>19</v>
      </c>
      <c r="H751" t="s">
        <v>2560</v>
      </c>
      <c r="I751" t="s">
        <v>2561</v>
      </c>
      <c r="J751">
        <v>1.54308903523176E-12</v>
      </c>
      <c r="K751">
        <v>0.99999999833336894</v>
      </c>
      <c r="L751">
        <v>1.6650879250642399E-9</v>
      </c>
    </row>
    <row r="752" spans="1:12" x14ac:dyDescent="0.2">
      <c r="A752" t="s">
        <v>2496</v>
      </c>
      <c r="B752" t="s">
        <v>2497</v>
      </c>
      <c r="C752" t="s">
        <v>26</v>
      </c>
      <c r="D752" t="s">
        <v>407</v>
      </c>
      <c r="E752" s="1" t="s">
        <v>16</v>
      </c>
      <c r="F752" t="s">
        <v>10</v>
      </c>
      <c r="G752" t="s">
        <v>2498</v>
      </c>
      <c r="H752" t="s">
        <v>2499</v>
      </c>
      <c r="I752" t="s">
        <v>2500</v>
      </c>
      <c r="J752">
        <v>9.4381236181719496E-7</v>
      </c>
      <c r="K752">
        <v>0.99999751574833096</v>
      </c>
      <c r="L752">
        <v>1.5404393075521E-6</v>
      </c>
    </row>
    <row r="753" spans="1:12" x14ac:dyDescent="0.2">
      <c r="A753" t="s">
        <v>393</v>
      </c>
      <c r="B753" t="s">
        <v>4909</v>
      </c>
      <c r="C753" t="s">
        <v>14</v>
      </c>
      <c r="D753" t="s">
        <v>4127</v>
      </c>
      <c r="E753" s="1" t="s">
        <v>16</v>
      </c>
      <c r="F753" t="s">
        <v>11</v>
      </c>
      <c r="G753" t="s">
        <v>4910</v>
      </c>
      <c r="H753" t="s">
        <v>4911</v>
      </c>
      <c r="I753" t="s">
        <v>19</v>
      </c>
      <c r="J753">
        <v>2.3795369676755999E-4</v>
      </c>
      <c r="K753">
        <v>1.3587050508202301E-9</v>
      </c>
      <c r="L753">
        <v>0.99976204494452703</v>
      </c>
    </row>
    <row r="754" spans="1:12" x14ac:dyDescent="0.2">
      <c r="A754" t="s">
        <v>393</v>
      </c>
      <c r="B754" t="s">
        <v>394</v>
      </c>
      <c r="C754" t="s">
        <v>26</v>
      </c>
      <c r="D754" t="s">
        <v>385</v>
      </c>
      <c r="E754" s="1" t="s">
        <v>16</v>
      </c>
      <c r="F754" t="s">
        <v>10</v>
      </c>
      <c r="G754" t="s">
        <v>19</v>
      </c>
      <c r="H754" t="s">
        <v>395</v>
      </c>
      <c r="I754" t="s">
        <v>396</v>
      </c>
      <c r="J754">
        <v>3.3997760099208498E-14</v>
      </c>
      <c r="K754">
        <v>0.99999999997494804</v>
      </c>
      <c r="L754">
        <v>2.5018493687862999E-11</v>
      </c>
    </row>
    <row r="755" spans="1:12" x14ac:dyDescent="0.2">
      <c r="A755" t="s">
        <v>393</v>
      </c>
      <c r="B755" t="s">
        <v>4912</v>
      </c>
      <c r="C755" t="s">
        <v>26</v>
      </c>
      <c r="D755" t="s">
        <v>4127</v>
      </c>
      <c r="E755" s="1" t="s">
        <v>16</v>
      </c>
      <c r="F755" t="s">
        <v>10</v>
      </c>
      <c r="G755" t="s">
        <v>395</v>
      </c>
      <c r="H755" t="s">
        <v>4913</v>
      </c>
      <c r="I755" t="s">
        <v>4914</v>
      </c>
      <c r="J755">
        <v>1.06692809194643E-16</v>
      </c>
      <c r="K755">
        <v>1</v>
      </c>
      <c r="L755">
        <v>6.0893930758832098E-17</v>
      </c>
    </row>
    <row r="756" spans="1:12" x14ac:dyDescent="0.2">
      <c r="A756" t="s">
        <v>53</v>
      </c>
      <c r="B756" t="s">
        <v>54</v>
      </c>
      <c r="C756" t="s">
        <v>14</v>
      </c>
      <c r="D756" t="s">
        <v>15</v>
      </c>
      <c r="E756" s="1" t="s">
        <v>16</v>
      </c>
      <c r="F756" t="s">
        <v>10</v>
      </c>
      <c r="G756" t="s">
        <v>57</v>
      </c>
      <c r="H756" t="s">
        <v>58</v>
      </c>
      <c r="I756" t="s">
        <v>59</v>
      </c>
      <c r="J756">
        <v>5.9445717672952001E-13</v>
      </c>
      <c r="K756">
        <v>0.999999994915443</v>
      </c>
      <c r="L756">
        <v>5.0839621749264299E-9</v>
      </c>
    </row>
    <row r="757" spans="1:12" x14ac:dyDescent="0.2">
      <c r="A757" t="s">
        <v>53</v>
      </c>
      <c r="B757" t="s">
        <v>60</v>
      </c>
      <c r="C757" t="s">
        <v>14</v>
      </c>
      <c r="D757" t="s">
        <v>15</v>
      </c>
      <c r="E757" s="1" t="s">
        <v>16</v>
      </c>
      <c r="F757" t="s">
        <v>10</v>
      </c>
      <c r="G757" t="s">
        <v>61</v>
      </c>
      <c r="H757" t="s">
        <v>62</v>
      </c>
      <c r="I757" t="s">
        <v>63</v>
      </c>
      <c r="J757">
        <v>1.2649147119210899E-15</v>
      </c>
      <c r="K757">
        <v>0.999999992025565</v>
      </c>
      <c r="L757">
        <v>7.9744340826877105E-9</v>
      </c>
    </row>
    <row r="758" spans="1:12" x14ac:dyDescent="0.2">
      <c r="A758" t="s">
        <v>53</v>
      </c>
      <c r="B758" t="s">
        <v>54</v>
      </c>
      <c r="C758" t="s">
        <v>26</v>
      </c>
      <c r="D758" t="s">
        <v>15</v>
      </c>
      <c r="E758" s="1" t="s">
        <v>16</v>
      </c>
      <c r="F758" t="s">
        <v>10</v>
      </c>
      <c r="G758" t="s">
        <v>55</v>
      </c>
      <c r="H758" t="s">
        <v>56</v>
      </c>
      <c r="I758" t="s">
        <v>19</v>
      </c>
      <c r="J758">
        <v>6.9772050879110104E-29</v>
      </c>
      <c r="K758">
        <v>1</v>
      </c>
      <c r="L758">
        <v>7.5704173052623406E-30</v>
      </c>
    </row>
    <row r="759" spans="1:12" x14ac:dyDescent="0.2">
      <c r="A759" t="s">
        <v>8937</v>
      </c>
      <c r="B759" t="s">
        <v>8938</v>
      </c>
      <c r="C759" t="s">
        <v>74</v>
      </c>
      <c r="D759" t="s">
        <v>8821</v>
      </c>
      <c r="E759" s="1" t="s">
        <v>16</v>
      </c>
      <c r="F759" t="s">
        <v>11</v>
      </c>
      <c r="G759" t="s">
        <v>8939</v>
      </c>
      <c r="H759" t="s">
        <v>8940</v>
      </c>
      <c r="I759" t="s">
        <v>19</v>
      </c>
      <c r="J759">
        <v>8.06050343304259E-11</v>
      </c>
      <c r="K759">
        <v>1.35357047098334E-9</v>
      </c>
      <c r="L759">
        <v>0.999999998565825</v>
      </c>
    </row>
    <row r="760" spans="1:12" x14ac:dyDescent="0.2">
      <c r="A760" t="s">
        <v>3363</v>
      </c>
      <c r="B760" t="s">
        <v>3364</v>
      </c>
      <c r="C760" t="s">
        <v>14</v>
      </c>
      <c r="D760" t="s">
        <v>3036</v>
      </c>
      <c r="E760" s="1" t="s">
        <v>16</v>
      </c>
      <c r="F760" t="s">
        <v>10</v>
      </c>
      <c r="G760" t="s">
        <v>3365</v>
      </c>
      <c r="H760" t="s">
        <v>3366</v>
      </c>
      <c r="I760" t="s">
        <v>19</v>
      </c>
      <c r="J760">
        <v>1.4955096100985001E-10</v>
      </c>
      <c r="K760">
        <v>0.99718529562446601</v>
      </c>
      <c r="L760">
        <v>2.8147042259834701E-3</v>
      </c>
    </row>
    <row r="761" spans="1:12" x14ac:dyDescent="0.2">
      <c r="A761" t="s">
        <v>2829</v>
      </c>
      <c r="B761" t="s">
        <v>2830</v>
      </c>
      <c r="C761" t="s">
        <v>14</v>
      </c>
      <c r="D761" t="s">
        <v>2780</v>
      </c>
      <c r="E761" s="1" t="s">
        <v>16</v>
      </c>
      <c r="F761" t="s">
        <v>11</v>
      </c>
      <c r="G761" t="s">
        <v>2831</v>
      </c>
      <c r="H761" t="s">
        <v>2832</v>
      </c>
      <c r="I761" t="s">
        <v>2833</v>
      </c>
      <c r="J761">
        <v>1.3834778406571501E-10</v>
      </c>
      <c r="K761">
        <v>2.11523303380094E-10</v>
      </c>
      <c r="L761">
        <v>0.99999999965012898</v>
      </c>
    </row>
    <row r="762" spans="1:12" x14ac:dyDescent="0.2">
      <c r="A762" t="s">
        <v>3631</v>
      </c>
      <c r="B762" t="s">
        <v>3632</v>
      </c>
      <c r="C762" t="s">
        <v>14</v>
      </c>
      <c r="D762" t="s">
        <v>3036</v>
      </c>
      <c r="E762" s="1" t="s">
        <v>16</v>
      </c>
      <c r="F762" t="s">
        <v>11</v>
      </c>
      <c r="G762" t="s">
        <v>3633</v>
      </c>
      <c r="H762" t="s">
        <v>3634</v>
      </c>
      <c r="I762" t="s">
        <v>19</v>
      </c>
      <c r="J762">
        <v>1.6810953371566701E-8</v>
      </c>
      <c r="K762">
        <v>2.79991914948883E-2</v>
      </c>
      <c r="L762">
        <v>0.97200079169415798</v>
      </c>
    </row>
    <row r="763" spans="1:12" x14ac:dyDescent="0.2">
      <c r="A763" t="s">
        <v>5261</v>
      </c>
      <c r="B763" t="s">
        <v>5262</v>
      </c>
      <c r="C763" t="s">
        <v>660</v>
      </c>
      <c r="D763" t="s">
        <v>4127</v>
      </c>
      <c r="E763" s="1" t="s">
        <v>330</v>
      </c>
      <c r="F763" t="s">
        <v>11</v>
      </c>
      <c r="G763" t="s">
        <v>5263</v>
      </c>
      <c r="H763" t="s">
        <v>5264</v>
      </c>
      <c r="I763" t="s">
        <v>5265</v>
      </c>
      <c r="J763">
        <v>9.9958696381436607E-6</v>
      </c>
      <c r="K763">
        <v>7.2449752116415398E-16</v>
      </c>
      <c r="L763">
        <v>0.99999000413036099</v>
      </c>
    </row>
    <row r="764" spans="1:12" x14ac:dyDescent="0.2">
      <c r="A764" t="s">
        <v>2778</v>
      </c>
      <c r="B764" t="s">
        <v>2779</v>
      </c>
      <c r="C764" t="s">
        <v>4</v>
      </c>
      <c r="D764" t="s">
        <v>2780</v>
      </c>
      <c r="E764" s="1" t="s">
        <v>330</v>
      </c>
      <c r="F764" t="s">
        <v>11</v>
      </c>
      <c r="G764" t="s">
        <v>2781</v>
      </c>
      <c r="H764" t="s">
        <v>2782</v>
      </c>
      <c r="I764" t="s">
        <v>2783</v>
      </c>
      <c r="J764">
        <v>6.6786667962478006E-17</v>
      </c>
      <c r="K764">
        <v>8.7018361147810196E-13</v>
      </c>
      <c r="L764">
        <v>0.99999999999913003</v>
      </c>
    </row>
    <row r="765" spans="1:12" x14ac:dyDescent="0.2">
      <c r="A765" t="s">
        <v>5233</v>
      </c>
      <c r="B765" t="s">
        <v>5234</v>
      </c>
      <c r="C765" t="s">
        <v>26</v>
      </c>
      <c r="D765" t="s">
        <v>4127</v>
      </c>
      <c r="E765" s="1" t="s">
        <v>16</v>
      </c>
      <c r="F765" t="s">
        <v>11</v>
      </c>
      <c r="G765" t="s">
        <v>5235</v>
      </c>
      <c r="H765" t="s">
        <v>5236</v>
      </c>
      <c r="I765" t="s">
        <v>5237</v>
      </c>
      <c r="J765">
        <v>0.23812079562091801</v>
      </c>
      <c r="K765">
        <v>1.6530026571198999E-6</v>
      </c>
      <c r="L765">
        <v>0.76187755137642499</v>
      </c>
    </row>
    <row r="766" spans="1:12" x14ac:dyDescent="0.2">
      <c r="A766" t="s">
        <v>155</v>
      </c>
      <c r="B766" t="s">
        <v>156</v>
      </c>
      <c r="C766" t="s">
        <v>74</v>
      </c>
      <c r="D766" t="s">
        <v>96</v>
      </c>
      <c r="E766" s="1" t="s">
        <v>16</v>
      </c>
      <c r="F766" t="s">
        <v>11</v>
      </c>
      <c r="G766" t="s">
        <v>157</v>
      </c>
      <c r="H766" t="s">
        <v>158</v>
      </c>
      <c r="I766" t="s">
        <v>159</v>
      </c>
      <c r="J766">
        <v>5.6424508790875399E-11</v>
      </c>
      <c r="K766">
        <v>8.3655523708163496E-2</v>
      </c>
      <c r="L766">
        <v>0.91634447623541204</v>
      </c>
    </row>
    <row r="767" spans="1:12" x14ac:dyDescent="0.2">
      <c r="A767" t="s">
        <v>1423</v>
      </c>
      <c r="B767" t="s">
        <v>1424</v>
      </c>
      <c r="C767" t="s">
        <v>14</v>
      </c>
      <c r="D767" t="s">
        <v>407</v>
      </c>
      <c r="E767" s="1" t="s">
        <v>16</v>
      </c>
      <c r="F767" t="s">
        <v>11</v>
      </c>
      <c r="G767" t="s">
        <v>1428</v>
      </c>
      <c r="H767" t="s">
        <v>1429</v>
      </c>
      <c r="I767" t="s">
        <v>1430</v>
      </c>
      <c r="J767">
        <v>1.32778750673203E-6</v>
      </c>
      <c r="K767">
        <v>5.5553479701333501E-5</v>
      </c>
      <c r="L767">
        <v>0.99994311873279196</v>
      </c>
    </row>
    <row r="768" spans="1:12" x14ac:dyDescent="0.2">
      <c r="A768" t="s">
        <v>1423</v>
      </c>
      <c r="B768" t="s">
        <v>1424</v>
      </c>
      <c r="C768" t="s">
        <v>14</v>
      </c>
      <c r="D768" t="s">
        <v>407</v>
      </c>
      <c r="E768" s="1" t="s">
        <v>16</v>
      </c>
      <c r="F768" t="s">
        <v>11</v>
      </c>
      <c r="G768" t="s">
        <v>1425</v>
      </c>
      <c r="H768" t="s">
        <v>1426</v>
      </c>
      <c r="I768" t="s">
        <v>1427</v>
      </c>
      <c r="J768">
        <v>9.5211812412027606E-11</v>
      </c>
      <c r="K768">
        <v>8.4526497485383302E-10</v>
      </c>
      <c r="L768">
        <v>0.99999999905952297</v>
      </c>
    </row>
    <row r="769" spans="1:12" x14ac:dyDescent="0.2">
      <c r="A769" t="s">
        <v>944</v>
      </c>
      <c r="B769" t="s">
        <v>948</v>
      </c>
      <c r="C769" t="s">
        <v>74</v>
      </c>
      <c r="D769" t="s">
        <v>407</v>
      </c>
      <c r="E769" s="1" t="s">
        <v>16</v>
      </c>
      <c r="F769" t="s">
        <v>11</v>
      </c>
      <c r="G769" t="s">
        <v>19</v>
      </c>
      <c r="H769" t="s">
        <v>949</v>
      </c>
      <c r="I769" t="s">
        <v>950</v>
      </c>
      <c r="J769">
        <v>2.8526084697020299E-5</v>
      </c>
      <c r="K769">
        <v>5.3516441523597995E-7</v>
      </c>
      <c r="L769">
        <v>0.99997093875088805</v>
      </c>
    </row>
    <row r="770" spans="1:12" x14ac:dyDescent="0.2">
      <c r="A770" t="s">
        <v>944</v>
      </c>
      <c r="B770" t="s">
        <v>945</v>
      </c>
      <c r="C770" t="s">
        <v>14</v>
      </c>
      <c r="D770" t="s">
        <v>407</v>
      </c>
      <c r="E770" s="1" t="s">
        <v>16</v>
      </c>
      <c r="F770" t="s">
        <v>11</v>
      </c>
      <c r="G770" t="s">
        <v>946</v>
      </c>
      <c r="H770" t="s">
        <v>947</v>
      </c>
      <c r="I770" t="s">
        <v>19</v>
      </c>
      <c r="J770">
        <v>6.7465724729629096E-6</v>
      </c>
      <c r="K770">
        <v>6.6470811002063298E-4</v>
      </c>
      <c r="L770">
        <v>0.99932854531750603</v>
      </c>
    </row>
    <row r="771" spans="1:12" x14ac:dyDescent="0.2">
      <c r="A771" t="s">
        <v>944</v>
      </c>
      <c r="B771" t="s">
        <v>6018</v>
      </c>
      <c r="C771" t="s">
        <v>14</v>
      </c>
      <c r="D771" t="s">
        <v>5924</v>
      </c>
      <c r="E771" s="1" t="s">
        <v>16</v>
      </c>
      <c r="F771" t="s">
        <v>11</v>
      </c>
      <c r="G771" t="s">
        <v>19</v>
      </c>
      <c r="H771" t="s">
        <v>6019</v>
      </c>
      <c r="I771" t="s">
        <v>6020</v>
      </c>
      <c r="J771">
        <v>7.58113811218741E-8</v>
      </c>
      <c r="K771">
        <v>1.93924498714379E-7</v>
      </c>
      <c r="L771">
        <v>0.99999973026412003</v>
      </c>
    </row>
    <row r="772" spans="1:12" x14ac:dyDescent="0.2">
      <c r="A772" t="s">
        <v>3930</v>
      </c>
      <c r="B772">
        <v>602421</v>
      </c>
      <c r="C772" t="s">
        <v>14</v>
      </c>
      <c r="D772" t="s">
        <v>3906</v>
      </c>
      <c r="E772" s="1" t="s">
        <v>16</v>
      </c>
      <c r="F772" t="s">
        <v>11</v>
      </c>
      <c r="G772" t="s">
        <v>3931</v>
      </c>
      <c r="H772" t="s">
        <v>3932</v>
      </c>
      <c r="I772" t="s">
        <v>19</v>
      </c>
      <c r="J772">
        <v>1.08783527327258E-5</v>
      </c>
      <c r="K772">
        <v>1.51297240728039E-9</v>
      </c>
      <c r="L772">
        <v>0.99998912013429497</v>
      </c>
    </row>
    <row r="773" spans="1:12" x14ac:dyDescent="0.2">
      <c r="A773" t="s">
        <v>5658</v>
      </c>
      <c r="B773" t="s">
        <v>5707</v>
      </c>
      <c r="C773" t="s">
        <v>26</v>
      </c>
      <c r="D773" t="s">
        <v>4127</v>
      </c>
      <c r="E773" s="1" t="s">
        <v>16</v>
      </c>
      <c r="F773" t="s">
        <v>9</v>
      </c>
      <c r="G773" t="s">
        <v>5708</v>
      </c>
      <c r="H773" t="s">
        <v>5709</v>
      </c>
      <c r="I773" t="s">
        <v>5710</v>
      </c>
      <c r="J773">
        <v>0.68697737492011401</v>
      </c>
      <c r="K773">
        <v>3.3323198776576502E-6</v>
      </c>
      <c r="L773">
        <v>0.31301929276000801</v>
      </c>
    </row>
    <row r="774" spans="1:12" x14ac:dyDescent="0.2">
      <c r="A774" t="s">
        <v>5658</v>
      </c>
      <c r="B774" t="s">
        <v>5678</v>
      </c>
      <c r="C774" t="s">
        <v>26</v>
      </c>
      <c r="D774" t="s">
        <v>4127</v>
      </c>
      <c r="E774" s="1" t="s">
        <v>16</v>
      </c>
      <c r="F774" t="s">
        <v>11</v>
      </c>
      <c r="G774" t="s">
        <v>5679</v>
      </c>
      <c r="H774" t="s">
        <v>5680</v>
      </c>
      <c r="I774" t="s">
        <v>5681</v>
      </c>
      <c r="J774">
        <v>0.49846304016461301</v>
      </c>
      <c r="K774">
        <v>1.9681289212864801E-8</v>
      </c>
      <c r="L774">
        <v>0.501536940154097</v>
      </c>
    </row>
    <row r="775" spans="1:12" x14ac:dyDescent="0.2">
      <c r="A775" t="s">
        <v>5658</v>
      </c>
      <c r="B775" t="s">
        <v>5668</v>
      </c>
      <c r="C775" t="s">
        <v>26</v>
      </c>
      <c r="D775" t="s">
        <v>4127</v>
      </c>
      <c r="E775" s="1" t="s">
        <v>16</v>
      </c>
      <c r="F775" t="s">
        <v>11</v>
      </c>
      <c r="G775" t="s">
        <v>5669</v>
      </c>
      <c r="H775" t="s">
        <v>5670</v>
      </c>
      <c r="I775" t="s">
        <v>19</v>
      </c>
      <c r="J775">
        <v>0.104182617471206</v>
      </c>
      <c r="K775">
        <v>2.4218267630667202E-7</v>
      </c>
      <c r="L775">
        <v>0.89581714034611803</v>
      </c>
    </row>
    <row r="776" spans="1:12" x14ac:dyDescent="0.2">
      <c r="A776" t="s">
        <v>5658</v>
      </c>
      <c r="B776" t="s">
        <v>5715</v>
      </c>
      <c r="C776" t="s">
        <v>613</v>
      </c>
      <c r="D776" t="s">
        <v>4127</v>
      </c>
      <c r="E776" s="1" t="s">
        <v>16</v>
      </c>
      <c r="F776" t="s">
        <v>11</v>
      </c>
      <c r="G776" t="s">
        <v>5716</v>
      </c>
      <c r="H776" t="s">
        <v>5717</v>
      </c>
      <c r="I776" t="s">
        <v>5718</v>
      </c>
      <c r="J776">
        <v>9.7674769181434695E-2</v>
      </c>
      <c r="K776">
        <v>0.214926659755238</v>
      </c>
      <c r="L776">
        <v>0.68739857106332802</v>
      </c>
    </row>
    <row r="777" spans="1:12" x14ac:dyDescent="0.2">
      <c r="A777" t="s">
        <v>5658</v>
      </c>
      <c r="B777" t="s">
        <v>5682</v>
      </c>
      <c r="C777" t="s">
        <v>26</v>
      </c>
      <c r="D777" t="s">
        <v>4127</v>
      </c>
      <c r="E777" s="1" t="s">
        <v>16</v>
      </c>
      <c r="F777" t="s">
        <v>11</v>
      </c>
      <c r="G777" t="s">
        <v>5683</v>
      </c>
      <c r="H777" t="s">
        <v>5684</v>
      </c>
      <c r="I777" t="s">
        <v>5685</v>
      </c>
      <c r="J777">
        <v>2.9874123723927701E-2</v>
      </c>
      <c r="K777">
        <v>6.0099320904222798E-6</v>
      </c>
      <c r="L777">
        <v>0.97011986634398195</v>
      </c>
    </row>
    <row r="778" spans="1:12" x14ac:dyDescent="0.2">
      <c r="A778" t="s">
        <v>5658</v>
      </c>
      <c r="B778" t="s">
        <v>5659</v>
      </c>
      <c r="C778" t="s">
        <v>26</v>
      </c>
      <c r="D778" t="s">
        <v>4127</v>
      </c>
      <c r="E778" s="1" t="s">
        <v>16</v>
      </c>
      <c r="F778" t="s">
        <v>11</v>
      </c>
      <c r="G778" t="s">
        <v>19</v>
      </c>
      <c r="H778" t="s">
        <v>5660</v>
      </c>
      <c r="I778" t="s">
        <v>5661</v>
      </c>
      <c r="J778">
        <v>2.6083291910214201E-2</v>
      </c>
      <c r="K778">
        <v>3.9303360033586303E-9</v>
      </c>
      <c r="L778">
        <v>0.97391670415944998</v>
      </c>
    </row>
    <row r="779" spans="1:12" x14ac:dyDescent="0.2">
      <c r="A779" t="s">
        <v>5658</v>
      </c>
      <c r="B779">
        <v>3.9999999999999999E+59</v>
      </c>
      <c r="C779" t="s">
        <v>26</v>
      </c>
      <c r="D779" t="s">
        <v>4127</v>
      </c>
      <c r="E779" s="1" t="s">
        <v>16</v>
      </c>
      <c r="F779" t="s">
        <v>11</v>
      </c>
      <c r="G779" t="s">
        <v>5704</v>
      </c>
      <c r="H779" t="s">
        <v>5705</v>
      </c>
      <c r="I779" t="s">
        <v>5706</v>
      </c>
      <c r="J779">
        <v>2.2101209291315E-2</v>
      </c>
      <c r="K779">
        <v>7.6603754978150108E-6</v>
      </c>
      <c r="L779">
        <v>0.97789113033318698</v>
      </c>
    </row>
    <row r="780" spans="1:12" x14ac:dyDescent="0.2">
      <c r="A780" t="s">
        <v>5658</v>
      </c>
      <c r="B780" t="s">
        <v>5693</v>
      </c>
      <c r="C780" t="s">
        <v>26</v>
      </c>
      <c r="D780" t="s">
        <v>4127</v>
      </c>
      <c r="E780" s="1" t="s">
        <v>16</v>
      </c>
      <c r="F780" t="s">
        <v>11</v>
      </c>
      <c r="G780" t="s">
        <v>5694</v>
      </c>
      <c r="H780" t="s">
        <v>5695</v>
      </c>
      <c r="I780" t="s">
        <v>5696</v>
      </c>
      <c r="J780">
        <v>1.8411013082639299E-2</v>
      </c>
      <c r="K780">
        <v>1.5062219322252001E-5</v>
      </c>
      <c r="L780">
        <v>0.98157392469803795</v>
      </c>
    </row>
    <row r="781" spans="1:12" x14ac:dyDescent="0.2">
      <c r="A781" t="s">
        <v>5658</v>
      </c>
      <c r="B781" t="s">
        <v>5711</v>
      </c>
      <c r="C781" t="s">
        <v>26</v>
      </c>
      <c r="D781" t="s">
        <v>4127</v>
      </c>
      <c r="E781" s="1" t="s">
        <v>16</v>
      </c>
      <c r="F781" t="s">
        <v>11</v>
      </c>
      <c r="G781" t="s">
        <v>5712</v>
      </c>
      <c r="H781" t="s">
        <v>5713</v>
      </c>
      <c r="I781" t="s">
        <v>5714</v>
      </c>
      <c r="J781">
        <v>5.9246883258981401E-3</v>
      </c>
      <c r="K781">
        <v>1.3407587870282501E-6</v>
      </c>
      <c r="L781">
        <v>0.99407397091531502</v>
      </c>
    </row>
    <row r="782" spans="1:12" x14ac:dyDescent="0.2">
      <c r="A782" t="s">
        <v>5658</v>
      </c>
      <c r="B782" t="s">
        <v>5700</v>
      </c>
      <c r="C782" t="s">
        <v>26</v>
      </c>
      <c r="D782" t="s">
        <v>4127</v>
      </c>
      <c r="E782" s="1" t="s">
        <v>16</v>
      </c>
      <c r="F782" t="s">
        <v>11</v>
      </c>
      <c r="G782" t="s">
        <v>5701</v>
      </c>
      <c r="H782" t="s">
        <v>5702</v>
      </c>
      <c r="I782" t="s">
        <v>5703</v>
      </c>
      <c r="J782">
        <v>1.01583137508892E-3</v>
      </c>
      <c r="K782">
        <v>3.29512899904159E-10</v>
      </c>
      <c r="L782">
        <v>0.99898416829539805</v>
      </c>
    </row>
    <row r="783" spans="1:12" x14ac:dyDescent="0.2">
      <c r="A783" t="s">
        <v>5658</v>
      </c>
      <c r="B783" t="s">
        <v>5662</v>
      </c>
      <c r="C783" t="s">
        <v>26</v>
      </c>
      <c r="D783" t="s">
        <v>4127</v>
      </c>
      <c r="E783" s="1" t="s">
        <v>16</v>
      </c>
      <c r="F783" t="s">
        <v>11</v>
      </c>
      <c r="G783" t="s">
        <v>5663</v>
      </c>
      <c r="H783" t="s">
        <v>5664</v>
      </c>
      <c r="I783" t="s">
        <v>5665</v>
      </c>
      <c r="J783">
        <v>3.7323659701973301E-4</v>
      </c>
      <c r="K783">
        <v>1.9745907324235901E-8</v>
      </c>
      <c r="L783">
        <v>0.99962674365707305</v>
      </c>
    </row>
    <row r="784" spans="1:12" x14ac:dyDescent="0.2">
      <c r="A784" t="s">
        <v>5658</v>
      </c>
      <c r="B784" t="s">
        <v>5697</v>
      </c>
      <c r="C784" t="s">
        <v>26</v>
      </c>
      <c r="D784" t="s">
        <v>4127</v>
      </c>
      <c r="E784" s="1" t="s">
        <v>16</v>
      </c>
      <c r="F784" t="s">
        <v>11</v>
      </c>
      <c r="G784" t="s">
        <v>5695</v>
      </c>
      <c r="H784" t="s">
        <v>5698</v>
      </c>
      <c r="I784" t="s">
        <v>5699</v>
      </c>
      <c r="J784">
        <v>3.5515472562565499E-4</v>
      </c>
      <c r="K784">
        <v>5.2863225971939599E-8</v>
      </c>
      <c r="L784">
        <v>0.99964479241114801</v>
      </c>
    </row>
    <row r="785" spans="1:12" x14ac:dyDescent="0.2">
      <c r="A785" t="s">
        <v>5658</v>
      </c>
      <c r="B785" t="s">
        <v>5689</v>
      </c>
      <c r="C785" t="s">
        <v>26</v>
      </c>
      <c r="D785" t="s">
        <v>4127</v>
      </c>
      <c r="E785" s="1" t="s">
        <v>16</v>
      </c>
      <c r="F785" t="s">
        <v>11</v>
      </c>
      <c r="G785" t="s">
        <v>5690</v>
      </c>
      <c r="H785" t="s">
        <v>5691</v>
      </c>
      <c r="I785" t="s">
        <v>5692</v>
      </c>
      <c r="J785">
        <v>2.22528965604323E-4</v>
      </c>
      <c r="K785">
        <v>1.17034313719621E-5</v>
      </c>
      <c r="L785">
        <v>0.99976576760302405</v>
      </c>
    </row>
    <row r="786" spans="1:12" x14ac:dyDescent="0.2">
      <c r="A786" t="s">
        <v>5658</v>
      </c>
      <c r="B786">
        <v>4.0000000000000002E+48</v>
      </c>
      <c r="C786" t="s">
        <v>26</v>
      </c>
      <c r="D786" t="s">
        <v>4127</v>
      </c>
      <c r="E786" s="1" t="s">
        <v>16</v>
      </c>
      <c r="F786" t="s">
        <v>11</v>
      </c>
      <c r="G786" t="s">
        <v>5675</v>
      </c>
      <c r="H786" t="s">
        <v>5676</v>
      </c>
      <c r="I786" t="s">
        <v>5677</v>
      </c>
      <c r="J786">
        <v>1.0162548798161E-4</v>
      </c>
      <c r="K786">
        <v>6.7430499207845301E-11</v>
      </c>
      <c r="L786">
        <v>0.99989837444458796</v>
      </c>
    </row>
    <row r="787" spans="1:12" x14ac:dyDescent="0.2">
      <c r="A787" t="s">
        <v>5658</v>
      </c>
      <c r="B787" t="s">
        <v>5686</v>
      </c>
      <c r="C787" t="s">
        <v>26</v>
      </c>
      <c r="D787" t="s">
        <v>4127</v>
      </c>
      <c r="E787" s="1" t="s">
        <v>16</v>
      </c>
      <c r="F787" t="s">
        <v>11</v>
      </c>
      <c r="G787" t="s">
        <v>5684</v>
      </c>
      <c r="H787" t="s">
        <v>5687</v>
      </c>
      <c r="I787" t="s">
        <v>5688</v>
      </c>
      <c r="J787">
        <v>7.4242629192745795E-5</v>
      </c>
      <c r="K787">
        <v>4.4771162368340201E-8</v>
      </c>
      <c r="L787">
        <v>0.99992571259964502</v>
      </c>
    </row>
    <row r="788" spans="1:12" x14ac:dyDescent="0.2">
      <c r="A788" t="s">
        <v>5658</v>
      </c>
      <c r="B788" t="s">
        <v>5671</v>
      </c>
      <c r="C788" t="s">
        <v>26</v>
      </c>
      <c r="D788" t="s">
        <v>4127</v>
      </c>
      <c r="E788" s="1" t="s">
        <v>16</v>
      </c>
      <c r="F788" t="s">
        <v>11</v>
      </c>
      <c r="G788" t="s">
        <v>5672</v>
      </c>
      <c r="H788" t="s">
        <v>5673</v>
      </c>
      <c r="I788" t="s">
        <v>5674</v>
      </c>
      <c r="J788">
        <v>2.4464340803173E-5</v>
      </c>
      <c r="K788">
        <v>2.0940798321025399E-11</v>
      </c>
      <c r="L788">
        <v>0.99997553563825603</v>
      </c>
    </row>
    <row r="789" spans="1:12" x14ac:dyDescent="0.2">
      <c r="A789" t="s">
        <v>5658</v>
      </c>
      <c r="B789" t="s">
        <v>5662</v>
      </c>
      <c r="C789" t="s">
        <v>4</v>
      </c>
      <c r="D789" t="s">
        <v>4127</v>
      </c>
      <c r="E789" s="1" t="s">
        <v>330</v>
      </c>
      <c r="F789" t="s">
        <v>11</v>
      </c>
      <c r="G789" t="s">
        <v>5666</v>
      </c>
      <c r="H789" t="s">
        <v>5667</v>
      </c>
      <c r="I789" t="s">
        <v>19</v>
      </c>
      <c r="J789">
        <v>5.0220555117852601E-8</v>
      </c>
      <c r="K789">
        <v>1.7558115059972799E-9</v>
      </c>
      <c r="L789">
        <v>0.99999994802363301</v>
      </c>
    </row>
    <row r="790" spans="1:12" x14ac:dyDescent="0.2">
      <c r="A790" t="s">
        <v>7406</v>
      </c>
      <c r="B790" t="s">
        <v>7407</v>
      </c>
      <c r="C790" t="s">
        <v>26</v>
      </c>
      <c r="D790" t="s">
        <v>6339</v>
      </c>
      <c r="E790" s="1" t="s">
        <v>16</v>
      </c>
      <c r="F790" t="s">
        <v>11</v>
      </c>
      <c r="G790" t="s">
        <v>7408</v>
      </c>
      <c r="H790" t="s">
        <v>7409</v>
      </c>
      <c r="I790" t="s">
        <v>7410</v>
      </c>
      <c r="J790">
        <v>6.2537905138468602E-2</v>
      </c>
      <c r="K790">
        <v>1.0087603224784801E-6</v>
      </c>
      <c r="L790">
        <v>0.93746108610120904</v>
      </c>
    </row>
    <row r="791" spans="1:12" x14ac:dyDescent="0.2">
      <c r="A791" t="s">
        <v>6320</v>
      </c>
      <c r="B791" t="s">
        <v>6321</v>
      </c>
      <c r="C791" t="s">
        <v>14</v>
      </c>
      <c r="D791" t="s">
        <v>5924</v>
      </c>
      <c r="E791" s="1" t="s">
        <v>16</v>
      </c>
      <c r="F791" t="s">
        <v>11</v>
      </c>
      <c r="G791" t="s">
        <v>6322</v>
      </c>
      <c r="H791" t="s">
        <v>6323</v>
      </c>
      <c r="I791" t="s">
        <v>6324</v>
      </c>
      <c r="J791">
        <v>3.5231873698370801E-5</v>
      </c>
      <c r="K791">
        <v>0.38489357871270802</v>
      </c>
      <c r="L791">
        <v>0.61507118941359296</v>
      </c>
    </row>
    <row r="792" spans="1:12" x14ac:dyDescent="0.2">
      <c r="A792" t="s">
        <v>6055</v>
      </c>
      <c r="B792" t="s">
        <v>6056</v>
      </c>
      <c r="C792" t="s">
        <v>14</v>
      </c>
      <c r="D792" t="s">
        <v>5924</v>
      </c>
      <c r="E792" s="1" t="s">
        <v>16</v>
      </c>
      <c r="F792" t="s">
        <v>11</v>
      </c>
      <c r="G792" t="s">
        <v>6057</v>
      </c>
      <c r="H792" t="s">
        <v>6058</v>
      </c>
      <c r="I792" t="s">
        <v>6059</v>
      </c>
      <c r="J792">
        <v>7.1068105270510301E-10</v>
      </c>
      <c r="K792">
        <v>8.7409675933236201E-9</v>
      </c>
      <c r="L792">
        <v>0.99999999054835098</v>
      </c>
    </row>
    <row r="793" spans="1:12" x14ac:dyDescent="0.2">
      <c r="A793" t="s">
        <v>3163</v>
      </c>
      <c r="B793" t="s">
        <v>3164</v>
      </c>
      <c r="C793" t="s">
        <v>14</v>
      </c>
      <c r="D793" t="s">
        <v>3036</v>
      </c>
      <c r="E793" s="1" t="s">
        <v>16</v>
      </c>
      <c r="F793" t="s">
        <v>10</v>
      </c>
      <c r="G793" t="s">
        <v>19</v>
      </c>
      <c r="H793" t="s">
        <v>3165</v>
      </c>
      <c r="I793" t="s">
        <v>19</v>
      </c>
      <c r="J793">
        <v>4.5320305488206201E-15</v>
      </c>
      <c r="K793">
        <v>0.99999999998961997</v>
      </c>
      <c r="L793">
        <v>1.03755830499551E-11</v>
      </c>
    </row>
    <row r="794" spans="1:12" x14ac:dyDescent="0.2">
      <c r="A794" t="s">
        <v>204</v>
      </c>
      <c r="B794" t="s">
        <v>1515</v>
      </c>
      <c r="C794" t="s">
        <v>14</v>
      </c>
      <c r="D794" t="s">
        <v>407</v>
      </c>
      <c r="E794" s="1" t="s">
        <v>16</v>
      </c>
      <c r="F794" t="s">
        <v>10</v>
      </c>
      <c r="G794" t="s">
        <v>206</v>
      </c>
      <c r="H794" t="s">
        <v>1516</v>
      </c>
      <c r="I794" t="s">
        <v>1517</v>
      </c>
      <c r="J794">
        <v>3.2124649662661498E-23</v>
      </c>
      <c r="K794">
        <v>1</v>
      </c>
      <c r="L794">
        <v>4.6175912011062201E-24</v>
      </c>
    </row>
    <row r="795" spans="1:12" x14ac:dyDescent="0.2">
      <c r="A795" t="s">
        <v>204</v>
      </c>
      <c r="B795" t="s">
        <v>205</v>
      </c>
      <c r="C795" t="s">
        <v>14</v>
      </c>
      <c r="D795" t="s">
        <v>96</v>
      </c>
      <c r="E795" s="1" t="s">
        <v>16</v>
      </c>
      <c r="F795" t="s">
        <v>10</v>
      </c>
      <c r="G795" t="s">
        <v>19</v>
      </c>
      <c r="H795" t="s">
        <v>206</v>
      </c>
      <c r="I795" t="s">
        <v>207</v>
      </c>
      <c r="J795">
        <v>1.7833604794941001E-25</v>
      </c>
      <c r="K795">
        <v>1</v>
      </c>
      <c r="L795">
        <v>1.7213691701124001E-25</v>
      </c>
    </row>
    <row r="796" spans="1:12" x14ac:dyDescent="0.2">
      <c r="A796" t="s">
        <v>2153</v>
      </c>
      <c r="B796" t="s">
        <v>2154</v>
      </c>
      <c r="C796" t="s">
        <v>74</v>
      </c>
      <c r="D796" t="s">
        <v>407</v>
      </c>
      <c r="E796" s="1" t="s">
        <v>16</v>
      </c>
      <c r="F796" t="s">
        <v>10</v>
      </c>
      <c r="G796" t="s">
        <v>2155</v>
      </c>
      <c r="H796" t="s">
        <v>2156</v>
      </c>
      <c r="I796" t="s">
        <v>2157</v>
      </c>
      <c r="J796">
        <v>3.4123902156465602E-13</v>
      </c>
      <c r="K796">
        <v>0.99999999999252998</v>
      </c>
      <c r="L796">
        <v>7.1284764958675397E-12</v>
      </c>
    </row>
    <row r="797" spans="1:12" x14ac:dyDescent="0.2">
      <c r="A797" t="s">
        <v>5030</v>
      </c>
      <c r="B797" t="s">
        <v>5038</v>
      </c>
      <c r="C797" t="s">
        <v>613</v>
      </c>
      <c r="D797" t="s">
        <v>4127</v>
      </c>
      <c r="E797" s="1" t="s">
        <v>16</v>
      </c>
      <c r="F797" t="s">
        <v>11</v>
      </c>
      <c r="G797" t="s">
        <v>5041</v>
      </c>
      <c r="H797" t="s">
        <v>5042</v>
      </c>
      <c r="I797" t="s">
        <v>5043</v>
      </c>
      <c r="J797">
        <v>4.8954285744181496E-4</v>
      </c>
      <c r="K797">
        <v>2.1769608987011699E-9</v>
      </c>
      <c r="L797">
        <v>0.99951045496559698</v>
      </c>
    </row>
    <row r="798" spans="1:12" x14ac:dyDescent="0.2">
      <c r="A798" t="s">
        <v>5030</v>
      </c>
      <c r="B798" t="s">
        <v>5031</v>
      </c>
      <c r="C798" t="s">
        <v>14</v>
      </c>
      <c r="D798" t="s">
        <v>4127</v>
      </c>
      <c r="E798" s="1" t="s">
        <v>16</v>
      </c>
      <c r="F798" t="s">
        <v>11</v>
      </c>
      <c r="G798" t="s">
        <v>5032</v>
      </c>
      <c r="H798" t="s">
        <v>5033</v>
      </c>
      <c r="I798" t="s">
        <v>5034</v>
      </c>
      <c r="J798">
        <v>4.52302247399988E-4</v>
      </c>
      <c r="K798">
        <v>7.9202980615897503E-5</v>
      </c>
      <c r="L798">
        <v>0.99946849477198396</v>
      </c>
    </row>
    <row r="799" spans="1:12" x14ac:dyDescent="0.2">
      <c r="A799" t="s">
        <v>5030</v>
      </c>
      <c r="B799" t="s">
        <v>5031</v>
      </c>
      <c r="C799" t="s">
        <v>74</v>
      </c>
      <c r="D799" t="s">
        <v>4127</v>
      </c>
      <c r="E799" s="1" t="s">
        <v>16</v>
      </c>
      <c r="F799" t="s">
        <v>11</v>
      </c>
      <c r="G799" t="s">
        <v>5035</v>
      </c>
      <c r="H799" t="s">
        <v>5036</v>
      </c>
      <c r="I799" t="s">
        <v>5037</v>
      </c>
      <c r="J799">
        <v>2.3226176912624399E-5</v>
      </c>
      <c r="K799">
        <v>2.31765396660886E-10</v>
      </c>
      <c r="L799">
        <v>0.99997677359132198</v>
      </c>
    </row>
    <row r="800" spans="1:12" x14ac:dyDescent="0.2">
      <c r="A800" t="s">
        <v>5030</v>
      </c>
      <c r="B800" t="s">
        <v>5038</v>
      </c>
      <c r="C800" t="s">
        <v>74</v>
      </c>
      <c r="D800" t="s">
        <v>4127</v>
      </c>
      <c r="E800" s="1" t="s">
        <v>330</v>
      </c>
      <c r="F800" t="s">
        <v>11</v>
      </c>
      <c r="G800" t="s">
        <v>19</v>
      </c>
      <c r="H800" t="s">
        <v>5039</v>
      </c>
      <c r="I800" t="s">
        <v>5040</v>
      </c>
      <c r="J800">
        <v>2.1912506378814302E-9</v>
      </c>
      <c r="K800">
        <v>8.5513964915670098E-16</v>
      </c>
      <c r="L800">
        <v>0.99999999780874904</v>
      </c>
    </row>
    <row r="801" spans="1:12" x14ac:dyDescent="0.2">
      <c r="A801" t="s">
        <v>1701</v>
      </c>
      <c r="B801" t="s">
        <v>1710</v>
      </c>
      <c r="C801" t="s">
        <v>26</v>
      </c>
      <c r="D801" t="s">
        <v>407</v>
      </c>
      <c r="E801" s="1" t="s">
        <v>16</v>
      </c>
      <c r="F801" t="s">
        <v>9</v>
      </c>
      <c r="G801" t="s">
        <v>1711</v>
      </c>
      <c r="H801" t="s">
        <v>1712</v>
      </c>
      <c r="I801" t="s">
        <v>1713</v>
      </c>
      <c r="J801">
        <v>0.97255764240504505</v>
      </c>
      <c r="K801">
        <v>1.20811341892305E-11</v>
      </c>
      <c r="L801">
        <v>2.74423575828741E-2</v>
      </c>
    </row>
    <row r="802" spans="1:12" x14ac:dyDescent="0.2">
      <c r="A802" t="s">
        <v>1701</v>
      </c>
      <c r="B802" t="s">
        <v>1702</v>
      </c>
      <c r="C802" t="s">
        <v>26</v>
      </c>
      <c r="D802" t="s">
        <v>407</v>
      </c>
      <c r="E802" s="1" t="s">
        <v>16</v>
      </c>
      <c r="F802" t="s">
        <v>11</v>
      </c>
      <c r="G802" t="s">
        <v>1703</v>
      </c>
      <c r="H802" t="s">
        <v>1704</v>
      </c>
      <c r="I802" t="s">
        <v>1705</v>
      </c>
      <c r="J802">
        <v>0.44225172302555399</v>
      </c>
      <c r="K802">
        <v>7.5523411310677301E-7</v>
      </c>
      <c r="L802">
        <v>0.55774752174033304</v>
      </c>
    </row>
    <row r="803" spans="1:12" x14ac:dyDescent="0.2">
      <c r="A803" t="s">
        <v>1701</v>
      </c>
      <c r="B803" t="s">
        <v>1714</v>
      </c>
      <c r="C803" t="s">
        <v>26</v>
      </c>
      <c r="D803" t="s">
        <v>407</v>
      </c>
      <c r="E803" s="1" t="s">
        <v>16</v>
      </c>
      <c r="F803" t="s">
        <v>11</v>
      </c>
      <c r="G803" t="s">
        <v>1712</v>
      </c>
      <c r="H803" t="s">
        <v>1715</v>
      </c>
      <c r="I803" t="s">
        <v>1716</v>
      </c>
      <c r="J803">
        <v>3.3466061946864199E-4</v>
      </c>
      <c r="K803">
        <v>1.7648995680268999E-10</v>
      </c>
      <c r="L803">
        <v>0.99966533920404099</v>
      </c>
    </row>
    <row r="804" spans="1:12" x14ac:dyDescent="0.2">
      <c r="A804" t="s">
        <v>1701</v>
      </c>
      <c r="B804" t="s">
        <v>1706</v>
      </c>
      <c r="C804" t="s">
        <v>26</v>
      </c>
      <c r="D804" t="s">
        <v>407</v>
      </c>
      <c r="E804" s="1" t="s">
        <v>16</v>
      </c>
      <c r="F804" t="s">
        <v>11</v>
      </c>
      <c r="G804" t="s">
        <v>1707</v>
      </c>
      <c r="H804" t="s">
        <v>1708</v>
      </c>
      <c r="I804" t="s">
        <v>1709</v>
      </c>
      <c r="J804">
        <v>5.2077497659502898E-6</v>
      </c>
      <c r="K804">
        <v>9.38073375292192E-7</v>
      </c>
      <c r="L804">
        <v>0.99999385417685904</v>
      </c>
    </row>
    <row r="805" spans="1:12" x14ac:dyDescent="0.2">
      <c r="A805" t="s">
        <v>1194</v>
      </c>
      <c r="B805" t="s">
        <v>1195</v>
      </c>
      <c r="C805" t="s">
        <v>26</v>
      </c>
      <c r="D805" t="s">
        <v>407</v>
      </c>
      <c r="E805" s="1" t="s">
        <v>16</v>
      </c>
      <c r="F805" t="s">
        <v>11</v>
      </c>
      <c r="G805" t="s">
        <v>1196</v>
      </c>
      <c r="H805" t="s">
        <v>1197</v>
      </c>
      <c r="I805" t="s">
        <v>1198</v>
      </c>
      <c r="J805">
        <v>9.7061925945133905E-3</v>
      </c>
      <c r="K805">
        <v>1.12181377547005E-7</v>
      </c>
      <c r="L805">
        <v>0.99029369522410904</v>
      </c>
    </row>
    <row r="806" spans="1:12" x14ac:dyDescent="0.2">
      <c r="A806" t="s">
        <v>1194</v>
      </c>
      <c r="B806" t="s">
        <v>1199</v>
      </c>
      <c r="C806" t="s">
        <v>26</v>
      </c>
      <c r="D806" t="s">
        <v>407</v>
      </c>
      <c r="E806" s="1" t="s">
        <v>16</v>
      </c>
      <c r="F806" t="s">
        <v>10</v>
      </c>
      <c r="G806" t="s">
        <v>175</v>
      </c>
      <c r="H806" t="s">
        <v>1200</v>
      </c>
      <c r="I806" t="s">
        <v>1201</v>
      </c>
      <c r="J806">
        <v>2.5052761728525201E-23</v>
      </c>
      <c r="K806">
        <v>1</v>
      </c>
      <c r="L806">
        <v>1.17170733611813E-21</v>
      </c>
    </row>
    <row r="807" spans="1:12" x14ac:dyDescent="0.2">
      <c r="A807" t="s">
        <v>5648</v>
      </c>
      <c r="B807" t="s">
        <v>5649</v>
      </c>
      <c r="C807" t="s">
        <v>14</v>
      </c>
      <c r="D807" t="s">
        <v>4127</v>
      </c>
      <c r="E807" s="1" t="s">
        <v>16</v>
      </c>
      <c r="F807" t="s">
        <v>11</v>
      </c>
      <c r="G807" t="s">
        <v>5650</v>
      </c>
      <c r="H807" t="s">
        <v>5651</v>
      </c>
      <c r="I807" t="s">
        <v>5652</v>
      </c>
      <c r="J807">
        <v>1.3386215964271499E-5</v>
      </c>
      <c r="K807">
        <v>1.8466429817016699E-9</v>
      </c>
      <c r="L807">
        <v>0.99998661193739302</v>
      </c>
    </row>
    <row r="808" spans="1:12" x14ac:dyDescent="0.2">
      <c r="A808" t="s">
        <v>5648</v>
      </c>
      <c r="B808" t="s">
        <v>9051</v>
      </c>
      <c r="C808" t="s">
        <v>14</v>
      </c>
      <c r="D808" t="s">
        <v>8821</v>
      </c>
      <c r="E808" s="1" t="s">
        <v>16</v>
      </c>
      <c r="F808" t="s">
        <v>11</v>
      </c>
      <c r="G808" t="s">
        <v>9052</v>
      </c>
      <c r="H808" t="s">
        <v>9053</v>
      </c>
      <c r="I808" t="s">
        <v>9054</v>
      </c>
      <c r="J808">
        <v>1.53109160669745E-11</v>
      </c>
      <c r="K808">
        <v>5.6880433519088003E-5</v>
      </c>
      <c r="L808">
        <v>0.99994311955116999</v>
      </c>
    </row>
    <row r="809" spans="1:12" x14ac:dyDescent="0.2">
      <c r="A809" t="s">
        <v>3260</v>
      </c>
      <c r="B809" t="s">
        <v>6097</v>
      </c>
      <c r="C809" t="s">
        <v>74</v>
      </c>
      <c r="D809" t="s">
        <v>5924</v>
      </c>
      <c r="E809" s="1" t="s">
        <v>16</v>
      </c>
      <c r="F809" t="s">
        <v>9</v>
      </c>
      <c r="G809" t="s">
        <v>6098</v>
      </c>
      <c r="H809" t="s">
        <v>6099</v>
      </c>
      <c r="I809" t="s">
        <v>6100</v>
      </c>
      <c r="J809">
        <v>0.98484357464217898</v>
      </c>
      <c r="K809">
        <v>4.3718512353044298E-10</v>
      </c>
      <c r="L809">
        <v>1.51564249206363E-2</v>
      </c>
    </row>
    <row r="810" spans="1:12" x14ac:dyDescent="0.2">
      <c r="A810" t="s">
        <v>3260</v>
      </c>
      <c r="B810" t="s">
        <v>6097</v>
      </c>
      <c r="C810" t="s">
        <v>74</v>
      </c>
      <c r="D810" t="s">
        <v>5924</v>
      </c>
      <c r="E810" s="1" t="s">
        <v>16</v>
      </c>
      <c r="F810" t="s">
        <v>11</v>
      </c>
      <c r="G810" t="s">
        <v>6099</v>
      </c>
      <c r="H810" t="s">
        <v>6101</v>
      </c>
      <c r="I810" t="s">
        <v>6102</v>
      </c>
      <c r="J810">
        <v>6.33877795003594E-3</v>
      </c>
      <c r="K810">
        <v>6.3382178861284601E-9</v>
      </c>
      <c r="L810">
        <v>0.99366121571174604</v>
      </c>
    </row>
    <row r="811" spans="1:12" x14ac:dyDescent="0.2">
      <c r="A811" t="s">
        <v>3260</v>
      </c>
      <c r="B811" t="s">
        <v>6094</v>
      </c>
      <c r="C811" t="s">
        <v>74</v>
      </c>
      <c r="D811" t="s">
        <v>5924</v>
      </c>
      <c r="E811" s="1" t="s">
        <v>16</v>
      </c>
      <c r="F811" t="s">
        <v>11</v>
      </c>
      <c r="G811" t="s">
        <v>6092</v>
      </c>
      <c r="H811" t="s">
        <v>6095</v>
      </c>
      <c r="I811" t="s">
        <v>6096</v>
      </c>
      <c r="J811">
        <v>1.5348267647524201E-4</v>
      </c>
      <c r="K811">
        <v>1.5799138395918501E-8</v>
      </c>
      <c r="L811">
        <v>0.99984650152438603</v>
      </c>
    </row>
    <row r="812" spans="1:12" x14ac:dyDescent="0.2">
      <c r="A812" t="s">
        <v>3260</v>
      </c>
      <c r="B812" t="s">
        <v>3265</v>
      </c>
      <c r="C812" t="s">
        <v>74</v>
      </c>
      <c r="D812" t="s">
        <v>3036</v>
      </c>
      <c r="E812" s="1" t="s">
        <v>16</v>
      </c>
      <c r="F812" t="s">
        <v>11</v>
      </c>
      <c r="G812" t="s">
        <v>3266</v>
      </c>
      <c r="H812" t="s">
        <v>3267</v>
      </c>
      <c r="I812" t="s">
        <v>3268</v>
      </c>
      <c r="J812">
        <v>4.7728796948328098E-5</v>
      </c>
      <c r="K812">
        <v>2.6001114442827799E-7</v>
      </c>
      <c r="L812">
        <v>0.99995201119190702</v>
      </c>
    </row>
    <row r="813" spans="1:12" x14ac:dyDescent="0.2">
      <c r="A813" t="s">
        <v>3260</v>
      </c>
      <c r="B813" t="s">
        <v>6090</v>
      </c>
      <c r="C813" t="s">
        <v>74</v>
      </c>
      <c r="D813" t="s">
        <v>5924</v>
      </c>
      <c r="E813" s="1" t="s">
        <v>16</v>
      </c>
      <c r="F813" t="s">
        <v>11</v>
      </c>
      <c r="G813" t="s">
        <v>6091</v>
      </c>
      <c r="H813" t="s">
        <v>6092</v>
      </c>
      <c r="I813" t="s">
        <v>6093</v>
      </c>
      <c r="J813">
        <v>6.6131343915276399E-6</v>
      </c>
      <c r="K813">
        <v>2.5168379817623299E-6</v>
      </c>
      <c r="L813">
        <v>0.99999087002762699</v>
      </c>
    </row>
    <row r="814" spans="1:12" x14ac:dyDescent="0.2">
      <c r="A814" t="s">
        <v>3260</v>
      </c>
      <c r="B814" t="s">
        <v>3261</v>
      </c>
      <c r="C814" t="s">
        <v>74</v>
      </c>
      <c r="D814" t="s">
        <v>3036</v>
      </c>
      <c r="E814" s="1" t="s">
        <v>16</v>
      </c>
      <c r="F814" t="s">
        <v>10</v>
      </c>
      <c r="G814" t="s">
        <v>3262</v>
      </c>
      <c r="H814" t="s">
        <v>3263</v>
      </c>
      <c r="I814" t="s">
        <v>3264</v>
      </c>
      <c r="J814">
        <v>4.8015344505087703E-6</v>
      </c>
      <c r="K814">
        <v>0.96881611680260005</v>
      </c>
      <c r="L814">
        <v>3.1179081662949099E-2</v>
      </c>
    </row>
    <row r="815" spans="1:12" x14ac:dyDescent="0.2">
      <c r="A815" t="s">
        <v>2125</v>
      </c>
      <c r="B815" t="s">
        <v>2126</v>
      </c>
      <c r="C815" t="s">
        <v>74</v>
      </c>
      <c r="D815" t="s">
        <v>407</v>
      </c>
      <c r="E815" s="1" t="s">
        <v>16</v>
      </c>
      <c r="F815" t="s">
        <v>10</v>
      </c>
      <c r="G815" t="s">
        <v>2129</v>
      </c>
      <c r="H815" t="s">
        <v>2130</v>
      </c>
      <c r="I815" t="s">
        <v>2131</v>
      </c>
      <c r="J815">
        <v>2.5172576121084801E-7</v>
      </c>
      <c r="K815">
        <v>0.999858042590136</v>
      </c>
      <c r="L815">
        <v>1.41705684102618E-4</v>
      </c>
    </row>
    <row r="816" spans="1:12" x14ac:dyDescent="0.2">
      <c r="A816" t="s">
        <v>2125</v>
      </c>
      <c r="B816" t="s">
        <v>2126</v>
      </c>
      <c r="C816" t="s">
        <v>14</v>
      </c>
      <c r="D816" t="s">
        <v>407</v>
      </c>
      <c r="E816" s="1" t="s">
        <v>16</v>
      </c>
      <c r="F816" t="s">
        <v>10</v>
      </c>
      <c r="G816" t="s">
        <v>2127</v>
      </c>
      <c r="H816" t="s">
        <v>2128</v>
      </c>
      <c r="I816" t="s">
        <v>19</v>
      </c>
      <c r="J816">
        <v>4.09445789504062E-22</v>
      </c>
      <c r="K816">
        <v>1</v>
      </c>
      <c r="L816">
        <v>1.3721627029067901E-21</v>
      </c>
    </row>
    <row r="817" spans="1:12" x14ac:dyDescent="0.2">
      <c r="A817" t="s">
        <v>1089</v>
      </c>
      <c r="B817" t="s">
        <v>1090</v>
      </c>
      <c r="C817" t="s">
        <v>14</v>
      </c>
      <c r="D817" t="s">
        <v>407</v>
      </c>
      <c r="E817" s="1" t="s">
        <v>16</v>
      </c>
      <c r="F817" t="s">
        <v>10</v>
      </c>
      <c r="G817" t="s">
        <v>1091</v>
      </c>
      <c r="H817" t="s">
        <v>1092</v>
      </c>
      <c r="I817" t="s">
        <v>19</v>
      </c>
      <c r="J817">
        <v>4.2751259349788603E-17</v>
      </c>
      <c r="K817">
        <v>0.99999999999928901</v>
      </c>
      <c r="L817">
        <v>7.10962161510676E-13</v>
      </c>
    </row>
    <row r="818" spans="1:12" x14ac:dyDescent="0.2">
      <c r="A818" t="s">
        <v>2748</v>
      </c>
      <c r="B818" t="s">
        <v>2749</v>
      </c>
      <c r="C818" t="s">
        <v>74</v>
      </c>
      <c r="D818" t="s">
        <v>407</v>
      </c>
      <c r="E818" s="1" t="s">
        <v>16</v>
      </c>
      <c r="F818" t="s">
        <v>11</v>
      </c>
      <c r="G818" t="s">
        <v>2750</v>
      </c>
      <c r="H818" t="s">
        <v>2751</v>
      </c>
      <c r="I818" t="s">
        <v>2752</v>
      </c>
      <c r="J818">
        <v>2.1616431167564999E-2</v>
      </c>
      <c r="K818">
        <v>1.3556931510980699E-6</v>
      </c>
      <c r="L818">
        <v>0.97838221313928397</v>
      </c>
    </row>
    <row r="819" spans="1:12" x14ac:dyDescent="0.2">
      <c r="A819" t="s">
        <v>2748</v>
      </c>
      <c r="B819" t="s">
        <v>2753</v>
      </c>
      <c r="C819" t="s">
        <v>14</v>
      </c>
      <c r="D819" t="s">
        <v>407</v>
      </c>
      <c r="E819" s="1" t="s">
        <v>16</v>
      </c>
      <c r="F819" t="s">
        <v>11</v>
      </c>
      <c r="G819" t="s">
        <v>2754</v>
      </c>
      <c r="H819" t="s">
        <v>2755</v>
      </c>
      <c r="I819" t="s">
        <v>2756</v>
      </c>
      <c r="J819">
        <v>5.7788119308013601E-8</v>
      </c>
      <c r="K819">
        <v>2.1243762312827899E-12</v>
      </c>
      <c r="L819">
        <v>0.99999994220975597</v>
      </c>
    </row>
    <row r="820" spans="1:12" x14ac:dyDescent="0.2">
      <c r="A820" t="s">
        <v>6068</v>
      </c>
      <c r="B820" t="s">
        <v>6069</v>
      </c>
      <c r="C820" t="s">
        <v>14</v>
      </c>
      <c r="D820" t="s">
        <v>5924</v>
      </c>
      <c r="E820" s="1" t="s">
        <v>16</v>
      </c>
      <c r="F820" t="s">
        <v>11</v>
      </c>
      <c r="G820" t="s">
        <v>6070</v>
      </c>
      <c r="H820" t="s">
        <v>6071</v>
      </c>
      <c r="I820" t="s">
        <v>6072</v>
      </c>
      <c r="J820">
        <v>5.3891698238670296E-7</v>
      </c>
      <c r="K820">
        <v>2.92150356769028E-3</v>
      </c>
      <c r="L820">
        <v>0.99707795751532702</v>
      </c>
    </row>
    <row r="821" spans="1:12" x14ac:dyDescent="0.2">
      <c r="A821" t="s">
        <v>3120</v>
      </c>
      <c r="B821" t="s">
        <v>3121</v>
      </c>
      <c r="C821" t="s">
        <v>14</v>
      </c>
      <c r="D821" t="s">
        <v>3036</v>
      </c>
      <c r="E821" s="1" t="s">
        <v>16</v>
      </c>
      <c r="F821" t="s">
        <v>10</v>
      </c>
      <c r="G821" t="s">
        <v>19</v>
      </c>
      <c r="H821" t="s">
        <v>3122</v>
      </c>
      <c r="I821" t="s">
        <v>3123</v>
      </c>
      <c r="J821">
        <v>4.8569606038283302E-31</v>
      </c>
      <c r="K821">
        <v>1</v>
      </c>
      <c r="L821">
        <v>4.6378067548630399E-30</v>
      </c>
    </row>
    <row r="822" spans="1:12" x14ac:dyDescent="0.2">
      <c r="A822" t="s">
        <v>1574</v>
      </c>
      <c r="B822" t="s">
        <v>1575</v>
      </c>
      <c r="C822" t="s">
        <v>14</v>
      </c>
      <c r="D822" t="s">
        <v>407</v>
      </c>
      <c r="E822" s="1" t="s">
        <v>16</v>
      </c>
      <c r="F822" t="s">
        <v>11</v>
      </c>
      <c r="G822" t="s">
        <v>1576</v>
      </c>
      <c r="H822" t="s">
        <v>1577</v>
      </c>
      <c r="I822" t="s">
        <v>1578</v>
      </c>
      <c r="J822">
        <v>8.9571501314525496E-5</v>
      </c>
      <c r="K822">
        <v>1.32354179485981E-8</v>
      </c>
      <c r="L822">
        <v>0.99991041526326796</v>
      </c>
    </row>
    <row r="823" spans="1:12" x14ac:dyDescent="0.2">
      <c r="A823" t="s">
        <v>1574</v>
      </c>
      <c r="B823" t="s">
        <v>1579</v>
      </c>
      <c r="C823" t="s">
        <v>894</v>
      </c>
      <c r="D823" t="s">
        <v>407</v>
      </c>
      <c r="E823" s="1" t="s">
        <v>16</v>
      </c>
      <c r="F823" t="s">
        <v>11</v>
      </c>
      <c r="G823" t="s">
        <v>1580</v>
      </c>
      <c r="H823" t="s">
        <v>1581</v>
      </c>
      <c r="I823" t="s">
        <v>1582</v>
      </c>
      <c r="J823">
        <v>4.7100881388380703E-5</v>
      </c>
      <c r="K823">
        <v>2.8024946347646E-4</v>
      </c>
      <c r="L823">
        <v>0.99967264965513503</v>
      </c>
    </row>
    <row r="824" spans="1:12" x14ac:dyDescent="0.2">
      <c r="A824" t="s">
        <v>6167</v>
      </c>
      <c r="B824" t="s">
        <v>6168</v>
      </c>
      <c r="C824" t="s">
        <v>14</v>
      </c>
      <c r="D824" t="s">
        <v>5924</v>
      </c>
      <c r="E824" s="1" t="s">
        <v>16</v>
      </c>
      <c r="F824" t="s">
        <v>11</v>
      </c>
      <c r="G824" t="s">
        <v>19</v>
      </c>
      <c r="H824" t="s">
        <v>6169</v>
      </c>
      <c r="I824" t="s">
        <v>6170</v>
      </c>
      <c r="J824">
        <v>1.79777670704646E-12</v>
      </c>
      <c r="K824">
        <v>5.3445221706195697E-3</v>
      </c>
      <c r="L824">
        <v>0.99465547782758301</v>
      </c>
    </row>
    <row r="825" spans="1:12" x14ac:dyDescent="0.2">
      <c r="A825" t="s">
        <v>1938</v>
      </c>
      <c r="B825" t="s">
        <v>1939</v>
      </c>
      <c r="C825" t="s">
        <v>14</v>
      </c>
      <c r="D825" t="s">
        <v>407</v>
      </c>
      <c r="E825" s="1" t="s">
        <v>16</v>
      </c>
      <c r="F825" t="s">
        <v>11</v>
      </c>
      <c r="G825" t="s">
        <v>1940</v>
      </c>
      <c r="H825" t="s">
        <v>1941</v>
      </c>
      <c r="I825" t="s">
        <v>1942</v>
      </c>
      <c r="J825">
        <v>6.9482266580895495E-4</v>
      </c>
      <c r="K825">
        <v>5.7058691869983301E-9</v>
      </c>
      <c r="L825">
        <v>0.999305171628322</v>
      </c>
    </row>
    <row r="826" spans="1:12" x14ac:dyDescent="0.2">
      <c r="A826" t="s">
        <v>5361</v>
      </c>
      <c r="B826" t="s">
        <v>5362</v>
      </c>
      <c r="C826" t="s">
        <v>14</v>
      </c>
      <c r="D826" t="s">
        <v>4127</v>
      </c>
      <c r="E826" s="1" t="s">
        <v>16</v>
      </c>
      <c r="F826" t="s">
        <v>11</v>
      </c>
      <c r="G826" t="s">
        <v>5363</v>
      </c>
      <c r="H826" t="s">
        <v>5364</v>
      </c>
      <c r="I826" t="s">
        <v>5365</v>
      </c>
      <c r="J826">
        <v>5.8112178468990104E-6</v>
      </c>
      <c r="K826">
        <v>7.7435273397995799E-10</v>
      </c>
      <c r="L826">
        <v>0.99999418800780004</v>
      </c>
    </row>
    <row r="827" spans="1:12" x14ac:dyDescent="0.2">
      <c r="A827" t="s">
        <v>2305</v>
      </c>
      <c r="B827" t="s">
        <v>2306</v>
      </c>
      <c r="C827" t="s">
        <v>26</v>
      </c>
      <c r="D827" t="s">
        <v>407</v>
      </c>
      <c r="E827" s="1" t="s">
        <v>16</v>
      </c>
      <c r="F827" t="s">
        <v>10</v>
      </c>
      <c r="G827" t="s">
        <v>19</v>
      </c>
      <c r="H827" t="s">
        <v>2307</v>
      </c>
      <c r="I827" t="s">
        <v>2308</v>
      </c>
      <c r="J827">
        <v>2.1737267806456301E-27</v>
      </c>
      <c r="K827">
        <v>1</v>
      </c>
      <c r="L827">
        <v>8.9956440812720503E-30</v>
      </c>
    </row>
    <row r="828" spans="1:12" x14ac:dyDescent="0.2">
      <c r="A828" t="s">
        <v>2305</v>
      </c>
      <c r="B828" t="s">
        <v>3508</v>
      </c>
      <c r="C828" t="s">
        <v>26</v>
      </c>
      <c r="D828" t="s">
        <v>3036</v>
      </c>
      <c r="E828" s="1" t="s">
        <v>16</v>
      </c>
      <c r="F828" t="s">
        <v>10</v>
      </c>
      <c r="G828" t="s">
        <v>2307</v>
      </c>
      <c r="H828" t="s">
        <v>2308</v>
      </c>
      <c r="I828" t="s">
        <v>19</v>
      </c>
      <c r="J828">
        <v>3.10435613078467E-34</v>
      </c>
      <c r="K828">
        <v>1</v>
      </c>
      <c r="L828">
        <v>5.8354931390475002E-35</v>
      </c>
    </row>
    <row r="829" spans="1:12" x14ac:dyDescent="0.2">
      <c r="A829" t="s">
        <v>6995</v>
      </c>
      <c r="B829" t="s">
        <v>6996</v>
      </c>
      <c r="C829" t="s">
        <v>660</v>
      </c>
      <c r="D829" t="s">
        <v>6339</v>
      </c>
      <c r="E829" s="1" t="s">
        <v>16</v>
      </c>
      <c r="F829" t="s">
        <v>11</v>
      </c>
      <c r="G829" t="s">
        <v>6997</v>
      </c>
      <c r="H829" t="s">
        <v>6998</v>
      </c>
      <c r="I829" t="s">
        <v>19</v>
      </c>
      <c r="J829">
        <v>0.34233222474019398</v>
      </c>
      <c r="K829">
        <v>1.0786649173000299E-6</v>
      </c>
      <c r="L829">
        <v>0.65766669659488897</v>
      </c>
    </row>
    <row r="830" spans="1:12" x14ac:dyDescent="0.2">
      <c r="A830" t="s">
        <v>257</v>
      </c>
      <c r="B830" t="s">
        <v>2206</v>
      </c>
      <c r="C830" t="s">
        <v>613</v>
      </c>
      <c r="D830" t="s">
        <v>407</v>
      </c>
      <c r="E830" s="1" t="s">
        <v>16</v>
      </c>
      <c r="F830" t="s">
        <v>9</v>
      </c>
      <c r="G830" t="s">
        <v>2207</v>
      </c>
      <c r="H830" t="s">
        <v>2208</v>
      </c>
      <c r="I830" t="s">
        <v>2209</v>
      </c>
      <c r="J830">
        <v>0.94964845953144195</v>
      </c>
      <c r="K830">
        <v>4.6442111029913701E-10</v>
      </c>
      <c r="L830">
        <v>5.0351540004137198E-2</v>
      </c>
    </row>
    <row r="831" spans="1:12" x14ac:dyDescent="0.2">
      <c r="A831" t="s">
        <v>257</v>
      </c>
      <c r="B831" t="s">
        <v>2197</v>
      </c>
      <c r="C831" t="s">
        <v>74</v>
      </c>
      <c r="D831" t="s">
        <v>407</v>
      </c>
      <c r="E831" s="1" t="s">
        <v>16</v>
      </c>
      <c r="F831" t="s">
        <v>11</v>
      </c>
      <c r="G831" t="s">
        <v>2198</v>
      </c>
      <c r="H831" t="s">
        <v>2199</v>
      </c>
      <c r="I831" t="s">
        <v>2200</v>
      </c>
      <c r="J831">
        <v>2.36454902208198E-4</v>
      </c>
      <c r="K831">
        <v>5.4917430488841401E-11</v>
      </c>
      <c r="L831">
        <v>0.99976354504287401</v>
      </c>
    </row>
    <row r="832" spans="1:12" x14ac:dyDescent="0.2">
      <c r="A832" t="s">
        <v>257</v>
      </c>
      <c r="B832" t="s">
        <v>2202</v>
      </c>
      <c r="C832" t="s">
        <v>74</v>
      </c>
      <c r="D832" t="s">
        <v>407</v>
      </c>
      <c r="E832" s="1" t="s">
        <v>16</v>
      </c>
      <c r="F832" t="s">
        <v>11</v>
      </c>
      <c r="G832" t="s">
        <v>2203</v>
      </c>
      <c r="H832" t="s">
        <v>2204</v>
      </c>
      <c r="I832" t="s">
        <v>2205</v>
      </c>
      <c r="J832">
        <v>8.7879328062629705E-5</v>
      </c>
      <c r="K832">
        <v>4.4596893700043E-8</v>
      </c>
      <c r="L832">
        <v>0.99991207607504395</v>
      </c>
    </row>
    <row r="833" spans="1:12" x14ac:dyDescent="0.2">
      <c r="A833" t="s">
        <v>257</v>
      </c>
      <c r="B833" t="s">
        <v>2201</v>
      </c>
      <c r="C833" t="s">
        <v>74</v>
      </c>
      <c r="D833" t="s">
        <v>407</v>
      </c>
      <c r="E833" s="1" t="s">
        <v>16</v>
      </c>
      <c r="F833" t="s">
        <v>11</v>
      </c>
      <c r="G833" t="s">
        <v>2199</v>
      </c>
      <c r="H833" t="s">
        <v>2200</v>
      </c>
      <c r="I833" t="s">
        <v>19</v>
      </c>
      <c r="J833">
        <v>9.8433008498984202E-6</v>
      </c>
      <c r="K833">
        <v>5.2014777969216899E-12</v>
      </c>
      <c r="L833">
        <v>0.99999015669394897</v>
      </c>
    </row>
    <row r="834" spans="1:12" x14ac:dyDescent="0.2">
      <c r="A834" t="s">
        <v>257</v>
      </c>
      <c r="B834" t="s">
        <v>258</v>
      </c>
      <c r="C834" t="s">
        <v>74</v>
      </c>
      <c r="D834" t="s">
        <v>96</v>
      </c>
      <c r="E834" s="1" t="s">
        <v>16</v>
      </c>
      <c r="F834" t="s">
        <v>11</v>
      </c>
      <c r="G834" t="s">
        <v>259</v>
      </c>
      <c r="H834" t="s">
        <v>260</v>
      </c>
      <c r="I834" t="s">
        <v>261</v>
      </c>
      <c r="J834">
        <v>3.9015171369198098E-8</v>
      </c>
      <c r="K834">
        <v>1.6749620817804499E-3</v>
      </c>
      <c r="L834">
        <v>0.99832499890304804</v>
      </c>
    </row>
    <row r="835" spans="1:12" x14ac:dyDescent="0.2">
      <c r="A835" t="s">
        <v>7051</v>
      </c>
      <c r="B835" t="s">
        <v>7052</v>
      </c>
      <c r="C835" t="s">
        <v>26</v>
      </c>
      <c r="D835" t="s">
        <v>6339</v>
      </c>
      <c r="E835" s="1" t="s">
        <v>16</v>
      </c>
      <c r="F835" t="s">
        <v>11</v>
      </c>
      <c r="G835" t="s">
        <v>7053</v>
      </c>
      <c r="H835" t="s">
        <v>7054</v>
      </c>
      <c r="I835" t="s">
        <v>7055</v>
      </c>
      <c r="J835">
        <v>1.27577176203187E-4</v>
      </c>
      <c r="K835">
        <v>1.9768224374881301E-12</v>
      </c>
      <c r="L835">
        <v>0.99987242282181998</v>
      </c>
    </row>
    <row r="836" spans="1:12" x14ac:dyDescent="0.2">
      <c r="A836" t="s">
        <v>5628</v>
      </c>
      <c r="B836" t="s">
        <v>5629</v>
      </c>
      <c r="C836" t="s">
        <v>14</v>
      </c>
      <c r="D836" t="s">
        <v>4127</v>
      </c>
      <c r="E836" s="1" t="s">
        <v>16</v>
      </c>
      <c r="F836" t="s">
        <v>11</v>
      </c>
      <c r="G836" t="s">
        <v>5630</v>
      </c>
      <c r="H836" t="s">
        <v>5631</v>
      </c>
      <c r="I836" t="s">
        <v>5632</v>
      </c>
      <c r="J836">
        <v>4.9467709649961098E-7</v>
      </c>
      <c r="K836">
        <v>1.5101883978817701E-11</v>
      </c>
      <c r="L836">
        <v>0.99999950530780202</v>
      </c>
    </row>
    <row r="837" spans="1:12" x14ac:dyDescent="0.2">
      <c r="A837" t="s">
        <v>5628</v>
      </c>
      <c r="B837" t="s">
        <v>5633</v>
      </c>
      <c r="C837" t="s">
        <v>74</v>
      </c>
      <c r="D837" t="s">
        <v>4127</v>
      </c>
      <c r="E837" s="1" t="s">
        <v>330</v>
      </c>
      <c r="F837" t="s">
        <v>11</v>
      </c>
      <c r="G837" t="s">
        <v>5634</v>
      </c>
      <c r="H837" t="s">
        <v>5635</v>
      </c>
      <c r="I837" t="s">
        <v>19</v>
      </c>
      <c r="J837">
        <v>2.8762953870607699E-11</v>
      </c>
      <c r="K837">
        <v>1.9323086745316501E-16</v>
      </c>
      <c r="L837">
        <v>0.99999999997123701</v>
      </c>
    </row>
    <row r="838" spans="1:12" x14ac:dyDescent="0.2">
      <c r="A838" t="s">
        <v>1810</v>
      </c>
      <c r="B838" t="s">
        <v>1811</v>
      </c>
      <c r="C838" t="s">
        <v>26</v>
      </c>
      <c r="D838" t="s">
        <v>407</v>
      </c>
      <c r="E838" s="1" t="s">
        <v>16</v>
      </c>
      <c r="F838" t="s">
        <v>10</v>
      </c>
      <c r="G838" t="s">
        <v>1812</v>
      </c>
      <c r="H838" t="s">
        <v>1813</v>
      </c>
      <c r="I838" t="s">
        <v>1814</v>
      </c>
      <c r="J838">
        <v>5.4641484582144504E-20</v>
      </c>
      <c r="K838">
        <v>1</v>
      </c>
      <c r="L838">
        <v>2.9078944842554102E-23</v>
      </c>
    </row>
    <row r="839" spans="1:12" x14ac:dyDescent="0.2">
      <c r="A839" t="s">
        <v>5438</v>
      </c>
      <c r="B839" t="s">
        <v>4305</v>
      </c>
      <c r="C839" t="s">
        <v>14</v>
      </c>
      <c r="D839" t="s">
        <v>4127</v>
      </c>
      <c r="E839" s="1" t="s">
        <v>16</v>
      </c>
      <c r="F839" t="s">
        <v>9</v>
      </c>
      <c r="G839" t="s">
        <v>5447</v>
      </c>
      <c r="H839" t="s">
        <v>5448</v>
      </c>
      <c r="I839" t="s">
        <v>5449</v>
      </c>
      <c r="J839">
        <v>0.98750421181285897</v>
      </c>
      <c r="K839">
        <v>1.67954841016272E-8</v>
      </c>
      <c r="L839">
        <v>1.2495771391656699E-2</v>
      </c>
    </row>
    <row r="840" spans="1:12" x14ac:dyDescent="0.2">
      <c r="A840" t="s">
        <v>5438</v>
      </c>
      <c r="B840" t="s">
        <v>5443</v>
      </c>
      <c r="C840" t="s">
        <v>14</v>
      </c>
      <c r="D840" t="s">
        <v>4127</v>
      </c>
      <c r="E840" s="1" t="s">
        <v>16</v>
      </c>
      <c r="F840" t="s">
        <v>11</v>
      </c>
      <c r="G840" t="s">
        <v>5444</v>
      </c>
      <c r="H840" t="s">
        <v>5445</v>
      </c>
      <c r="I840" t="s">
        <v>5446</v>
      </c>
      <c r="J840">
        <v>8.1511781988090101E-2</v>
      </c>
      <c r="K840">
        <v>1.1067587071514399E-6</v>
      </c>
      <c r="L840">
        <v>0.91848711125320304</v>
      </c>
    </row>
    <row r="841" spans="1:12" x14ac:dyDescent="0.2">
      <c r="A841" t="s">
        <v>5438</v>
      </c>
      <c r="B841" t="s">
        <v>5439</v>
      </c>
      <c r="C841" t="s">
        <v>14</v>
      </c>
      <c r="D841" t="s">
        <v>4127</v>
      </c>
      <c r="E841" s="1" t="s">
        <v>16</v>
      </c>
      <c r="F841" t="s">
        <v>11</v>
      </c>
      <c r="G841" t="s">
        <v>5440</v>
      </c>
      <c r="H841" t="s">
        <v>5441</v>
      </c>
      <c r="I841" t="s">
        <v>5442</v>
      </c>
      <c r="J841">
        <v>3.9184711181907001E-5</v>
      </c>
      <c r="K841">
        <v>1.8227056795341401E-4</v>
      </c>
      <c r="L841">
        <v>0.99977854472086503</v>
      </c>
    </row>
    <row r="842" spans="1:12" x14ac:dyDescent="0.2">
      <c r="A842" t="s">
        <v>1105</v>
      </c>
      <c r="B842" t="s">
        <v>1110</v>
      </c>
      <c r="C842" t="s">
        <v>14</v>
      </c>
      <c r="D842" t="s">
        <v>407</v>
      </c>
      <c r="E842" s="1" t="s">
        <v>16</v>
      </c>
      <c r="F842" t="s">
        <v>11</v>
      </c>
      <c r="G842" t="s">
        <v>1111</v>
      </c>
      <c r="H842" t="s">
        <v>1112</v>
      </c>
      <c r="I842" t="s">
        <v>19</v>
      </c>
      <c r="J842">
        <v>1.09863575147229E-5</v>
      </c>
      <c r="K842">
        <v>6.8953260949953903E-4</v>
      </c>
      <c r="L842">
        <v>0.99929948103298605</v>
      </c>
    </row>
    <row r="843" spans="1:12" x14ac:dyDescent="0.2">
      <c r="A843" t="s">
        <v>1105</v>
      </c>
      <c r="B843" t="s">
        <v>1106</v>
      </c>
      <c r="C843" t="s">
        <v>14</v>
      </c>
      <c r="D843" t="s">
        <v>407</v>
      </c>
      <c r="E843" s="1" t="s">
        <v>16</v>
      </c>
      <c r="F843" t="s">
        <v>11</v>
      </c>
      <c r="G843" t="s">
        <v>1107</v>
      </c>
      <c r="H843" t="s">
        <v>1108</v>
      </c>
      <c r="I843" t="s">
        <v>1109</v>
      </c>
      <c r="J843">
        <v>9.7272422634456392E-7</v>
      </c>
      <c r="K843">
        <v>1.72468717111949E-6</v>
      </c>
      <c r="L843">
        <v>0.99999730258860198</v>
      </c>
    </row>
    <row r="844" spans="1:12" x14ac:dyDescent="0.2">
      <c r="A844" t="s">
        <v>2398</v>
      </c>
      <c r="B844" t="s">
        <v>2399</v>
      </c>
      <c r="C844" t="s">
        <v>74</v>
      </c>
      <c r="D844" t="s">
        <v>407</v>
      </c>
      <c r="E844" s="1" t="s">
        <v>16</v>
      </c>
      <c r="F844" t="s">
        <v>11</v>
      </c>
      <c r="G844" t="s">
        <v>2400</v>
      </c>
      <c r="H844" t="s">
        <v>2401</v>
      </c>
      <c r="I844" t="s">
        <v>2402</v>
      </c>
      <c r="J844">
        <v>2.3638063652904101E-7</v>
      </c>
      <c r="K844">
        <v>1.7275816975727402E-5</v>
      </c>
      <c r="L844">
        <v>0.99998248780238796</v>
      </c>
    </row>
    <row r="845" spans="1:12" x14ac:dyDescent="0.2">
      <c r="A845" t="s">
        <v>2698</v>
      </c>
      <c r="B845" t="s">
        <v>2703</v>
      </c>
      <c r="C845" t="s">
        <v>74</v>
      </c>
      <c r="D845" t="s">
        <v>407</v>
      </c>
      <c r="E845" s="1" t="s">
        <v>330</v>
      </c>
      <c r="F845" t="s">
        <v>11</v>
      </c>
      <c r="G845" t="s">
        <v>2704</v>
      </c>
      <c r="H845" t="s">
        <v>2705</v>
      </c>
      <c r="I845" t="s">
        <v>19</v>
      </c>
      <c r="J845">
        <v>1.63024327537208E-6</v>
      </c>
      <c r="K845">
        <v>4.0165914294798603E-11</v>
      </c>
      <c r="L845">
        <v>0.99999836971655898</v>
      </c>
    </row>
    <row r="846" spans="1:12" x14ac:dyDescent="0.2">
      <c r="A846" t="s">
        <v>2698</v>
      </c>
      <c r="B846" t="s">
        <v>2699</v>
      </c>
      <c r="C846" t="s">
        <v>14</v>
      </c>
      <c r="D846" t="s">
        <v>407</v>
      </c>
      <c r="E846" s="1" t="s">
        <v>16</v>
      </c>
      <c r="F846" t="s">
        <v>11</v>
      </c>
      <c r="G846" t="s">
        <v>2700</v>
      </c>
      <c r="H846" t="s">
        <v>2701</v>
      </c>
      <c r="I846" t="s">
        <v>2702</v>
      </c>
      <c r="J846">
        <v>2.1866335823539098E-8</v>
      </c>
      <c r="K846">
        <v>2.3238114728742599E-7</v>
      </c>
      <c r="L846">
        <v>0.99999974575251704</v>
      </c>
    </row>
    <row r="847" spans="1:12" x14ac:dyDescent="0.2">
      <c r="A847" t="s">
        <v>4256</v>
      </c>
      <c r="B847" t="s">
        <v>4261</v>
      </c>
      <c r="C847" t="s">
        <v>14</v>
      </c>
      <c r="D847" t="s">
        <v>4127</v>
      </c>
      <c r="E847" s="1" t="s">
        <v>16</v>
      </c>
      <c r="F847" t="s">
        <v>11</v>
      </c>
      <c r="G847" t="s">
        <v>4262</v>
      </c>
      <c r="H847" t="s">
        <v>4263</v>
      </c>
      <c r="I847" t="s">
        <v>4264</v>
      </c>
      <c r="J847">
        <v>9.6299371595833697E-8</v>
      </c>
      <c r="K847">
        <v>4.9584377133010804E-10</v>
      </c>
      <c r="L847">
        <v>0.99999990320478505</v>
      </c>
    </row>
    <row r="848" spans="1:12" x14ac:dyDescent="0.2">
      <c r="A848" t="s">
        <v>4256</v>
      </c>
      <c r="B848" t="s">
        <v>4257</v>
      </c>
      <c r="C848" t="s">
        <v>14</v>
      </c>
      <c r="D848" t="s">
        <v>4127</v>
      </c>
      <c r="E848" s="1" t="s">
        <v>16</v>
      </c>
      <c r="F848" t="s">
        <v>11</v>
      </c>
      <c r="G848" t="s">
        <v>4258</v>
      </c>
      <c r="H848" t="s">
        <v>4259</v>
      </c>
      <c r="I848" t="s">
        <v>4260</v>
      </c>
      <c r="J848">
        <v>5.50013451968065E-11</v>
      </c>
      <c r="K848">
        <v>4.2675320334172798E-9</v>
      </c>
      <c r="L848">
        <v>0.999999995677467</v>
      </c>
    </row>
    <row r="849" spans="1:12" x14ac:dyDescent="0.2">
      <c r="A849" t="s">
        <v>4256</v>
      </c>
      <c r="B849" t="s">
        <v>4265</v>
      </c>
      <c r="C849" t="s">
        <v>26</v>
      </c>
      <c r="D849" t="s">
        <v>4127</v>
      </c>
      <c r="E849" s="1" t="s">
        <v>16</v>
      </c>
      <c r="F849" t="s">
        <v>10</v>
      </c>
      <c r="G849" t="s">
        <v>19</v>
      </c>
      <c r="H849" t="s">
        <v>4266</v>
      </c>
      <c r="I849" t="s">
        <v>4267</v>
      </c>
      <c r="J849">
        <v>2.2113096578532899E-17</v>
      </c>
      <c r="K849">
        <v>1</v>
      </c>
      <c r="L849">
        <v>5.42187558620688E-19</v>
      </c>
    </row>
    <row r="850" spans="1:12" x14ac:dyDescent="0.2">
      <c r="A850" t="s">
        <v>951</v>
      </c>
      <c r="B850" t="s">
        <v>952</v>
      </c>
      <c r="C850" t="s">
        <v>660</v>
      </c>
      <c r="D850" t="s">
        <v>407</v>
      </c>
      <c r="E850" s="1" t="s">
        <v>16</v>
      </c>
      <c r="F850" t="s">
        <v>11</v>
      </c>
      <c r="G850" t="s">
        <v>953</v>
      </c>
      <c r="H850" t="s">
        <v>954</v>
      </c>
      <c r="I850" t="s">
        <v>955</v>
      </c>
      <c r="J850">
        <v>7.1551163270235703E-4</v>
      </c>
      <c r="K850">
        <v>1.532810771534E-11</v>
      </c>
      <c r="L850">
        <v>0.99928448835196904</v>
      </c>
    </row>
    <row r="851" spans="1:12" x14ac:dyDescent="0.2">
      <c r="A851" t="s">
        <v>951</v>
      </c>
      <c r="B851" t="s">
        <v>4407</v>
      </c>
      <c r="C851" t="s">
        <v>14</v>
      </c>
      <c r="D851" t="s">
        <v>4127</v>
      </c>
      <c r="E851" s="1" t="s">
        <v>16</v>
      </c>
      <c r="F851" t="s">
        <v>11</v>
      </c>
      <c r="G851" t="s">
        <v>4408</v>
      </c>
      <c r="H851" t="s">
        <v>4409</v>
      </c>
      <c r="I851" t="s">
        <v>4410</v>
      </c>
      <c r="J851">
        <v>9.2444895734880702E-5</v>
      </c>
      <c r="K851">
        <v>1.09317358546685E-10</v>
      </c>
      <c r="L851">
        <v>0.99990755499494799</v>
      </c>
    </row>
    <row r="852" spans="1:12" x14ac:dyDescent="0.2">
      <c r="A852" t="s">
        <v>951</v>
      </c>
      <c r="B852" t="s">
        <v>4411</v>
      </c>
      <c r="C852" t="s">
        <v>74</v>
      </c>
      <c r="D852" t="s">
        <v>4127</v>
      </c>
      <c r="E852" s="1" t="s">
        <v>16</v>
      </c>
      <c r="F852" t="s">
        <v>11</v>
      </c>
      <c r="G852" t="s">
        <v>4412</v>
      </c>
      <c r="H852" t="s">
        <v>4413</v>
      </c>
      <c r="I852" t="s">
        <v>4414</v>
      </c>
      <c r="J852">
        <v>1.98127643565691E-5</v>
      </c>
      <c r="K852">
        <v>6.5058987194854306E-11</v>
      </c>
      <c r="L852">
        <v>0.99998018717058401</v>
      </c>
    </row>
    <row r="853" spans="1:12" x14ac:dyDescent="0.2">
      <c r="A853" t="s">
        <v>951</v>
      </c>
      <c r="B853" t="s">
        <v>956</v>
      </c>
      <c r="C853" t="s">
        <v>74</v>
      </c>
      <c r="D853" t="s">
        <v>407</v>
      </c>
      <c r="E853" s="1" t="s">
        <v>16</v>
      </c>
      <c r="F853" t="s">
        <v>11</v>
      </c>
      <c r="G853" t="s">
        <v>957</v>
      </c>
      <c r="H853" t="s">
        <v>958</v>
      </c>
      <c r="I853" t="s">
        <v>959</v>
      </c>
      <c r="J853">
        <v>1.7852899206586099E-7</v>
      </c>
      <c r="K853">
        <v>4.9243950083465197E-10</v>
      </c>
      <c r="L853">
        <v>0.99999982097856799</v>
      </c>
    </row>
    <row r="854" spans="1:12" x14ac:dyDescent="0.2">
      <c r="A854" t="s">
        <v>951</v>
      </c>
      <c r="B854" t="s">
        <v>4411</v>
      </c>
      <c r="C854" t="s">
        <v>74</v>
      </c>
      <c r="D854" t="s">
        <v>4127</v>
      </c>
      <c r="E854" s="1" t="s">
        <v>16</v>
      </c>
      <c r="F854" t="s">
        <v>11</v>
      </c>
      <c r="G854" t="s">
        <v>4415</v>
      </c>
      <c r="H854" t="s">
        <v>4416</v>
      </c>
      <c r="I854" t="s">
        <v>4417</v>
      </c>
      <c r="J854">
        <v>3.9245012594046501E-9</v>
      </c>
      <c r="K854">
        <v>1.60477112949717E-12</v>
      </c>
      <c r="L854">
        <v>0.999999996073894</v>
      </c>
    </row>
    <row r="855" spans="1:12" x14ac:dyDescent="0.2">
      <c r="A855" t="s">
        <v>3171</v>
      </c>
      <c r="B855" t="s">
        <v>3172</v>
      </c>
      <c r="C855" t="s">
        <v>14</v>
      </c>
      <c r="D855" t="s">
        <v>3036</v>
      </c>
      <c r="E855" s="1" t="s">
        <v>16</v>
      </c>
      <c r="F855" t="s">
        <v>10</v>
      </c>
      <c r="G855" t="s">
        <v>3173</v>
      </c>
      <c r="H855" t="s">
        <v>3174</v>
      </c>
      <c r="I855" t="s">
        <v>19</v>
      </c>
      <c r="J855">
        <v>3.1496700505281001E-31</v>
      </c>
      <c r="K855">
        <v>1</v>
      </c>
      <c r="L855">
        <v>2.8427816614128799E-25</v>
      </c>
    </row>
    <row r="856" spans="1:12" x14ac:dyDescent="0.2">
      <c r="A856" t="s">
        <v>173</v>
      </c>
      <c r="B856" t="s">
        <v>174</v>
      </c>
      <c r="C856" t="s">
        <v>26</v>
      </c>
      <c r="D856" t="s">
        <v>96</v>
      </c>
      <c r="E856" s="1" t="s">
        <v>16</v>
      </c>
      <c r="F856" t="s">
        <v>10</v>
      </c>
      <c r="G856" t="s">
        <v>175</v>
      </c>
      <c r="H856" t="s">
        <v>176</v>
      </c>
      <c r="I856" t="s">
        <v>177</v>
      </c>
      <c r="J856">
        <v>2.86505776761792E-21</v>
      </c>
      <c r="K856">
        <v>1</v>
      </c>
      <c r="L856">
        <v>1.2791937707268401E-19</v>
      </c>
    </row>
    <row r="857" spans="1:12" x14ac:dyDescent="0.2">
      <c r="A857" t="s">
        <v>7365</v>
      </c>
      <c r="B857" t="s">
        <v>7366</v>
      </c>
      <c r="C857" t="s">
        <v>74</v>
      </c>
      <c r="D857" t="s">
        <v>6339</v>
      </c>
      <c r="E857" s="1" t="s">
        <v>16</v>
      </c>
      <c r="F857" t="s">
        <v>11</v>
      </c>
      <c r="G857" t="s">
        <v>7367</v>
      </c>
      <c r="H857" t="s">
        <v>7368</v>
      </c>
      <c r="I857" t="s">
        <v>19</v>
      </c>
      <c r="J857">
        <v>9.3614228894477606E-5</v>
      </c>
      <c r="K857">
        <v>1.90901902586924E-9</v>
      </c>
      <c r="L857">
        <v>0.99990638386208597</v>
      </c>
    </row>
    <row r="858" spans="1:12" x14ac:dyDescent="0.2">
      <c r="A858" t="s">
        <v>5560</v>
      </c>
      <c r="B858" t="s">
        <v>5561</v>
      </c>
      <c r="C858" t="s">
        <v>14</v>
      </c>
      <c r="D858" t="s">
        <v>4127</v>
      </c>
      <c r="E858" s="1" t="s">
        <v>16</v>
      </c>
      <c r="F858" t="s">
        <v>11</v>
      </c>
      <c r="G858" t="s">
        <v>5562</v>
      </c>
      <c r="H858" t="s">
        <v>5563</v>
      </c>
      <c r="I858" t="s">
        <v>5564</v>
      </c>
      <c r="J858">
        <v>2.6494088532062701E-6</v>
      </c>
      <c r="K858">
        <v>4.8075399263357601E-5</v>
      </c>
      <c r="L858">
        <v>0.99994927519188304</v>
      </c>
    </row>
    <row r="859" spans="1:12" x14ac:dyDescent="0.2">
      <c r="A859" t="s">
        <v>4438</v>
      </c>
      <c r="B859" t="s">
        <v>4439</v>
      </c>
      <c r="C859" t="s">
        <v>4</v>
      </c>
      <c r="D859" t="s">
        <v>4127</v>
      </c>
      <c r="E859" s="1" t="s">
        <v>330</v>
      </c>
      <c r="F859" t="s">
        <v>11</v>
      </c>
      <c r="G859" t="s">
        <v>4440</v>
      </c>
      <c r="H859" t="s">
        <v>4441</v>
      </c>
      <c r="I859" t="s">
        <v>4442</v>
      </c>
      <c r="J859">
        <v>3.24054909702605E-9</v>
      </c>
      <c r="K859">
        <v>3.7656519716236599E-15</v>
      </c>
      <c r="L859">
        <v>0.99999999675944695</v>
      </c>
    </row>
    <row r="860" spans="1:12" x14ac:dyDescent="0.2">
      <c r="A860" t="s">
        <v>4438</v>
      </c>
      <c r="B860" t="s">
        <v>4453</v>
      </c>
      <c r="C860" t="s">
        <v>4</v>
      </c>
      <c r="D860" t="s">
        <v>4127</v>
      </c>
      <c r="E860" s="1" t="s">
        <v>330</v>
      </c>
      <c r="F860" t="s">
        <v>11</v>
      </c>
      <c r="G860" t="s">
        <v>4451</v>
      </c>
      <c r="H860" t="s">
        <v>4454</v>
      </c>
      <c r="I860" t="s">
        <v>4455</v>
      </c>
      <c r="J860">
        <v>4.7172909315021703E-10</v>
      </c>
      <c r="K860">
        <v>3.51221134036577E-18</v>
      </c>
      <c r="L860">
        <v>0.99999999952827101</v>
      </c>
    </row>
    <row r="861" spans="1:12" x14ac:dyDescent="0.2">
      <c r="A861" t="s">
        <v>4438</v>
      </c>
      <c r="B861" t="s">
        <v>4443</v>
      </c>
      <c r="C861" t="s">
        <v>4</v>
      </c>
      <c r="D861" t="s">
        <v>4127</v>
      </c>
      <c r="E861" s="1" t="s">
        <v>330</v>
      </c>
      <c r="F861" t="s">
        <v>11</v>
      </c>
      <c r="G861" t="s">
        <v>4444</v>
      </c>
      <c r="H861" t="s">
        <v>4445</v>
      </c>
      <c r="I861" t="s">
        <v>4446</v>
      </c>
      <c r="J861">
        <v>3.9801465058956801E-11</v>
      </c>
      <c r="K861">
        <v>1.4598072084780099E-16</v>
      </c>
      <c r="L861">
        <v>0.99999999996019795</v>
      </c>
    </row>
    <row r="862" spans="1:12" x14ac:dyDescent="0.2">
      <c r="A862" t="s">
        <v>4438</v>
      </c>
      <c r="B862" t="s">
        <v>4450</v>
      </c>
      <c r="C862" t="s">
        <v>4</v>
      </c>
      <c r="D862" t="s">
        <v>4127</v>
      </c>
      <c r="E862" s="1" t="s">
        <v>330</v>
      </c>
      <c r="F862" t="s">
        <v>11</v>
      </c>
      <c r="G862" t="s">
        <v>4448</v>
      </c>
      <c r="H862" t="s">
        <v>4451</v>
      </c>
      <c r="I862" t="s">
        <v>4452</v>
      </c>
      <c r="J862">
        <v>9.2400248217929602E-12</v>
      </c>
      <c r="K862">
        <v>3.0833992978576702E-18</v>
      </c>
      <c r="L862">
        <v>0.99999999999075995</v>
      </c>
    </row>
    <row r="863" spans="1:12" x14ac:dyDescent="0.2">
      <c r="A863" t="s">
        <v>4438</v>
      </c>
      <c r="B863" t="s">
        <v>4447</v>
      </c>
      <c r="C863" t="s">
        <v>4</v>
      </c>
      <c r="D863" t="s">
        <v>4127</v>
      </c>
      <c r="E863" s="1" t="s">
        <v>330</v>
      </c>
      <c r="F863" t="s">
        <v>11</v>
      </c>
      <c r="G863" t="s">
        <v>4445</v>
      </c>
      <c r="H863" t="s">
        <v>4448</v>
      </c>
      <c r="I863" t="s">
        <v>4449</v>
      </c>
      <c r="J863">
        <v>4.6933807556493402E-12</v>
      </c>
      <c r="K863">
        <v>2.7506237141816602E-17</v>
      </c>
      <c r="L863">
        <v>0.99999999999530698</v>
      </c>
    </row>
    <row r="864" spans="1:12" x14ac:dyDescent="0.2">
      <c r="A864" t="s">
        <v>64</v>
      </c>
      <c r="B864" t="s">
        <v>2301</v>
      </c>
      <c r="C864" t="s">
        <v>14</v>
      </c>
      <c r="D864" t="s">
        <v>407</v>
      </c>
      <c r="E864" s="1" t="s">
        <v>16</v>
      </c>
      <c r="F864" t="s">
        <v>11</v>
      </c>
      <c r="G864" t="s">
        <v>2302</v>
      </c>
      <c r="H864" t="s">
        <v>2303</v>
      </c>
      <c r="I864" t="s">
        <v>2304</v>
      </c>
      <c r="J864">
        <v>1.2213089521109201E-7</v>
      </c>
      <c r="K864">
        <v>1.2606833256474699E-4</v>
      </c>
      <c r="L864">
        <v>0.99987380953654004</v>
      </c>
    </row>
    <row r="865" spans="1:12" x14ac:dyDescent="0.2">
      <c r="A865" t="s">
        <v>64</v>
      </c>
      <c r="B865" t="s">
        <v>2297</v>
      </c>
      <c r="C865" t="s">
        <v>14</v>
      </c>
      <c r="D865" t="s">
        <v>407</v>
      </c>
      <c r="E865" s="1" t="s">
        <v>16</v>
      </c>
      <c r="F865" t="s">
        <v>11</v>
      </c>
      <c r="G865" t="s">
        <v>2298</v>
      </c>
      <c r="H865" t="s">
        <v>2299</v>
      </c>
      <c r="I865" t="s">
        <v>2300</v>
      </c>
      <c r="J865">
        <v>2.0713928764972299E-8</v>
      </c>
      <c r="K865">
        <v>1.9189470157927399E-8</v>
      </c>
      <c r="L865">
        <v>0.99999996009660097</v>
      </c>
    </row>
    <row r="866" spans="1:12" x14ac:dyDescent="0.2">
      <c r="A866" t="s">
        <v>64</v>
      </c>
      <c r="B866" t="s">
        <v>65</v>
      </c>
      <c r="C866" t="s">
        <v>26</v>
      </c>
      <c r="D866" t="s">
        <v>15</v>
      </c>
      <c r="E866" s="1" t="s">
        <v>16</v>
      </c>
      <c r="F866" t="s">
        <v>10</v>
      </c>
      <c r="G866" t="s">
        <v>19</v>
      </c>
      <c r="H866" t="s">
        <v>66</v>
      </c>
      <c r="I866" t="s">
        <v>19</v>
      </c>
      <c r="J866">
        <v>1.2127710437244999E-13</v>
      </c>
      <c r="K866">
        <v>0.99999999999987799</v>
      </c>
      <c r="L866">
        <v>7.0593662073974199E-16</v>
      </c>
    </row>
    <row r="867" spans="1:12" x14ac:dyDescent="0.2">
      <c r="A867" t="s">
        <v>7898</v>
      </c>
      <c r="B867" t="s">
        <v>7899</v>
      </c>
      <c r="C867" t="s">
        <v>14</v>
      </c>
      <c r="D867" t="s">
        <v>6339</v>
      </c>
      <c r="E867" s="1" t="s">
        <v>16</v>
      </c>
      <c r="F867" t="s">
        <v>11</v>
      </c>
      <c r="G867" t="s">
        <v>7909</v>
      </c>
      <c r="H867" t="s">
        <v>7910</v>
      </c>
      <c r="I867" t="s">
        <v>19</v>
      </c>
      <c r="J867">
        <v>0.26462698727814499</v>
      </c>
      <c r="K867">
        <v>2.8862531264124299E-2</v>
      </c>
      <c r="L867">
        <v>0.70651048145773099</v>
      </c>
    </row>
    <row r="868" spans="1:12" x14ac:dyDescent="0.2">
      <c r="A868" t="s">
        <v>7898</v>
      </c>
      <c r="B868" t="s">
        <v>7899</v>
      </c>
      <c r="C868" t="s">
        <v>14</v>
      </c>
      <c r="D868" t="s">
        <v>6339</v>
      </c>
      <c r="E868" s="1" t="s">
        <v>16</v>
      </c>
      <c r="F868" t="s">
        <v>11</v>
      </c>
      <c r="G868" t="s">
        <v>7911</v>
      </c>
      <c r="H868" t="s">
        <v>7912</v>
      </c>
      <c r="I868" t="s">
        <v>7913</v>
      </c>
      <c r="J868">
        <v>5.7553580997060999E-7</v>
      </c>
      <c r="K868">
        <v>4.5650880915728897E-5</v>
      </c>
      <c r="L868">
        <v>0.99995377358327397</v>
      </c>
    </row>
    <row r="869" spans="1:12" x14ac:dyDescent="0.2">
      <c r="A869" t="s">
        <v>7898</v>
      </c>
      <c r="B869" t="s">
        <v>7906</v>
      </c>
      <c r="C869" t="s">
        <v>26</v>
      </c>
      <c r="D869" t="s">
        <v>6339</v>
      </c>
      <c r="E869" s="1" t="s">
        <v>16</v>
      </c>
      <c r="F869" t="s">
        <v>11</v>
      </c>
      <c r="G869" t="s">
        <v>7904</v>
      </c>
      <c r="H869" t="s">
        <v>7907</v>
      </c>
      <c r="I869" t="s">
        <v>7908</v>
      </c>
      <c r="J869">
        <v>2.1967939957657301E-7</v>
      </c>
      <c r="K869">
        <v>4.0716680981553099E-8</v>
      </c>
      <c r="L869">
        <v>0.99999973960391897</v>
      </c>
    </row>
    <row r="870" spans="1:12" x14ac:dyDescent="0.2">
      <c r="A870" t="s">
        <v>7898</v>
      </c>
      <c r="B870" t="s">
        <v>7899</v>
      </c>
      <c r="C870" t="s">
        <v>500</v>
      </c>
      <c r="D870" t="s">
        <v>6339</v>
      </c>
      <c r="E870" s="1" t="s">
        <v>16</v>
      </c>
      <c r="F870" t="s">
        <v>11</v>
      </c>
      <c r="G870" t="s">
        <v>7900</v>
      </c>
      <c r="H870" t="s">
        <v>7901</v>
      </c>
      <c r="I870" t="s">
        <v>7902</v>
      </c>
      <c r="J870">
        <v>7.7830846310331595E-9</v>
      </c>
      <c r="K870">
        <v>1.11283247075023E-6</v>
      </c>
      <c r="L870">
        <v>0.99999887938444398</v>
      </c>
    </row>
    <row r="871" spans="1:12" x14ac:dyDescent="0.2">
      <c r="A871" t="s">
        <v>7898</v>
      </c>
      <c r="B871" t="s">
        <v>7899</v>
      </c>
      <c r="C871" t="s">
        <v>26</v>
      </c>
      <c r="D871" t="s">
        <v>6339</v>
      </c>
      <c r="E871" s="1" t="s">
        <v>16</v>
      </c>
      <c r="F871" t="s">
        <v>11</v>
      </c>
      <c r="G871" t="s">
        <v>7903</v>
      </c>
      <c r="H871" t="s">
        <v>7904</v>
      </c>
      <c r="I871" t="s">
        <v>7905</v>
      </c>
      <c r="J871">
        <v>5.1753330129638698E-11</v>
      </c>
      <c r="K871">
        <v>4.4759175033935503E-10</v>
      </c>
      <c r="L871">
        <v>0.99999999950065499</v>
      </c>
    </row>
    <row r="872" spans="1:12" x14ac:dyDescent="0.2">
      <c r="A872" t="s">
        <v>2210</v>
      </c>
      <c r="B872" t="s">
        <v>2211</v>
      </c>
      <c r="C872" t="s">
        <v>14</v>
      </c>
      <c r="D872" t="s">
        <v>407</v>
      </c>
      <c r="E872" s="1" t="s">
        <v>16</v>
      </c>
      <c r="F872" t="s">
        <v>11</v>
      </c>
      <c r="G872" t="s">
        <v>2212</v>
      </c>
      <c r="H872" t="s">
        <v>2213</v>
      </c>
      <c r="I872" t="s">
        <v>2214</v>
      </c>
      <c r="J872">
        <v>3.2941124803475001E-4</v>
      </c>
      <c r="K872">
        <v>0.20114678202400299</v>
      </c>
      <c r="L872">
        <v>0.79852380672796297</v>
      </c>
    </row>
    <row r="873" spans="1:12" x14ac:dyDescent="0.2">
      <c r="A873" t="s">
        <v>8618</v>
      </c>
      <c r="B873" t="s">
        <v>8631</v>
      </c>
      <c r="C873" t="s">
        <v>613</v>
      </c>
      <c r="D873" t="s">
        <v>6339</v>
      </c>
      <c r="E873" s="1" t="s">
        <v>16</v>
      </c>
      <c r="F873" t="s">
        <v>11</v>
      </c>
      <c r="G873" t="s">
        <v>19</v>
      </c>
      <c r="H873" t="s">
        <v>8639</v>
      </c>
      <c r="I873" t="s">
        <v>8640</v>
      </c>
      <c r="J873">
        <v>9.5956110206427095E-2</v>
      </c>
      <c r="K873">
        <v>5.7728373631072298E-8</v>
      </c>
      <c r="L873">
        <v>0.904043832065199</v>
      </c>
    </row>
    <row r="874" spans="1:12" x14ac:dyDescent="0.2">
      <c r="A874" t="s">
        <v>8618</v>
      </c>
      <c r="B874" t="s">
        <v>8644</v>
      </c>
      <c r="C874" t="s">
        <v>613</v>
      </c>
      <c r="D874" t="s">
        <v>6339</v>
      </c>
      <c r="E874" s="1" t="s">
        <v>16</v>
      </c>
      <c r="F874" t="s">
        <v>11</v>
      </c>
      <c r="G874" t="s">
        <v>8642</v>
      </c>
      <c r="H874" t="s">
        <v>8645</v>
      </c>
      <c r="I874" t="s">
        <v>8646</v>
      </c>
      <c r="J874">
        <v>6.8345429457780105E-2</v>
      </c>
      <c r="K874">
        <v>9.8397254532518001E-11</v>
      </c>
      <c r="L874">
        <v>0.93165457044382305</v>
      </c>
    </row>
    <row r="875" spans="1:12" x14ac:dyDescent="0.2">
      <c r="A875" t="s">
        <v>8618</v>
      </c>
      <c r="B875" t="s">
        <v>8641</v>
      </c>
      <c r="C875" t="s">
        <v>613</v>
      </c>
      <c r="D875" t="s">
        <v>6339</v>
      </c>
      <c r="E875" s="1" t="s">
        <v>16</v>
      </c>
      <c r="F875" t="s">
        <v>11</v>
      </c>
      <c r="G875" t="s">
        <v>8639</v>
      </c>
      <c r="H875" t="s">
        <v>8642</v>
      </c>
      <c r="I875" t="s">
        <v>8643</v>
      </c>
      <c r="J875">
        <v>2.32629053889944E-2</v>
      </c>
      <c r="K875">
        <v>1.03268689585947E-10</v>
      </c>
      <c r="L875">
        <v>0.97673709450773705</v>
      </c>
    </row>
    <row r="876" spans="1:12" x14ac:dyDescent="0.2">
      <c r="A876" t="s">
        <v>8618</v>
      </c>
      <c r="B876" t="s">
        <v>8623</v>
      </c>
      <c r="C876" t="s">
        <v>14</v>
      </c>
      <c r="D876" t="s">
        <v>6339</v>
      </c>
      <c r="E876" s="1" t="s">
        <v>16</v>
      </c>
      <c r="F876" t="s">
        <v>11</v>
      </c>
      <c r="G876" t="s">
        <v>8624</v>
      </c>
      <c r="H876" t="s">
        <v>8625</v>
      </c>
      <c r="I876" t="s">
        <v>8626</v>
      </c>
      <c r="J876">
        <v>6.3342197361754304E-5</v>
      </c>
      <c r="K876">
        <v>9.9791799124501303E-6</v>
      </c>
      <c r="L876">
        <v>0.999926678622726</v>
      </c>
    </row>
    <row r="877" spans="1:12" x14ac:dyDescent="0.2">
      <c r="A877" t="s">
        <v>8618</v>
      </c>
      <c r="B877" t="s">
        <v>8627</v>
      </c>
      <c r="C877" t="s">
        <v>74</v>
      </c>
      <c r="D877" t="s">
        <v>6339</v>
      </c>
      <c r="E877" s="1" t="s">
        <v>16</v>
      </c>
      <c r="F877" t="s">
        <v>11</v>
      </c>
      <c r="G877" t="s">
        <v>8628</v>
      </c>
      <c r="H877" t="s">
        <v>8629</v>
      </c>
      <c r="I877" t="s">
        <v>8630</v>
      </c>
      <c r="J877">
        <v>2.86065669188721E-6</v>
      </c>
      <c r="K877">
        <v>1.38878717176106E-7</v>
      </c>
      <c r="L877">
        <v>0.99999700046459095</v>
      </c>
    </row>
    <row r="878" spans="1:12" x14ac:dyDescent="0.2">
      <c r="A878" t="s">
        <v>8618</v>
      </c>
      <c r="B878" t="s">
        <v>8631</v>
      </c>
      <c r="C878" t="s">
        <v>74</v>
      </c>
      <c r="D878" t="s">
        <v>6339</v>
      </c>
      <c r="E878" s="1" t="s">
        <v>16</v>
      </c>
      <c r="F878" t="s">
        <v>11</v>
      </c>
      <c r="G878" t="s">
        <v>8632</v>
      </c>
      <c r="H878" t="s">
        <v>8633</v>
      </c>
      <c r="I878" t="s">
        <v>8634</v>
      </c>
      <c r="J878">
        <v>8.6270352359399899E-7</v>
      </c>
      <c r="K878">
        <v>6.2798075799625795E-8</v>
      </c>
      <c r="L878">
        <v>0.99999907449839998</v>
      </c>
    </row>
    <row r="879" spans="1:12" x14ac:dyDescent="0.2">
      <c r="A879" t="s">
        <v>8618</v>
      </c>
      <c r="B879" t="s">
        <v>8619</v>
      </c>
      <c r="C879" t="s">
        <v>500</v>
      </c>
      <c r="D879" t="s">
        <v>6339</v>
      </c>
      <c r="E879" s="1" t="s">
        <v>16</v>
      </c>
      <c r="F879" t="s">
        <v>11</v>
      </c>
      <c r="G879" t="s">
        <v>8620</v>
      </c>
      <c r="H879" t="s">
        <v>8621</v>
      </c>
      <c r="I879" t="s">
        <v>8622</v>
      </c>
      <c r="J879">
        <v>2.5832732247849199E-9</v>
      </c>
      <c r="K879">
        <v>6.19639521997261E-9</v>
      </c>
      <c r="L879">
        <v>0.99999999122033101</v>
      </c>
    </row>
    <row r="880" spans="1:12" x14ac:dyDescent="0.2">
      <c r="A880" t="s">
        <v>8618</v>
      </c>
      <c r="B880" t="s">
        <v>8635</v>
      </c>
      <c r="C880" t="s">
        <v>74</v>
      </c>
      <c r="D880" t="s">
        <v>6339</v>
      </c>
      <c r="E880" s="1" t="s">
        <v>16</v>
      </c>
      <c r="F880" t="s">
        <v>11</v>
      </c>
      <c r="G880" t="s">
        <v>8636</v>
      </c>
      <c r="H880" t="s">
        <v>8637</v>
      </c>
      <c r="I880" t="s">
        <v>8638</v>
      </c>
      <c r="J880">
        <v>1.80376828184916E-10</v>
      </c>
      <c r="K880">
        <v>1.0695384432121E-13</v>
      </c>
      <c r="L880">
        <v>0.99999999981951604</v>
      </c>
    </row>
    <row r="881" spans="1:12" x14ac:dyDescent="0.2">
      <c r="A881" t="s">
        <v>668</v>
      </c>
      <c r="B881" t="s">
        <v>669</v>
      </c>
      <c r="C881" t="s">
        <v>14</v>
      </c>
      <c r="D881" t="s">
        <v>407</v>
      </c>
      <c r="E881" s="1" t="s">
        <v>16</v>
      </c>
      <c r="F881" t="s">
        <v>11</v>
      </c>
      <c r="G881" t="s">
        <v>670</v>
      </c>
      <c r="H881" t="s">
        <v>671</v>
      </c>
      <c r="I881" t="s">
        <v>672</v>
      </c>
      <c r="J881">
        <v>2.83079658714165E-5</v>
      </c>
      <c r="K881">
        <v>1.5768558269068E-9</v>
      </c>
      <c r="L881">
        <v>0.99997169045727297</v>
      </c>
    </row>
    <row r="882" spans="1:12" x14ac:dyDescent="0.2">
      <c r="A882" t="s">
        <v>668</v>
      </c>
      <c r="B882" t="s">
        <v>673</v>
      </c>
      <c r="C882" t="s">
        <v>14</v>
      </c>
      <c r="D882" t="s">
        <v>407</v>
      </c>
      <c r="E882" s="1" t="s">
        <v>16</v>
      </c>
      <c r="F882" t="s">
        <v>10</v>
      </c>
      <c r="G882" t="s">
        <v>674</v>
      </c>
      <c r="H882" t="s">
        <v>675</v>
      </c>
      <c r="I882" t="s">
        <v>676</v>
      </c>
      <c r="J882">
        <v>4.9941217466862396E-16</v>
      </c>
      <c r="K882">
        <v>0.99999999999878597</v>
      </c>
      <c r="L882">
        <v>1.21317401105494E-12</v>
      </c>
    </row>
    <row r="883" spans="1:12" x14ac:dyDescent="0.2">
      <c r="A883" t="s">
        <v>593</v>
      </c>
      <c r="B883" t="s">
        <v>612</v>
      </c>
      <c r="C883" t="s">
        <v>613</v>
      </c>
      <c r="D883" t="s">
        <v>407</v>
      </c>
      <c r="E883" s="1" t="s">
        <v>16</v>
      </c>
      <c r="F883" t="s">
        <v>9</v>
      </c>
      <c r="G883" t="s">
        <v>614</v>
      </c>
      <c r="H883" t="s">
        <v>615</v>
      </c>
      <c r="I883" t="s">
        <v>616</v>
      </c>
      <c r="J883">
        <v>0.99904351258434498</v>
      </c>
      <c r="K883">
        <v>1.71293591519424E-10</v>
      </c>
      <c r="L883">
        <v>9.5648724436106199E-4</v>
      </c>
    </row>
    <row r="884" spans="1:12" x14ac:dyDescent="0.2">
      <c r="A884" t="s">
        <v>593</v>
      </c>
      <c r="B884" t="s">
        <v>598</v>
      </c>
      <c r="C884" t="s">
        <v>74</v>
      </c>
      <c r="D884" t="s">
        <v>407</v>
      </c>
      <c r="E884" s="1" t="s">
        <v>16</v>
      </c>
      <c r="F884" t="s">
        <v>11</v>
      </c>
      <c r="G884" t="s">
        <v>599</v>
      </c>
      <c r="H884" t="s">
        <v>600</v>
      </c>
      <c r="I884" t="s">
        <v>601</v>
      </c>
      <c r="J884">
        <v>1.4974010503760999E-2</v>
      </c>
      <c r="K884">
        <v>3.7126243590111802E-6</v>
      </c>
      <c r="L884">
        <v>0.98502227687188004</v>
      </c>
    </row>
    <row r="885" spans="1:12" x14ac:dyDescent="0.2">
      <c r="A885" t="s">
        <v>593</v>
      </c>
      <c r="B885" t="s">
        <v>594</v>
      </c>
      <c r="C885" t="s">
        <v>74</v>
      </c>
      <c r="D885" t="s">
        <v>407</v>
      </c>
      <c r="E885" s="1" t="s">
        <v>16</v>
      </c>
      <c r="F885" t="s">
        <v>11</v>
      </c>
      <c r="G885" t="s">
        <v>602</v>
      </c>
      <c r="H885" t="s">
        <v>603</v>
      </c>
      <c r="I885" t="s">
        <v>604</v>
      </c>
      <c r="J885">
        <v>3.8812073890579901E-3</v>
      </c>
      <c r="K885">
        <v>2.3492244917364001E-10</v>
      </c>
      <c r="L885">
        <v>0.99611879237601897</v>
      </c>
    </row>
    <row r="886" spans="1:12" x14ac:dyDescent="0.2">
      <c r="A886" t="s">
        <v>593</v>
      </c>
      <c r="B886" t="s">
        <v>605</v>
      </c>
      <c r="C886" t="s">
        <v>74</v>
      </c>
      <c r="D886" t="s">
        <v>407</v>
      </c>
      <c r="E886" s="1" t="s">
        <v>16</v>
      </c>
      <c r="F886" t="s">
        <v>11</v>
      </c>
      <c r="G886" t="s">
        <v>606</v>
      </c>
      <c r="H886" t="s">
        <v>607</v>
      </c>
      <c r="I886" t="s">
        <v>608</v>
      </c>
      <c r="J886">
        <v>6.2280505028573404E-8</v>
      </c>
      <c r="K886">
        <v>2.42739899149692E-6</v>
      </c>
      <c r="L886">
        <v>0.99999751032050399</v>
      </c>
    </row>
    <row r="887" spans="1:12" x14ac:dyDescent="0.2">
      <c r="A887" t="s">
        <v>593</v>
      </c>
      <c r="B887" t="s">
        <v>594</v>
      </c>
      <c r="C887" t="s">
        <v>14</v>
      </c>
      <c r="D887" t="s">
        <v>407</v>
      </c>
      <c r="E887" s="1" t="s">
        <v>16</v>
      </c>
      <c r="F887" t="s">
        <v>11</v>
      </c>
      <c r="G887" t="s">
        <v>595</v>
      </c>
      <c r="H887" t="s">
        <v>596</v>
      </c>
      <c r="I887" t="s">
        <v>597</v>
      </c>
      <c r="J887">
        <v>9.9244364206811797E-11</v>
      </c>
      <c r="K887">
        <v>3.0501226032657499E-11</v>
      </c>
      <c r="L887">
        <v>0.99999999987025401</v>
      </c>
    </row>
    <row r="888" spans="1:12" x14ac:dyDescent="0.2">
      <c r="A888" t="s">
        <v>593</v>
      </c>
      <c r="B888" t="s">
        <v>605</v>
      </c>
      <c r="C888" t="s">
        <v>74</v>
      </c>
      <c r="D888" t="s">
        <v>407</v>
      </c>
      <c r="E888" s="1" t="s">
        <v>330</v>
      </c>
      <c r="F888" t="s">
        <v>11</v>
      </c>
      <c r="G888" t="s">
        <v>609</v>
      </c>
      <c r="H888" t="s">
        <v>610</v>
      </c>
      <c r="I888" t="s">
        <v>611</v>
      </c>
      <c r="J888">
        <v>3.6105664879965499E-12</v>
      </c>
      <c r="K888">
        <v>1.37569408045519E-15</v>
      </c>
      <c r="L888">
        <v>0.999999999996388</v>
      </c>
    </row>
    <row r="889" spans="1:12" x14ac:dyDescent="0.2">
      <c r="A889" t="s">
        <v>1431</v>
      </c>
      <c r="B889" t="s">
        <v>8931</v>
      </c>
      <c r="C889" t="s">
        <v>660</v>
      </c>
      <c r="D889" t="s">
        <v>8821</v>
      </c>
      <c r="E889" s="1" t="s">
        <v>16</v>
      </c>
      <c r="F889" t="s">
        <v>11</v>
      </c>
      <c r="G889" t="s">
        <v>8932</v>
      </c>
      <c r="H889" t="s">
        <v>8933</v>
      </c>
      <c r="I889" t="s">
        <v>8934</v>
      </c>
      <c r="J889">
        <v>0.14525549847820199</v>
      </c>
      <c r="K889">
        <v>1.27258563270389E-8</v>
      </c>
      <c r="L889">
        <v>0.854744488795942</v>
      </c>
    </row>
    <row r="890" spans="1:12" x14ac:dyDescent="0.2">
      <c r="A890" t="s">
        <v>1431</v>
      </c>
      <c r="B890" t="s">
        <v>1443</v>
      </c>
      <c r="C890" t="s">
        <v>213</v>
      </c>
      <c r="D890" t="s">
        <v>407</v>
      </c>
      <c r="E890" s="1" t="s">
        <v>16</v>
      </c>
      <c r="F890" t="s">
        <v>11</v>
      </c>
      <c r="G890" t="s">
        <v>1444</v>
      </c>
      <c r="H890" t="s">
        <v>1445</v>
      </c>
      <c r="I890" t="s">
        <v>1446</v>
      </c>
      <c r="J890">
        <v>8.9940765400428502E-2</v>
      </c>
      <c r="K890">
        <v>1.03980065571693E-5</v>
      </c>
      <c r="L890">
        <v>0.91004883659301405</v>
      </c>
    </row>
    <row r="891" spans="1:12" x14ac:dyDescent="0.2">
      <c r="A891" t="s">
        <v>1431</v>
      </c>
      <c r="B891" t="s">
        <v>1432</v>
      </c>
      <c r="C891" t="s">
        <v>660</v>
      </c>
      <c r="D891" t="s">
        <v>407</v>
      </c>
      <c r="E891" s="1" t="s">
        <v>16</v>
      </c>
      <c r="F891" t="s">
        <v>11</v>
      </c>
      <c r="G891" t="s">
        <v>1433</v>
      </c>
      <c r="H891" t="s">
        <v>1434</v>
      </c>
      <c r="I891" t="s">
        <v>1435</v>
      </c>
      <c r="J891">
        <v>7.8098531808692806E-2</v>
      </c>
      <c r="K891">
        <v>2.276422627656E-5</v>
      </c>
      <c r="L891">
        <v>0.92187870396503102</v>
      </c>
    </row>
    <row r="892" spans="1:12" x14ac:dyDescent="0.2">
      <c r="A892" t="s">
        <v>1431</v>
      </c>
      <c r="B892" t="s">
        <v>1439</v>
      </c>
      <c r="C892" t="s">
        <v>14</v>
      </c>
      <c r="D892" t="s">
        <v>407</v>
      </c>
      <c r="E892" s="1" t="s">
        <v>16</v>
      </c>
      <c r="F892" t="s">
        <v>11</v>
      </c>
      <c r="G892" t="s">
        <v>1440</v>
      </c>
      <c r="H892" t="s">
        <v>1441</v>
      </c>
      <c r="I892" t="s">
        <v>1442</v>
      </c>
      <c r="J892">
        <v>2.37577658160519E-2</v>
      </c>
      <c r="K892">
        <v>1.74391719498185E-7</v>
      </c>
      <c r="L892">
        <v>0.976242059792228</v>
      </c>
    </row>
    <row r="893" spans="1:12" x14ac:dyDescent="0.2">
      <c r="A893" t="s">
        <v>1431</v>
      </c>
      <c r="B893" t="s">
        <v>1436</v>
      </c>
      <c r="C893" t="s">
        <v>660</v>
      </c>
      <c r="D893" t="s">
        <v>407</v>
      </c>
      <c r="E893" s="1" t="s">
        <v>16</v>
      </c>
      <c r="F893" t="s">
        <v>11</v>
      </c>
      <c r="G893" t="s">
        <v>1434</v>
      </c>
      <c r="H893" t="s">
        <v>1437</v>
      </c>
      <c r="I893" t="s">
        <v>1438</v>
      </c>
      <c r="J893">
        <v>4.2230558942384099E-6</v>
      </c>
      <c r="K893">
        <v>1.1987812118126599E-9</v>
      </c>
      <c r="L893">
        <v>0.99999577574532506</v>
      </c>
    </row>
    <row r="894" spans="1:12" x14ac:dyDescent="0.2">
      <c r="A894" t="s">
        <v>1431</v>
      </c>
      <c r="B894" t="s">
        <v>1451</v>
      </c>
      <c r="C894" t="s">
        <v>4</v>
      </c>
      <c r="D894" t="s">
        <v>407</v>
      </c>
      <c r="E894" s="1" t="s">
        <v>330</v>
      </c>
      <c r="F894" t="s">
        <v>11</v>
      </c>
      <c r="G894" t="s">
        <v>1452</v>
      </c>
      <c r="H894" t="s">
        <v>1453</v>
      </c>
      <c r="I894" t="s">
        <v>1454</v>
      </c>
      <c r="J894">
        <v>9.2838874463601005E-8</v>
      </c>
      <c r="K894">
        <v>1.89310306308872E-14</v>
      </c>
      <c r="L894">
        <v>0.99999990716110598</v>
      </c>
    </row>
    <row r="895" spans="1:12" x14ac:dyDescent="0.2">
      <c r="A895" t="s">
        <v>1431</v>
      </c>
      <c r="B895" t="s">
        <v>1447</v>
      </c>
      <c r="C895" t="s">
        <v>4</v>
      </c>
      <c r="D895" t="s">
        <v>407</v>
      </c>
      <c r="E895" s="1" t="s">
        <v>330</v>
      </c>
      <c r="F895" t="s">
        <v>11</v>
      </c>
      <c r="G895" t="s">
        <v>1448</v>
      </c>
      <c r="H895" t="s">
        <v>1449</v>
      </c>
      <c r="I895" t="s">
        <v>1450</v>
      </c>
      <c r="J895">
        <v>2.7950036023021701E-8</v>
      </c>
      <c r="K895">
        <v>1.63516328981174E-14</v>
      </c>
      <c r="L895">
        <v>0.99999997204994795</v>
      </c>
    </row>
    <row r="896" spans="1:12" x14ac:dyDescent="0.2">
      <c r="A896" t="s">
        <v>1431</v>
      </c>
      <c r="B896" t="s">
        <v>1439</v>
      </c>
      <c r="C896" t="s">
        <v>4</v>
      </c>
      <c r="D896" t="s">
        <v>407</v>
      </c>
      <c r="E896" s="1" t="s">
        <v>330</v>
      </c>
      <c r="F896" t="s">
        <v>11</v>
      </c>
      <c r="G896" t="s">
        <v>1455</v>
      </c>
      <c r="H896" t="s">
        <v>1456</v>
      </c>
      <c r="I896" t="s">
        <v>1457</v>
      </c>
      <c r="J896">
        <v>9.5014512799303402E-9</v>
      </c>
      <c r="K896">
        <v>9.4834427929452008E-16</v>
      </c>
      <c r="L896">
        <v>0.99999999049854804</v>
      </c>
    </row>
    <row r="897" spans="1:12" x14ac:dyDescent="0.2">
      <c r="A897" t="s">
        <v>1431</v>
      </c>
      <c r="B897" t="s">
        <v>1458</v>
      </c>
      <c r="C897" t="s">
        <v>4</v>
      </c>
      <c r="D897" t="s">
        <v>407</v>
      </c>
      <c r="E897" s="1" t="s">
        <v>330</v>
      </c>
      <c r="F897" t="s">
        <v>11</v>
      </c>
      <c r="G897" t="s">
        <v>1459</v>
      </c>
      <c r="H897" t="s">
        <v>1460</v>
      </c>
      <c r="I897" t="s">
        <v>1461</v>
      </c>
      <c r="J897">
        <v>1.6620172541986699E-10</v>
      </c>
      <c r="K897">
        <v>5.8246155938442106E-14</v>
      </c>
      <c r="L897">
        <v>0.99999999983373999</v>
      </c>
    </row>
    <row r="898" spans="1:12" x14ac:dyDescent="0.2">
      <c r="A898" t="s">
        <v>6663</v>
      </c>
      <c r="B898" t="s">
        <v>6664</v>
      </c>
      <c r="C898" t="s">
        <v>14</v>
      </c>
      <c r="D898" t="s">
        <v>6339</v>
      </c>
      <c r="E898" s="1" t="s">
        <v>16</v>
      </c>
      <c r="F898" t="s">
        <v>11</v>
      </c>
      <c r="G898" t="s">
        <v>19</v>
      </c>
      <c r="H898" t="s">
        <v>6665</v>
      </c>
      <c r="I898" t="s">
        <v>6666</v>
      </c>
      <c r="J898">
        <v>1.8115768572801901E-4</v>
      </c>
      <c r="K898">
        <v>1.2298169304811201E-6</v>
      </c>
      <c r="L898">
        <v>0.99981761249734202</v>
      </c>
    </row>
    <row r="899" spans="1:12" x14ac:dyDescent="0.2">
      <c r="A899" t="s">
        <v>6663</v>
      </c>
      <c r="B899" t="s">
        <v>6671</v>
      </c>
      <c r="C899" t="s">
        <v>14</v>
      </c>
      <c r="D899" t="s">
        <v>6339</v>
      </c>
      <c r="E899" s="1" t="s">
        <v>16</v>
      </c>
      <c r="F899" t="s">
        <v>11</v>
      </c>
      <c r="G899" t="s">
        <v>6672</v>
      </c>
      <c r="H899" t="s">
        <v>6673</v>
      </c>
      <c r="I899" t="s">
        <v>6674</v>
      </c>
      <c r="J899">
        <v>1.60475969391273E-5</v>
      </c>
      <c r="K899">
        <v>1.2418565137462901E-6</v>
      </c>
      <c r="L899">
        <v>0.99998271054654697</v>
      </c>
    </row>
    <row r="900" spans="1:12" x14ac:dyDescent="0.2">
      <c r="A900" t="s">
        <v>6663</v>
      </c>
      <c r="B900" t="s">
        <v>6667</v>
      </c>
      <c r="C900" t="s">
        <v>14</v>
      </c>
      <c r="D900" t="s">
        <v>6339</v>
      </c>
      <c r="E900" s="1" t="s">
        <v>16</v>
      </c>
      <c r="F900" t="s">
        <v>11</v>
      </c>
      <c r="G900" t="s">
        <v>6668</v>
      </c>
      <c r="H900" t="s">
        <v>6669</v>
      </c>
      <c r="I900" t="s">
        <v>6670</v>
      </c>
      <c r="J900">
        <v>7.3961785812625001E-7</v>
      </c>
      <c r="K900">
        <v>4.5879056434536903E-6</v>
      </c>
      <c r="L900">
        <v>0.99999467247649798</v>
      </c>
    </row>
    <row r="901" spans="1:12" x14ac:dyDescent="0.2">
      <c r="A901" t="s">
        <v>5929</v>
      </c>
      <c r="B901" t="s">
        <v>5930</v>
      </c>
      <c r="C901" t="s">
        <v>74</v>
      </c>
      <c r="D901" t="s">
        <v>5924</v>
      </c>
      <c r="E901" s="1" t="s">
        <v>16</v>
      </c>
      <c r="F901" t="s">
        <v>11</v>
      </c>
      <c r="G901" t="s">
        <v>5931</v>
      </c>
      <c r="H901" t="s">
        <v>5932</v>
      </c>
      <c r="I901" t="s">
        <v>5933</v>
      </c>
      <c r="J901">
        <v>1.9372082091943101E-2</v>
      </c>
      <c r="K901">
        <v>1.59886387159028E-3</v>
      </c>
      <c r="L901">
        <v>0.97902905403646701</v>
      </c>
    </row>
    <row r="902" spans="1:12" x14ac:dyDescent="0.2">
      <c r="A902" t="s">
        <v>4047</v>
      </c>
      <c r="B902">
        <v>602917</v>
      </c>
      <c r="C902" t="s">
        <v>74</v>
      </c>
      <c r="D902" t="s">
        <v>3906</v>
      </c>
      <c r="E902" s="1" t="s">
        <v>16</v>
      </c>
      <c r="F902" t="s">
        <v>9</v>
      </c>
      <c r="G902" t="s">
        <v>4048</v>
      </c>
      <c r="H902" t="s">
        <v>4049</v>
      </c>
      <c r="I902" t="s">
        <v>4050</v>
      </c>
      <c r="J902">
        <v>0.98645299559317401</v>
      </c>
      <c r="K902">
        <v>8.6831222881365604E-8</v>
      </c>
      <c r="L902">
        <v>1.35469175756037E-2</v>
      </c>
    </row>
    <row r="903" spans="1:12" x14ac:dyDescent="0.2">
      <c r="A903" t="s">
        <v>2256</v>
      </c>
      <c r="B903" t="s">
        <v>2257</v>
      </c>
      <c r="C903" t="s">
        <v>14</v>
      </c>
      <c r="D903" t="s">
        <v>407</v>
      </c>
      <c r="E903" s="1" t="s">
        <v>16</v>
      </c>
      <c r="F903" t="s">
        <v>10</v>
      </c>
      <c r="G903" t="s">
        <v>2258</v>
      </c>
      <c r="H903" t="s">
        <v>2259</v>
      </c>
      <c r="I903" t="s">
        <v>19</v>
      </c>
      <c r="J903">
        <v>3.5143422192331498E-12</v>
      </c>
      <c r="K903">
        <v>0.99999992743488497</v>
      </c>
      <c r="L903">
        <v>7.2561601054862503E-8</v>
      </c>
    </row>
    <row r="904" spans="1:12" x14ac:dyDescent="0.2">
      <c r="A904" t="s">
        <v>5956</v>
      </c>
      <c r="B904" t="s">
        <v>5957</v>
      </c>
      <c r="C904" t="s">
        <v>14</v>
      </c>
      <c r="D904" t="s">
        <v>5924</v>
      </c>
      <c r="E904" s="1" t="s">
        <v>16</v>
      </c>
      <c r="F904" t="s">
        <v>11</v>
      </c>
      <c r="G904" t="s">
        <v>5958</v>
      </c>
      <c r="H904" t="s">
        <v>5959</v>
      </c>
      <c r="I904" t="s">
        <v>5960</v>
      </c>
      <c r="J904">
        <v>4.3643022494688899E-10</v>
      </c>
      <c r="K904">
        <v>3.9513405981435999E-6</v>
      </c>
      <c r="L904">
        <v>0.99999604822297194</v>
      </c>
    </row>
    <row r="905" spans="1:12" x14ac:dyDescent="0.2">
      <c r="A905" t="s">
        <v>5956</v>
      </c>
      <c r="B905" t="s">
        <v>5961</v>
      </c>
      <c r="C905" t="s">
        <v>14</v>
      </c>
      <c r="D905" t="s">
        <v>5924</v>
      </c>
      <c r="E905" s="1" t="s">
        <v>16</v>
      </c>
      <c r="F905" t="s">
        <v>11</v>
      </c>
      <c r="G905" t="s">
        <v>5959</v>
      </c>
      <c r="H905" t="s">
        <v>5960</v>
      </c>
      <c r="I905" t="s">
        <v>19</v>
      </c>
      <c r="J905">
        <v>4.7788495799684201E-12</v>
      </c>
      <c r="K905">
        <v>3.7829184567225103E-5</v>
      </c>
      <c r="L905">
        <v>0.99996217081065397</v>
      </c>
    </row>
    <row r="906" spans="1:12" x14ac:dyDescent="0.2">
      <c r="A906" t="s">
        <v>3402</v>
      </c>
      <c r="B906" t="s">
        <v>3403</v>
      </c>
      <c r="C906" t="s">
        <v>26</v>
      </c>
      <c r="D906" t="s">
        <v>3036</v>
      </c>
      <c r="E906" s="1" t="s">
        <v>16</v>
      </c>
      <c r="F906" t="s">
        <v>10</v>
      </c>
      <c r="G906" t="s">
        <v>19</v>
      </c>
      <c r="H906" t="s">
        <v>3404</v>
      </c>
      <c r="I906" t="s">
        <v>19</v>
      </c>
      <c r="J906">
        <v>3.0467743080289401E-21</v>
      </c>
      <c r="K906">
        <v>1</v>
      </c>
      <c r="L906">
        <v>3.8691792671930302E-21</v>
      </c>
    </row>
    <row r="907" spans="1:12" x14ac:dyDescent="0.2">
      <c r="A907" t="s">
        <v>4113</v>
      </c>
      <c r="B907">
        <v>604625</v>
      </c>
      <c r="C907" t="s">
        <v>660</v>
      </c>
      <c r="D907" t="s">
        <v>3906</v>
      </c>
      <c r="E907" s="1" t="s">
        <v>16</v>
      </c>
      <c r="F907" t="s">
        <v>9</v>
      </c>
      <c r="G907" t="s">
        <v>4114</v>
      </c>
      <c r="H907" t="s">
        <v>4115</v>
      </c>
      <c r="I907" t="s">
        <v>4116</v>
      </c>
      <c r="J907">
        <v>0.99690750025243702</v>
      </c>
      <c r="K907">
        <v>3.1682983313349598E-7</v>
      </c>
      <c r="L907">
        <v>3.0921829177299499E-3</v>
      </c>
    </row>
    <row r="908" spans="1:12" x14ac:dyDescent="0.2">
      <c r="A908" t="s">
        <v>5165</v>
      </c>
      <c r="B908">
        <v>1000000000000</v>
      </c>
      <c r="C908" t="s">
        <v>14</v>
      </c>
      <c r="D908" t="s">
        <v>4127</v>
      </c>
      <c r="E908" s="1" t="s">
        <v>16</v>
      </c>
      <c r="F908" t="s">
        <v>11</v>
      </c>
      <c r="G908" t="s">
        <v>5166</v>
      </c>
      <c r="H908" t="s">
        <v>5167</v>
      </c>
      <c r="I908" t="s">
        <v>5168</v>
      </c>
      <c r="J908">
        <v>2.4180813101185599E-7</v>
      </c>
      <c r="K908">
        <v>3.7807865377150702E-5</v>
      </c>
      <c r="L908">
        <v>0.99996195032649204</v>
      </c>
    </row>
    <row r="909" spans="1:12" x14ac:dyDescent="0.2">
      <c r="A909" t="s">
        <v>658</v>
      </c>
      <c r="B909" t="s">
        <v>664</v>
      </c>
      <c r="C909" t="s">
        <v>660</v>
      </c>
      <c r="D909" t="s">
        <v>407</v>
      </c>
      <c r="E909" s="1" t="s">
        <v>16</v>
      </c>
      <c r="F909" t="s">
        <v>11</v>
      </c>
      <c r="G909" t="s">
        <v>665</v>
      </c>
      <c r="H909" t="s">
        <v>666</v>
      </c>
      <c r="I909" t="s">
        <v>667</v>
      </c>
      <c r="J909">
        <v>1.9998991576930601E-2</v>
      </c>
      <c r="K909">
        <v>2.2431128864870699E-8</v>
      </c>
      <c r="L909">
        <v>0.98000098599193997</v>
      </c>
    </row>
    <row r="910" spans="1:12" x14ac:dyDescent="0.2">
      <c r="A910" t="s">
        <v>658</v>
      </c>
      <c r="B910" t="s">
        <v>659</v>
      </c>
      <c r="C910" t="s">
        <v>660</v>
      </c>
      <c r="D910" t="s">
        <v>407</v>
      </c>
      <c r="E910" s="1" t="s">
        <v>16</v>
      </c>
      <c r="F910" t="s">
        <v>11</v>
      </c>
      <c r="G910" t="s">
        <v>661</v>
      </c>
      <c r="H910" t="s">
        <v>662</v>
      </c>
      <c r="I910" t="s">
        <v>663</v>
      </c>
      <c r="J910">
        <v>3.7793074419361901E-4</v>
      </c>
      <c r="K910">
        <v>1.2237818369678999E-6</v>
      </c>
      <c r="L910">
        <v>0.99962084547396901</v>
      </c>
    </row>
    <row r="911" spans="1:12" x14ac:dyDescent="0.2">
      <c r="A911" t="s">
        <v>7411</v>
      </c>
      <c r="B911" t="s">
        <v>7412</v>
      </c>
      <c r="C911" t="s">
        <v>26</v>
      </c>
      <c r="D911" t="s">
        <v>6339</v>
      </c>
      <c r="E911" s="1" t="s">
        <v>16</v>
      </c>
      <c r="F911" t="s">
        <v>9</v>
      </c>
      <c r="G911" t="s">
        <v>7413</v>
      </c>
      <c r="H911" t="s">
        <v>7414</v>
      </c>
      <c r="I911" t="s">
        <v>7415</v>
      </c>
      <c r="J911">
        <v>0.91531632499870197</v>
      </c>
      <c r="K911">
        <v>1.53450781415824E-7</v>
      </c>
      <c r="L911">
        <v>8.4683521550516103E-2</v>
      </c>
    </row>
    <row r="912" spans="1:12" x14ac:dyDescent="0.2">
      <c r="A912" t="s">
        <v>3905</v>
      </c>
      <c r="B912">
        <v>146255</v>
      </c>
      <c r="C912" t="s">
        <v>1293</v>
      </c>
      <c r="D912" t="s">
        <v>3906</v>
      </c>
      <c r="E912" s="1" t="s">
        <v>16</v>
      </c>
      <c r="F912" t="s">
        <v>11</v>
      </c>
      <c r="G912" t="s">
        <v>19</v>
      </c>
      <c r="H912" t="s">
        <v>3907</v>
      </c>
      <c r="I912" t="s">
        <v>3908</v>
      </c>
      <c r="J912">
        <v>6.8424178172925602E-4</v>
      </c>
      <c r="K912">
        <v>2.2689876266642801E-4</v>
      </c>
      <c r="L912">
        <v>0.99908885945560399</v>
      </c>
    </row>
    <row r="913" spans="1:12" x14ac:dyDescent="0.2">
      <c r="A913" t="s">
        <v>1006</v>
      </c>
      <c r="B913" t="s">
        <v>4474</v>
      </c>
      <c r="C913" t="s">
        <v>14</v>
      </c>
      <c r="D913" t="s">
        <v>4127</v>
      </c>
      <c r="E913" s="1" t="s">
        <v>16</v>
      </c>
      <c r="F913" t="s">
        <v>11</v>
      </c>
      <c r="G913" t="s">
        <v>4475</v>
      </c>
      <c r="H913" t="s">
        <v>4476</v>
      </c>
      <c r="I913" t="s">
        <v>4477</v>
      </c>
      <c r="J913">
        <v>4.5381156470233198E-5</v>
      </c>
      <c r="K913">
        <v>3.7095820380240302E-8</v>
      </c>
      <c r="L913">
        <v>0.99995458174770901</v>
      </c>
    </row>
    <row r="914" spans="1:12" x14ac:dyDescent="0.2">
      <c r="A914" t="s">
        <v>1006</v>
      </c>
      <c r="B914" t="s">
        <v>1015</v>
      </c>
      <c r="C914" t="s">
        <v>14</v>
      </c>
      <c r="D914" t="s">
        <v>407</v>
      </c>
      <c r="E914" s="1" t="s">
        <v>16</v>
      </c>
      <c r="F914" t="s">
        <v>11</v>
      </c>
      <c r="G914" t="s">
        <v>1016</v>
      </c>
      <c r="H914" t="s">
        <v>1017</v>
      </c>
      <c r="I914" t="s">
        <v>1018</v>
      </c>
      <c r="J914">
        <v>3.9730986215068697E-6</v>
      </c>
      <c r="K914">
        <v>1.1711989086759901E-9</v>
      </c>
      <c r="L914">
        <v>0.99999602573017998</v>
      </c>
    </row>
    <row r="915" spans="1:12" x14ac:dyDescent="0.2">
      <c r="A915" t="s">
        <v>1006</v>
      </c>
      <c r="B915" t="s">
        <v>4478</v>
      </c>
      <c r="C915" t="s">
        <v>74</v>
      </c>
      <c r="D915" t="s">
        <v>4127</v>
      </c>
      <c r="E915" s="1" t="s">
        <v>16</v>
      </c>
      <c r="F915" t="s">
        <v>11</v>
      </c>
      <c r="G915" t="s">
        <v>4481</v>
      </c>
      <c r="H915" t="s">
        <v>4482</v>
      </c>
      <c r="I915" t="s">
        <v>4483</v>
      </c>
      <c r="J915">
        <v>1.06263357478494E-6</v>
      </c>
      <c r="K915">
        <v>9.9628109202387195E-11</v>
      </c>
      <c r="L915">
        <v>0.99999893726679701</v>
      </c>
    </row>
    <row r="916" spans="1:12" x14ac:dyDescent="0.2">
      <c r="A916" t="s">
        <v>1006</v>
      </c>
      <c r="B916" t="s">
        <v>4478</v>
      </c>
      <c r="C916" t="s">
        <v>14</v>
      </c>
      <c r="D916" t="s">
        <v>4127</v>
      </c>
      <c r="E916" s="1" t="s">
        <v>16</v>
      </c>
      <c r="F916" t="s">
        <v>11</v>
      </c>
      <c r="G916" t="s">
        <v>4479</v>
      </c>
      <c r="H916" t="s">
        <v>4480</v>
      </c>
      <c r="I916" t="s">
        <v>19</v>
      </c>
      <c r="J916">
        <v>7.5998143512996696E-7</v>
      </c>
      <c r="K916">
        <v>3.3162243396002399E-11</v>
      </c>
      <c r="L916">
        <v>0.99999923998540297</v>
      </c>
    </row>
    <row r="917" spans="1:12" x14ac:dyDescent="0.2">
      <c r="A917" t="s">
        <v>1006</v>
      </c>
      <c r="B917" t="s">
        <v>1007</v>
      </c>
      <c r="C917" t="s">
        <v>14</v>
      </c>
      <c r="D917" t="s">
        <v>407</v>
      </c>
      <c r="E917" s="1" t="s">
        <v>16</v>
      </c>
      <c r="F917" t="s">
        <v>10</v>
      </c>
      <c r="G917" t="s">
        <v>1008</v>
      </c>
      <c r="H917" t="s">
        <v>1009</v>
      </c>
      <c r="I917" t="s">
        <v>1010</v>
      </c>
      <c r="J917">
        <v>2.6830509011708801E-8</v>
      </c>
      <c r="K917">
        <v>0.99954446976681399</v>
      </c>
      <c r="L917">
        <v>4.55503402676883E-4</v>
      </c>
    </row>
    <row r="918" spans="1:12" x14ac:dyDescent="0.2">
      <c r="A918" t="s">
        <v>1006</v>
      </c>
      <c r="B918" t="s">
        <v>1011</v>
      </c>
      <c r="C918" t="s">
        <v>14</v>
      </c>
      <c r="D918" t="s">
        <v>407</v>
      </c>
      <c r="E918" s="1" t="s">
        <v>16</v>
      </c>
      <c r="F918" t="s">
        <v>10</v>
      </c>
      <c r="G918" t="s">
        <v>1012</v>
      </c>
      <c r="H918" t="s">
        <v>1013</v>
      </c>
      <c r="I918" t="s">
        <v>1014</v>
      </c>
      <c r="J918">
        <v>1.3479295353887801E-9</v>
      </c>
      <c r="K918">
        <v>0.99998808304653397</v>
      </c>
      <c r="L918">
        <v>1.19156055366213E-5</v>
      </c>
    </row>
    <row r="919" spans="1:12" x14ac:dyDescent="0.2">
      <c r="A919" t="s">
        <v>977</v>
      </c>
      <c r="B919" t="s">
        <v>978</v>
      </c>
      <c r="C919" t="s">
        <v>74</v>
      </c>
      <c r="D919" t="s">
        <v>407</v>
      </c>
      <c r="E919" s="1" t="s">
        <v>16</v>
      </c>
      <c r="F919" t="s">
        <v>10</v>
      </c>
      <c r="G919" t="s">
        <v>979</v>
      </c>
      <c r="H919" t="s">
        <v>980</v>
      </c>
      <c r="I919" t="s">
        <v>981</v>
      </c>
      <c r="J919">
        <v>1.0981691268658801E-5</v>
      </c>
      <c r="K919">
        <v>0.96332456616753004</v>
      </c>
      <c r="L919">
        <v>3.6664452141200697E-2</v>
      </c>
    </row>
    <row r="920" spans="1:12" x14ac:dyDescent="0.2">
      <c r="A920" t="s">
        <v>977</v>
      </c>
      <c r="B920" t="s">
        <v>982</v>
      </c>
      <c r="C920" t="s">
        <v>14</v>
      </c>
      <c r="D920" t="s">
        <v>407</v>
      </c>
      <c r="E920" s="1" t="s">
        <v>16</v>
      </c>
      <c r="F920" t="s">
        <v>10</v>
      </c>
      <c r="G920" t="s">
        <v>983</v>
      </c>
      <c r="H920" t="s">
        <v>984</v>
      </c>
      <c r="I920" t="s">
        <v>985</v>
      </c>
      <c r="J920">
        <v>2.3044177978248699E-12</v>
      </c>
      <c r="K920">
        <v>0.99999970105579306</v>
      </c>
      <c r="L920">
        <v>2.9894190248191899E-7</v>
      </c>
    </row>
    <row r="921" spans="1:12" x14ac:dyDescent="0.2">
      <c r="A921" t="s">
        <v>318</v>
      </c>
      <c r="B921" t="s">
        <v>353</v>
      </c>
      <c r="C921" t="s">
        <v>26</v>
      </c>
      <c r="D921" t="s">
        <v>354</v>
      </c>
      <c r="E921" s="1" t="s">
        <v>16</v>
      </c>
      <c r="F921" t="s">
        <v>9</v>
      </c>
      <c r="G921" t="s">
        <v>322</v>
      </c>
      <c r="H921" t="s">
        <v>355</v>
      </c>
      <c r="I921" t="s">
        <v>356</v>
      </c>
      <c r="J921">
        <v>0.80999373400596497</v>
      </c>
      <c r="K921">
        <v>0.18982642638192801</v>
      </c>
      <c r="L921">
        <v>1.7983961210684901E-4</v>
      </c>
    </row>
    <row r="922" spans="1:12" x14ac:dyDescent="0.2">
      <c r="A922" t="s">
        <v>318</v>
      </c>
      <c r="B922" t="s">
        <v>319</v>
      </c>
      <c r="C922" t="s">
        <v>26</v>
      </c>
      <c r="D922" t="s">
        <v>320</v>
      </c>
      <c r="E922" s="1" t="s">
        <v>16</v>
      </c>
      <c r="F922" t="s">
        <v>9</v>
      </c>
      <c r="G922" t="s">
        <v>321</v>
      </c>
      <c r="H922" t="s">
        <v>322</v>
      </c>
      <c r="I922" t="s">
        <v>323</v>
      </c>
      <c r="J922">
        <v>0.72181400979810795</v>
      </c>
      <c r="K922">
        <v>1.23864689142068E-3</v>
      </c>
      <c r="L922">
        <v>0.27694734331047099</v>
      </c>
    </row>
    <row r="923" spans="1:12" x14ac:dyDescent="0.2">
      <c r="A923" t="s">
        <v>318</v>
      </c>
      <c r="B923" t="s">
        <v>360</v>
      </c>
      <c r="C923" t="s">
        <v>26</v>
      </c>
      <c r="D923" t="s">
        <v>354</v>
      </c>
      <c r="E923" s="1" t="s">
        <v>16</v>
      </c>
      <c r="F923" t="s">
        <v>11</v>
      </c>
      <c r="G923" t="s">
        <v>361</v>
      </c>
      <c r="H923" t="s">
        <v>362</v>
      </c>
      <c r="I923" t="s">
        <v>363</v>
      </c>
      <c r="J923">
        <v>0.22748007118587099</v>
      </c>
      <c r="K923">
        <v>7.5517528673836202E-7</v>
      </c>
      <c r="L923">
        <v>0.77251917363884304</v>
      </c>
    </row>
    <row r="924" spans="1:12" x14ac:dyDescent="0.2">
      <c r="A924" t="s">
        <v>318</v>
      </c>
      <c r="B924" t="s">
        <v>353</v>
      </c>
      <c r="C924" t="s">
        <v>26</v>
      </c>
      <c r="D924" t="s">
        <v>354</v>
      </c>
      <c r="E924" s="1" t="s">
        <v>16</v>
      </c>
      <c r="F924" t="s">
        <v>11</v>
      </c>
      <c r="G924" t="s">
        <v>357</v>
      </c>
      <c r="H924" t="s">
        <v>358</v>
      </c>
      <c r="I924" t="s">
        <v>359</v>
      </c>
      <c r="J924">
        <v>4.8210235311695201E-2</v>
      </c>
      <c r="K924">
        <v>3.5019523113118001E-9</v>
      </c>
      <c r="L924">
        <v>0.95178976118635195</v>
      </c>
    </row>
    <row r="925" spans="1:12" x14ac:dyDescent="0.2">
      <c r="A925" t="s">
        <v>318</v>
      </c>
      <c r="B925" t="s">
        <v>364</v>
      </c>
      <c r="C925" t="s">
        <v>26</v>
      </c>
      <c r="D925" t="s">
        <v>354</v>
      </c>
      <c r="E925" s="1" t="s">
        <v>16</v>
      </c>
      <c r="F925" t="s">
        <v>11</v>
      </c>
      <c r="G925" t="s">
        <v>365</v>
      </c>
      <c r="H925" t="s">
        <v>366</v>
      </c>
      <c r="I925" t="s">
        <v>367</v>
      </c>
      <c r="J925">
        <v>6.1062000471667696E-3</v>
      </c>
      <c r="K925">
        <v>2.1616818354079701E-7</v>
      </c>
      <c r="L925">
        <v>0.99389358378464998</v>
      </c>
    </row>
    <row r="926" spans="1:12" x14ac:dyDescent="0.2">
      <c r="A926" t="s">
        <v>318</v>
      </c>
      <c r="B926" t="s">
        <v>324</v>
      </c>
      <c r="C926" t="s">
        <v>26</v>
      </c>
      <c r="D926" t="s">
        <v>320</v>
      </c>
      <c r="E926" s="1" t="s">
        <v>16</v>
      </c>
      <c r="F926" t="s">
        <v>11</v>
      </c>
      <c r="G926" t="s">
        <v>325</v>
      </c>
      <c r="H926" t="s">
        <v>326</v>
      </c>
      <c r="I926" t="s">
        <v>19</v>
      </c>
      <c r="J926">
        <v>3.2147936561272802E-3</v>
      </c>
      <c r="K926">
        <v>3.48215416689538E-7</v>
      </c>
      <c r="L926">
        <v>0.99678485812845596</v>
      </c>
    </row>
    <row r="927" spans="1:12" x14ac:dyDescent="0.2">
      <c r="A927" t="s">
        <v>318</v>
      </c>
      <c r="B927" t="s">
        <v>8838</v>
      </c>
      <c r="C927" t="s">
        <v>213</v>
      </c>
      <c r="D927" t="s">
        <v>8821</v>
      </c>
      <c r="E927" s="1" t="s">
        <v>16</v>
      </c>
      <c r="F927" t="s">
        <v>11</v>
      </c>
      <c r="G927" t="s">
        <v>8839</v>
      </c>
      <c r="H927" t="s">
        <v>8840</v>
      </c>
      <c r="I927" t="s">
        <v>8841</v>
      </c>
      <c r="J927">
        <v>1.7166432173964499E-6</v>
      </c>
      <c r="K927">
        <v>1.53853751910481E-4</v>
      </c>
      <c r="L927">
        <v>0.99984442960487196</v>
      </c>
    </row>
    <row r="928" spans="1:12" x14ac:dyDescent="0.2">
      <c r="A928" t="s">
        <v>318</v>
      </c>
      <c r="B928" t="s">
        <v>3709</v>
      </c>
      <c r="C928" t="s">
        <v>26</v>
      </c>
      <c r="D928" t="s">
        <v>3710</v>
      </c>
      <c r="E928" s="1" t="s">
        <v>16</v>
      </c>
      <c r="F928" t="s">
        <v>11</v>
      </c>
      <c r="G928" t="s">
        <v>3711</v>
      </c>
      <c r="H928" t="s">
        <v>3712</v>
      </c>
      <c r="I928" t="s">
        <v>3713</v>
      </c>
      <c r="J928">
        <v>1.1598921448948001E-11</v>
      </c>
      <c r="K928">
        <v>4.9105552430155403E-11</v>
      </c>
      <c r="L928">
        <v>0.999999999939295</v>
      </c>
    </row>
    <row r="929" spans="1:12" x14ac:dyDescent="0.2">
      <c r="A929" t="s">
        <v>8363</v>
      </c>
      <c r="B929" t="s">
        <v>8364</v>
      </c>
      <c r="C929" t="s">
        <v>74</v>
      </c>
      <c r="D929" t="s">
        <v>6339</v>
      </c>
      <c r="E929" s="1" t="s">
        <v>16</v>
      </c>
      <c r="F929" t="s">
        <v>11</v>
      </c>
      <c r="G929" t="s">
        <v>8365</v>
      </c>
      <c r="H929" t="s">
        <v>8366</v>
      </c>
      <c r="I929" t="s">
        <v>8367</v>
      </c>
      <c r="J929">
        <v>0.35942770932287899</v>
      </c>
      <c r="K929">
        <v>4.4850993723323396E-3</v>
      </c>
      <c r="L929">
        <v>0.63608719130478897</v>
      </c>
    </row>
    <row r="930" spans="1:12" x14ac:dyDescent="0.2">
      <c r="A930" t="s">
        <v>1680</v>
      </c>
      <c r="B930" t="s">
        <v>1681</v>
      </c>
      <c r="C930" t="s">
        <v>74</v>
      </c>
      <c r="D930" t="s">
        <v>407</v>
      </c>
      <c r="E930" s="1" t="s">
        <v>16</v>
      </c>
      <c r="F930" t="s">
        <v>9</v>
      </c>
      <c r="G930" t="s">
        <v>1682</v>
      </c>
      <c r="H930" t="s">
        <v>1683</v>
      </c>
      <c r="I930" t="s">
        <v>1684</v>
      </c>
      <c r="J930">
        <v>0.93766660307976801</v>
      </c>
      <c r="K930">
        <v>5.2093284548408701E-11</v>
      </c>
      <c r="L930">
        <v>6.2333396868139199E-2</v>
      </c>
    </row>
    <row r="931" spans="1:12" x14ac:dyDescent="0.2">
      <c r="A931" t="s">
        <v>1680</v>
      </c>
      <c r="B931" t="s">
        <v>1685</v>
      </c>
      <c r="C931" t="s">
        <v>14</v>
      </c>
      <c r="D931" t="s">
        <v>407</v>
      </c>
      <c r="E931" s="1" t="s">
        <v>16</v>
      </c>
      <c r="F931" t="s">
        <v>10</v>
      </c>
      <c r="G931" t="s">
        <v>650</v>
      </c>
      <c r="H931" t="s">
        <v>1686</v>
      </c>
      <c r="I931" t="s">
        <v>19</v>
      </c>
      <c r="J931">
        <v>2.8272329077046399E-18</v>
      </c>
      <c r="K931">
        <v>0.99999999999999301</v>
      </c>
      <c r="L931">
        <v>6.7242327322120499E-15</v>
      </c>
    </row>
    <row r="932" spans="1:12" x14ac:dyDescent="0.2">
      <c r="A932" t="s">
        <v>6013</v>
      </c>
      <c r="B932" t="s">
        <v>6014</v>
      </c>
      <c r="C932" t="s">
        <v>14</v>
      </c>
      <c r="D932" t="s">
        <v>5924</v>
      </c>
      <c r="E932" s="1" t="s">
        <v>16</v>
      </c>
      <c r="F932" t="s">
        <v>11</v>
      </c>
      <c r="G932" t="s">
        <v>6015</v>
      </c>
      <c r="H932" t="s">
        <v>6016</v>
      </c>
      <c r="I932" t="s">
        <v>6017</v>
      </c>
      <c r="J932">
        <v>1.3206134221588201E-10</v>
      </c>
      <c r="K932">
        <v>1.04042882835406E-7</v>
      </c>
      <c r="L932">
        <v>0.999999895825056</v>
      </c>
    </row>
    <row r="933" spans="1:12" x14ac:dyDescent="0.2">
      <c r="A933" t="s">
        <v>2170</v>
      </c>
      <c r="B933" t="s">
        <v>2178</v>
      </c>
      <c r="C933" t="s">
        <v>74</v>
      </c>
      <c r="D933" t="s">
        <v>407</v>
      </c>
      <c r="E933" s="1" t="s">
        <v>16</v>
      </c>
      <c r="F933" t="s">
        <v>11</v>
      </c>
      <c r="G933" t="s">
        <v>2179</v>
      </c>
      <c r="H933" t="s">
        <v>2180</v>
      </c>
      <c r="I933" t="s">
        <v>2181</v>
      </c>
      <c r="J933">
        <v>2.2221469595908999E-7</v>
      </c>
      <c r="K933">
        <v>2.13281201774479E-3</v>
      </c>
      <c r="L933">
        <v>0.99786696576755896</v>
      </c>
    </row>
    <row r="934" spans="1:12" x14ac:dyDescent="0.2">
      <c r="A934" t="s">
        <v>2170</v>
      </c>
      <c r="B934" t="s">
        <v>2171</v>
      </c>
      <c r="C934" t="s">
        <v>14</v>
      </c>
      <c r="D934" t="s">
        <v>407</v>
      </c>
      <c r="E934" s="1" t="s">
        <v>16</v>
      </c>
      <c r="F934" t="s">
        <v>11</v>
      </c>
      <c r="G934" t="s">
        <v>2172</v>
      </c>
      <c r="H934" t="s">
        <v>2173</v>
      </c>
      <c r="I934" t="s">
        <v>2174</v>
      </c>
      <c r="J934">
        <v>2.0452900526289199E-9</v>
      </c>
      <c r="K934">
        <v>7.1102296777867096E-4</v>
      </c>
      <c r="L934">
        <v>0.99928897498693103</v>
      </c>
    </row>
    <row r="935" spans="1:12" x14ac:dyDescent="0.2">
      <c r="A935" t="s">
        <v>2170</v>
      </c>
      <c r="B935" t="s">
        <v>2171</v>
      </c>
      <c r="C935" t="s">
        <v>74</v>
      </c>
      <c r="D935" t="s">
        <v>407</v>
      </c>
      <c r="E935" s="1" t="s">
        <v>16</v>
      </c>
      <c r="F935" t="s">
        <v>10</v>
      </c>
      <c r="G935" t="s">
        <v>2175</v>
      </c>
      <c r="H935" t="s">
        <v>2176</v>
      </c>
      <c r="I935" t="s">
        <v>2177</v>
      </c>
      <c r="J935">
        <v>1.76440677861635E-9</v>
      </c>
      <c r="K935">
        <v>0.99815384063847301</v>
      </c>
      <c r="L935">
        <v>1.84615759711962E-3</v>
      </c>
    </row>
    <row r="936" spans="1:12" x14ac:dyDescent="0.2">
      <c r="A936" t="s">
        <v>8993</v>
      </c>
      <c r="B936" t="s">
        <v>8994</v>
      </c>
      <c r="C936" t="s">
        <v>14</v>
      </c>
      <c r="D936" t="s">
        <v>8821</v>
      </c>
      <c r="E936" s="1" t="s">
        <v>16</v>
      </c>
      <c r="F936" t="s">
        <v>11</v>
      </c>
      <c r="G936" t="s">
        <v>19</v>
      </c>
      <c r="H936" t="s">
        <v>8995</v>
      </c>
      <c r="I936" t="s">
        <v>8996</v>
      </c>
      <c r="J936">
        <v>7.6083760674299601E-3</v>
      </c>
      <c r="K936">
        <v>4.7937073505937802E-4</v>
      </c>
      <c r="L936">
        <v>0.99191225319750997</v>
      </c>
    </row>
    <row r="937" spans="1:12" x14ac:dyDescent="0.2">
      <c r="A937" t="s">
        <v>8993</v>
      </c>
      <c r="B937" t="s">
        <v>8997</v>
      </c>
      <c r="C937" t="s">
        <v>74</v>
      </c>
      <c r="D937" t="s">
        <v>8821</v>
      </c>
      <c r="E937" s="1" t="s">
        <v>330</v>
      </c>
      <c r="F937" t="s">
        <v>11</v>
      </c>
      <c r="G937" t="s">
        <v>19</v>
      </c>
      <c r="H937" t="s">
        <v>8998</v>
      </c>
      <c r="I937" t="s">
        <v>8999</v>
      </c>
      <c r="J937">
        <v>1.06522388544831E-10</v>
      </c>
      <c r="K937">
        <v>5.8399667159127201E-12</v>
      </c>
      <c r="L937">
        <v>0.99999999988763699</v>
      </c>
    </row>
    <row r="938" spans="1:12" x14ac:dyDescent="0.2">
      <c r="A938" t="s">
        <v>3797</v>
      </c>
      <c r="B938" t="s">
        <v>3802</v>
      </c>
      <c r="C938" t="s">
        <v>14</v>
      </c>
      <c r="D938" t="s">
        <v>3710</v>
      </c>
      <c r="E938" s="1" t="s">
        <v>16</v>
      </c>
      <c r="F938" t="s">
        <v>11</v>
      </c>
      <c r="G938" t="s">
        <v>3803</v>
      </c>
      <c r="H938" t="s">
        <v>3804</v>
      </c>
      <c r="I938" t="s">
        <v>3805</v>
      </c>
      <c r="J938">
        <v>4.7799013140098299E-11</v>
      </c>
      <c r="K938">
        <v>2.6156317200091198E-3</v>
      </c>
      <c r="L938">
        <v>0.99738436823219201</v>
      </c>
    </row>
    <row r="939" spans="1:12" x14ac:dyDescent="0.2">
      <c r="A939" t="s">
        <v>3797</v>
      </c>
      <c r="B939" t="s">
        <v>3798</v>
      </c>
      <c r="C939" t="s">
        <v>74</v>
      </c>
      <c r="D939" t="s">
        <v>3710</v>
      </c>
      <c r="E939" s="1" t="s">
        <v>16</v>
      </c>
      <c r="F939" t="s">
        <v>11</v>
      </c>
      <c r="G939" t="s">
        <v>3799</v>
      </c>
      <c r="H939" t="s">
        <v>3800</v>
      </c>
      <c r="I939" t="s">
        <v>3801</v>
      </c>
      <c r="J939">
        <v>3.64964733989282E-13</v>
      </c>
      <c r="K939">
        <v>2.3793675435978002E-10</v>
      </c>
      <c r="L939">
        <v>0.99999999976169796</v>
      </c>
    </row>
    <row r="940" spans="1:12" x14ac:dyDescent="0.2">
      <c r="A940" t="s">
        <v>3561</v>
      </c>
      <c r="B940" t="s">
        <v>3562</v>
      </c>
      <c r="C940" t="s">
        <v>14</v>
      </c>
      <c r="D940" t="s">
        <v>3036</v>
      </c>
      <c r="E940" s="1" t="s">
        <v>16</v>
      </c>
      <c r="F940" t="s">
        <v>10</v>
      </c>
      <c r="G940" t="s">
        <v>3563</v>
      </c>
      <c r="H940" t="s">
        <v>3564</v>
      </c>
      <c r="I940" t="s">
        <v>3565</v>
      </c>
      <c r="J940">
        <v>5.5859122200181496E-16</v>
      </c>
      <c r="K940">
        <v>0.99999979624292701</v>
      </c>
      <c r="L940">
        <v>2.0375707280391999E-7</v>
      </c>
    </row>
    <row r="941" spans="1:12" x14ac:dyDescent="0.2">
      <c r="A941" t="s">
        <v>33</v>
      </c>
      <c r="B941" t="s">
        <v>34</v>
      </c>
      <c r="C941" t="s">
        <v>14</v>
      </c>
      <c r="D941" t="s">
        <v>15</v>
      </c>
      <c r="E941" s="1" t="s">
        <v>16</v>
      </c>
      <c r="F941" t="s">
        <v>10</v>
      </c>
      <c r="G941" t="s">
        <v>35</v>
      </c>
      <c r="H941" t="s">
        <v>36</v>
      </c>
      <c r="I941" t="s">
        <v>37</v>
      </c>
      <c r="J941">
        <v>5.7982677037989101E-11</v>
      </c>
      <c r="K941">
        <v>0.999977513912373</v>
      </c>
      <c r="L941">
        <v>2.24860296444317E-5</v>
      </c>
    </row>
    <row r="942" spans="1:12" x14ac:dyDescent="0.2">
      <c r="A942" t="s">
        <v>132</v>
      </c>
      <c r="B942" t="s">
        <v>133</v>
      </c>
      <c r="C942" t="s">
        <v>74</v>
      </c>
      <c r="D942" t="s">
        <v>96</v>
      </c>
      <c r="E942" s="1" t="s">
        <v>16</v>
      </c>
      <c r="F942" t="s">
        <v>10</v>
      </c>
      <c r="G942" t="s">
        <v>134</v>
      </c>
      <c r="H942" t="s">
        <v>135</v>
      </c>
      <c r="I942" t="s">
        <v>19</v>
      </c>
      <c r="J942">
        <v>8.2735856415457802E-17</v>
      </c>
      <c r="K942">
        <v>0.99999999966040798</v>
      </c>
      <c r="L942">
        <v>3.39592401462097E-10</v>
      </c>
    </row>
    <row r="943" spans="1:12" x14ac:dyDescent="0.2">
      <c r="A943" t="s">
        <v>7735</v>
      </c>
      <c r="B943" t="s">
        <v>7630</v>
      </c>
      <c r="C943" t="s">
        <v>14</v>
      </c>
      <c r="D943" t="s">
        <v>6339</v>
      </c>
      <c r="E943" s="1" t="s">
        <v>16</v>
      </c>
      <c r="F943" t="s">
        <v>11</v>
      </c>
      <c r="G943" t="s">
        <v>7736</v>
      </c>
      <c r="H943" t="s">
        <v>7737</v>
      </c>
      <c r="I943" t="s">
        <v>7738</v>
      </c>
      <c r="J943">
        <v>1.85687309494128E-9</v>
      </c>
      <c r="K943">
        <v>1.6189169053147701E-7</v>
      </c>
      <c r="L943">
        <v>0.99999983625143596</v>
      </c>
    </row>
    <row r="944" spans="1:12" x14ac:dyDescent="0.2">
      <c r="A944" t="s">
        <v>4915</v>
      </c>
      <c r="B944" t="s">
        <v>4916</v>
      </c>
      <c r="C944" t="s">
        <v>660</v>
      </c>
      <c r="D944" t="s">
        <v>4127</v>
      </c>
      <c r="E944" s="1" t="s">
        <v>16</v>
      </c>
      <c r="F944" t="s">
        <v>9</v>
      </c>
      <c r="G944" t="s">
        <v>4917</v>
      </c>
      <c r="H944" t="s">
        <v>4918</v>
      </c>
      <c r="I944" t="s">
        <v>4919</v>
      </c>
      <c r="J944">
        <v>0.99775393184313999</v>
      </c>
      <c r="K944">
        <v>4.4449638442011201E-11</v>
      </c>
      <c r="L944">
        <v>2.2460681124105001E-3</v>
      </c>
    </row>
    <row r="945" spans="1:12" x14ac:dyDescent="0.2">
      <c r="A945" t="s">
        <v>4915</v>
      </c>
      <c r="B945" t="s">
        <v>4916</v>
      </c>
      <c r="C945" t="s">
        <v>660</v>
      </c>
      <c r="D945" t="s">
        <v>4127</v>
      </c>
      <c r="E945" s="1" t="s">
        <v>16</v>
      </c>
      <c r="F945" t="s">
        <v>11</v>
      </c>
      <c r="G945" t="s">
        <v>4920</v>
      </c>
      <c r="H945" t="s">
        <v>4921</v>
      </c>
      <c r="I945" t="s">
        <v>4922</v>
      </c>
      <c r="J945">
        <v>0.18067151528238701</v>
      </c>
      <c r="K945">
        <v>3.2176770862671199E-11</v>
      </c>
      <c r="L945">
        <v>0.81932848468543595</v>
      </c>
    </row>
    <row r="946" spans="1:12" x14ac:dyDescent="0.2">
      <c r="A946" t="s">
        <v>4915</v>
      </c>
      <c r="B946" t="s">
        <v>4916</v>
      </c>
      <c r="C946" t="s">
        <v>74</v>
      </c>
      <c r="D946" t="s">
        <v>4127</v>
      </c>
      <c r="E946" s="1" t="s">
        <v>16</v>
      </c>
      <c r="F946" t="s">
        <v>11</v>
      </c>
      <c r="G946" t="s">
        <v>19</v>
      </c>
      <c r="H946" t="s">
        <v>4923</v>
      </c>
      <c r="I946" t="s">
        <v>4924</v>
      </c>
      <c r="J946">
        <v>1.6291150242542001E-2</v>
      </c>
      <c r="K946">
        <v>1.38682157765455E-8</v>
      </c>
      <c r="L946">
        <v>0.98370883588924196</v>
      </c>
    </row>
    <row r="947" spans="1:12" x14ac:dyDescent="0.2">
      <c r="A947" t="s">
        <v>178</v>
      </c>
      <c r="B947" t="s">
        <v>179</v>
      </c>
      <c r="C947" t="s">
        <v>26</v>
      </c>
      <c r="D947" t="s">
        <v>96</v>
      </c>
      <c r="E947" s="1" t="s">
        <v>16</v>
      </c>
      <c r="F947" t="s">
        <v>10</v>
      </c>
      <c r="G947" t="s">
        <v>175</v>
      </c>
      <c r="H947" t="s">
        <v>180</v>
      </c>
      <c r="I947" t="s">
        <v>181</v>
      </c>
      <c r="J947">
        <v>1.6816922546088501E-26</v>
      </c>
      <c r="K947">
        <v>1</v>
      </c>
      <c r="L947">
        <v>4.7857566598987801E-23</v>
      </c>
    </row>
    <row r="948" spans="1:12" x14ac:dyDescent="0.2">
      <c r="A948" t="s">
        <v>3372</v>
      </c>
      <c r="B948">
        <v>610253</v>
      </c>
      <c r="C948" t="s">
        <v>613</v>
      </c>
      <c r="D948" t="s">
        <v>3906</v>
      </c>
      <c r="E948" s="1" t="s">
        <v>16</v>
      </c>
      <c r="F948" t="s">
        <v>11</v>
      </c>
      <c r="G948" t="s">
        <v>4037</v>
      </c>
      <c r="H948" t="s">
        <v>4038</v>
      </c>
      <c r="I948" t="s">
        <v>4039</v>
      </c>
      <c r="J948">
        <v>0.28185581630013701</v>
      </c>
      <c r="K948">
        <v>7.2984572663332603E-6</v>
      </c>
      <c r="L948">
        <v>0.718136885242597</v>
      </c>
    </row>
    <row r="949" spans="1:12" x14ac:dyDescent="0.2">
      <c r="A949" t="s">
        <v>3372</v>
      </c>
      <c r="B949" t="s">
        <v>3373</v>
      </c>
      <c r="C949" t="s">
        <v>14</v>
      </c>
      <c r="D949" t="s">
        <v>3036</v>
      </c>
      <c r="E949" s="1" t="s">
        <v>16</v>
      </c>
      <c r="F949" t="s">
        <v>10</v>
      </c>
      <c r="G949" t="s">
        <v>3374</v>
      </c>
      <c r="H949" t="s">
        <v>3375</v>
      </c>
      <c r="I949" t="s">
        <v>19</v>
      </c>
      <c r="J949">
        <v>1.14652291476556E-19</v>
      </c>
      <c r="K949">
        <v>0.99999999997605404</v>
      </c>
      <c r="L949">
        <v>2.3946058482246101E-11</v>
      </c>
    </row>
    <row r="950" spans="1:12" x14ac:dyDescent="0.2">
      <c r="A950" t="s">
        <v>4034</v>
      </c>
      <c r="B950">
        <v>167320</v>
      </c>
      <c r="C950" t="s">
        <v>660</v>
      </c>
      <c r="D950" t="s">
        <v>3906</v>
      </c>
      <c r="E950" s="1" t="s">
        <v>16</v>
      </c>
      <c r="F950" t="s">
        <v>9</v>
      </c>
      <c r="G950" t="s">
        <v>19</v>
      </c>
      <c r="H950" t="s">
        <v>4035</v>
      </c>
      <c r="I950" t="s">
        <v>4036</v>
      </c>
      <c r="J950">
        <v>0.99999997218119896</v>
      </c>
      <c r="K950">
        <v>4.2203396127208099E-19</v>
      </c>
      <c r="L950">
        <v>2.7818800846240801E-8</v>
      </c>
    </row>
    <row r="951" spans="1:12" x14ac:dyDescent="0.2">
      <c r="A951" t="s">
        <v>1571</v>
      </c>
      <c r="B951" t="s">
        <v>1572</v>
      </c>
      <c r="C951" t="s">
        <v>14</v>
      </c>
      <c r="D951" t="s">
        <v>407</v>
      </c>
      <c r="E951" s="1" t="s">
        <v>16</v>
      </c>
      <c r="F951" t="s">
        <v>10</v>
      </c>
      <c r="G951" t="s">
        <v>19</v>
      </c>
      <c r="H951" t="s">
        <v>1573</v>
      </c>
      <c r="I951" t="s">
        <v>19</v>
      </c>
      <c r="J951">
        <v>2.5938522947518499E-23</v>
      </c>
      <c r="K951">
        <v>1</v>
      </c>
      <c r="L951">
        <v>2.44752766701216E-20</v>
      </c>
    </row>
    <row r="952" spans="1:12" x14ac:dyDescent="0.2">
      <c r="A952" t="s">
        <v>5854</v>
      </c>
      <c r="B952" t="s">
        <v>5855</v>
      </c>
      <c r="C952" t="s">
        <v>74</v>
      </c>
      <c r="D952" t="s">
        <v>5775</v>
      </c>
      <c r="E952" s="1" t="s">
        <v>16</v>
      </c>
      <c r="F952" t="s">
        <v>9</v>
      </c>
      <c r="G952" t="s">
        <v>5856</v>
      </c>
      <c r="H952" t="s">
        <v>5857</v>
      </c>
      <c r="I952" t="s">
        <v>5858</v>
      </c>
      <c r="J952">
        <v>0.909074602894553</v>
      </c>
      <c r="K952">
        <v>2.9516902217246601E-8</v>
      </c>
      <c r="L952">
        <v>9.0925367588544595E-2</v>
      </c>
    </row>
    <row r="953" spans="1:12" x14ac:dyDescent="0.2">
      <c r="A953" t="s">
        <v>5395</v>
      </c>
      <c r="B953">
        <v>1200000000</v>
      </c>
      <c r="C953" t="s">
        <v>74</v>
      </c>
      <c r="D953" t="s">
        <v>4127</v>
      </c>
      <c r="E953" s="1" t="s">
        <v>16</v>
      </c>
      <c r="F953" t="s">
        <v>11</v>
      </c>
      <c r="G953" t="s">
        <v>5396</v>
      </c>
      <c r="H953" t="s">
        <v>5397</v>
      </c>
      <c r="I953" t="s">
        <v>5398</v>
      </c>
      <c r="J953">
        <v>4.0466379108294301E-7</v>
      </c>
      <c r="K953">
        <v>4.8160729808752698E-6</v>
      </c>
      <c r="L953">
        <v>0.999994779263228</v>
      </c>
    </row>
    <row r="954" spans="1:12" x14ac:dyDescent="0.2">
      <c r="A954" t="s">
        <v>5395</v>
      </c>
      <c r="B954">
        <v>1200000000</v>
      </c>
      <c r="C954" t="s">
        <v>894</v>
      </c>
      <c r="D954" t="s">
        <v>4127</v>
      </c>
      <c r="E954" s="1" t="s">
        <v>16</v>
      </c>
      <c r="F954" t="s">
        <v>11</v>
      </c>
      <c r="G954" t="s">
        <v>5399</v>
      </c>
      <c r="H954" t="s">
        <v>5400</v>
      </c>
      <c r="I954" t="s">
        <v>5401</v>
      </c>
      <c r="J954">
        <v>2.7967605310093203E-7</v>
      </c>
      <c r="K954">
        <v>4.6246608751368998E-8</v>
      </c>
      <c r="L954">
        <v>0.99999967407733803</v>
      </c>
    </row>
    <row r="955" spans="1:12" x14ac:dyDescent="0.2">
      <c r="A955" t="s">
        <v>6378</v>
      </c>
      <c r="B955" t="s">
        <v>6379</v>
      </c>
      <c r="C955" t="s">
        <v>14</v>
      </c>
      <c r="D955" t="s">
        <v>6339</v>
      </c>
      <c r="E955" s="1" t="s">
        <v>16</v>
      </c>
      <c r="F955" t="s">
        <v>11</v>
      </c>
      <c r="G955" t="s">
        <v>6380</v>
      </c>
      <c r="H955" t="s">
        <v>6381</v>
      </c>
      <c r="I955" t="s">
        <v>6382</v>
      </c>
      <c r="J955">
        <v>0.25491346551941202</v>
      </c>
      <c r="K955">
        <v>6.5985854056164797E-9</v>
      </c>
      <c r="L955">
        <v>0.74508652788200302</v>
      </c>
    </row>
    <row r="956" spans="1:12" x14ac:dyDescent="0.2">
      <c r="A956" t="s">
        <v>6378</v>
      </c>
      <c r="B956" t="s">
        <v>6383</v>
      </c>
      <c r="C956" t="s">
        <v>74</v>
      </c>
      <c r="D956" t="s">
        <v>6339</v>
      </c>
      <c r="E956" s="1" t="s">
        <v>16</v>
      </c>
      <c r="F956" t="s">
        <v>11</v>
      </c>
      <c r="G956" t="s">
        <v>6384</v>
      </c>
      <c r="H956" t="s">
        <v>6385</v>
      </c>
      <c r="I956" t="s">
        <v>6386</v>
      </c>
      <c r="J956">
        <v>0.147640453617183</v>
      </c>
      <c r="K956">
        <v>3.5746871545543001E-7</v>
      </c>
      <c r="L956">
        <v>0.85235918891410201</v>
      </c>
    </row>
    <row r="957" spans="1:12" x14ac:dyDescent="0.2">
      <c r="A957" t="s">
        <v>6378</v>
      </c>
      <c r="B957" t="s">
        <v>6383</v>
      </c>
      <c r="C957" t="s">
        <v>74</v>
      </c>
      <c r="D957" t="s">
        <v>6339</v>
      </c>
      <c r="E957" s="1" t="s">
        <v>330</v>
      </c>
      <c r="F957" t="s">
        <v>11</v>
      </c>
      <c r="G957" t="s">
        <v>6388</v>
      </c>
      <c r="H957" t="s">
        <v>6390</v>
      </c>
      <c r="I957" t="s">
        <v>6391</v>
      </c>
      <c r="J957">
        <v>4.1504376984711002E-10</v>
      </c>
      <c r="K957">
        <v>8.0234839898606298E-16</v>
      </c>
      <c r="L957">
        <v>0.999999999584955</v>
      </c>
    </row>
    <row r="958" spans="1:12" x14ac:dyDescent="0.2">
      <c r="A958" t="s">
        <v>6378</v>
      </c>
      <c r="B958" t="s">
        <v>6383</v>
      </c>
      <c r="C958" t="s">
        <v>74</v>
      </c>
      <c r="D958" t="s">
        <v>6339</v>
      </c>
      <c r="E958" s="1" t="s">
        <v>330</v>
      </c>
      <c r="F958" t="s">
        <v>11</v>
      </c>
      <c r="G958" t="s">
        <v>6387</v>
      </c>
      <c r="H958" t="s">
        <v>6388</v>
      </c>
      <c r="I958" t="s">
        <v>6389</v>
      </c>
      <c r="J958">
        <v>3.7170743864356299E-10</v>
      </c>
      <c r="K958">
        <v>2.03659396449611E-13</v>
      </c>
      <c r="L958">
        <v>0.99999999962808905</v>
      </c>
    </row>
    <row r="959" spans="1:12" x14ac:dyDescent="0.2">
      <c r="A959" t="s">
        <v>4646</v>
      </c>
      <c r="B959" t="s">
        <v>4647</v>
      </c>
      <c r="C959" t="s">
        <v>14</v>
      </c>
      <c r="D959" t="s">
        <v>4127</v>
      </c>
      <c r="E959" s="1" t="s">
        <v>16</v>
      </c>
      <c r="F959" t="s">
        <v>11</v>
      </c>
      <c r="G959" t="s">
        <v>4651</v>
      </c>
      <c r="H959" t="s">
        <v>4652</v>
      </c>
      <c r="I959" t="s">
        <v>4653</v>
      </c>
      <c r="J959">
        <v>1.5777786754731501E-5</v>
      </c>
      <c r="K959">
        <v>3.9306289096903001E-4</v>
      </c>
      <c r="L959">
        <v>0.99959115932227605</v>
      </c>
    </row>
    <row r="960" spans="1:12" x14ac:dyDescent="0.2">
      <c r="A960" t="s">
        <v>4646</v>
      </c>
      <c r="B960" t="s">
        <v>4647</v>
      </c>
      <c r="C960" t="s">
        <v>14</v>
      </c>
      <c r="D960" t="s">
        <v>4127</v>
      </c>
      <c r="E960" s="1" t="s">
        <v>16</v>
      </c>
      <c r="F960" t="s">
        <v>11</v>
      </c>
      <c r="G960" t="s">
        <v>4648</v>
      </c>
      <c r="H960" t="s">
        <v>4649</v>
      </c>
      <c r="I960" t="s">
        <v>4650</v>
      </c>
      <c r="J960">
        <v>2.2481986562791301E-10</v>
      </c>
      <c r="K960">
        <v>1.9209278665337101E-9</v>
      </c>
      <c r="L960">
        <v>0.99999999785425198</v>
      </c>
    </row>
    <row r="961" spans="1:12" x14ac:dyDescent="0.2">
      <c r="A961" t="s">
        <v>5433</v>
      </c>
      <c r="B961" t="s">
        <v>5434</v>
      </c>
      <c r="C961" t="s">
        <v>14</v>
      </c>
      <c r="D961" t="s">
        <v>4127</v>
      </c>
      <c r="E961" s="1" t="s">
        <v>16</v>
      </c>
      <c r="F961" t="s">
        <v>11</v>
      </c>
      <c r="G961" t="s">
        <v>5435</v>
      </c>
      <c r="H961" t="s">
        <v>5436</v>
      </c>
      <c r="I961" t="s">
        <v>5437</v>
      </c>
      <c r="J961">
        <v>9.0164384667857808E-6</v>
      </c>
      <c r="K961">
        <v>2.3218757788083601E-7</v>
      </c>
      <c r="L961">
        <v>0.99999075137395499</v>
      </c>
    </row>
    <row r="962" spans="1:12" x14ac:dyDescent="0.2">
      <c r="A962" t="s">
        <v>1291</v>
      </c>
      <c r="B962" t="s">
        <v>1292</v>
      </c>
      <c r="C962" t="s">
        <v>1293</v>
      </c>
      <c r="D962" t="s">
        <v>407</v>
      </c>
      <c r="E962" s="1" t="s">
        <v>16</v>
      </c>
      <c r="F962" t="s">
        <v>11</v>
      </c>
      <c r="G962" t="s">
        <v>1294</v>
      </c>
      <c r="H962" t="s">
        <v>1295</v>
      </c>
      <c r="I962" t="s">
        <v>1296</v>
      </c>
      <c r="J962">
        <v>6.9152795256194001E-7</v>
      </c>
      <c r="K962">
        <v>2.1164325439015298E-3</v>
      </c>
      <c r="L962">
        <v>0.99788287592814595</v>
      </c>
    </row>
    <row r="963" spans="1:12" x14ac:dyDescent="0.2">
      <c r="A963" t="s">
        <v>2651</v>
      </c>
      <c r="B963" t="s">
        <v>2652</v>
      </c>
      <c r="C963" t="s">
        <v>74</v>
      </c>
      <c r="D963" t="s">
        <v>407</v>
      </c>
      <c r="E963" s="1" t="s">
        <v>16</v>
      </c>
      <c r="F963" t="s">
        <v>11</v>
      </c>
      <c r="G963" t="s">
        <v>2653</v>
      </c>
      <c r="H963" t="s">
        <v>2654</v>
      </c>
      <c r="I963" t="s">
        <v>2655</v>
      </c>
      <c r="J963">
        <v>2.2903329479216702E-6</v>
      </c>
      <c r="K963">
        <v>1.17698236179118E-2</v>
      </c>
      <c r="L963">
        <v>0.98822788604914003</v>
      </c>
    </row>
    <row r="964" spans="1:12" x14ac:dyDescent="0.2">
      <c r="A964" t="s">
        <v>1837</v>
      </c>
      <c r="B964" t="s">
        <v>1845</v>
      </c>
      <c r="C964" t="s">
        <v>74</v>
      </c>
      <c r="D964" t="s">
        <v>407</v>
      </c>
      <c r="E964" s="1" t="s">
        <v>16</v>
      </c>
      <c r="F964" t="s">
        <v>10</v>
      </c>
      <c r="G964" t="s">
        <v>19</v>
      </c>
      <c r="H964" t="s">
        <v>1846</v>
      </c>
      <c r="I964" t="s">
        <v>1847</v>
      </c>
      <c r="J964">
        <v>2.97486216472701E-4</v>
      </c>
      <c r="K964">
        <v>0.997250405227875</v>
      </c>
      <c r="L964">
        <v>2.4521085556523498E-3</v>
      </c>
    </row>
    <row r="965" spans="1:12" x14ac:dyDescent="0.2">
      <c r="A965" t="s">
        <v>1837</v>
      </c>
      <c r="B965" t="s">
        <v>1848</v>
      </c>
      <c r="C965" t="s">
        <v>74</v>
      </c>
      <c r="D965" t="s">
        <v>407</v>
      </c>
      <c r="E965" s="1" t="s">
        <v>16</v>
      </c>
      <c r="F965" t="s">
        <v>11</v>
      </c>
      <c r="G965" t="s">
        <v>1849</v>
      </c>
      <c r="H965" t="s">
        <v>1850</v>
      </c>
      <c r="I965" t="s">
        <v>1851</v>
      </c>
      <c r="J965">
        <v>9.2954219200660693E-6</v>
      </c>
      <c r="K965">
        <v>6.0789407783456603E-5</v>
      </c>
      <c r="L965">
        <v>0.99992991517029595</v>
      </c>
    </row>
    <row r="966" spans="1:12" x14ac:dyDescent="0.2">
      <c r="A966" t="s">
        <v>1837</v>
      </c>
      <c r="B966" t="s">
        <v>1838</v>
      </c>
      <c r="C966" t="s">
        <v>14</v>
      </c>
      <c r="D966" t="s">
        <v>407</v>
      </c>
      <c r="E966" s="1" t="s">
        <v>16</v>
      </c>
      <c r="F966" t="s">
        <v>11</v>
      </c>
      <c r="G966" t="s">
        <v>1839</v>
      </c>
      <c r="H966" t="s">
        <v>1840</v>
      </c>
      <c r="I966" t="s">
        <v>1841</v>
      </c>
      <c r="J966">
        <v>4.8551695648290697E-7</v>
      </c>
      <c r="K966">
        <v>3.5660156431953797E-5</v>
      </c>
      <c r="L966">
        <v>0.99996385432661195</v>
      </c>
    </row>
    <row r="967" spans="1:12" x14ac:dyDescent="0.2">
      <c r="A967" t="s">
        <v>1837</v>
      </c>
      <c r="B967" t="s">
        <v>1842</v>
      </c>
      <c r="C967" t="s">
        <v>14</v>
      </c>
      <c r="D967" t="s">
        <v>407</v>
      </c>
      <c r="E967" s="1" t="s">
        <v>16</v>
      </c>
      <c r="F967" t="s">
        <v>11</v>
      </c>
      <c r="G967" t="s">
        <v>1843</v>
      </c>
      <c r="H967" t="s">
        <v>1844</v>
      </c>
      <c r="I967" t="s">
        <v>19</v>
      </c>
      <c r="J967">
        <v>1.72848288913997E-8</v>
      </c>
      <c r="K967">
        <v>1.20226796073876E-7</v>
      </c>
      <c r="L967">
        <v>0.99999986248837502</v>
      </c>
    </row>
    <row r="968" spans="1:12" x14ac:dyDescent="0.2">
      <c r="A968" t="s">
        <v>3315</v>
      </c>
      <c r="B968" t="s">
        <v>3316</v>
      </c>
      <c r="C968" t="s">
        <v>14</v>
      </c>
      <c r="D968" t="s">
        <v>3036</v>
      </c>
      <c r="E968" s="1" t="s">
        <v>16</v>
      </c>
      <c r="F968" t="s">
        <v>10</v>
      </c>
      <c r="G968" t="s">
        <v>3317</v>
      </c>
      <c r="H968" t="s">
        <v>3318</v>
      </c>
      <c r="I968" t="s">
        <v>3319</v>
      </c>
      <c r="J968">
        <v>1.78449740207769E-7</v>
      </c>
      <c r="K968">
        <v>0.67707160356260199</v>
      </c>
      <c r="L968">
        <v>0.32292821798765697</v>
      </c>
    </row>
    <row r="969" spans="1:12" x14ac:dyDescent="0.2">
      <c r="A969" t="s">
        <v>6291</v>
      </c>
      <c r="B969" t="s">
        <v>8549</v>
      </c>
      <c r="C969" t="s">
        <v>613</v>
      </c>
      <c r="D969" t="s">
        <v>6339</v>
      </c>
      <c r="E969" s="1" t="s">
        <v>16</v>
      </c>
      <c r="F969" t="s">
        <v>11</v>
      </c>
      <c r="G969" t="s">
        <v>8563</v>
      </c>
      <c r="H969" t="s">
        <v>8564</v>
      </c>
      <c r="I969" t="s">
        <v>8565</v>
      </c>
      <c r="J969">
        <v>1.9151277010879899E-2</v>
      </c>
      <c r="K969">
        <v>1.0584777043181701E-10</v>
      </c>
      <c r="L969">
        <v>0.98084872288327196</v>
      </c>
    </row>
    <row r="970" spans="1:12" x14ac:dyDescent="0.2">
      <c r="A970" t="s">
        <v>6291</v>
      </c>
      <c r="B970" t="s">
        <v>8549</v>
      </c>
      <c r="C970" t="s">
        <v>660</v>
      </c>
      <c r="D970" t="s">
        <v>6339</v>
      </c>
      <c r="E970" s="1" t="s">
        <v>16</v>
      </c>
      <c r="F970" t="s">
        <v>11</v>
      </c>
      <c r="G970" t="s">
        <v>8553</v>
      </c>
      <c r="H970" t="s">
        <v>8554</v>
      </c>
      <c r="I970" t="s">
        <v>19</v>
      </c>
      <c r="J970">
        <v>1.30041742788888E-5</v>
      </c>
      <c r="K970">
        <v>1.1363336731085699E-9</v>
      </c>
      <c r="L970">
        <v>0.99998699468938701</v>
      </c>
    </row>
    <row r="971" spans="1:12" x14ac:dyDescent="0.2">
      <c r="A971" t="s">
        <v>6291</v>
      </c>
      <c r="B971" t="s">
        <v>8549</v>
      </c>
      <c r="C971" t="s">
        <v>500</v>
      </c>
      <c r="D971" t="s">
        <v>6339</v>
      </c>
      <c r="E971" s="1" t="s">
        <v>16</v>
      </c>
      <c r="F971" t="s">
        <v>11</v>
      </c>
      <c r="G971" t="s">
        <v>8550</v>
      </c>
      <c r="H971" t="s">
        <v>8551</v>
      </c>
      <c r="I971" t="s">
        <v>8552</v>
      </c>
      <c r="J971">
        <v>2.4897954287946098E-8</v>
      </c>
      <c r="K971">
        <v>1.18345322043845E-7</v>
      </c>
      <c r="L971">
        <v>0.99999985675672398</v>
      </c>
    </row>
    <row r="972" spans="1:12" x14ac:dyDescent="0.2">
      <c r="A972" t="s">
        <v>6291</v>
      </c>
      <c r="B972" t="s">
        <v>8549</v>
      </c>
      <c r="C972" t="s">
        <v>74</v>
      </c>
      <c r="D972" t="s">
        <v>6339</v>
      </c>
      <c r="E972" s="1" t="s">
        <v>16</v>
      </c>
      <c r="F972" t="s">
        <v>11</v>
      </c>
      <c r="G972" t="s">
        <v>8560</v>
      </c>
      <c r="H972" t="s">
        <v>8561</v>
      </c>
      <c r="I972" t="s">
        <v>8562</v>
      </c>
      <c r="J972">
        <v>1.3196595817900399E-8</v>
      </c>
      <c r="K972">
        <v>2.7238952573648799E-11</v>
      </c>
      <c r="L972">
        <v>0.99999998677616497</v>
      </c>
    </row>
    <row r="973" spans="1:12" x14ac:dyDescent="0.2">
      <c r="A973" t="s">
        <v>6291</v>
      </c>
      <c r="B973" t="s">
        <v>8549</v>
      </c>
      <c r="C973" t="s">
        <v>74</v>
      </c>
      <c r="D973" t="s">
        <v>6339</v>
      </c>
      <c r="E973" s="1" t="s">
        <v>16</v>
      </c>
      <c r="F973" t="s">
        <v>11</v>
      </c>
      <c r="G973" t="s">
        <v>8557</v>
      </c>
      <c r="H973" t="s">
        <v>8558</v>
      </c>
      <c r="I973" t="s">
        <v>8559</v>
      </c>
      <c r="J973">
        <v>3.6069116869373301E-9</v>
      </c>
      <c r="K973">
        <v>9.2072810641308998E-11</v>
      </c>
      <c r="L973">
        <v>0.99999999630101499</v>
      </c>
    </row>
    <row r="974" spans="1:12" x14ac:dyDescent="0.2">
      <c r="A974" t="s">
        <v>6291</v>
      </c>
      <c r="B974" t="s">
        <v>8549</v>
      </c>
      <c r="C974" t="s">
        <v>14</v>
      </c>
      <c r="D974" t="s">
        <v>6339</v>
      </c>
      <c r="E974" s="1" t="s">
        <v>16</v>
      </c>
      <c r="F974" t="s">
        <v>11</v>
      </c>
      <c r="G974" t="s">
        <v>8555</v>
      </c>
      <c r="H974" t="s">
        <v>8556</v>
      </c>
      <c r="I974" t="s">
        <v>19</v>
      </c>
      <c r="J974">
        <v>4.9901267254425001E-10</v>
      </c>
      <c r="K974">
        <v>2.05524029648706E-10</v>
      </c>
      <c r="L974">
        <v>0.99999999929546302</v>
      </c>
    </row>
    <row r="975" spans="1:12" x14ac:dyDescent="0.2">
      <c r="A975" t="s">
        <v>6291</v>
      </c>
      <c r="B975" t="s">
        <v>6292</v>
      </c>
      <c r="C975" t="s">
        <v>4</v>
      </c>
      <c r="D975" t="s">
        <v>5924</v>
      </c>
      <c r="E975" s="1" t="s">
        <v>330</v>
      </c>
      <c r="F975" t="s">
        <v>11</v>
      </c>
      <c r="G975" t="s">
        <v>6293</v>
      </c>
      <c r="H975" t="s">
        <v>6294</v>
      </c>
      <c r="I975" t="s">
        <v>6295</v>
      </c>
      <c r="J975">
        <v>2.2633029880102401E-11</v>
      </c>
      <c r="K975">
        <v>1.18902812877332E-15</v>
      </c>
      <c r="L975">
        <v>0.99999999997736599</v>
      </c>
    </row>
    <row r="976" spans="1:12" x14ac:dyDescent="0.2">
      <c r="A976" t="s">
        <v>3509</v>
      </c>
      <c r="B976" t="s">
        <v>6250</v>
      </c>
      <c r="C976" t="s">
        <v>74</v>
      </c>
      <c r="D976" t="s">
        <v>5924</v>
      </c>
      <c r="E976" s="1" t="s">
        <v>16</v>
      </c>
      <c r="F976" t="s">
        <v>11</v>
      </c>
      <c r="G976" t="s">
        <v>6251</v>
      </c>
      <c r="H976" t="s">
        <v>6252</v>
      </c>
      <c r="I976" t="s">
        <v>6253</v>
      </c>
      <c r="J976">
        <v>8.9703221272260294E-3</v>
      </c>
      <c r="K976">
        <v>2.1618033277627201E-4</v>
      </c>
      <c r="L976">
        <v>0.99081349753999803</v>
      </c>
    </row>
    <row r="977" spans="1:12" x14ac:dyDescent="0.2">
      <c r="A977" t="s">
        <v>3509</v>
      </c>
      <c r="B977" t="s">
        <v>3510</v>
      </c>
      <c r="C977" t="s">
        <v>14</v>
      </c>
      <c r="D977" t="s">
        <v>3036</v>
      </c>
      <c r="E977" s="1" t="s">
        <v>16</v>
      </c>
      <c r="F977" t="s">
        <v>10</v>
      </c>
      <c r="G977" t="s">
        <v>3511</v>
      </c>
      <c r="H977" t="s">
        <v>3512</v>
      </c>
      <c r="I977" t="s">
        <v>3513</v>
      </c>
      <c r="J977">
        <v>1.22901918039817E-6</v>
      </c>
      <c r="K977">
        <v>0.79065471291062805</v>
      </c>
      <c r="L977">
        <v>0.20934405807019099</v>
      </c>
    </row>
    <row r="978" spans="1:12" x14ac:dyDescent="0.2">
      <c r="A978" t="s">
        <v>3509</v>
      </c>
      <c r="B978" t="s">
        <v>3520</v>
      </c>
      <c r="C978" t="s">
        <v>74</v>
      </c>
      <c r="D978" t="s">
        <v>3036</v>
      </c>
      <c r="E978" s="1" t="s">
        <v>330</v>
      </c>
      <c r="F978" t="s">
        <v>11</v>
      </c>
      <c r="G978" t="s">
        <v>3521</v>
      </c>
      <c r="H978" t="s">
        <v>3522</v>
      </c>
      <c r="I978" t="s">
        <v>3523</v>
      </c>
      <c r="J978">
        <v>9.4664565008500797E-11</v>
      </c>
      <c r="K978">
        <v>3.2419750804802698E-18</v>
      </c>
      <c r="L978">
        <v>0.99999999990533595</v>
      </c>
    </row>
    <row r="979" spans="1:12" x14ac:dyDescent="0.2">
      <c r="A979" t="s">
        <v>3509</v>
      </c>
      <c r="B979" t="s">
        <v>3298</v>
      </c>
      <c r="C979" t="s">
        <v>74</v>
      </c>
      <c r="D979" t="s">
        <v>3036</v>
      </c>
      <c r="E979" s="1" t="s">
        <v>330</v>
      </c>
      <c r="F979" t="s">
        <v>11</v>
      </c>
      <c r="G979" t="s">
        <v>3517</v>
      </c>
      <c r="H979" t="s">
        <v>3518</v>
      </c>
      <c r="I979" t="s">
        <v>3519</v>
      </c>
      <c r="J979">
        <v>3.7370512894655099E-13</v>
      </c>
      <c r="K979">
        <v>2.6828012039273302E-18</v>
      </c>
      <c r="L979">
        <v>0.99999999999962597</v>
      </c>
    </row>
    <row r="980" spans="1:12" x14ac:dyDescent="0.2">
      <c r="A980" t="s">
        <v>3509</v>
      </c>
      <c r="B980" t="s">
        <v>3510</v>
      </c>
      <c r="C980" t="s">
        <v>74</v>
      </c>
      <c r="D980" t="s">
        <v>3036</v>
      </c>
      <c r="E980" s="1" t="s">
        <v>330</v>
      </c>
      <c r="F980" t="s">
        <v>11</v>
      </c>
      <c r="G980" t="s">
        <v>3514</v>
      </c>
      <c r="H980" t="s">
        <v>3515</v>
      </c>
      <c r="I980" t="s">
        <v>3516</v>
      </c>
      <c r="J980">
        <v>1.6389967628182299E-13</v>
      </c>
      <c r="K980">
        <v>4.328404963194E-16</v>
      </c>
      <c r="L980">
        <v>0.99999999999983602</v>
      </c>
    </row>
    <row r="981" spans="1:12" x14ac:dyDescent="0.2">
      <c r="A981" t="s">
        <v>3509</v>
      </c>
      <c r="B981" t="s">
        <v>3524</v>
      </c>
      <c r="C981" t="s">
        <v>74</v>
      </c>
      <c r="D981" t="s">
        <v>3036</v>
      </c>
      <c r="E981" s="1" t="s">
        <v>330</v>
      </c>
      <c r="F981" t="s">
        <v>11</v>
      </c>
      <c r="G981" t="s">
        <v>3522</v>
      </c>
      <c r="H981" t="s">
        <v>3525</v>
      </c>
      <c r="I981" t="s">
        <v>3526</v>
      </c>
      <c r="J981">
        <v>1.6213464781714599E-13</v>
      </c>
      <c r="K981">
        <v>5.3252856350217004E-16</v>
      </c>
      <c r="L981">
        <v>0.99999999999983702</v>
      </c>
    </row>
    <row r="982" spans="1:12" x14ac:dyDescent="0.2">
      <c r="A982" t="s">
        <v>5745</v>
      </c>
      <c r="B982" t="s">
        <v>5746</v>
      </c>
      <c r="C982" t="s">
        <v>613</v>
      </c>
      <c r="D982" t="s">
        <v>4127</v>
      </c>
      <c r="E982" s="1" t="s">
        <v>330</v>
      </c>
      <c r="F982" t="s">
        <v>11</v>
      </c>
      <c r="G982" t="s">
        <v>5747</v>
      </c>
      <c r="H982" t="s">
        <v>5748</v>
      </c>
      <c r="I982" t="s">
        <v>5749</v>
      </c>
      <c r="J982">
        <v>7.7729696560326794E-5</v>
      </c>
      <c r="K982">
        <v>5.9606047470522702E-17</v>
      </c>
      <c r="L982">
        <v>0.99992227030344005</v>
      </c>
    </row>
    <row r="983" spans="1:12" x14ac:dyDescent="0.2">
      <c r="A983" t="s">
        <v>5745</v>
      </c>
      <c r="B983" t="s">
        <v>9068</v>
      </c>
      <c r="C983" t="s">
        <v>14</v>
      </c>
      <c r="D983" t="s">
        <v>8821</v>
      </c>
      <c r="E983" s="1" t="s">
        <v>16</v>
      </c>
      <c r="F983" t="s">
        <v>11</v>
      </c>
      <c r="G983" t="s">
        <v>9069</v>
      </c>
      <c r="H983" t="s">
        <v>9070</v>
      </c>
      <c r="I983" t="s">
        <v>9071</v>
      </c>
      <c r="J983">
        <v>1.0012319010448E-10</v>
      </c>
      <c r="K983">
        <v>1.105149559168E-10</v>
      </c>
      <c r="L983">
        <v>0.99999999978936205</v>
      </c>
    </row>
    <row r="984" spans="1:12" x14ac:dyDescent="0.2">
      <c r="A984" t="s">
        <v>5322</v>
      </c>
      <c r="B984" t="s">
        <v>5323</v>
      </c>
      <c r="C984" t="s">
        <v>74</v>
      </c>
      <c r="D984" t="s">
        <v>4127</v>
      </c>
      <c r="E984" s="1" t="s">
        <v>16</v>
      </c>
      <c r="F984" t="s">
        <v>11</v>
      </c>
      <c r="G984" t="s">
        <v>5327</v>
      </c>
      <c r="H984" t="s">
        <v>5328</v>
      </c>
      <c r="I984" t="s">
        <v>5329</v>
      </c>
      <c r="J984">
        <v>0.13080779525323799</v>
      </c>
      <c r="K984">
        <v>2.2419400786130599E-8</v>
      </c>
      <c r="L984">
        <v>0.86919218232736095</v>
      </c>
    </row>
    <row r="985" spans="1:12" x14ac:dyDescent="0.2">
      <c r="A985" t="s">
        <v>5322</v>
      </c>
      <c r="B985" t="s">
        <v>5323</v>
      </c>
      <c r="C985" t="s">
        <v>74</v>
      </c>
      <c r="D985" t="s">
        <v>4127</v>
      </c>
      <c r="E985" s="1" t="s">
        <v>16</v>
      </c>
      <c r="F985" t="s">
        <v>11</v>
      </c>
      <c r="G985" t="s">
        <v>5324</v>
      </c>
      <c r="H985" t="s">
        <v>5325</v>
      </c>
      <c r="I985" t="s">
        <v>5326</v>
      </c>
      <c r="J985">
        <v>7.5042581728612797E-3</v>
      </c>
      <c r="K985">
        <v>7.3674712930681897E-9</v>
      </c>
      <c r="L985">
        <v>0.99249573445966699</v>
      </c>
    </row>
    <row r="986" spans="1:12" x14ac:dyDescent="0.2">
      <c r="A986" t="s">
        <v>692</v>
      </c>
      <c r="B986" t="s">
        <v>697</v>
      </c>
      <c r="C986" t="s">
        <v>74</v>
      </c>
      <c r="D986" t="s">
        <v>407</v>
      </c>
      <c r="E986" s="1" t="s">
        <v>16</v>
      </c>
      <c r="F986" t="s">
        <v>11</v>
      </c>
      <c r="G986" t="s">
        <v>698</v>
      </c>
      <c r="H986" t="s">
        <v>699</v>
      </c>
      <c r="I986" t="s">
        <v>700</v>
      </c>
      <c r="J986">
        <v>1.8333841521724E-4</v>
      </c>
      <c r="K986">
        <v>3.7499838917212198E-10</v>
      </c>
      <c r="L986">
        <v>0.99981666120978396</v>
      </c>
    </row>
    <row r="987" spans="1:12" x14ac:dyDescent="0.2">
      <c r="A987" t="s">
        <v>692</v>
      </c>
      <c r="B987" t="s">
        <v>693</v>
      </c>
      <c r="C987" t="s">
        <v>74</v>
      </c>
      <c r="D987" t="s">
        <v>407</v>
      </c>
      <c r="E987" s="1" t="s">
        <v>16</v>
      </c>
      <c r="F987" t="s">
        <v>10</v>
      </c>
      <c r="G987" t="s">
        <v>694</v>
      </c>
      <c r="H987" t="s">
        <v>695</v>
      </c>
      <c r="I987" t="s">
        <v>696</v>
      </c>
      <c r="J987">
        <v>3.5641249226113E-5</v>
      </c>
      <c r="K987">
        <v>0.99996191244786803</v>
      </c>
      <c r="L987">
        <v>2.4463029052723902E-6</v>
      </c>
    </row>
    <row r="988" spans="1:12" x14ac:dyDescent="0.2">
      <c r="A988" t="s">
        <v>1800</v>
      </c>
      <c r="B988" t="s">
        <v>1801</v>
      </c>
      <c r="C988" t="s">
        <v>14</v>
      </c>
      <c r="D988" t="s">
        <v>407</v>
      </c>
      <c r="E988" s="1" t="s">
        <v>16</v>
      </c>
      <c r="F988" t="s">
        <v>11</v>
      </c>
      <c r="G988" t="s">
        <v>1802</v>
      </c>
      <c r="H988" t="s">
        <v>1803</v>
      </c>
      <c r="I988" t="s">
        <v>1804</v>
      </c>
      <c r="J988">
        <v>7.4882433778825005E-10</v>
      </c>
      <c r="K988">
        <v>5.4386925697294101E-8</v>
      </c>
      <c r="L988">
        <v>0.99999994486425003</v>
      </c>
    </row>
    <row r="989" spans="1:12" x14ac:dyDescent="0.2">
      <c r="A989" t="s">
        <v>4925</v>
      </c>
      <c r="B989" t="s">
        <v>4926</v>
      </c>
      <c r="C989" t="s">
        <v>14</v>
      </c>
      <c r="D989" t="s">
        <v>4127</v>
      </c>
      <c r="E989" s="1" t="s">
        <v>16</v>
      </c>
      <c r="F989" t="s">
        <v>11</v>
      </c>
      <c r="G989" t="s">
        <v>4927</v>
      </c>
      <c r="H989" t="s">
        <v>4928</v>
      </c>
      <c r="I989" t="s">
        <v>4929</v>
      </c>
      <c r="J989">
        <v>1.0926504243956401E-6</v>
      </c>
      <c r="K989">
        <v>3.2703807441372498E-10</v>
      </c>
      <c r="L989">
        <v>0.99999890702253802</v>
      </c>
    </row>
    <row r="990" spans="1:12" x14ac:dyDescent="0.2">
      <c r="A990" t="s">
        <v>4925</v>
      </c>
      <c r="B990" t="s">
        <v>4930</v>
      </c>
      <c r="C990" t="s">
        <v>14</v>
      </c>
      <c r="D990" t="s">
        <v>4127</v>
      </c>
      <c r="E990" s="1" t="s">
        <v>16</v>
      </c>
      <c r="F990" t="s">
        <v>11</v>
      </c>
      <c r="G990" t="s">
        <v>4928</v>
      </c>
      <c r="H990" t="s">
        <v>4931</v>
      </c>
      <c r="I990" t="s">
        <v>4932</v>
      </c>
      <c r="J990">
        <v>4.4296901664977499E-7</v>
      </c>
      <c r="K990">
        <v>3.4789923775465998E-13</v>
      </c>
      <c r="L990">
        <v>0.99999955703063503</v>
      </c>
    </row>
    <row r="991" spans="1:12" x14ac:dyDescent="0.2">
      <c r="A991" t="s">
        <v>7806</v>
      </c>
      <c r="B991" t="s">
        <v>7837</v>
      </c>
      <c r="C991" t="s">
        <v>613</v>
      </c>
      <c r="D991" t="s">
        <v>6339</v>
      </c>
      <c r="E991" s="1" t="s">
        <v>16</v>
      </c>
      <c r="F991" t="s">
        <v>9</v>
      </c>
      <c r="G991" t="s">
        <v>7838</v>
      </c>
      <c r="H991" t="s">
        <v>7839</v>
      </c>
      <c r="I991" t="s">
        <v>7840</v>
      </c>
      <c r="J991">
        <v>0.99997254244604705</v>
      </c>
      <c r="K991">
        <v>1.9140602219052499E-15</v>
      </c>
      <c r="L991">
        <v>2.7457553950874498E-5</v>
      </c>
    </row>
    <row r="992" spans="1:12" x14ac:dyDescent="0.2">
      <c r="A992" t="s">
        <v>7806</v>
      </c>
      <c r="B992" t="s">
        <v>7841</v>
      </c>
      <c r="C992" t="s">
        <v>613</v>
      </c>
      <c r="D992" t="s">
        <v>6339</v>
      </c>
      <c r="E992" s="1" t="s">
        <v>16</v>
      </c>
      <c r="F992" t="s">
        <v>9</v>
      </c>
      <c r="G992" t="s">
        <v>7842</v>
      </c>
      <c r="H992" t="s">
        <v>7843</v>
      </c>
      <c r="I992" t="s">
        <v>7844</v>
      </c>
      <c r="J992">
        <v>0.96981093406326702</v>
      </c>
      <c r="K992">
        <v>4.5795271170515102E-8</v>
      </c>
      <c r="L992">
        <v>3.0189020141461499E-2</v>
      </c>
    </row>
    <row r="993" spans="1:12" x14ac:dyDescent="0.2">
      <c r="A993" t="s">
        <v>7806</v>
      </c>
      <c r="B993" t="s">
        <v>7828</v>
      </c>
      <c r="C993" t="s">
        <v>613</v>
      </c>
      <c r="D993" t="s">
        <v>6339</v>
      </c>
      <c r="E993" s="1" t="s">
        <v>16</v>
      </c>
      <c r="F993" t="s">
        <v>9</v>
      </c>
      <c r="G993" t="s">
        <v>19</v>
      </c>
      <c r="H993" t="s">
        <v>7832</v>
      </c>
      <c r="I993" t="s">
        <v>7833</v>
      </c>
      <c r="J993">
        <v>0.92858602137181001</v>
      </c>
      <c r="K993">
        <v>5.68604076622878E-9</v>
      </c>
      <c r="L993">
        <v>7.1413972942149406E-2</v>
      </c>
    </row>
    <row r="994" spans="1:12" x14ac:dyDescent="0.2">
      <c r="A994" t="s">
        <v>7806</v>
      </c>
      <c r="B994" t="s">
        <v>7834</v>
      </c>
      <c r="C994" t="s">
        <v>613</v>
      </c>
      <c r="D994" t="s">
        <v>6339</v>
      </c>
      <c r="E994" s="1" t="s">
        <v>16</v>
      </c>
      <c r="F994" t="s">
        <v>11</v>
      </c>
      <c r="G994" t="s">
        <v>7832</v>
      </c>
      <c r="H994" t="s">
        <v>7835</v>
      </c>
      <c r="I994" t="s">
        <v>7836</v>
      </c>
      <c r="J994">
        <v>0.13846226321774599</v>
      </c>
      <c r="K994">
        <v>1.89599252060384E-9</v>
      </c>
      <c r="L994">
        <v>0.86153773488626095</v>
      </c>
    </row>
    <row r="995" spans="1:12" x14ac:dyDescent="0.2">
      <c r="A995" t="s">
        <v>7806</v>
      </c>
      <c r="B995" t="s">
        <v>7824</v>
      </c>
      <c r="C995" t="s">
        <v>613</v>
      </c>
      <c r="D995" t="s">
        <v>6339</v>
      </c>
      <c r="E995" s="1" t="s">
        <v>16</v>
      </c>
      <c r="F995" t="s">
        <v>11</v>
      </c>
      <c r="G995" t="s">
        <v>7825</v>
      </c>
      <c r="H995" t="s">
        <v>7826</v>
      </c>
      <c r="I995" t="s">
        <v>7827</v>
      </c>
      <c r="J995">
        <v>3.52671999269635E-5</v>
      </c>
      <c r="K995">
        <v>7.7415678783307801E-12</v>
      </c>
      <c r="L995">
        <v>0.999964732792331</v>
      </c>
    </row>
    <row r="996" spans="1:12" x14ac:dyDescent="0.2">
      <c r="A996" t="s">
        <v>7806</v>
      </c>
      <c r="B996" t="s">
        <v>7807</v>
      </c>
      <c r="C996" t="s">
        <v>74</v>
      </c>
      <c r="D996" t="s">
        <v>6339</v>
      </c>
      <c r="E996" s="1" t="s">
        <v>16</v>
      </c>
      <c r="F996" t="s">
        <v>11</v>
      </c>
      <c r="G996" t="s">
        <v>7814</v>
      </c>
      <c r="H996" t="s">
        <v>7815</v>
      </c>
      <c r="I996" t="s">
        <v>19</v>
      </c>
      <c r="J996">
        <v>3.4459937109195199E-6</v>
      </c>
      <c r="K996">
        <v>1.40039101084335E-8</v>
      </c>
      <c r="L996">
        <v>0.99999654000237903</v>
      </c>
    </row>
    <row r="997" spans="1:12" x14ac:dyDescent="0.2">
      <c r="A997" t="s">
        <v>7806</v>
      </c>
      <c r="B997" t="s">
        <v>7807</v>
      </c>
      <c r="C997" t="s">
        <v>74</v>
      </c>
      <c r="D997" t="s">
        <v>6339</v>
      </c>
      <c r="E997" s="1" t="s">
        <v>16</v>
      </c>
      <c r="F997" t="s">
        <v>11</v>
      </c>
      <c r="G997" t="s">
        <v>7812</v>
      </c>
      <c r="H997" t="s">
        <v>7813</v>
      </c>
      <c r="I997" t="s">
        <v>19</v>
      </c>
      <c r="J997">
        <v>8.9724954951284396E-8</v>
      </c>
      <c r="K997">
        <v>1.09834118463092E-10</v>
      </c>
      <c r="L997">
        <v>0.99999991016521095</v>
      </c>
    </row>
    <row r="998" spans="1:12" x14ac:dyDescent="0.2">
      <c r="A998" t="s">
        <v>7806</v>
      </c>
      <c r="B998" t="s">
        <v>7828</v>
      </c>
      <c r="C998" t="s">
        <v>613</v>
      </c>
      <c r="D998" t="s">
        <v>6339</v>
      </c>
      <c r="E998" s="1" t="s">
        <v>16</v>
      </c>
      <c r="F998" t="s">
        <v>11</v>
      </c>
      <c r="G998" t="s">
        <v>7829</v>
      </c>
      <c r="H998" t="s">
        <v>7830</v>
      </c>
      <c r="I998" t="s">
        <v>7831</v>
      </c>
      <c r="J998">
        <v>6.8297347673595799E-8</v>
      </c>
      <c r="K998">
        <v>3.7921051991632799E-8</v>
      </c>
      <c r="L998">
        <v>0.99999989378160004</v>
      </c>
    </row>
    <row r="999" spans="1:12" x14ac:dyDescent="0.2">
      <c r="A999" t="s">
        <v>7806</v>
      </c>
      <c r="B999" t="s">
        <v>7807</v>
      </c>
      <c r="C999" t="s">
        <v>74</v>
      </c>
      <c r="D999" t="s">
        <v>6339</v>
      </c>
      <c r="E999" s="1" t="s">
        <v>16</v>
      </c>
      <c r="F999" t="s">
        <v>11</v>
      </c>
      <c r="G999" t="s">
        <v>7822</v>
      </c>
      <c r="H999" t="s">
        <v>7823</v>
      </c>
      <c r="I999" t="s">
        <v>19</v>
      </c>
      <c r="J999">
        <v>1.19411153559108E-8</v>
      </c>
      <c r="K999">
        <v>1.75601573237506E-11</v>
      </c>
      <c r="L999">
        <v>0.99999998804132395</v>
      </c>
    </row>
    <row r="1000" spans="1:12" x14ac:dyDescent="0.2">
      <c r="A1000" t="s">
        <v>7806</v>
      </c>
      <c r="B1000" t="s">
        <v>7807</v>
      </c>
      <c r="C1000" t="s">
        <v>74</v>
      </c>
      <c r="D1000" t="s">
        <v>6339</v>
      </c>
      <c r="E1000" s="1" t="s">
        <v>16</v>
      </c>
      <c r="F1000" t="s">
        <v>11</v>
      </c>
      <c r="G1000" t="s">
        <v>7811</v>
      </c>
      <c r="H1000" t="s">
        <v>7812</v>
      </c>
      <c r="I1000" t="s">
        <v>7813</v>
      </c>
      <c r="J1000">
        <v>6.0137642224458704E-9</v>
      </c>
      <c r="K1000">
        <v>4.59110918949581E-9</v>
      </c>
      <c r="L1000">
        <v>0.99999998939512702</v>
      </c>
    </row>
    <row r="1001" spans="1:12" x14ac:dyDescent="0.2">
      <c r="A1001" t="s">
        <v>7806</v>
      </c>
      <c r="B1001" t="s">
        <v>7807</v>
      </c>
      <c r="C1001" t="s">
        <v>74</v>
      </c>
      <c r="D1001" t="s">
        <v>6339</v>
      </c>
      <c r="E1001" s="1" t="s">
        <v>16</v>
      </c>
      <c r="F1001" t="s">
        <v>11</v>
      </c>
      <c r="G1001" t="s">
        <v>7818</v>
      </c>
      <c r="H1001" t="s">
        <v>7820</v>
      </c>
      <c r="I1001" t="s">
        <v>7821</v>
      </c>
      <c r="J1001">
        <v>2.4727530151098E-9</v>
      </c>
      <c r="K1001">
        <v>1.75236817544257E-9</v>
      </c>
      <c r="L1001">
        <v>0.99999999577487897</v>
      </c>
    </row>
    <row r="1002" spans="1:12" x14ac:dyDescent="0.2">
      <c r="A1002" t="s">
        <v>7806</v>
      </c>
      <c r="B1002" t="s">
        <v>7816</v>
      </c>
      <c r="C1002" t="s">
        <v>74</v>
      </c>
      <c r="D1002" t="s">
        <v>6339</v>
      </c>
      <c r="E1002" s="1" t="s">
        <v>16</v>
      </c>
      <c r="F1002" t="s">
        <v>11</v>
      </c>
      <c r="G1002" t="s">
        <v>7817</v>
      </c>
      <c r="H1002" t="s">
        <v>7818</v>
      </c>
      <c r="I1002" t="s">
        <v>7819</v>
      </c>
      <c r="J1002">
        <v>1.6196699450341699E-12</v>
      </c>
      <c r="K1002">
        <v>1.6406276119515799E-12</v>
      </c>
      <c r="L1002">
        <v>0.99999999999674005</v>
      </c>
    </row>
    <row r="1003" spans="1:12" x14ac:dyDescent="0.2">
      <c r="A1003" t="s">
        <v>7806</v>
      </c>
      <c r="B1003" t="s">
        <v>7807</v>
      </c>
      <c r="C1003" t="s">
        <v>500</v>
      </c>
      <c r="D1003" t="s">
        <v>6339</v>
      </c>
      <c r="E1003" s="1" t="s">
        <v>16</v>
      </c>
      <c r="F1003" t="s">
        <v>11</v>
      </c>
      <c r="G1003" t="s">
        <v>7808</v>
      </c>
      <c r="H1003" t="s">
        <v>7809</v>
      </c>
      <c r="I1003" t="s">
        <v>7810</v>
      </c>
      <c r="J1003">
        <v>3.82790733784436E-13</v>
      </c>
      <c r="K1003">
        <v>4.3999338397211201E-8</v>
      </c>
      <c r="L1003">
        <v>0.99999995600027902</v>
      </c>
    </row>
    <row r="1004" spans="1:12" x14ac:dyDescent="0.2">
      <c r="A1004" t="s">
        <v>1070</v>
      </c>
      <c r="B1004" t="s">
        <v>1071</v>
      </c>
      <c r="C1004" t="s">
        <v>14</v>
      </c>
      <c r="D1004" t="s">
        <v>407</v>
      </c>
      <c r="E1004" s="1" t="s">
        <v>16</v>
      </c>
      <c r="F1004" t="s">
        <v>11</v>
      </c>
      <c r="G1004" t="s">
        <v>1072</v>
      </c>
      <c r="H1004" t="s">
        <v>1073</v>
      </c>
      <c r="I1004" t="s">
        <v>1074</v>
      </c>
      <c r="J1004">
        <v>4.91512263924955E-5</v>
      </c>
      <c r="K1004">
        <v>1.77506842966332E-2</v>
      </c>
      <c r="L1004">
        <v>0.982200164476974</v>
      </c>
    </row>
    <row r="1005" spans="1:12" x14ac:dyDescent="0.2">
      <c r="A1005" t="s">
        <v>1366</v>
      </c>
      <c r="B1005" t="s">
        <v>1367</v>
      </c>
      <c r="C1005" t="s">
        <v>14</v>
      </c>
      <c r="D1005" t="s">
        <v>407</v>
      </c>
      <c r="E1005" s="1" t="s">
        <v>16</v>
      </c>
      <c r="F1005" t="s">
        <v>10</v>
      </c>
      <c r="G1005" t="s">
        <v>1368</v>
      </c>
      <c r="H1005" t="s">
        <v>1369</v>
      </c>
      <c r="I1005" t="s">
        <v>1370</v>
      </c>
      <c r="J1005">
        <v>5.8551274734473498E-11</v>
      </c>
      <c r="K1005">
        <v>0.999612609279527</v>
      </c>
      <c r="L1005">
        <v>3.8739066192152799E-4</v>
      </c>
    </row>
    <row r="1006" spans="1:12" x14ac:dyDescent="0.2">
      <c r="A1006" t="s">
        <v>7590</v>
      </c>
      <c r="B1006" t="s">
        <v>7591</v>
      </c>
      <c r="C1006" t="s">
        <v>613</v>
      </c>
      <c r="D1006" t="s">
        <v>6339</v>
      </c>
      <c r="E1006" s="1" t="s">
        <v>16</v>
      </c>
      <c r="F1006" t="s">
        <v>9</v>
      </c>
      <c r="G1006" t="s">
        <v>7592</v>
      </c>
      <c r="H1006" t="s">
        <v>7593</v>
      </c>
      <c r="I1006" t="s">
        <v>7594</v>
      </c>
      <c r="J1006">
        <v>0.75438349293762297</v>
      </c>
      <c r="K1006">
        <v>1.2067016625521901E-4</v>
      </c>
      <c r="L1006">
        <v>0.245495836896122</v>
      </c>
    </row>
    <row r="1007" spans="1:12" x14ac:dyDescent="0.2">
      <c r="A1007" t="s">
        <v>5015</v>
      </c>
      <c r="B1007" t="s">
        <v>5016</v>
      </c>
      <c r="C1007" t="s">
        <v>14</v>
      </c>
      <c r="D1007" t="s">
        <v>4127</v>
      </c>
      <c r="E1007" s="1" t="s">
        <v>16</v>
      </c>
      <c r="F1007" t="s">
        <v>11</v>
      </c>
      <c r="G1007" t="s">
        <v>5017</v>
      </c>
      <c r="H1007" t="s">
        <v>5018</v>
      </c>
      <c r="I1007" t="s">
        <v>5019</v>
      </c>
      <c r="J1007">
        <v>1.5409394574871101E-4</v>
      </c>
      <c r="K1007">
        <v>1.7185373381819601E-7</v>
      </c>
      <c r="L1007">
        <v>0.99984573420051703</v>
      </c>
    </row>
    <row r="1008" spans="1:12" x14ac:dyDescent="0.2">
      <c r="A1008" t="s">
        <v>5015</v>
      </c>
      <c r="B1008" t="s">
        <v>5016</v>
      </c>
      <c r="C1008" t="s">
        <v>74</v>
      </c>
      <c r="D1008" t="s">
        <v>4127</v>
      </c>
      <c r="E1008" s="1" t="s">
        <v>16</v>
      </c>
      <c r="F1008" t="s">
        <v>11</v>
      </c>
      <c r="G1008" t="s">
        <v>5022</v>
      </c>
      <c r="H1008" t="s">
        <v>5023</v>
      </c>
      <c r="I1008" t="s">
        <v>5024</v>
      </c>
      <c r="J1008">
        <v>1.0948998274900301E-4</v>
      </c>
      <c r="K1008">
        <v>5.52681413999452E-9</v>
      </c>
      <c r="L1008">
        <v>0.99989050449043704</v>
      </c>
    </row>
    <row r="1009" spans="1:12" x14ac:dyDescent="0.2">
      <c r="A1009" t="s">
        <v>5015</v>
      </c>
      <c r="B1009" t="s">
        <v>8968</v>
      </c>
      <c r="C1009" t="s">
        <v>14</v>
      </c>
      <c r="D1009" t="s">
        <v>8821</v>
      </c>
      <c r="E1009" s="1" t="s">
        <v>16</v>
      </c>
      <c r="F1009" t="s">
        <v>11</v>
      </c>
      <c r="G1009" t="s">
        <v>8972</v>
      </c>
      <c r="H1009" t="s">
        <v>8973</v>
      </c>
      <c r="I1009" t="s">
        <v>8974</v>
      </c>
      <c r="J1009">
        <v>1.3822788497479899E-6</v>
      </c>
      <c r="K1009">
        <v>1.44683240943207E-6</v>
      </c>
      <c r="L1009">
        <v>0.99999717088874096</v>
      </c>
    </row>
    <row r="1010" spans="1:12" x14ac:dyDescent="0.2">
      <c r="A1010" t="s">
        <v>5015</v>
      </c>
      <c r="B1010" t="s">
        <v>8968</v>
      </c>
      <c r="C1010" t="s">
        <v>14</v>
      </c>
      <c r="D1010" t="s">
        <v>8821</v>
      </c>
      <c r="E1010" s="1" t="s">
        <v>16</v>
      </c>
      <c r="F1010" t="s">
        <v>11</v>
      </c>
      <c r="G1010" t="s">
        <v>8975</v>
      </c>
      <c r="H1010" t="s">
        <v>8976</v>
      </c>
      <c r="I1010" t="s">
        <v>8977</v>
      </c>
      <c r="J1010">
        <v>9.3002460374772901E-7</v>
      </c>
      <c r="K1010">
        <v>1.2407258142782699E-7</v>
      </c>
      <c r="L1010">
        <v>0.99999894590281502</v>
      </c>
    </row>
    <row r="1011" spans="1:12" x14ac:dyDescent="0.2">
      <c r="A1011" t="s">
        <v>5015</v>
      </c>
      <c r="B1011" t="s">
        <v>8968</v>
      </c>
      <c r="C1011" t="s">
        <v>14</v>
      </c>
      <c r="D1011" t="s">
        <v>8821</v>
      </c>
      <c r="E1011" s="1" t="s">
        <v>16</v>
      </c>
      <c r="F1011" t="s">
        <v>11</v>
      </c>
      <c r="G1011" t="s">
        <v>8969</v>
      </c>
      <c r="H1011" t="s">
        <v>8970</v>
      </c>
      <c r="I1011" t="s">
        <v>8971</v>
      </c>
      <c r="J1011">
        <v>3.4935979239139602E-7</v>
      </c>
      <c r="K1011">
        <v>9.9588725669859403E-7</v>
      </c>
      <c r="L1011">
        <v>0.99999865475295102</v>
      </c>
    </row>
    <row r="1012" spans="1:12" x14ac:dyDescent="0.2">
      <c r="A1012" t="s">
        <v>5015</v>
      </c>
      <c r="B1012" t="s">
        <v>5016</v>
      </c>
      <c r="C1012" t="s">
        <v>74</v>
      </c>
      <c r="D1012" t="s">
        <v>4127</v>
      </c>
      <c r="E1012" s="1" t="s">
        <v>330</v>
      </c>
      <c r="F1012" t="s">
        <v>11</v>
      </c>
      <c r="G1012" t="s">
        <v>19</v>
      </c>
      <c r="H1012" t="s">
        <v>5020</v>
      </c>
      <c r="I1012" t="s">
        <v>5021</v>
      </c>
      <c r="J1012">
        <v>4.4126756556871697E-8</v>
      </c>
      <c r="K1012">
        <v>5.6327617112428697E-18</v>
      </c>
      <c r="L1012">
        <v>0.99999995587324397</v>
      </c>
    </row>
    <row r="1013" spans="1:12" x14ac:dyDescent="0.2">
      <c r="A1013" t="s">
        <v>5015</v>
      </c>
      <c r="B1013" t="s">
        <v>8968</v>
      </c>
      <c r="C1013" t="s">
        <v>74</v>
      </c>
      <c r="D1013" t="s">
        <v>8821</v>
      </c>
      <c r="E1013" s="1" t="s">
        <v>16</v>
      </c>
      <c r="F1013" t="s">
        <v>11</v>
      </c>
      <c r="G1013" t="s">
        <v>5023</v>
      </c>
      <c r="H1013" t="s">
        <v>8978</v>
      </c>
      <c r="I1013" t="s">
        <v>8979</v>
      </c>
      <c r="J1013">
        <v>3.84729539439408E-8</v>
      </c>
      <c r="K1013">
        <v>4.9166542302361698E-11</v>
      </c>
      <c r="L1013">
        <v>0.99999996147787995</v>
      </c>
    </row>
    <row r="1014" spans="1:12" x14ac:dyDescent="0.2">
      <c r="A1014" t="s">
        <v>5015</v>
      </c>
      <c r="B1014" t="s">
        <v>8968</v>
      </c>
      <c r="C1014" t="s">
        <v>14</v>
      </c>
      <c r="D1014" t="s">
        <v>8821</v>
      </c>
      <c r="E1014" s="1" t="s">
        <v>16</v>
      </c>
      <c r="F1014" t="s">
        <v>11</v>
      </c>
      <c r="G1014" t="s">
        <v>8986</v>
      </c>
      <c r="H1014" t="s">
        <v>8987</v>
      </c>
      <c r="I1014" t="s">
        <v>8988</v>
      </c>
      <c r="J1014">
        <v>4.5192297208969003E-9</v>
      </c>
      <c r="K1014">
        <v>3.9439278303892398E-7</v>
      </c>
      <c r="L1014">
        <v>0.99999960108798702</v>
      </c>
    </row>
    <row r="1015" spans="1:12" x14ac:dyDescent="0.2">
      <c r="A1015" t="s">
        <v>5015</v>
      </c>
      <c r="B1015" t="s">
        <v>8968</v>
      </c>
      <c r="C1015" t="s">
        <v>74</v>
      </c>
      <c r="D1015" t="s">
        <v>8821</v>
      </c>
      <c r="E1015" s="1" t="s">
        <v>330</v>
      </c>
      <c r="F1015" t="s">
        <v>11</v>
      </c>
      <c r="G1015" t="s">
        <v>8980</v>
      </c>
      <c r="H1015" t="s">
        <v>8981</v>
      </c>
      <c r="I1015" t="s">
        <v>8982</v>
      </c>
      <c r="J1015">
        <v>6.07671326626015E-11</v>
      </c>
      <c r="K1015">
        <v>1.8730541342136402E-15</v>
      </c>
      <c r="L1015">
        <v>0.99999999993923105</v>
      </c>
    </row>
    <row r="1016" spans="1:12" x14ac:dyDescent="0.2">
      <c r="A1016" t="s">
        <v>5015</v>
      </c>
      <c r="B1016" t="s">
        <v>8968</v>
      </c>
      <c r="C1016" t="s">
        <v>14</v>
      </c>
      <c r="D1016" t="s">
        <v>8821</v>
      </c>
      <c r="E1016" s="1" t="s">
        <v>330</v>
      </c>
      <c r="F1016" t="s">
        <v>11</v>
      </c>
      <c r="G1016" t="s">
        <v>8983</v>
      </c>
      <c r="H1016" t="s">
        <v>8984</v>
      </c>
      <c r="I1016" t="s">
        <v>8985</v>
      </c>
      <c r="J1016">
        <v>1.79019450287273E-11</v>
      </c>
      <c r="K1016">
        <v>4.09758525888908E-15</v>
      </c>
      <c r="L1016">
        <v>0.99999999998209399</v>
      </c>
    </row>
    <row r="1017" spans="1:12" x14ac:dyDescent="0.2">
      <c r="A1017" t="s">
        <v>2521</v>
      </c>
      <c r="B1017" t="s">
        <v>2522</v>
      </c>
      <c r="C1017" t="s">
        <v>74</v>
      </c>
      <c r="D1017" t="s">
        <v>407</v>
      </c>
      <c r="E1017" s="1" t="s">
        <v>16</v>
      </c>
      <c r="F1017" t="s">
        <v>11</v>
      </c>
      <c r="G1017" t="s">
        <v>2526</v>
      </c>
      <c r="H1017" t="s">
        <v>2527</v>
      </c>
      <c r="I1017" t="s">
        <v>2528</v>
      </c>
      <c r="J1017">
        <v>8.4112098147271397E-4</v>
      </c>
      <c r="K1017">
        <v>4.2815460178900698E-5</v>
      </c>
      <c r="L1017">
        <v>0.99911606355834803</v>
      </c>
    </row>
    <row r="1018" spans="1:12" x14ac:dyDescent="0.2">
      <c r="A1018" t="s">
        <v>2521</v>
      </c>
      <c r="B1018" t="s">
        <v>2522</v>
      </c>
      <c r="C1018" t="s">
        <v>14</v>
      </c>
      <c r="D1018" t="s">
        <v>407</v>
      </c>
      <c r="E1018" s="1" t="s">
        <v>16</v>
      </c>
      <c r="F1018" t="s">
        <v>11</v>
      </c>
      <c r="G1018" t="s">
        <v>2523</v>
      </c>
      <c r="H1018" t="s">
        <v>2524</v>
      </c>
      <c r="I1018" t="s">
        <v>2525</v>
      </c>
      <c r="J1018">
        <v>6.9915112042823799E-7</v>
      </c>
      <c r="K1018">
        <v>3.6423382074140298E-5</v>
      </c>
      <c r="L1018">
        <v>0.99996287746680601</v>
      </c>
    </row>
    <row r="1019" spans="1:12" x14ac:dyDescent="0.2">
      <c r="A1019" t="s">
        <v>4867</v>
      </c>
      <c r="B1019" t="s">
        <v>4870</v>
      </c>
      <c r="C1019" t="s">
        <v>74</v>
      </c>
      <c r="D1019" t="s">
        <v>4127</v>
      </c>
      <c r="E1019" s="1" t="s">
        <v>16</v>
      </c>
      <c r="F1019" t="s">
        <v>11</v>
      </c>
      <c r="G1019" t="s">
        <v>4874</v>
      </c>
      <c r="H1019" t="s">
        <v>4875</v>
      </c>
      <c r="I1019" t="s">
        <v>4876</v>
      </c>
      <c r="J1019">
        <v>2.8754430699437399E-6</v>
      </c>
      <c r="K1019">
        <v>5.52186718659046E-8</v>
      </c>
      <c r="L1019">
        <v>0.99999706933825805</v>
      </c>
    </row>
    <row r="1020" spans="1:12" x14ac:dyDescent="0.2">
      <c r="A1020" t="s">
        <v>4867</v>
      </c>
      <c r="B1020" t="s">
        <v>4870</v>
      </c>
      <c r="C1020" t="s">
        <v>14</v>
      </c>
      <c r="D1020" t="s">
        <v>4127</v>
      </c>
      <c r="E1020" s="1" t="s">
        <v>16</v>
      </c>
      <c r="F1020" t="s">
        <v>11</v>
      </c>
      <c r="G1020" t="s">
        <v>4871</v>
      </c>
      <c r="H1020" t="s">
        <v>4872</v>
      </c>
      <c r="I1020" t="s">
        <v>4873</v>
      </c>
      <c r="J1020">
        <v>2.3999249783390701E-6</v>
      </c>
      <c r="K1020">
        <v>5.2214339612968903E-9</v>
      </c>
      <c r="L1020">
        <v>0.99999759485358797</v>
      </c>
    </row>
    <row r="1021" spans="1:12" x14ac:dyDescent="0.2">
      <c r="A1021" t="s">
        <v>4867</v>
      </c>
      <c r="B1021" t="s">
        <v>4868</v>
      </c>
      <c r="C1021" t="s">
        <v>660</v>
      </c>
      <c r="D1021" t="s">
        <v>4127</v>
      </c>
      <c r="E1021" s="1" t="s">
        <v>330</v>
      </c>
      <c r="F1021" t="s">
        <v>11</v>
      </c>
      <c r="G1021" t="s">
        <v>19</v>
      </c>
      <c r="H1021" t="s">
        <v>4869</v>
      </c>
      <c r="I1021" t="s">
        <v>19</v>
      </c>
      <c r="J1021">
        <v>1.99128639229075E-7</v>
      </c>
      <c r="K1021">
        <v>1.1759200877621901E-11</v>
      </c>
      <c r="L1021">
        <v>0.99999980085960205</v>
      </c>
    </row>
    <row r="1022" spans="1:12" x14ac:dyDescent="0.2">
      <c r="A1022" t="s">
        <v>3767</v>
      </c>
      <c r="B1022" t="s">
        <v>3768</v>
      </c>
      <c r="C1022" t="s">
        <v>14</v>
      </c>
      <c r="D1022" t="s">
        <v>3710</v>
      </c>
      <c r="E1022" s="1" t="s">
        <v>16</v>
      </c>
      <c r="F1022" t="s">
        <v>11</v>
      </c>
      <c r="G1022" t="s">
        <v>3769</v>
      </c>
      <c r="H1022" t="s">
        <v>3770</v>
      </c>
      <c r="I1022" t="s">
        <v>3771</v>
      </c>
      <c r="J1022">
        <v>2.1284691390339398E-12</v>
      </c>
      <c r="K1022">
        <v>1.0792928928716999E-9</v>
      </c>
      <c r="L1022">
        <v>0.99999999891857905</v>
      </c>
    </row>
    <row r="1023" spans="1:12" x14ac:dyDescent="0.2">
      <c r="A1023" t="s">
        <v>3767</v>
      </c>
      <c r="B1023" t="s">
        <v>3768</v>
      </c>
      <c r="C1023" t="s">
        <v>14</v>
      </c>
      <c r="D1023" t="s">
        <v>3710</v>
      </c>
      <c r="E1023" s="1" t="s">
        <v>330</v>
      </c>
      <c r="F1023" t="s">
        <v>11</v>
      </c>
      <c r="G1023" t="s">
        <v>3781</v>
      </c>
      <c r="H1023" t="s">
        <v>3782</v>
      </c>
      <c r="I1023" t="s">
        <v>3783</v>
      </c>
      <c r="J1023">
        <v>7.6292614813055703E-13</v>
      </c>
      <c r="K1023">
        <v>1.2497009943647399E-10</v>
      </c>
      <c r="L1023">
        <v>0.99999999987426702</v>
      </c>
    </row>
    <row r="1024" spans="1:12" x14ac:dyDescent="0.2">
      <c r="A1024" t="s">
        <v>3767</v>
      </c>
      <c r="B1024" t="s">
        <v>3784</v>
      </c>
      <c r="C1024" t="s">
        <v>74</v>
      </c>
      <c r="D1024" t="s">
        <v>3710</v>
      </c>
      <c r="E1024" s="1" t="s">
        <v>330</v>
      </c>
      <c r="F1024" t="s">
        <v>11</v>
      </c>
      <c r="G1024" t="s">
        <v>19</v>
      </c>
      <c r="H1024" t="s">
        <v>3787</v>
      </c>
      <c r="I1024" t="s">
        <v>3788</v>
      </c>
      <c r="J1024">
        <v>5.8797988829194104E-13</v>
      </c>
      <c r="K1024">
        <v>7.7828268661317204E-13</v>
      </c>
      <c r="L1024">
        <v>0.99999999999863398</v>
      </c>
    </row>
    <row r="1025" spans="1:12" x14ac:dyDescent="0.2">
      <c r="A1025" t="s">
        <v>3767</v>
      </c>
      <c r="B1025" t="s">
        <v>3768</v>
      </c>
      <c r="C1025" t="s">
        <v>14</v>
      </c>
      <c r="D1025" t="s">
        <v>3710</v>
      </c>
      <c r="E1025" s="1" t="s">
        <v>16</v>
      </c>
      <c r="F1025" t="s">
        <v>11</v>
      </c>
      <c r="G1025" t="s">
        <v>3770</v>
      </c>
      <c r="H1025" t="s">
        <v>3772</v>
      </c>
      <c r="I1025" t="s">
        <v>3773</v>
      </c>
      <c r="J1025">
        <v>5.3267225562414596E-13</v>
      </c>
      <c r="K1025">
        <v>6.7904707987076001E-9</v>
      </c>
      <c r="L1025">
        <v>0.99999999320899602</v>
      </c>
    </row>
    <row r="1026" spans="1:12" x14ac:dyDescent="0.2">
      <c r="A1026" t="s">
        <v>3767</v>
      </c>
      <c r="B1026" t="s">
        <v>3792</v>
      </c>
      <c r="C1026" t="s">
        <v>74</v>
      </c>
      <c r="D1026" t="s">
        <v>3710</v>
      </c>
      <c r="E1026" s="1" t="s">
        <v>330</v>
      </c>
      <c r="F1026" t="s">
        <v>11</v>
      </c>
      <c r="G1026" t="s">
        <v>3778</v>
      </c>
      <c r="H1026" t="s">
        <v>3793</v>
      </c>
      <c r="I1026" t="s">
        <v>3794</v>
      </c>
      <c r="J1026">
        <v>6.3737285489625104E-14</v>
      </c>
      <c r="K1026">
        <v>3.6581785986792103E-12</v>
      </c>
      <c r="L1026">
        <v>0.99999999999627798</v>
      </c>
    </row>
    <row r="1027" spans="1:12" x14ac:dyDescent="0.2">
      <c r="A1027" t="s">
        <v>3767</v>
      </c>
      <c r="B1027" t="s">
        <v>3777</v>
      </c>
      <c r="C1027" t="s">
        <v>74</v>
      </c>
      <c r="D1027" t="s">
        <v>3710</v>
      </c>
      <c r="E1027" s="1" t="s">
        <v>330</v>
      </c>
      <c r="F1027" t="s">
        <v>11</v>
      </c>
      <c r="G1027" t="s">
        <v>3778</v>
      </c>
      <c r="H1027" t="s">
        <v>3779</v>
      </c>
      <c r="I1027" t="s">
        <v>3780</v>
      </c>
      <c r="J1027">
        <v>1.3583176134650501E-14</v>
      </c>
      <c r="K1027">
        <v>7.1784050664839398E-13</v>
      </c>
      <c r="L1027">
        <v>0.99999999999926903</v>
      </c>
    </row>
    <row r="1028" spans="1:12" x14ac:dyDescent="0.2">
      <c r="A1028" t="s">
        <v>3767</v>
      </c>
      <c r="B1028" t="s">
        <v>3784</v>
      </c>
      <c r="C1028" t="s">
        <v>74</v>
      </c>
      <c r="D1028" t="s">
        <v>3710</v>
      </c>
      <c r="E1028" s="1" t="s">
        <v>330</v>
      </c>
      <c r="F1028" t="s">
        <v>11</v>
      </c>
      <c r="G1028" t="s">
        <v>3778</v>
      </c>
      <c r="H1028" t="s">
        <v>3785</v>
      </c>
      <c r="I1028" t="s">
        <v>3786</v>
      </c>
      <c r="J1028">
        <v>1.3583176134650501E-14</v>
      </c>
      <c r="K1028">
        <v>7.1784050664839398E-13</v>
      </c>
      <c r="L1028">
        <v>0.99999999999926903</v>
      </c>
    </row>
    <row r="1029" spans="1:12" x14ac:dyDescent="0.2">
      <c r="A1029" t="s">
        <v>3767</v>
      </c>
      <c r="B1029" t="s">
        <v>3768</v>
      </c>
      <c r="C1029" t="s">
        <v>14</v>
      </c>
      <c r="D1029" t="s">
        <v>3710</v>
      </c>
      <c r="E1029" s="1" t="s">
        <v>330</v>
      </c>
      <c r="F1029" t="s">
        <v>11</v>
      </c>
      <c r="G1029" t="s">
        <v>3789</v>
      </c>
      <c r="H1029" t="s">
        <v>3795</v>
      </c>
      <c r="I1029" t="s">
        <v>3796</v>
      </c>
      <c r="J1029">
        <v>3.8826805253160604E-15</v>
      </c>
      <c r="K1029">
        <v>1.05905515861713E-9</v>
      </c>
      <c r="L1029">
        <v>0.99999999894094105</v>
      </c>
    </row>
    <row r="1030" spans="1:12" x14ac:dyDescent="0.2">
      <c r="A1030" t="s">
        <v>3767</v>
      </c>
      <c r="B1030" t="s">
        <v>3768</v>
      </c>
      <c r="C1030" t="s">
        <v>14</v>
      </c>
      <c r="D1030" t="s">
        <v>3710</v>
      </c>
      <c r="E1030" s="1" t="s">
        <v>330</v>
      </c>
      <c r="F1030" t="s">
        <v>11</v>
      </c>
      <c r="G1030" t="s">
        <v>3789</v>
      </c>
      <c r="H1030" t="s">
        <v>3790</v>
      </c>
      <c r="I1030" t="s">
        <v>3791</v>
      </c>
      <c r="J1030">
        <v>3.15507058905378E-15</v>
      </c>
      <c r="K1030">
        <v>2.6675886792908701E-10</v>
      </c>
      <c r="L1030">
        <v>0.99999999973323805</v>
      </c>
    </row>
    <row r="1031" spans="1:12" x14ac:dyDescent="0.2">
      <c r="A1031" t="s">
        <v>3767</v>
      </c>
      <c r="B1031" t="s">
        <v>3768</v>
      </c>
      <c r="C1031" t="s">
        <v>14</v>
      </c>
      <c r="D1031" t="s">
        <v>3710</v>
      </c>
      <c r="E1031" s="1" t="s">
        <v>16</v>
      </c>
      <c r="F1031" t="s">
        <v>11</v>
      </c>
      <c r="G1031" t="s">
        <v>3774</v>
      </c>
      <c r="H1031" t="s">
        <v>3775</v>
      </c>
      <c r="I1031" t="s">
        <v>3776</v>
      </c>
      <c r="J1031">
        <v>7.6159219412530505E-18</v>
      </c>
      <c r="K1031">
        <v>3.4770594325049503E-10</v>
      </c>
      <c r="L1031">
        <v>0.99999999965229402</v>
      </c>
    </row>
    <row r="1032" spans="1:12" x14ac:dyDescent="0.2">
      <c r="A1032" t="s">
        <v>3595</v>
      </c>
      <c r="B1032" t="s">
        <v>3596</v>
      </c>
      <c r="C1032" t="s">
        <v>14</v>
      </c>
      <c r="D1032" t="s">
        <v>3036</v>
      </c>
      <c r="E1032" s="1" t="s">
        <v>16</v>
      </c>
      <c r="F1032" t="s">
        <v>10</v>
      </c>
      <c r="G1032" t="s">
        <v>3597</v>
      </c>
      <c r="H1032" t="s">
        <v>3598</v>
      </c>
      <c r="I1032" t="s">
        <v>3599</v>
      </c>
      <c r="J1032">
        <v>7.7415657083443995E-14</v>
      </c>
      <c r="K1032">
        <v>0.99999872976780002</v>
      </c>
      <c r="L1032">
        <v>1.27023212207063E-6</v>
      </c>
    </row>
    <row r="1033" spans="1:12" x14ac:dyDescent="0.2">
      <c r="A1033" t="s">
        <v>5583</v>
      </c>
      <c r="B1033" t="s">
        <v>5584</v>
      </c>
      <c r="C1033" t="s">
        <v>4</v>
      </c>
      <c r="D1033" t="s">
        <v>4127</v>
      </c>
      <c r="E1033" s="1" t="s">
        <v>330</v>
      </c>
      <c r="F1033" t="s">
        <v>11</v>
      </c>
      <c r="G1033" t="s">
        <v>5585</v>
      </c>
      <c r="H1033" t="s">
        <v>5586</v>
      </c>
      <c r="I1033" t="s">
        <v>5587</v>
      </c>
      <c r="J1033">
        <v>1.57328975234365E-10</v>
      </c>
      <c r="K1033">
        <v>2.31500039216441E-18</v>
      </c>
      <c r="L1033">
        <v>0.99999999984267096</v>
      </c>
    </row>
    <row r="1034" spans="1:12" x14ac:dyDescent="0.2">
      <c r="A1034" t="s">
        <v>2547</v>
      </c>
      <c r="B1034" t="s">
        <v>6273</v>
      </c>
      <c r="C1034" t="s">
        <v>26</v>
      </c>
      <c r="D1034" t="s">
        <v>5924</v>
      </c>
      <c r="E1034" s="1" t="s">
        <v>16</v>
      </c>
      <c r="F1034" t="s">
        <v>11</v>
      </c>
      <c r="G1034" t="s">
        <v>6274</v>
      </c>
      <c r="H1034" t="s">
        <v>6275</v>
      </c>
      <c r="I1034" t="s">
        <v>6276</v>
      </c>
      <c r="J1034">
        <v>1.3207732770372599E-5</v>
      </c>
      <c r="K1034">
        <v>4.19966139614735E-7</v>
      </c>
      <c r="L1034">
        <v>0.99998637230109</v>
      </c>
    </row>
    <row r="1035" spans="1:12" x14ac:dyDescent="0.2">
      <c r="A1035" t="s">
        <v>2547</v>
      </c>
      <c r="B1035" t="s">
        <v>2548</v>
      </c>
      <c r="C1035" t="s">
        <v>26</v>
      </c>
      <c r="D1035" t="s">
        <v>407</v>
      </c>
      <c r="E1035" s="1" t="s">
        <v>16</v>
      </c>
      <c r="F1035" t="s">
        <v>10</v>
      </c>
      <c r="G1035" t="s">
        <v>175</v>
      </c>
      <c r="H1035" t="s">
        <v>2549</v>
      </c>
      <c r="I1035" t="s">
        <v>2550</v>
      </c>
      <c r="J1035">
        <v>4.9376395856140303E-17</v>
      </c>
      <c r="K1035">
        <v>1</v>
      </c>
      <c r="L1035">
        <v>5.8410176775511302E-18</v>
      </c>
    </row>
    <row r="1036" spans="1:12" x14ac:dyDescent="0.2">
      <c r="A1036" t="s">
        <v>2667</v>
      </c>
      <c r="B1036" t="s">
        <v>2668</v>
      </c>
      <c r="C1036" t="s">
        <v>14</v>
      </c>
      <c r="D1036" t="s">
        <v>407</v>
      </c>
      <c r="E1036" s="1" t="s">
        <v>16</v>
      </c>
      <c r="F1036" t="s">
        <v>10</v>
      </c>
      <c r="G1036" t="s">
        <v>19</v>
      </c>
      <c r="H1036" t="s">
        <v>2669</v>
      </c>
      <c r="I1036" t="s">
        <v>2670</v>
      </c>
      <c r="J1036">
        <v>3.9950284942482498E-11</v>
      </c>
      <c r="K1036">
        <v>0.99999999965462405</v>
      </c>
      <c r="L1036">
        <v>3.0542538498753301E-10</v>
      </c>
    </row>
    <row r="1037" spans="1:12" x14ac:dyDescent="0.2">
      <c r="A1037" t="s">
        <v>789</v>
      </c>
      <c r="B1037" t="s">
        <v>820</v>
      </c>
      <c r="C1037" t="s">
        <v>26</v>
      </c>
      <c r="D1037" t="s">
        <v>407</v>
      </c>
      <c r="E1037" s="1" t="s">
        <v>16</v>
      </c>
      <c r="F1037" t="s">
        <v>11</v>
      </c>
      <c r="G1037" t="s">
        <v>821</v>
      </c>
      <c r="H1037" t="s">
        <v>822</v>
      </c>
      <c r="I1037" t="s">
        <v>823</v>
      </c>
      <c r="J1037">
        <v>5.2151177729219497E-2</v>
      </c>
      <c r="K1037">
        <v>0.12808596565557401</v>
      </c>
      <c r="L1037">
        <v>0.81976285661520698</v>
      </c>
    </row>
    <row r="1038" spans="1:12" x14ac:dyDescent="0.2">
      <c r="A1038" t="s">
        <v>789</v>
      </c>
      <c r="B1038" t="s">
        <v>800</v>
      </c>
      <c r="C1038" t="s">
        <v>74</v>
      </c>
      <c r="D1038" t="s">
        <v>407</v>
      </c>
      <c r="E1038" s="1" t="s">
        <v>16</v>
      </c>
      <c r="F1038" t="s">
        <v>11</v>
      </c>
      <c r="G1038" t="s">
        <v>801</v>
      </c>
      <c r="H1038" t="s">
        <v>802</v>
      </c>
      <c r="I1038" t="s">
        <v>803</v>
      </c>
      <c r="J1038">
        <v>4.7531133226727799E-2</v>
      </c>
      <c r="K1038">
        <v>1.08468405951695E-3</v>
      </c>
      <c r="L1038">
        <v>0.95138418271375502</v>
      </c>
    </row>
    <row r="1039" spans="1:12" x14ac:dyDescent="0.2">
      <c r="A1039" t="s">
        <v>789</v>
      </c>
      <c r="B1039" t="s">
        <v>816</v>
      </c>
      <c r="C1039" t="s">
        <v>74</v>
      </c>
      <c r="D1039" t="s">
        <v>407</v>
      </c>
      <c r="E1039" s="1" t="s">
        <v>16</v>
      </c>
      <c r="F1039" t="s">
        <v>11</v>
      </c>
      <c r="G1039" t="s">
        <v>817</v>
      </c>
      <c r="H1039" t="s">
        <v>818</v>
      </c>
      <c r="I1039" t="s">
        <v>819</v>
      </c>
      <c r="J1039">
        <v>1.03594334706805E-3</v>
      </c>
      <c r="K1039">
        <v>6.1612178308514195E-8</v>
      </c>
      <c r="L1039">
        <v>0.99896399504075395</v>
      </c>
    </row>
    <row r="1040" spans="1:12" x14ac:dyDescent="0.2">
      <c r="A1040" t="s">
        <v>789</v>
      </c>
      <c r="B1040" t="s">
        <v>797</v>
      </c>
      <c r="C1040" t="s">
        <v>74</v>
      </c>
      <c r="D1040" t="s">
        <v>407</v>
      </c>
      <c r="E1040" s="1" t="s">
        <v>16</v>
      </c>
      <c r="F1040" t="s">
        <v>11</v>
      </c>
      <c r="G1040" t="s">
        <v>795</v>
      </c>
      <c r="H1040" t="s">
        <v>798</v>
      </c>
      <c r="I1040" t="s">
        <v>799</v>
      </c>
      <c r="J1040">
        <v>6.3767398022675604E-6</v>
      </c>
      <c r="K1040">
        <v>3.0777817444523798E-6</v>
      </c>
      <c r="L1040">
        <v>0.99999054547845301</v>
      </c>
    </row>
    <row r="1041" spans="1:12" x14ac:dyDescent="0.2">
      <c r="A1041" t="s">
        <v>789</v>
      </c>
      <c r="B1041" t="s">
        <v>812</v>
      </c>
      <c r="C1041" t="s">
        <v>613</v>
      </c>
      <c r="D1041" t="s">
        <v>407</v>
      </c>
      <c r="E1041" s="1" t="s">
        <v>16</v>
      </c>
      <c r="F1041" t="s">
        <v>11</v>
      </c>
      <c r="G1041" t="s">
        <v>813</v>
      </c>
      <c r="H1041" t="s">
        <v>814</v>
      </c>
      <c r="I1041" t="s">
        <v>815</v>
      </c>
      <c r="J1041">
        <v>5.9241021740121096E-7</v>
      </c>
      <c r="K1041">
        <v>6.2235313301593597E-7</v>
      </c>
      <c r="L1041">
        <v>0.99999878523664998</v>
      </c>
    </row>
    <row r="1042" spans="1:12" x14ac:dyDescent="0.2">
      <c r="A1042" t="s">
        <v>789</v>
      </c>
      <c r="B1042" t="s">
        <v>794</v>
      </c>
      <c r="C1042" t="s">
        <v>74</v>
      </c>
      <c r="D1042" t="s">
        <v>407</v>
      </c>
      <c r="E1042" s="1" t="s">
        <v>16</v>
      </c>
      <c r="F1042" t="s">
        <v>11</v>
      </c>
      <c r="G1042" t="s">
        <v>792</v>
      </c>
      <c r="H1042" t="s">
        <v>795</v>
      </c>
      <c r="I1042" t="s">
        <v>796</v>
      </c>
      <c r="J1042">
        <v>1.9445147070938899E-7</v>
      </c>
      <c r="K1042">
        <v>4.7299356740302101E-6</v>
      </c>
      <c r="L1042">
        <v>0.99999507561285494</v>
      </c>
    </row>
    <row r="1043" spans="1:12" x14ac:dyDescent="0.2">
      <c r="A1043" t="s">
        <v>789</v>
      </c>
      <c r="B1043" t="s">
        <v>790</v>
      </c>
      <c r="C1043" t="s">
        <v>74</v>
      </c>
      <c r="D1043" t="s">
        <v>407</v>
      </c>
      <c r="E1043" s="1" t="s">
        <v>16</v>
      </c>
      <c r="F1043" t="s">
        <v>11</v>
      </c>
      <c r="G1043" t="s">
        <v>791</v>
      </c>
      <c r="H1043" t="s">
        <v>792</v>
      </c>
      <c r="I1043" t="s">
        <v>793</v>
      </c>
      <c r="J1043">
        <v>4.24851511944263E-8</v>
      </c>
      <c r="K1043">
        <v>4.54052671574627E-5</v>
      </c>
      <c r="L1043">
        <v>0.99995455224769103</v>
      </c>
    </row>
    <row r="1044" spans="1:12" x14ac:dyDescent="0.2">
      <c r="A1044" t="s">
        <v>789</v>
      </c>
      <c r="B1044" t="s">
        <v>804</v>
      </c>
      <c r="C1044" t="s">
        <v>74</v>
      </c>
      <c r="D1044" t="s">
        <v>407</v>
      </c>
      <c r="E1044" s="1" t="s">
        <v>16</v>
      </c>
      <c r="F1044" t="s">
        <v>11</v>
      </c>
      <c r="G1044" t="s">
        <v>802</v>
      </c>
      <c r="H1044" t="s">
        <v>805</v>
      </c>
      <c r="I1044" t="s">
        <v>806</v>
      </c>
      <c r="J1044">
        <v>2.0699002253646699E-8</v>
      </c>
      <c r="K1044">
        <v>6.2250666937550801E-10</v>
      </c>
      <c r="L1044">
        <v>0.999999978678491</v>
      </c>
    </row>
    <row r="1045" spans="1:12" x14ac:dyDescent="0.2">
      <c r="A1045" t="s">
        <v>789</v>
      </c>
      <c r="B1045" t="s">
        <v>807</v>
      </c>
      <c r="C1045" t="s">
        <v>74</v>
      </c>
      <c r="D1045" t="s">
        <v>407</v>
      </c>
      <c r="E1045" s="1" t="s">
        <v>16</v>
      </c>
      <c r="F1045" t="s">
        <v>11</v>
      </c>
      <c r="G1045" t="s">
        <v>808</v>
      </c>
      <c r="H1045" t="s">
        <v>809</v>
      </c>
      <c r="I1045" t="s">
        <v>19</v>
      </c>
      <c r="J1045">
        <v>1.9413113124295699E-8</v>
      </c>
      <c r="K1045">
        <v>2.4525655574063801E-6</v>
      </c>
      <c r="L1045">
        <v>0.99999752802132902</v>
      </c>
    </row>
    <row r="1046" spans="1:12" x14ac:dyDescent="0.2">
      <c r="A1046" t="s">
        <v>789</v>
      </c>
      <c r="B1046" t="s">
        <v>824</v>
      </c>
      <c r="C1046" t="s">
        <v>26</v>
      </c>
      <c r="D1046" t="s">
        <v>407</v>
      </c>
      <c r="E1046" s="1" t="s">
        <v>16</v>
      </c>
      <c r="F1046" t="s">
        <v>11</v>
      </c>
      <c r="G1046" t="s">
        <v>825</v>
      </c>
      <c r="H1046" t="s">
        <v>826</v>
      </c>
      <c r="I1046" t="s">
        <v>827</v>
      </c>
      <c r="J1046">
        <v>1.3694923015856799E-9</v>
      </c>
      <c r="K1046">
        <v>2.07116266231048E-9</v>
      </c>
      <c r="L1046">
        <v>0.99999999655934502</v>
      </c>
    </row>
    <row r="1047" spans="1:12" x14ac:dyDescent="0.2">
      <c r="A1047" t="s">
        <v>789</v>
      </c>
      <c r="B1047" t="s">
        <v>4296</v>
      </c>
      <c r="C1047" t="s">
        <v>613</v>
      </c>
      <c r="D1047" t="s">
        <v>4127</v>
      </c>
      <c r="E1047" s="1" t="s">
        <v>16</v>
      </c>
      <c r="F1047" t="s">
        <v>11</v>
      </c>
      <c r="G1047" t="s">
        <v>4297</v>
      </c>
      <c r="H1047" t="s">
        <v>4298</v>
      </c>
      <c r="I1047" t="s">
        <v>4299</v>
      </c>
      <c r="J1047">
        <v>8.4914932466760194E-11</v>
      </c>
      <c r="K1047">
        <v>3.2240545082755901E-8</v>
      </c>
      <c r="L1047">
        <v>0.99999996767454002</v>
      </c>
    </row>
    <row r="1048" spans="1:12" x14ac:dyDescent="0.2">
      <c r="A1048" t="s">
        <v>789</v>
      </c>
      <c r="B1048" t="s">
        <v>807</v>
      </c>
      <c r="C1048" t="s">
        <v>74</v>
      </c>
      <c r="D1048" t="s">
        <v>407</v>
      </c>
      <c r="E1048" s="1" t="s">
        <v>16</v>
      </c>
      <c r="F1048" t="s">
        <v>11</v>
      </c>
      <c r="G1048" t="s">
        <v>19</v>
      </c>
      <c r="H1048" t="s">
        <v>810</v>
      </c>
      <c r="I1048" t="s">
        <v>811</v>
      </c>
      <c r="J1048">
        <v>2.6422487277478398E-13</v>
      </c>
      <c r="K1048">
        <v>2.3956226273765999E-7</v>
      </c>
      <c r="L1048">
        <v>0.99999976043747296</v>
      </c>
    </row>
    <row r="1049" spans="1:12" x14ac:dyDescent="0.2">
      <c r="A1049" t="s">
        <v>735</v>
      </c>
      <c r="B1049" t="s">
        <v>736</v>
      </c>
      <c r="C1049" t="s">
        <v>26</v>
      </c>
      <c r="D1049" t="s">
        <v>407</v>
      </c>
      <c r="E1049" s="1" t="s">
        <v>16</v>
      </c>
      <c r="F1049" t="s">
        <v>11</v>
      </c>
      <c r="G1049" t="s">
        <v>737</v>
      </c>
      <c r="H1049" t="s">
        <v>738</v>
      </c>
      <c r="I1049" t="s">
        <v>19</v>
      </c>
      <c r="J1049">
        <v>2.63545292578421E-6</v>
      </c>
      <c r="K1049">
        <v>3.0889702502104301E-5</v>
      </c>
      <c r="L1049">
        <v>0.99996647484457202</v>
      </c>
    </row>
    <row r="1050" spans="1:12" x14ac:dyDescent="0.2">
      <c r="A1050" t="s">
        <v>862</v>
      </c>
      <c r="B1050" t="s">
        <v>863</v>
      </c>
      <c r="C1050" t="s">
        <v>14</v>
      </c>
      <c r="D1050" t="s">
        <v>407</v>
      </c>
      <c r="E1050" s="1" t="s">
        <v>16</v>
      </c>
      <c r="F1050" t="s">
        <v>11</v>
      </c>
      <c r="G1050" t="s">
        <v>864</v>
      </c>
      <c r="H1050" t="s">
        <v>865</v>
      </c>
      <c r="I1050" t="s">
        <v>866</v>
      </c>
      <c r="J1050">
        <v>4.4324249474783699E-4</v>
      </c>
      <c r="K1050">
        <v>1.06206730337137E-7</v>
      </c>
      <c r="L1050">
        <v>0.999556651298522</v>
      </c>
    </row>
    <row r="1051" spans="1:12" x14ac:dyDescent="0.2">
      <c r="A1051" t="s">
        <v>862</v>
      </c>
      <c r="B1051" t="s">
        <v>867</v>
      </c>
      <c r="C1051" t="s">
        <v>14</v>
      </c>
      <c r="D1051" t="s">
        <v>407</v>
      </c>
      <c r="E1051" s="1" t="s">
        <v>16</v>
      </c>
      <c r="F1051" t="s">
        <v>10</v>
      </c>
      <c r="G1051" t="s">
        <v>868</v>
      </c>
      <c r="H1051" t="s">
        <v>869</v>
      </c>
      <c r="I1051" t="s">
        <v>19</v>
      </c>
      <c r="J1051">
        <v>2.0354207099257601E-17</v>
      </c>
      <c r="K1051">
        <v>0.99999999998712497</v>
      </c>
      <c r="L1051">
        <v>1.2874715499298E-11</v>
      </c>
    </row>
    <row r="1052" spans="1:12" x14ac:dyDescent="0.2">
      <c r="A1052" t="s">
        <v>648</v>
      </c>
      <c r="B1052" t="s">
        <v>653</v>
      </c>
      <c r="C1052" t="s">
        <v>14</v>
      </c>
      <c r="D1052" t="s">
        <v>407</v>
      </c>
      <c r="E1052" s="1" t="s">
        <v>16</v>
      </c>
      <c r="F1052" t="s">
        <v>10</v>
      </c>
      <c r="G1052" t="s">
        <v>651</v>
      </c>
      <c r="H1052" t="s">
        <v>652</v>
      </c>
      <c r="I1052" t="s">
        <v>19</v>
      </c>
      <c r="J1052">
        <v>5.85629590146822E-20</v>
      </c>
      <c r="K1052">
        <v>1</v>
      </c>
      <c r="L1052">
        <v>1.7886194769349499E-17</v>
      </c>
    </row>
    <row r="1053" spans="1:12" x14ac:dyDescent="0.2">
      <c r="A1053" t="s">
        <v>648</v>
      </c>
      <c r="B1053" t="s">
        <v>649</v>
      </c>
      <c r="C1053" t="s">
        <v>14</v>
      </c>
      <c r="D1053" t="s">
        <v>407</v>
      </c>
      <c r="E1053" s="1" t="s">
        <v>16</v>
      </c>
      <c r="F1053" t="s">
        <v>10</v>
      </c>
      <c r="G1053" t="s">
        <v>650</v>
      </c>
      <c r="H1053" t="s">
        <v>651</v>
      </c>
      <c r="I1053" t="s">
        <v>652</v>
      </c>
      <c r="J1053">
        <v>9.6710061174069798E-23</v>
      </c>
      <c r="K1053">
        <v>1</v>
      </c>
      <c r="L1053">
        <v>1.0091622099413701E-18</v>
      </c>
    </row>
    <row r="1054" spans="1:12" x14ac:dyDescent="0.2">
      <c r="A1054" t="s">
        <v>3001</v>
      </c>
      <c r="B1054" t="s">
        <v>5843</v>
      </c>
      <c r="C1054" t="s">
        <v>613</v>
      </c>
      <c r="D1054" t="s">
        <v>5775</v>
      </c>
      <c r="E1054" s="1" t="s">
        <v>16</v>
      </c>
      <c r="F1054" t="s">
        <v>9</v>
      </c>
      <c r="G1054" t="s">
        <v>5844</v>
      </c>
      <c r="H1054" t="s">
        <v>5845</v>
      </c>
      <c r="I1054" t="s">
        <v>5846</v>
      </c>
      <c r="J1054">
        <v>0.98752216208142396</v>
      </c>
      <c r="K1054">
        <v>2.1957517616135801E-8</v>
      </c>
      <c r="L1054">
        <v>1.24778159610586E-2</v>
      </c>
    </row>
    <row r="1055" spans="1:12" x14ac:dyDescent="0.2">
      <c r="A1055" t="s">
        <v>3001</v>
      </c>
      <c r="B1055" t="s">
        <v>5843</v>
      </c>
      <c r="C1055" t="s">
        <v>613</v>
      </c>
      <c r="D1055" t="s">
        <v>5775</v>
      </c>
      <c r="E1055" s="1" t="s">
        <v>16</v>
      </c>
      <c r="F1055" t="s">
        <v>9</v>
      </c>
      <c r="G1055" t="s">
        <v>5847</v>
      </c>
      <c r="H1055" t="s">
        <v>5848</v>
      </c>
      <c r="I1055" t="s">
        <v>5849</v>
      </c>
      <c r="J1055">
        <v>0.79281883569367695</v>
      </c>
      <c r="K1055">
        <v>3.01643545310542E-8</v>
      </c>
      <c r="L1055">
        <v>0.20718113414196901</v>
      </c>
    </row>
    <row r="1056" spans="1:12" x14ac:dyDescent="0.2">
      <c r="A1056" t="s">
        <v>3001</v>
      </c>
      <c r="B1056" t="s">
        <v>3002</v>
      </c>
      <c r="C1056" t="s">
        <v>74</v>
      </c>
      <c r="D1056" t="s">
        <v>2909</v>
      </c>
      <c r="E1056" s="1" t="s">
        <v>16</v>
      </c>
      <c r="F1056" t="s">
        <v>11</v>
      </c>
      <c r="G1056" t="s">
        <v>3003</v>
      </c>
      <c r="H1056" t="s">
        <v>3004</v>
      </c>
      <c r="I1056" t="s">
        <v>3005</v>
      </c>
      <c r="J1056">
        <v>1.2675544638087899E-3</v>
      </c>
      <c r="K1056">
        <v>2.6735892699592001E-7</v>
      </c>
      <c r="L1056">
        <v>0.99873217817726401</v>
      </c>
    </row>
    <row r="1057" spans="1:12" x14ac:dyDescent="0.2">
      <c r="A1057" t="s">
        <v>3001</v>
      </c>
      <c r="B1057" t="s">
        <v>5850</v>
      </c>
      <c r="C1057" t="s">
        <v>14</v>
      </c>
      <c r="D1057" t="s">
        <v>5775</v>
      </c>
      <c r="E1057" s="1" t="s">
        <v>16</v>
      </c>
      <c r="F1057" t="s">
        <v>11</v>
      </c>
      <c r="G1057" t="s">
        <v>5851</v>
      </c>
      <c r="H1057" t="s">
        <v>5852</v>
      </c>
      <c r="I1057" t="s">
        <v>5853</v>
      </c>
      <c r="J1057">
        <v>2.7217000689075101E-4</v>
      </c>
      <c r="K1057">
        <v>2.8253138433663002E-9</v>
      </c>
      <c r="L1057">
        <v>0.99972782716779596</v>
      </c>
    </row>
    <row r="1058" spans="1:12" x14ac:dyDescent="0.2">
      <c r="A1058" t="s">
        <v>3001</v>
      </c>
      <c r="B1058" t="s">
        <v>3006</v>
      </c>
      <c r="C1058" t="s">
        <v>74</v>
      </c>
      <c r="D1058" t="s">
        <v>2909</v>
      </c>
      <c r="E1058" s="1" t="s">
        <v>16</v>
      </c>
      <c r="F1058" t="s">
        <v>11</v>
      </c>
      <c r="G1058" t="s">
        <v>3007</v>
      </c>
      <c r="H1058" t="s">
        <v>3008</v>
      </c>
      <c r="I1058" t="s">
        <v>3009</v>
      </c>
      <c r="J1058">
        <v>2.6989367283563302E-6</v>
      </c>
      <c r="K1058">
        <v>3.8647225091339297E-11</v>
      </c>
      <c r="L1058">
        <v>0.99999730102462403</v>
      </c>
    </row>
    <row r="1059" spans="1:12" x14ac:dyDescent="0.2">
      <c r="A1059" t="s">
        <v>5293</v>
      </c>
      <c r="B1059" t="s">
        <v>5294</v>
      </c>
      <c r="C1059" t="s">
        <v>894</v>
      </c>
      <c r="D1059" t="s">
        <v>4127</v>
      </c>
      <c r="E1059" s="1" t="s">
        <v>16</v>
      </c>
      <c r="F1059" t="s">
        <v>11</v>
      </c>
      <c r="G1059" t="s">
        <v>5295</v>
      </c>
      <c r="H1059" t="s">
        <v>5296</v>
      </c>
      <c r="I1059" t="s">
        <v>5297</v>
      </c>
      <c r="J1059">
        <v>1.3993919003285799E-7</v>
      </c>
      <c r="K1059">
        <v>1.68319568451307E-7</v>
      </c>
      <c r="L1059">
        <v>0.99999969174124204</v>
      </c>
    </row>
    <row r="1060" spans="1:12" x14ac:dyDescent="0.2">
      <c r="A1060" t="s">
        <v>1650</v>
      </c>
      <c r="B1060" t="s">
        <v>1044</v>
      </c>
      <c r="C1060" t="s">
        <v>14</v>
      </c>
      <c r="D1060" t="s">
        <v>407</v>
      </c>
      <c r="E1060" s="1" t="s">
        <v>16</v>
      </c>
      <c r="F1060" t="s">
        <v>11</v>
      </c>
      <c r="G1060" t="s">
        <v>1651</v>
      </c>
      <c r="H1060" t="s">
        <v>1652</v>
      </c>
      <c r="I1060" t="s">
        <v>19</v>
      </c>
      <c r="J1060">
        <v>4.6370708799111499E-6</v>
      </c>
      <c r="K1060">
        <v>4.4787493265445403E-3</v>
      </c>
      <c r="L1060">
        <v>0.99551661360257604</v>
      </c>
    </row>
    <row r="1061" spans="1:12" x14ac:dyDescent="0.2">
      <c r="A1061" t="s">
        <v>1650</v>
      </c>
      <c r="B1061" t="s">
        <v>6133</v>
      </c>
      <c r="C1061" t="s">
        <v>14</v>
      </c>
      <c r="D1061" t="s">
        <v>5924</v>
      </c>
      <c r="E1061" s="1" t="s">
        <v>16</v>
      </c>
      <c r="F1061" t="s">
        <v>11</v>
      </c>
      <c r="G1061" t="s">
        <v>6134</v>
      </c>
      <c r="H1061" t="s">
        <v>6135</v>
      </c>
      <c r="I1061" t="s">
        <v>6136</v>
      </c>
      <c r="J1061">
        <v>3.3338827560356602E-6</v>
      </c>
      <c r="K1061">
        <v>2.9866368656259901E-2</v>
      </c>
      <c r="L1061">
        <v>0.970130297460984</v>
      </c>
    </row>
    <row r="1062" spans="1:12" x14ac:dyDescent="0.2">
      <c r="A1062" t="s">
        <v>3237</v>
      </c>
      <c r="B1062" t="s">
        <v>3238</v>
      </c>
      <c r="C1062" t="s">
        <v>14</v>
      </c>
      <c r="D1062" t="s">
        <v>3036</v>
      </c>
      <c r="E1062" s="1" t="s">
        <v>16</v>
      </c>
      <c r="F1062" t="s">
        <v>11</v>
      </c>
      <c r="G1062" t="s">
        <v>3239</v>
      </c>
      <c r="H1062" t="s">
        <v>3240</v>
      </c>
      <c r="I1062" t="s">
        <v>3241</v>
      </c>
      <c r="J1062">
        <v>2.1199401913740099E-11</v>
      </c>
      <c r="K1062">
        <v>5.5778380134293502E-5</v>
      </c>
      <c r="L1062">
        <v>0.99994422159866603</v>
      </c>
    </row>
    <row r="1063" spans="1:12" x14ac:dyDescent="0.2">
      <c r="A1063" t="s">
        <v>2887</v>
      </c>
      <c r="B1063" t="s">
        <v>2888</v>
      </c>
      <c r="C1063" t="s">
        <v>14</v>
      </c>
      <c r="D1063" t="s">
        <v>2860</v>
      </c>
      <c r="E1063" s="1" t="s">
        <v>16</v>
      </c>
      <c r="F1063" t="s">
        <v>11</v>
      </c>
      <c r="G1063" t="s">
        <v>2889</v>
      </c>
      <c r="H1063" t="s">
        <v>2890</v>
      </c>
      <c r="I1063" t="s">
        <v>2891</v>
      </c>
      <c r="J1063">
        <v>1.8354763391552501E-9</v>
      </c>
      <c r="K1063">
        <v>2.1747877339768201E-5</v>
      </c>
      <c r="L1063">
        <v>0.99997825028718401</v>
      </c>
    </row>
    <row r="1064" spans="1:12" x14ac:dyDescent="0.2">
      <c r="A1064" t="s">
        <v>7637</v>
      </c>
      <c r="B1064" t="s">
        <v>7642</v>
      </c>
      <c r="C1064" t="s">
        <v>613</v>
      </c>
      <c r="D1064" t="s">
        <v>6339</v>
      </c>
      <c r="E1064" s="1" t="s">
        <v>16</v>
      </c>
      <c r="F1064" t="s">
        <v>9</v>
      </c>
      <c r="G1064" t="s">
        <v>7658</v>
      </c>
      <c r="H1064" t="s">
        <v>7659</v>
      </c>
      <c r="I1064" t="s">
        <v>7660</v>
      </c>
      <c r="J1064">
        <v>0.92605230660459903</v>
      </c>
      <c r="K1064">
        <v>1.66336761142137E-5</v>
      </c>
      <c r="L1064">
        <v>7.3931059719286193E-2</v>
      </c>
    </row>
    <row r="1065" spans="1:12" x14ac:dyDescent="0.2">
      <c r="A1065" t="s">
        <v>7637</v>
      </c>
      <c r="B1065" t="s">
        <v>7649</v>
      </c>
      <c r="C1065" t="s">
        <v>613</v>
      </c>
      <c r="D1065" t="s">
        <v>6339</v>
      </c>
      <c r="E1065" s="1" t="s">
        <v>16</v>
      </c>
      <c r="F1065" t="s">
        <v>11</v>
      </c>
      <c r="G1065" t="s">
        <v>7659</v>
      </c>
      <c r="H1065" t="s">
        <v>7661</v>
      </c>
      <c r="I1065" t="s">
        <v>7662</v>
      </c>
      <c r="J1065">
        <v>9.9622921445987403E-2</v>
      </c>
      <c r="K1065">
        <v>7.1185198856299601E-6</v>
      </c>
      <c r="L1065">
        <v>0.90036996003412695</v>
      </c>
    </row>
    <row r="1066" spans="1:12" x14ac:dyDescent="0.2">
      <c r="A1066" t="s">
        <v>7637</v>
      </c>
      <c r="B1066" t="s">
        <v>7645</v>
      </c>
      <c r="C1066" t="s">
        <v>613</v>
      </c>
      <c r="D1066" t="s">
        <v>6339</v>
      </c>
      <c r="E1066" s="1" t="s">
        <v>16</v>
      </c>
      <c r="F1066" t="s">
        <v>11</v>
      </c>
      <c r="G1066" t="s">
        <v>7667</v>
      </c>
      <c r="H1066" t="s">
        <v>7668</v>
      </c>
      <c r="I1066" t="s">
        <v>7669</v>
      </c>
      <c r="J1066">
        <v>2.2878777782174502E-2</v>
      </c>
      <c r="K1066">
        <v>6.6104445098248803E-6</v>
      </c>
      <c r="L1066">
        <v>0.97711461177331504</v>
      </c>
    </row>
    <row r="1067" spans="1:12" x14ac:dyDescent="0.2">
      <c r="A1067" t="s">
        <v>7637</v>
      </c>
      <c r="B1067" t="s">
        <v>7663</v>
      </c>
      <c r="C1067" t="s">
        <v>613</v>
      </c>
      <c r="D1067" t="s">
        <v>6339</v>
      </c>
      <c r="E1067" s="1" t="s">
        <v>16</v>
      </c>
      <c r="F1067" t="s">
        <v>11</v>
      </c>
      <c r="G1067" t="s">
        <v>7664</v>
      </c>
      <c r="H1067" t="s">
        <v>7665</v>
      </c>
      <c r="I1067" t="s">
        <v>7666</v>
      </c>
      <c r="J1067">
        <v>2.8808941295831998E-3</v>
      </c>
      <c r="K1067">
        <v>9.2943778051404501E-8</v>
      </c>
      <c r="L1067">
        <v>0.99711901292663896</v>
      </c>
    </row>
    <row r="1068" spans="1:12" x14ac:dyDescent="0.2">
      <c r="A1068" t="s">
        <v>7637</v>
      </c>
      <c r="B1068" t="s">
        <v>7645</v>
      </c>
      <c r="C1068" t="s">
        <v>613</v>
      </c>
      <c r="D1068" t="s">
        <v>6339</v>
      </c>
      <c r="E1068" s="1" t="s">
        <v>16</v>
      </c>
      <c r="F1068" t="s">
        <v>11</v>
      </c>
      <c r="G1068" t="s">
        <v>7670</v>
      </c>
      <c r="H1068" t="s">
        <v>7671</v>
      </c>
      <c r="I1068" t="s">
        <v>7672</v>
      </c>
      <c r="J1068">
        <v>2.2979630595114401E-3</v>
      </c>
      <c r="K1068">
        <v>1.5281312646359801E-7</v>
      </c>
      <c r="L1068">
        <v>0.99770188412736205</v>
      </c>
    </row>
    <row r="1069" spans="1:12" x14ac:dyDescent="0.2">
      <c r="A1069" t="s">
        <v>7637</v>
      </c>
      <c r="B1069" t="s">
        <v>7642</v>
      </c>
      <c r="C1069" t="s">
        <v>74</v>
      </c>
      <c r="D1069" t="s">
        <v>6339</v>
      </c>
      <c r="E1069" s="1" t="s">
        <v>16</v>
      </c>
      <c r="F1069" t="s">
        <v>11</v>
      </c>
      <c r="G1069" t="s">
        <v>7643</v>
      </c>
      <c r="H1069" t="s">
        <v>7644</v>
      </c>
      <c r="I1069" t="s">
        <v>19</v>
      </c>
      <c r="J1069">
        <v>1.92018318478278E-3</v>
      </c>
      <c r="K1069">
        <v>1.15719906373712E-5</v>
      </c>
      <c r="L1069">
        <v>0.99806824482458001</v>
      </c>
    </row>
    <row r="1070" spans="1:12" x14ac:dyDescent="0.2">
      <c r="A1070" t="s">
        <v>7637</v>
      </c>
      <c r="B1070" t="s">
        <v>7649</v>
      </c>
      <c r="C1070" t="s">
        <v>74</v>
      </c>
      <c r="D1070" t="s">
        <v>6339</v>
      </c>
      <c r="E1070" s="1" t="s">
        <v>16</v>
      </c>
      <c r="F1070" t="s">
        <v>11</v>
      </c>
      <c r="G1070" t="s">
        <v>7650</v>
      </c>
      <c r="H1070" t="s">
        <v>7652</v>
      </c>
      <c r="I1070" t="s">
        <v>7653</v>
      </c>
      <c r="J1070">
        <v>1.0466123090211801E-3</v>
      </c>
      <c r="K1070">
        <v>2.1651849954105199E-5</v>
      </c>
      <c r="L1070">
        <v>0.99893173584102501</v>
      </c>
    </row>
    <row r="1071" spans="1:12" x14ac:dyDescent="0.2">
      <c r="A1071" t="s">
        <v>7637</v>
      </c>
      <c r="B1071" t="s">
        <v>7649</v>
      </c>
      <c r="C1071" t="s">
        <v>74</v>
      </c>
      <c r="D1071" t="s">
        <v>6339</v>
      </c>
      <c r="E1071" s="1" t="s">
        <v>16</v>
      </c>
      <c r="F1071" t="s">
        <v>11</v>
      </c>
      <c r="G1071" t="s">
        <v>7647</v>
      </c>
      <c r="H1071" t="s">
        <v>7650</v>
      </c>
      <c r="I1071" t="s">
        <v>7651</v>
      </c>
      <c r="J1071">
        <v>1.09490394825251E-4</v>
      </c>
      <c r="K1071">
        <v>1.5230066501960799E-6</v>
      </c>
      <c r="L1071">
        <v>0.99988898659852399</v>
      </c>
    </row>
    <row r="1072" spans="1:12" x14ac:dyDescent="0.2">
      <c r="A1072" t="s">
        <v>7637</v>
      </c>
      <c r="B1072" t="s">
        <v>7645</v>
      </c>
      <c r="C1072" t="s">
        <v>74</v>
      </c>
      <c r="D1072" t="s">
        <v>6339</v>
      </c>
      <c r="E1072" s="1" t="s">
        <v>16</v>
      </c>
      <c r="F1072" t="s">
        <v>11</v>
      </c>
      <c r="G1072" t="s">
        <v>7646</v>
      </c>
      <c r="H1072" t="s">
        <v>7647</v>
      </c>
      <c r="I1072" t="s">
        <v>7648</v>
      </c>
      <c r="J1072">
        <v>7.1024323071351602E-5</v>
      </c>
      <c r="K1072">
        <v>4.8028868223400804E-6</v>
      </c>
      <c r="L1072">
        <v>0.99992417279010604</v>
      </c>
    </row>
    <row r="1073" spans="1:12" x14ac:dyDescent="0.2">
      <c r="A1073" t="s">
        <v>7637</v>
      </c>
      <c r="B1073" t="s">
        <v>7654</v>
      </c>
      <c r="C1073" t="s">
        <v>613</v>
      </c>
      <c r="D1073" t="s">
        <v>6339</v>
      </c>
      <c r="E1073" s="1" t="s">
        <v>16</v>
      </c>
      <c r="F1073" t="s">
        <v>11</v>
      </c>
      <c r="G1073" t="s">
        <v>7655</v>
      </c>
      <c r="H1073" t="s">
        <v>7656</v>
      </c>
      <c r="I1073" t="s">
        <v>7657</v>
      </c>
      <c r="J1073">
        <v>1.7067489043651601E-5</v>
      </c>
      <c r="K1073">
        <v>2.3935921944025501E-11</v>
      </c>
      <c r="L1073">
        <v>0.99998293248701997</v>
      </c>
    </row>
    <row r="1074" spans="1:12" x14ac:dyDescent="0.2">
      <c r="A1074" t="s">
        <v>7637</v>
      </c>
      <c r="B1074" t="s">
        <v>7638</v>
      </c>
      <c r="C1074" t="s">
        <v>14</v>
      </c>
      <c r="D1074" t="s">
        <v>6339</v>
      </c>
      <c r="E1074" s="1" t="s">
        <v>16</v>
      </c>
      <c r="F1074" t="s">
        <v>11</v>
      </c>
      <c r="G1074" t="s">
        <v>7639</v>
      </c>
      <c r="H1074" t="s">
        <v>7640</v>
      </c>
      <c r="I1074" t="s">
        <v>7641</v>
      </c>
      <c r="J1074">
        <v>3.0268212478845101E-8</v>
      </c>
      <c r="K1074">
        <v>2.9158789664436801E-10</v>
      </c>
      <c r="L1074">
        <v>0.99999996944019898</v>
      </c>
    </row>
    <row r="1075" spans="1:12" x14ac:dyDescent="0.2">
      <c r="A1075" t="s">
        <v>2364</v>
      </c>
      <c r="B1075" t="s">
        <v>2365</v>
      </c>
      <c r="C1075" t="s">
        <v>26</v>
      </c>
      <c r="D1075" t="s">
        <v>407</v>
      </c>
      <c r="E1075" s="1" t="s">
        <v>16</v>
      </c>
      <c r="F1075" t="s">
        <v>10</v>
      </c>
      <c r="G1075" t="s">
        <v>175</v>
      </c>
      <c r="H1075" t="s">
        <v>2366</v>
      </c>
      <c r="I1075" t="s">
        <v>2367</v>
      </c>
      <c r="J1075">
        <v>1.40256705615502E-16</v>
      </c>
      <c r="K1075">
        <v>1</v>
      </c>
      <c r="L1075">
        <v>1.1273536705986299E-18</v>
      </c>
    </row>
    <row r="1076" spans="1:12" x14ac:dyDescent="0.2">
      <c r="A1076" t="s">
        <v>2845</v>
      </c>
      <c r="B1076" t="s">
        <v>2846</v>
      </c>
      <c r="C1076" t="s">
        <v>74</v>
      </c>
      <c r="D1076" t="s">
        <v>2780</v>
      </c>
      <c r="E1076" s="1" t="s">
        <v>16</v>
      </c>
      <c r="F1076" t="s">
        <v>11</v>
      </c>
      <c r="G1076" t="s">
        <v>2847</v>
      </c>
      <c r="H1076" t="s">
        <v>2848</v>
      </c>
      <c r="I1076" t="s">
        <v>2849</v>
      </c>
      <c r="J1076">
        <v>3.5154070249920199E-6</v>
      </c>
      <c r="K1076">
        <v>1.10750840688079E-9</v>
      </c>
      <c r="L1076">
        <v>0.99999648348546699</v>
      </c>
    </row>
    <row r="1077" spans="1:12" x14ac:dyDescent="0.2">
      <c r="A1077" t="s">
        <v>3034</v>
      </c>
      <c r="B1077" t="s">
        <v>3035</v>
      </c>
      <c r="C1077" t="s">
        <v>74</v>
      </c>
      <c r="D1077" t="s">
        <v>3036</v>
      </c>
      <c r="E1077" s="1" t="s">
        <v>16</v>
      </c>
      <c r="F1077" t="s">
        <v>11</v>
      </c>
      <c r="G1077" t="s">
        <v>3040</v>
      </c>
      <c r="H1077" t="s">
        <v>3041</v>
      </c>
      <c r="I1077" t="s">
        <v>19</v>
      </c>
      <c r="J1077">
        <v>4.9895725640632499E-8</v>
      </c>
      <c r="K1077">
        <v>8.5411831759184395E-4</v>
      </c>
      <c r="L1077">
        <v>0.99914583178668204</v>
      </c>
    </row>
    <row r="1078" spans="1:12" x14ac:dyDescent="0.2">
      <c r="A1078" t="s">
        <v>3034</v>
      </c>
      <c r="B1078" t="s">
        <v>3035</v>
      </c>
      <c r="C1078" t="s">
        <v>74</v>
      </c>
      <c r="D1078" t="s">
        <v>3036</v>
      </c>
      <c r="E1078" s="1" t="s">
        <v>16</v>
      </c>
      <c r="F1078" t="s">
        <v>11</v>
      </c>
      <c r="G1078" t="s">
        <v>3037</v>
      </c>
      <c r="H1078" t="s">
        <v>3038</v>
      </c>
      <c r="I1078" t="s">
        <v>3039</v>
      </c>
      <c r="J1078">
        <v>1.5497172965566101E-8</v>
      </c>
      <c r="K1078">
        <v>7.7128402818662792E-6</v>
      </c>
      <c r="L1078">
        <v>0.99999227166254501</v>
      </c>
    </row>
    <row r="1079" spans="1:12" x14ac:dyDescent="0.2">
      <c r="A1079" t="s">
        <v>3034</v>
      </c>
      <c r="B1079" t="s">
        <v>3042</v>
      </c>
      <c r="C1079" t="s">
        <v>14</v>
      </c>
      <c r="D1079" t="s">
        <v>3036</v>
      </c>
      <c r="E1079" s="1" t="s">
        <v>16</v>
      </c>
      <c r="F1079" t="s">
        <v>11</v>
      </c>
      <c r="G1079" t="s">
        <v>19</v>
      </c>
      <c r="H1079" t="s">
        <v>3043</v>
      </c>
      <c r="I1079" t="s">
        <v>3044</v>
      </c>
      <c r="J1079">
        <v>1.56058058749672E-9</v>
      </c>
      <c r="K1079">
        <v>5.4198474733893897E-9</v>
      </c>
      <c r="L1079">
        <v>0.99999999301957199</v>
      </c>
    </row>
    <row r="1080" spans="1:12" x14ac:dyDescent="0.2">
      <c r="A1080" t="s">
        <v>2813</v>
      </c>
      <c r="B1080">
        <v>611204</v>
      </c>
      <c r="C1080" t="s">
        <v>660</v>
      </c>
      <c r="D1080" t="s">
        <v>3906</v>
      </c>
      <c r="E1080" s="1" t="s">
        <v>16</v>
      </c>
      <c r="F1080" t="s">
        <v>9</v>
      </c>
      <c r="G1080" t="s">
        <v>3962</v>
      </c>
      <c r="H1080" t="s">
        <v>3963</v>
      </c>
      <c r="I1080" t="s">
        <v>3964</v>
      </c>
      <c r="J1080">
        <v>0.99999999781182802</v>
      </c>
      <c r="K1080">
        <v>7.8181936571902598E-17</v>
      </c>
      <c r="L1080">
        <v>2.1881718848920202E-9</v>
      </c>
    </row>
    <row r="1081" spans="1:12" x14ac:dyDescent="0.2">
      <c r="A1081" t="s">
        <v>2813</v>
      </c>
      <c r="B1081">
        <v>615181</v>
      </c>
      <c r="C1081" t="s">
        <v>74</v>
      </c>
      <c r="D1081" t="s">
        <v>3906</v>
      </c>
      <c r="E1081" s="1" t="s">
        <v>16</v>
      </c>
      <c r="F1081" t="s">
        <v>9</v>
      </c>
      <c r="G1081" t="s">
        <v>3967</v>
      </c>
      <c r="H1081" t="s">
        <v>3968</v>
      </c>
      <c r="I1081" t="s">
        <v>3969</v>
      </c>
      <c r="J1081">
        <v>0.99999999577296295</v>
      </c>
      <c r="K1081">
        <v>1.1031471094045001E-12</v>
      </c>
      <c r="L1081">
        <v>4.2259335671378203E-9</v>
      </c>
    </row>
    <row r="1082" spans="1:12" x14ac:dyDescent="0.2">
      <c r="A1082" t="s">
        <v>2813</v>
      </c>
      <c r="B1082">
        <v>308840</v>
      </c>
      <c r="C1082" t="s">
        <v>660</v>
      </c>
      <c r="D1082" t="s">
        <v>3906</v>
      </c>
      <c r="E1082" s="1" t="s">
        <v>16</v>
      </c>
      <c r="F1082" t="s">
        <v>9</v>
      </c>
      <c r="G1082" t="s">
        <v>3963</v>
      </c>
      <c r="H1082" t="s">
        <v>3965</v>
      </c>
      <c r="I1082" t="s">
        <v>3966</v>
      </c>
      <c r="J1082">
        <v>0.99999885016305101</v>
      </c>
      <c r="K1082">
        <v>9.6728805544096994E-18</v>
      </c>
      <c r="L1082">
        <v>1.14983694881983E-6</v>
      </c>
    </row>
    <row r="1083" spans="1:12" x14ac:dyDescent="0.2">
      <c r="A1083" t="s">
        <v>2813</v>
      </c>
      <c r="B1083">
        <v>615181</v>
      </c>
      <c r="C1083" t="s">
        <v>613</v>
      </c>
      <c r="D1083" t="s">
        <v>3906</v>
      </c>
      <c r="E1083" s="1" t="s">
        <v>16</v>
      </c>
      <c r="F1083" t="s">
        <v>9</v>
      </c>
      <c r="G1083" t="s">
        <v>3971</v>
      </c>
      <c r="H1083" t="s">
        <v>3973</v>
      </c>
      <c r="I1083" t="s">
        <v>3974</v>
      </c>
      <c r="J1083">
        <v>0.99989428742967501</v>
      </c>
      <c r="K1083">
        <v>2.3997181610532802E-15</v>
      </c>
      <c r="L1083">
        <v>1.05712570322752E-4</v>
      </c>
    </row>
    <row r="1084" spans="1:12" x14ac:dyDescent="0.2">
      <c r="A1084" t="s">
        <v>2813</v>
      </c>
      <c r="B1084" t="s">
        <v>6086</v>
      </c>
      <c r="C1084" t="s">
        <v>74</v>
      </c>
      <c r="D1084" t="s">
        <v>5924</v>
      </c>
      <c r="E1084" s="1" t="s">
        <v>16</v>
      </c>
      <c r="F1084" t="s">
        <v>9</v>
      </c>
      <c r="G1084" t="s">
        <v>2816</v>
      </c>
      <c r="H1084" t="s">
        <v>3967</v>
      </c>
      <c r="I1084" t="s">
        <v>6087</v>
      </c>
      <c r="J1084">
        <v>0.99987199123043402</v>
      </c>
      <c r="K1084">
        <v>4.8108776024350097E-11</v>
      </c>
      <c r="L1084">
        <v>1.2800872145716201E-4</v>
      </c>
    </row>
    <row r="1085" spans="1:12" x14ac:dyDescent="0.2">
      <c r="A1085" t="s">
        <v>2813</v>
      </c>
      <c r="B1085">
        <v>610194</v>
      </c>
      <c r="C1085" t="s">
        <v>613</v>
      </c>
      <c r="D1085" t="s">
        <v>3906</v>
      </c>
      <c r="E1085" s="1" t="s">
        <v>16</v>
      </c>
      <c r="F1085" t="s">
        <v>9</v>
      </c>
      <c r="G1085" t="s">
        <v>3970</v>
      </c>
      <c r="H1085" t="s">
        <v>3971</v>
      </c>
      <c r="I1085" t="s">
        <v>3972</v>
      </c>
      <c r="J1085">
        <v>0.99969066308694898</v>
      </c>
      <c r="K1085">
        <v>7.14705310224183E-13</v>
      </c>
      <c r="L1085">
        <v>3.0933691233582999E-4</v>
      </c>
    </row>
    <row r="1086" spans="1:12" x14ac:dyDescent="0.2">
      <c r="A1086" t="s">
        <v>2813</v>
      </c>
      <c r="B1086" t="s">
        <v>6086</v>
      </c>
      <c r="C1086" t="s">
        <v>74</v>
      </c>
      <c r="D1086" t="s">
        <v>5924</v>
      </c>
      <c r="E1086" s="1" t="s">
        <v>16</v>
      </c>
      <c r="F1086" t="s">
        <v>9</v>
      </c>
      <c r="G1086" t="s">
        <v>6088</v>
      </c>
      <c r="H1086" t="s">
        <v>6089</v>
      </c>
      <c r="I1086" t="s">
        <v>19</v>
      </c>
      <c r="J1086">
        <v>0.99954077137167197</v>
      </c>
      <c r="K1086">
        <v>4.3287902908217703E-8</v>
      </c>
      <c r="L1086">
        <v>4.5918534042466299E-4</v>
      </c>
    </row>
    <row r="1087" spans="1:12" x14ac:dyDescent="0.2">
      <c r="A1087" t="s">
        <v>2813</v>
      </c>
      <c r="B1087" t="s">
        <v>2821</v>
      </c>
      <c r="C1087" t="s">
        <v>613</v>
      </c>
      <c r="D1087" t="s">
        <v>2780</v>
      </c>
      <c r="E1087" s="1" t="s">
        <v>16</v>
      </c>
      <c r="F1087" t="s">
        <v>11</v>
      </c>
      <c r="G1087" t="s">
        <v>2822</v>
      </c>
      <c r="H1087" t="s">
        <v>2823</v>
      </c>
      <c r="I1087" t="s">
        <v>2824</v>
      </c>
      <c r="J1087">
        <v>0.12817511722255601</v>
      </c>
      <c r="K1087">
        <v>1.71239800374626E-5</v>
      </c>
      <c r="L1087">
        <v>0.87180775879740702</v>
      </c>
    </row>
    <row r="1088" spans="1:12" x14ac:dyDescent="0.2">
      <c r="A1088" t="s">
        <v>2813</v>
      </c>
      <c r="B1088">
        <v>214500</v>
      </c>
      <c r="C1088" t="s">
        <v>613</v>
      </c>
      <c r="D1088" t="s">
        <v>3906</v>
      </c>
      <c r="E1088" s="1" t="s">
        <v>16</v>
      </c>
      <c r="F1088" t="s">
        <v>11</v>
      </c>
      <c r="G1088" t="s">
        <v>3975</v>
      </c>
      <c r="H1088" t="s">
        <v>3976</v>
      </c>
      <c r="I1088" t="s">
        <v>3977</v>
      </c>
      <c r="J1088">
        <v>3.1891124054033E-2</v>
      </c>
      <c r="K1088">
        <v>2.4334381787451601E-10</v>
      </c>
      <c r="L1088">
        <v>0.96810887570262305</v>
      </c>
    </row>
    <row r="1089" spans="1:12" x14ac:dyDescent="0.2">
      <c r="A1089" t="s">
        <v>2813</v>
      </c>
      <c r="B1089" t="s">
        <v>2814</v>
      </c>
      <c r="C1089" t="s">
        <v>74</v>
      </c>
      <c r="D1089" t="s">
        <v>2780</v>
      </c>
      <c r="E1089" s="1" t="s">
        <v>16</v>
      </c>
      <c r="F1089" t="s">
        <v>11</v>
      </c>
      <c r="G1089" t="s">
        <v>2815</v>
      </c>
      <c r="H1089" t="s">
        <v>2816</v>
      </c>
      <c r="I1089" t="s">
        <v>2817</v>
      </c>
      <c r="J1089">
        <v>1.6513238308085301E-5</v>
      </c>
      <c r="K1089">
        <v>2.9663187110518099E-8</v>
      </c>
      <c r="L1089">
        <v>0.999983457098505</v>
      </c>
    </row>
    <row r="1090" spans="1:12" x14ac:dyDescent="0.2">
      <c r="A1090" t="s">
        <v>2813</v>
      </c>
      <c r="B1090" t="s">
        <v>2814</v>
      </c>
      <c r="C1090" t="s">
        <v>74</v>
      </c>
      <c r="D1090" t="s">
        <v>2780</v>
      </c>
      <c r="E1090" s="1" t="s">
        <v>16</v>
      </c>
      <c r="F1090" t="s">
        <v>11</v>
      </c>
      <c r="G1090" t="s">
        <v>2818</v>
      </c>
      <c r="H1090" t="s">
        <v>2819</v>
      </c>
      <c r="I1090" t="s">
        <v>2820</v>
      </c>
      <c r="J1090">
        <v>1.6144409813944098E-8</v>
      </c>
      <c r="K1090">
        <v>9.8144150008855603E-10</v>
      </c>
      <c r="L1090">
        <v>0.99999998287414904</v>
      </c>
    </row>
    <row r="1091" spans="1:12" x14ac:dyDescent="0.2">
      <c r="A1091" t="s">
        <v>8755</v>
      </c>
      <c r="B1091" t="s">
        <v>8756</v>
      </c>
      <c r="C1091" t="s">
        <v>213</v>
      </c>
      <c r="D1091" t="s">
        <v>8757</v>
      </c>
      <c r="E1091" s="1" t="s">
        <v>16</v>
      </c>
      <c r="F1091" t="s">
        <v>11</v>
      </c>
      <c r="G1091" t="s">
        <v>8761</v>
      </c>
      <c r="H1091" t="s">
        <v>8762</v>
      </c>
      <c r="I1091" t="s">
        <v>8763</v>
      </c>
      <c r="J1091">
        <v>5.8995381948251803E-2</v>
      </c>
      <c r="K1091">
        <v>2.2934211192860499E-7</v>
      </c>
      <c r="L1091">
        <v>0.94100438870963599</v>
      </c>
    </row>
    <row r="1092" spans="1:12" x14ac:dyDescent="0.2">
      <c r="A1092" t="s">
        <v>8755</v>
      </c>
      <c r="B1092" t="s">
        <v>8756</v>
      </c>
      <c r="C1092" t="s">
        <v>213</v>
      </c>
      <c r="D1092" t="s">
        <v>8757</v>
      </c>
      <c r="E1092" s="1" t="s">
        <v>16</v>
      </c>
      <c r="F1092" t="s">
        <v>11</v>
      </c>
      <c r="G1092" t="s">
        <v>8758</v>
      </c>
      <c r="H1092" t="s">
        <v>8759</v>
      </c>
      <c r="I1092" t="s">
        <v>8760</v>
      </c>
      <c r="J1092">
        <v>4.7302327665900298E-2</v>
      </c>
      <c r="K1092">
        <v>6.1057638908895901E-4</v>
      </c>
      <c r="L1092">
        <v>0.95208709594501095</v>
      </c>
    </row>
    <row r="1093" spans="1:12" x14ac:dyDescent="0.2">
      <c r="A1093" t="s">
        <v>581</v>
      </c>
      <c r="B1093" t="s">
        <v>586</v>
      </c>
      <c r="C1093" t="s">
        <v>14</v>
      </c>
      <c r="D1093" t="s">
        <v>407</v>
      </c>
      <c r="E1093" s="1" t="s">
        <v>16</v>
      </c>
      <c r="F1093" t="s">
        <v>11</v>
      </c>
      <c r="G1093" t="s">
        <v>587</v>
      </c>
      <c r="H1093" t="s">
        <v>588</v>
      </c>
      <c r="I1093" t="s">
        <v>19</v>
      </c>
      <c r="J1093">
        <v>6.01650517624149E-6</v>
      </c>
      <c r="K1093">
        <v>0.100953169462833</v>
      </c>
      <c r="L1093">
        <v>0.89904081403198999</v>
      </c>
    </row>
    <row r="1094" spans="1:12" x14ac:dyDescent="0.2">
      <c r="A1094" t="s">
        <v>581</v>
      </c>
      <c r="B1094" t="s">
        <v>589</v>
      </c>
      <c r="C1094" t="s">
        <v>14</v>
      </c>
      <c r="D1094" t="s">
        <v>407</v>
      </c>
      <c r="E1094" s="1" t="s">
        <v>16</v>
      </c>
      <c r="F1094" t="s">
        <v>11</v>
      </c>
      <c r="G1094" t="s">
        <v>590</v>
      </c>
      <c r="H1094" t="s">
        <v>591</v>
      </c>
      <c r="I1094" t="s">
        <v>19</v>
      </c>
      <c r="J1094">
        <v>1.37081842958729E-7</v>
      </c>
      <c r="K1094">
        <v>1.3569538699893901E-7</v>
      </c>
      <c r="L1094">
        <v>0.99999972722276997</v>
      </c>
    </row>
    <row r="1095" spans="1:12" x14ac:dyDescent="0.2">
      <c r="A1095" t="s">
        <v>581</v>
      </c>
      <c r="B1095" t="s">
        <v>582</v>
      </c>
      <c r="C1095" t="s">
        <v>14</v>
      </c>
      <c r="D1095" t="s">
        <v>407</v>
      </c>
      <c r="E1095" s="1" t="s">
        <v>16</v>
      </c>
      <c r="F1095" t="s">
        <v>11</v>
      </c>
      <c r="G1095" t="s">
        <v>583</v>
      </c>
      <c r="H1095" t="s">
        <v>584</v>
      </c>
      <c r="I1095" t="s">
        <v>585</v>
      </c>
      <c r="J1095">
        <v>1.15897872549124E-7</v>
      </c>
      <c r="K1095">
        <v>4.4050784714897099E-11</v>
      </c>
      <c r="L1095">
        <v>0.99999988405807705</v>
      </c>
    </row>
    <row r="1096" spans="1:12" x14ac:dyDescent="0.2">
      <c r="A1096" t="s">
        <v>581</v>
      </c>
      <c r="B1096" t="s">
        <v>586</v>
      </c>
      <c r="C1096" t="s">
        <v>14</v>
      </c>
      <c r="D1096" t="s">
        <v>407</v>
      </c>
      <c r="E1096" s="1" t="s">
        <v>16</v>
      </c>
      <c r="F1096" t="s">
        <v>10</v>
      </c>
      <c r="G1096" t="s">
        <v>19</v>
      </c>
      <c r="H1096" t="s">
        <v>592</v>
      </c>
      <c r="I1096" t="s">
        <v>19</v>
      </c>
      <c r="J1096">
        <v>7.5773520338817804E-8</v>
      </c>
      <c r="K1096">
        <v>0.99109490622297003</v>
      </c>
      <c r="L1096">
        <v>8.9050180035092699E-3</v>
      </c>
    </row>
    <row r="1097" spans="1:12" x14ac:dyDescent="0.2">
      <c r="A1097" t="s">
        <v>277</v>
      </c>
      <c r="B1097" t="s">
        <v>2415</v>
      </c>
      <c r="C1097" t="s">
        <v>14</v>
      </c>
      <c r="D1097" t="s">
        <v>407</v>
      </c>
      <c r="E1097" s="1" t="s">
        <v>16</v>
      </c>
      <c r="F1097" t="s">
        <v>11</v>
      </c>
      <c r="G1097" t="s">
        <v>2416</v>
      </c>
      <c r="H1097" t="s">
        <v>2417</v>
      </c>
      <c r="I1097" t="s">
        <v>2418</v>
      </c>
      <c r="J1097">
        <v>8.1145919841583102E-4</v>
      </c>
      <c r="K1097">
        <v>3.4496351219227998E-8</v>
      </c>
      <c r="L1097">
        <v>0.99918850630523304</v>
      </c>
    </row>
    <row r="1098" spans="1:12" x14ac:dyDescent="0.2">
      <c r="A1098" t="s">
        <v>277</v>
      </c>
      <c r="B1098" t="s">
        <v>278</v>
      </c>
      <c r="C1098" t="s">
        <v>14</v>
      </c>
      <c r="D1098" t="s">
        <v>96</v>
      </c>
      <c r="E1098" s="1" t="s">
        <v>16</v>
      </c>
      <c r="F1098" t="s">
        <v>10</v>
      </c>
      <c r="G1098" t="s">
        <v>245</v>
      </c>
      <c r="H1098" t="s">
        <v>279</v>
      </c>
      <c r="I1098" t="s">
        <v>280</v>
      </c>
      <c r="J1098">
        <v>5.13194979155848E-20</v>
      </c>
      <c r="K1098">
        <v>1</v>
      </c>
      <c r="L1098">
        <v>1.6213351049264301E-16</v>
      </c>
    </row>
    <row r="1099" spans="1:12" x14ac:dyDescent="0.2">
      <c r="A1099" t="s">
        <v>7633</v>
      </c>
      <c r="B1099" t="s">
        <v>7634</v>
      </c>
      <c r="C1099" t="s">
        <v>74</v>
      </c>
      <c r="D1099" t="s">
        <v>6339</v>
      </c>
      <c r="E1099" s="1" t="s">
        <v>16</v>
      </c>
      <c r="F1099" t="s">
        <v>11</v>
      </c>
      <c r="G1099" t="s">
        <v>7635</v>
      </c>
      <c r="H1099" t="s">
        <v>7636</v>
      </c>
      <c r="I1099" t="s">
        <v>19</v>
      </c>
      <c r="J1099">
        <v>3.2107199407872599E-6</v>
      </c>
      <c r="K1099">
        <v>3.2529728817057E-9</v>
      </c>
      <c r="L1099">
        <v>0.99999678602708597</v>
      </c>
    </row>
    <row r="1100" spans="1:12" x14ac:dyDescent="0.2">
      <c r="A1100" t="s">
        <v>1189</v>
      </c>
      <c r="B1100" t="s">
        <v>1190</v>
      </c>
      <c r="C1100" t="s">
        <v>14</v>
      </c>
      <c r="D1100" t="s">
        <v>407</v>
      </c>
      <c r="E1100" s="1" t="s">
        <v>16</v>
      </c>
      <c r="F1100" t="s">
        <v>11</v>
      </c>
      <c r="G1100" t="s">
        <v>1191</v>
      </c>
      <c r="H1100" t="s">
        <v>1192</v>
      </c>
      <c r="I1100" t="s">
        <v>1193</v>
      </c>
      <c r="J1100">
        <v>1.1802988361225E-6</v>
      </c>
      <c r="K1100">
        <v>2.8941685567302698E-5</v>
      </c>
      <c r="L1100">
        <v>0.999969878015597</v>
      </c>
    </row>
    <row r="1101" spans="1:12" x14ac:dyDescent="0.2">
      <c r="A1101" t="s">
        <v>208</v>
      </c>
      <c r="B1101" t="s">
        <v>209</v>
      </c>
      <c r="C1101" t="s">
        <v>26</v>
      </c>
      <c r="D1101" t="s">
        <v>96</v>
      </c>
      <c r="E1101" s="1" t="s">
        <v>16</v>
      </c>
      <c r="F1101" t="s">
        <v>10</v>
      </c>
      <c r="G1101" t="s">
        <v>19</v>
      </c>
      <c r="H1101" t="s">
        <v>210</v>
      </c>
      <c r="I1101" t="s">
        <v>19</v>
      </c>
      <c r="J1101">
        <v>4.91021689881976E-9</v>
      </c>
      <c r="K1101">
        <v>0.99844758953048696</v>
      </c>
      <c r="L1101">
        <v>1.5524055592956701E-3</v>
      </c>
    </row>
    <row r="1102" spans="1:12" x14ac:dyDescent="0.2">
      <c r="A1102" t="s">
        <v>910</v>
      </c>
      <c r="B1102" t="s">
        <v>4398</v>
      </c>
      <c r="C1102" t="s">
        <v>74</v>
      </c>
      <c r="D1102" t="s">
        <v>4127</v>
      </c>
      <c r="E1102" s="1" t="s">
        <v>16</v>
      </c>
      <c r="F1102" t="s">
        <v>11</v>
      </c>
      <c r="G1102" t="s">
        <v>4399</v>
      </c>
      <c r="H1102" t="s">
        <v>4400</v>
      </c>
      <c r="I1102" t="s">
        <v>4401</v>
      </c>
      <c r="J1102">
        <v>0.47168734381354599</v>
      </c>
      <c r="K1102">
        <v>9.8812086551841805E-11</v>
      </c>
      <c r="L1102">
        <v>0.528312656087642</v>
      </c>
    </row>
    <row r="1103" spans="1:12" x14ac:dyDescent="0.2">
      <c r="A1103" t="s">
        <v>910</v>
      </c>
      <c r="B1103" t="s">
        <v>4394</v>
      </c>
      <c r="C1103" t="s">
        <v>74</v>
      </c>
      <c r="D1103" t="s">
        <v>4127</v>
      </c>
      <c r="E1103" s="1" t="s">
        <v>16</v>
      </c>
      <c r="F1103" t="s">
        <v>11</v>
      </c>
      <c r="G1103" t="s">
        <v>4395</v>
      </c>
      <c r="H1103" t="s">
        <v>4396</v>
      </c>
      <c r="I1103" t="s">
        <v>4397</v>
      </c>
      <c r="J1103">
        <v>1.80694229237246E-3</v>
      </c>
      <c r="K1103">
        <v>7.3482918980203401E-10</v>
      </c>
      <c r="L1103">
        <v>0.99819305697279803</v>
      </c>
    </row>
    <row r="1104" spans="1:12" x14ac:dyDescent="0.2">
      <c r="A1104" t="s">
        <v>910</v>
      </c>
      <c r="B1104" t="s">
        <v>4391</v>
      </c>
      <c r="C1104" t="s">
        <v>660</v>
      </c>
      <c r="D1104" t="s">
        <v>4127</v>
      </c>
      <c r="E1104" s="1" t="s">
        <v>330</v>
      </c>
      <c r="F1104" t="s">
        <v>11</v>
      </c>
      <c r="G1104" t="s">
        <v>4389</v>
      </c>
      <c r="H1104" t="s">
        <v>4392</v>
      </c>
      <c r="I1104" t="s">
        <v>4393</v>
      </c>
      <c r="J1104">
        <v>1.96657812242525E-5</v>
      </c>
      <c r="K1104">
        <v>2.21119498789686E-15</v>
      </c>
      <c r="L1104">
        <v>0.99998033421877297</v>
      </c>
    </row>
    <row r="1105" spans="1:12" x14ac:dyDescent="0.2">
      <c r="A1105" t="s">
        <v>910</v>
      </c>
      <c r="B1105" t="s">
        <v>4387</v>
      </c>
      <c r="C1105" t="s">
        <v>660</v>
      </c>
      <c r="D1105" t="s">
        <v>4127</v>
      </c>
      <c r="E1105" s="1" t="s">
        <v>330</v>
      </c>
      <c r="F1105" t="s">
        <v>11</v>
      </c>
      <c r="G1105" t="s">
        <v>4388</v>
      </c>
      <c r="H1105" t="s">
        <v>4389</v>
      </c>
      <c r="I1105" t="s">
        <v>4390</v>
      </c>
      <c r="J1105">
        <v>3.8987292031235904E-6</v>
      </c>
      <c r="K1105">
        <v>2.66495992513539E-14</v>
      </c>
      <c r="L1105">
        <v>0.99999610127076999</v>
      </c>
    </row>
    <row r="1106" spans="1:12" x14ac:dyDescent="0.2">
      <c r="A1106" t="s">
        <v>910</v>
      </c>
      <c r="B1106" t="s">
        <v>915</v>
      </c>
      <c r="C1106" t="s">
        <v>14</v>
      </c>
      <c r="D1106" t="s">
        <v>407</v>
      </c>
      <c r="E1106" s="1" t="s">
        <v>16</v>
      </c>
      <c r="F1106" t="s">
        <v>11</v>
      </c>
      <c r="G1106" t="s">
        <v>916</v>
      </c>
      <c r="H1106" t="s">
        <v>917</v>
      </c>
      <c r="I1106" t="s">
        <v>918</v>
      </c>
      <c r="J1106">
        <v>3.60404180271817E-6</v>
      </c>
      <c r="K1106">
        <v>6.5116284376111901E-8</v>
      </c>
      <c r="L1106">
        <v>0.99999633084191297</v>
      </c>
    </row>
    <row r="1107" spans="1:12" x14ac:dyDescent="0.2">
      <c r="A1107" t="s">
        <v>910</v>
      </c>
      <c r="B1107" t="s">
        <v>4394</v>
      </c>
      <c r="C1107" t="s">
        <v>894</v>
      </c>
      <c r="D1107" t="s">
        <v>4127</v>
      </c>
      <c r="E1107" s="1" t="s">
        <v>16</v>
      </c>
      <c r="F1107" t="s">
        <v>11</v>
      </c>
      <c r="G1107" t="s">
        <v>4404</v>
      </c>
      <c r="H1107" t="s">
        <v>4405</v>
      </c>
      <c r="I1107" t="s">
        <v>4406</v>
      </c>
      <c r="J1107">
        <v>9.9186290470648201E-9</v>
      </c>
      <c r="K1107">
        <v>7.02785604032724E-9</v>
      </c>
      <c r="L1107">
        <v>0.99999998305351501</v>
      </c>
    </row>
    <row r="1108" spans="1:12" x14ac:dyDescent="0.2">
      <c r="A1108" t="s">
        <v>910</v>
      </c>
      <c r="B1108" t="s">
        <v>4394</v>
      </c>
      <c r="C1108" t="s">
        <v>660</v>
      </c>
      <c r="D1108" t="s">
        <v>4127</v>
      </c>
      <c r="E1108" s="1" t="s">
        <v>330</v>
      </c>
      <c r="F1108" t="s">
        <v>11</v>
      </c>
      <c r="G1108" t="s">
        <v>4402</v>
      </c>
      <c r="H1108" t="s">
        <v>4403</v>
      </c>
      <c r="I1108" t="s">
        <v>19</v>
      </c>
      <c r="J1108">
        <v>4.1269360935358497E-9</v>
      </c>
      <c r="K1108">
        <v>9.5590874411371095E-20</v>
      </c>
      <c r="L1108">
        <v>0.99999999587306398</v>
      </c>
    </row>
    <row r="1109" spans="1:12" x14ac:dyDescent="0.2">
      <c r="A1109" t="s">
        <v>910</v>
      </c>
      <c r="B1109" t="s">
        <v>911</v>
      </c>
      <c r="C1109" t="s">
        <v>14</v>
      </c>
      <c r="D1109" t="s">
        <v>407</v>
      </c>
      <c r="E1109" s="1" t="s">
        <v>16</v>
      </c>
      <c r="F1109" t="s">
        <v>11</v>
      </c>
      <c r="G1109" t="s">
        <v>912</v>
      </c>
      <c r="H1109" t="s">
        <v>913</v>
      </c>
      <c r="I1109" t="s">
        <v>914</v>
      </c>
      <c r="J1109">
        <v>1.6867750074746299E-9</v>
      </c>
      <c r="K1109">
        <v>5.9914331125983694E-11</v>
      </c>
      <c r="L1109">
        <v>0.99999999825331098</v>
      </c>
    </row>
    <row r="1110" spans="1:12" x14ac:dyDescent="0.2">
      <c r="A1110" t="s">
        <v>2770</v>
      </c>
      <c r="B1110" t="s">
        <v>2771</v>
      </c>
      <c r="C1110" t="s">
        <v>213</v>
      </c>
      <c r="D1110" t="s">
        <v>407</v>
      </c>
      <c r="E1110" s="1" t="s">
        <v>16</v>
      </c>
      <c r="F1110" t="s">
        <v>10</v>
      </c>
      <c r="G1110" t="s">
        <v>245</v>
      </c>
      <c r="H1110" t="s">
        <v>2772</v>
      </c>
      <c r="I1110" t="s">
        <v>19</v>
      </c>
      <c r="J1110">
        <v>7.6053373208208099E-16</v>
      </c>
      <c r="K1110">
        <v>0.99999999999962097</v>
      </c>
      <c r="L1110">
        <v>3.78611399302232E-13</v>
      </c>
    </row>
    <row r="1111" spans="1:12" x14ac:dyDescent="0.2">
      <c r="A1111" t="s">
        <v>1335</v>
      </c>
      <c r="B1111" t="s">
        <v>1336</v>
      </c>
      <c r="C1111" t="s">
        <v>213</v>
      </c>
      <c r="D1111" t="s">
        <v>407</v>
      </c>
      <c r="E1111" s="1" t="s">
        <v>16</v>
      </c>
      <c r="F1111" t="s">
        <v>10</v>
      </c>
      <c r="G1111" t="s">
        <v>245</v>
      </c>
      <c r="H1111" t="s">
        <v>1337</v>
      </c>
      <c r="I1111" t="s">
        <v>1338</v>
      </c>
      <c r="J1111">
        <v>7.55515843607208E-26</v>
      </c>
      <c r="K1111">
        <v>1</v>
      </c>
      <c r="L1111">
        <v>4.2415961356839697E-24</v>
      </c>
    </row>
    <row r="1112" spans="1:12" x14ac:dyDescent="0.2">
      <c r="A1112" t="s">
        <v>5411</v>
      </c>
      <c r="B1112" t="s">
        <v>5412</v>
      </c>
      <c r="C1112" t="s">
        <v>14</v>
      </c>
      <c r="D1112" t="s">
        <v>4127</v>
      </c>
      <c r="E1112" s="1" t="s">
        <v>16</v>
      </c>
      <c r="F1112" t="s">
        <v>11</v>
      </c>
      <c r="G1112" t="s">
        <v>5413</v>
      </c>
      <c r="H1112" t="s">
        <v>5414</v>
      </c>
      <c r="I1112" t="s">
        <v>5415</v>
      </c>
      <c r="J1112">
        <v>9.0538055015109504E-4</v>
      </c>
      <c r="K1112">
        <v>3.82727080634395E-8</v>
      </c>
      <c r="L1112">
        <v>0.99909458117714101</v>
      </c>
    </row>
    <row r="1113" spans="1:12" x14ac:dyDescent="0.2">
      <c r="A1113" t="s">
        <v>8903</v>
      </c>
      <c r="B1113" t="s">
        <v>8904</v>
      </c>
      <c r="C1113" t="s">
        <v>74</v>
      </c>
      <c r="D1113" t="s">
        <v>8821</v>
      </c>
      <c r="E1113" s="1" t="s">
        <v>16</v>
      </c>
      <c r="F1113" t="s">
        <v>11</v>
      </c>
      <c r="G1113" t="s">
        <v>8905</v>
      </c>
      <c r="H1113" t="s">
        <v>8906</v>
      </c>
      <c r="I1113" t="s">
        <v>8907</v>
      </c>
      <c r="J1113">
        <v>2.3266011847644801E-2</v>
      </c>
      <c r="K1113">
        <v>4.0217296293060301E-8</v>
      </c>
      <c r="L1113">
        <v>0.97673394793505897</v>
      </c>
    </row>
    <row r="1114" spans="1:12" x14ac:dyDescent="0.2">
      <c r="A1114" t="s">
        <v>8903</v>
      </c>
      <c r="B1114" t="s">
        <v>8912</v>
      </c>
      <c r="C1114" t="s">
        <v>74</v>
      </c>
      <c r="D1114" t="s">
        <v>8821</v>
      </c>
      <c r="E1114" s="1" t="s">
        <v>16</v>
      </c>
      <c r="F1114" t="s">
        <v>11</v>
      </c>
      <c r="G1114" t="s">
        <v>8913</v>
      </c>
      <c r="H1114" t="s">
        <v>8914</v>
      </c>
      <c r="I1114" t="s">
        <v>8915</v>
      </c>
      <c r="J1114">
        <v>2.0568152647282401E-4</v>
      </c>
      <c r="K1114">
        <v>6.6664289508776299E-6</v>
      </c>
      <c r="L1114">
        <v>0.99978765204457598</v>
      </c>
    </row>
    <row r="1115" spans="1:12" x14ac:dyDescent="0.2">
      <c r="A1115" t="s">
        <v>8903</v>
      </c>
      <c r="B1115" t="s">
        <v>8908</v>
      </c>
      <c r="C1115" t="s">
        <v>74</v>
      </c>
      <c r="D1115" t="s">
        <v>8821</v>
      </c>
      <c r="E1115" s="1" t="s">
        <v>16</v>
      </c>
      <c r="F1115" t="s">
        <v>11</v>
      </c>
      <c r="G1115" t="s">
        <v>8909</v>
      </c>
      <c r="H1115" t="s">
        <v>8910</v>
      </c>
      <c r="I1115" t="s">
        <v>8911</v>
      </c>
      <c r="J1115">
        <v>9.5457813731271199E-5</v>
      </c>
      <c r="K1115">
        <v>3.94198214239854E-7</v>
      </c>
      <c r="L1115">
        <v>0.99990414798805405</v>
      </c>
    </row>
    <row r="1116" spans="1:12" x14ac:dyDescent="0.2">
      <c r="A1116" t="s">
        <v>7252</v>
      </c>
      <c r="B1116" t="s">
        <v>7253</v>
      </c>
      <c r="C1116" t="s">
        <v>660</v>
      </c>
      <c r="D1116" t="s">
        <v>6339</v>
      </c>
      <c r="E1116" s="1" t="s">
        <v>16</v>
      </c>
      <c r="F1116" t="s">
        <v>9</v>
      </c>
      <c r="G1116" t="s">
        <v>7255</v>
      </c>
      <c r="H1116" t="s">
        <v>7257</v>
      </c>
      <c r="I1116" t="s">
        <v>7258</v>
      </c>
      <c r="J1116">
        <v>0.99998905985631603</v>
      </c>
      <c r="K1116">
        <v>6.86729275069153E-6</v>
      </c>
      <c r="L1116">
        <v>4.0728509332923003E-6</v>
      </c>
    </row>
    <row r="1117" spans="1:12" x14ac:dyDescent="0.2">
      <c r="A1117" t="s">
        <v>7252</v>
      </c>
      <c r="B1117" t="s">
        <v>7253</v>
      </c>
      <c r="C1117" t="s">
        <v>660</v>
      </c>
      <c r="D1117" t="s">
        <v>6339</v>
      </c>
      <c r="E1117" s="1" t="s">
        <v>16</v>
      </c>
      <c r="F1117" t="s">
        <v>9</v>
      </c>
      <c r="G1117" t="s">
        <v>7254</v>
      </c>
      <c r="H1117" t="s">
        <v>7255</v>
      </c>
      <c r="I1117" t="s">
        <v>7256</v>
      </c>
      <c r="J1117">
        <v>0.99956253341196299</v>
      </c>
      <c r="K1117">
        <v>4.3528730524373201E-4</v>
      </c>
      <c r="L1117">
        <v>2.1792827931580798E-6</v>
      </c>
    </row>
    <row r="1118" spans="1:12" x14ac:dyDescent="0.2">
      <c r="A1118" t="s">
        <v>7252</v>
      </c>
      <c r="B1118" t="s">
        <v>7259</v>
      </c>
      <c r="C1118" t="s">
        <v>660</v>
      </c>
      <c r="D1118" t="s">
        <v>6339</v>
      </c>
      <c r="E1118" s="1" t="s">
        <v>16</v>
      </c>
      <c r="F1118" t="s">
        <v>9</v>
      </c>
      <c r="G1118" t="s">
        <v>7257</v>
      </c>
      <c r="H1118" t="s">
        <v>7260</v>
      </c>
      <c r="I1118" t="s">
        <v>7261</v>
      </c>
      <c r="J1118">
        <v>0.999188845295229</v>
      </c>
      <c r="K1118">
        <v>1.3098669940965099E-7</v>
      </c>
      <c r="L1118">
        <v>8.1102371807197104E-4</v>
      </c>
    </row>
    <row r="1119" spans="1:12" x14ac:dyDescent="0.2">
      <c r="A1119" t="s">
        <v>7252</v>
      </c>
      <c r="B1119" t="s">
        <v>7301</v>
      </c>
      <c r="C1119" t="s">
        <v>613</v>
      </c>
      <c r="D1119" t="s">
        <v>6339</v>
      </c>
      <c r="E1119" s="1" t="s">
        <v>16</v>
      </c>
      <c r="F1119" t="s">
        <v>11</v>
      </c>
      <c r="G1119" t="s">
        <v>7302</v>
      </c>
      <c r="H1119" t="s">
        <v>7303</v>
      </c>
      <c r="I1119" t="s">
        <v>7304</v>
      </c>
      <c r="J1119">
        <v>0.32677494876612301</v>
      </c>
      <c r="K1119">
        <v>1.5863407162107698E-8</v>
      </c>
      <c r="L1119">
        <v>0.67322503537046996</v>
      </c>
    </row>
    <row r="1120" spans="1:12" x14ac:dyDescent="0.2">
      <c r="A1120" t="s">
        <v>7252</v>
      </c>
      <c r="B1120" t="s">
        <v>7253</v>
      </c>
      <c r="C1120" t="s">
        <v>660</v>
      </c>
      <c r="D1120" t="s">
        <v>6339</v>
      </c>
      <c r="E1120" s="1" t="s">
        <v>16</v>
      </c>
      <c r="F1120" t="s">
        <v>11</v>
      </c>
      <c r="G1120" t="s">
        <v>7262</v>
      </c>
      <c r="H1120" t="s">
        <v>7263</v>
      </c>
      <c r="I1120" t="s">
        <v>19</v>
      </c>
      <c r="J1120">
        <v>2.7790643397999802E-3</v>
      </c>
      <c r="K1120">
        <v>7.3738288377804103E-7</v>
      </c>
      <c r="L1120">
        <v>0.99722019827731601</v>
      </c>
    </row>
    <row r="1121" spans="1:12" x14ac:dyDescent="0.2">
      <c r="A1121" t="s">
        <v>7252</v>
      </c>
      <c r="B1121" t="s">
        <v>7253</v>
      </c>
      <c r="C1121" t="s">
        <v>74</v>
      </c>
      <c r="D1121" t="s">
        <v>6339</v>
      </c>
      <c r="E1121" s="1" t="s">
        <v>16</v>
      </c>
      <c r="F1121" t="s">
        <v>11</v>
      </c>
      <c r="G1121" t="s">
        <v>7289</v>
      </c>
      <c r="H1121" t="s">
        <v>7291</v>
      </c>
      <c r="I1121" t="s">
        <v>7292</v>
      </c>
      <c r="J1121">
        <v>1.39505733985421E-4</v>
      </c>
      <c r="K1121">
        <v>3.26057302215816E-7</v>
      </c>
      <c r="L1121">
        <v>0.99986016820871204</v>
      </c>
    </row>
    <row r="1122" spans="1:12" x14ac:dyDescent="0.2">
      <c r="A1122" t="s">
        <v>7252</v>
      </c>
      <c r="B1122" t="s">
        <v>7259</v>
      </c>
      <c r="C1122" t="s">
        <v>74</v>
      </c>
      <c r="D1122" t="s">
        <v>6339</v>
      </c>
      <c r="E1122" s="1" t="s">
        <v>16</v>
      </c>
      <c r="F1122" t="s">
        <v>11</v>
      </c>
      <c r="G1122" t="s">
        <v>7288</v>
      </c>
      <c r="H1122" t="s">
        <v>7289</v>
      </c>
      <c r="I1122" t="s">
        <v>7290</v>
      </c>
      <c r="J1122">
        <v>3.7868126730140702E-5</v>
      </c>
      <c r="K1122">
        <v>3.9571719289561699E-8</v>
      </c>
      <c r="L1122">
        <v>0.99996209230154998</v>
      </c>
    </row>
    <row r="1123" spans="1:12" x14ac:dyDescent="0.2">
      <c r="A1123" t="s">
        <v>7252</v>
      </c>
      <c r="B1123" t="s">
        <v>7253</v>
      </c>
      <c r="C1123" t="s">
        <v>74</v>
      </c>
      <c r="D1123" t="s">
        <v>6339</v>
      </c>
      <c r="E1123" s="1" t="s">
        <v>16</v>
      </c>
      <c r="F1123" t="s">
        <v>11</v>
      </c>
      <c r="G1123" t="s">
        <v>7285</v>
      </c>
      <c r="H1123" t="s">
        <v>7286</v>
      </c>
      <c r="I1123" t="s">
        <v>7287</v>
      </c>
      <c r="J1123">
        <v>1.0763461175130001E-5</v>
      </c>
      <c r="K1123">
        <v>4.3926039116319001E-9</v>
      </c>
      <c r="L1123">
        <v>0.99998923214622104</v>
      </c>
    </row>
    <row r="1124" spans="1:12" x14ac:dyDescent="0.2">
      <c r="A1124" t="s">
        <v>7252</v>
      </c>
      <c r="B1124" t="s">
        <v>7253</v>
      </c>
      <c r="C1124" t="s">
        <v>613</v>
      </c>
      <c r="D1124" t="s">
        <v>6339</v>
      </c>
      <c r="E1124" s="1" t="s">
        <v>16</v>
      </c>
      <c r="F1124" t="s">
        <v>11</v>
      </c>
      <c r="G1124" t="s">
        <v>7305</v>
      </c>
      <c r="H1124" t="s">
        <v>7306</v>
      </c>
      <c r="I1124" t="s">
        <v>7307</v>
      </c>
      <c r="J1124">
        <v>4.77685010089286E-7</v>
      </c>
      <c r="K1124">
        <v>8.2744178858957395E-5</v>
      </c>
      <c r="L1124">
        <v>0.999916778136131</v>
      </c>
    </row>
    <row r="1125" spans="1:12" x14ac:dyDescent="0.2">
      <c r="A1125" t="s">
        <v>7252</v>
      </c>
      <c r="B1125" t="s">
        <v>7259</v>
      </c>
      <c r="C1125" t="s">
        <v>74</v>
      </c>
      <c r="D1125" t="s">
        <v>6339</v>
      </c>
      <c r="E1125" s="1" t="s">
        <v>16</v>
      </c>
      <c r="F1125" t="s">
        <v>11</v>
      </c>
      <c r="G1125" t="s">
        <v>7271</v>
      </c>
      <c r="H1125" t="s">
        <v>7272</v>
      </c>
      <c r="I1125" t="s">
        <v>7273</v>
      </c>
      <c r="J1125">
        <v>4.4751442352126701E-7</v>
      </c>
      <c r="K1125">
        <v>7.7255099243137698E-9</v>
      </c>
      <c r="L1125">
        <v>0.99999954476006703</v>
      </c>
    </row>
    <row r="1126" spans="1:12" x14ac:dyDescent="0.2">
      <c r="A1126" t="s">
        <v>7252</v>
      </c>
      <c r="B1126" t="s">
        <v>7267</v>
      </c>
      <c r="C1126" t="s">
        <v>14</v>
      </c>
      <c r="D1126" t="s">
        <v>6339</v>
      </c>
      <c r="E1126" s="1" t="s">
        <v>16</v>
      </c>
      <c r="F1126" t="s">
        <v>11</v>
      </c>
      <c r="G1126" t="s">
        <v>7268</v>
      </c>
      <c r="H1126" t="s">
        <v>7269</v>
      </c>
      <c r="I1126" t="s">
        <v>7270</v>
      </c>
      <c r="J1126">
        <v>3.4734760083171401E-7</v>
      </c>
      <c r="K1126">
        <v>8.46337612921596E-7</v>
      </c>
      <c r="L1126">
        <v>0.99999880631478599</v>
      </c>
    </row>
    <row r="1127" spans="1:12" x14ac:dyDescent="0.2">
      <c r="A1127" t="s">
        <v>7252</v>
      </c>
      <c r="B1127" t="s">
        <v>7253</v>
      </c>
      <c r="C1127" t="s">
        <v>74</v>
      </c>
      <c r="D1127" t="s">
        <v>6339</v>
      </c>
      <c r="E1127" s="1" t="s">
        <v>16</v>
      </c>
      <c r="F1127" t="s">
        <v>11</v>
      </c>
      <c r="G1127" t="s">
        <v>7282</v>
      </c>
      <c r="H1127" t="s">
        <v>7283</v>
      </c>
      <c r="I1127" t="s">
        <v>7284</v>
      </c>
      <c r="J1127">
        <v>2.5177811189973501E-8</v>
      </c>
      <c r="K1127">
        <v>3.8382359574309201E-9</v>
      </c>
      <c r="L1127">
        <v>0.99999997098395299</v>
      </c>
    </row>
    <row r="1128" spans="1:12" x14ac:dyDescent="0.2">
      <c r="A1128" t="s">
        <v>7252</v>
      </c>
      <c r="B1128" t="s">
        <v>7253</v>
      </c>
      <c r="C1128" t="s">
        <v>74</v>
      </c>
      <c r="D1128" t="s">
        <v>6339</v>
      </c>
      <c r="E1128" s="1" t="s">
        <v>16</v>
      </c>
      <c r="F1128" t="s">
        <v>11</v>
      </c>
      <c r="G1128" t="s">
        <v>7272</v>
      </c>
      <c r="H1128" t="s">
        <v>7274</v>
      </c>
      <c r="I1128" t="s">
        <v>7275</v>
      </c>
      <c r="J1128">
        <v>3.3396858403775002E-9</v>
      </c>
      <c r="K1128">
        <v>3.0166256681962501E-10</v>
      </c>
      <c r="L1128">
        <v>0.999999996358651</v>
      </c>
    </row>
    <row r="1129" spans="1:12" x14ac:dyDescent="0.2">
      <c r="A1129" t="s">
        <v>7252</v>
      </c>
      <c r="B1129" t="s">
        <v>7253</v>
      </c>
      <c r="C1129" t="s">
        <v>74</v>
      </c>
      <c r="D1129" t="s">
        <v>6339</v>
      </c>
      <c r="E1129" s="1" t="s">
        <v>16</v>
      </c>
      <c r="F1129" t="s">
        <v>11</v>
      </c>
      <c r="G1129" t="s">
        <v>7274</v>
      </c>
      <c r="H1129" t="s">
        <v>7276</v>
      </c>
      <c r="I1129" t="s">
        <v>7277</v>
      </c>
      <c r="J1129">
        <v>5.71796644196686E-10</v>
      </c>
      <c r="K1129">
        <v>7.4621921891959402E-11</v>
      </c>
      <c r="L1129">
        <v>0.99999999935358097</v>
      </c>
    </row>
    <row r="1130" spans="1:12" x14ac:dyDescent="0.2">
      <c r="A1130" t="s">
        <v>7252</v>
      </c>
      <c r="B1130" t="s">
        <v>7253</v>
      </c>
      <c r="C1130" t="s">
        <v>74</v>
      </c>
      <c r="D1130" t="s">
        <v>6339</v>
      </c>
      <c r="E1130" s="1" t="s">
        <v>16</v>
      </c>
      <c r="F1130" t="s">
        <v>11</v>
      </c>
      <c r="G1130" t="s">
        <v>7278</v>
      </c>
      <c r="H1130" t="s">
        <v>7280</v>
      </c>
      <c r="I1130" t="s">
        <v>7281</v>
      </c>
      <c r="J1130">
        <v>3.0047189989950602E-10</v>
      </c>
      <c r="K1130">
        <v>2.62477945765279E-11</v>
      </c>
      <c r="L1130">
        <v>0.99999999967328002</v>
      </c>
    </row>
    <row r="1131" spans="1:12" x14ac:dyDescent="0.2">
      <c r="A1131" t="s">
        <v>7252</v>
      </c>
      <c r="B1131" t="s">
        <v>7253</v>
      </c>
      <c r="C1131" t="s">
        <v>74</v>
      </c>
      <c r="D1131" t="s">
        <v>6339</v>
      </c>
      <c r="E1131" s="1" t="s">
        <v>16</v>
      </c>
      <c r="F1131" t="s">
        <v>11</v>
      </c>
      <c r="G1131" t="s">
        <v>7297</v>
      </c>
      <c r="H1131" t="s">
        <v>7299</v>
      </c>
      <c r="I1131" t="s">
        <v>7300</v>
      </c>
      <c r="J1131">
        <v>2.60269053437023E-10</v>
      </c>
      <c r="K1131">
        <v>7.1108896575997006E-11</v>
      </c>
      <c r="L1131">
        <v>0.99999999966862196</v>
      </c>
    </row>
    <row r="1132" spans="1:12" x14ac:dyDescent="0.2">
      <c r="A1132" t="s">
        <v>7252</v>
      </c>
      <c r="B1132" t="s">
        <v>7253</v>
      </c>
      <c r="C1132" t="s">
        <v>74</v>
      </c>
      <c r="D1132" t="s">
        <v>6339</v>
      </c>
      <c r="E1132" s="1" t="s">
        <v>16</v>
      </c>
      <c r="F1132" t="s">
        <v>11</v>
      </c>
      <c r="G1132" t="s">
        <v>7296</v>
      </c>
      <c r="H1132" t="s">
        <v>7297</v>
      </c>
      <c r="I1132" t="s">
        <v>7298</v>
      </c>
      <c r="J1132">
        <v>3.0421968736589403E-11</v>
      </c>
      <c r="K1132">
        <v>9.41267630314249E-12</v>
      </c>
      <c r="L1132">
        <v>0.99999999996016498</v>
      </c>
    </row>
    <row r="1133" spans="1:12" x14ac:dyDescent="0.2">
      <c r="A1133" t="s">
        <v>7252</v>
      </c>
      <c r="B1133" t="s">
        <v>7253</v>
      </c>
      <c r="C1133" t="s">
        <v>74</v>
      </c>
      <c r="D1133" t="s">
        <v>6339</v>
      </c>
      <c r="E1133" s="1" t="s">
        <v>16</v>
      </c>
      <c r="F1133" t="s">
        <v>11</v>
      </c>
      <c r="G1133" t="s">
        <v>7276</v>
      </c>
      <c r="H1133" t="s">
        <v>7278</v>
      </c>
      <c r="I1133" t="s">
        <v>7279</v>
      </c>
      <c r="J1133">
        <v>2.3221835660191899E-11</v>
      </c>
      <c r="K1133">
        <v>6.8189640499557105E-11</v>
      </c>
      <c r="L1133">
        <v>0.99999999990858801</v>
      </c>
    </row>
    <row r="1134" spans="1:12" x14ac:dyDescent="0.2">
      <c r="A1134" t="s">
        <v>7252</v>
      </c>
      <c r="B1134" t="s">
        <v>7253</v>
      </c>
      <c r="C1134" t="s">
        <v>74</v>
      </c>
      <c r="D1134" t="s">
        <v>6339</v>
      </c>
      <c r="E1134" s="1" t="s">
        <v>16</v>
      </c>
      <c r="F1134" t="s">
        <v>11</v>
      </c>
      <c r="G1134" t="s">
        <v>7293</v>
      </c>
      <c r="H1134" t="s">
        <v>7294</v>
      </c>
      <c r="I1134" t="s">
        <v>7295</v>
      </c>
      <c r="J1134">
        <v>6.3278817230231997E-14</v>
      </c>
      <c r="K1134">
        <v>4.54495507499357E-10</v>
      </c>
      <c r="L1134">
        <v>0.99999999954544105</v>
      </c>
    </row>
    <row r="1135" spans="1:12" x14ac:dyDescent="0.2">
      <c r="A1135" t="s">
        <v>7252</v>
      </c>
      <c r="B1135" t="s">
        <v>7253</v>
      </c>
      <c r="C1135" t="s">
        <v>14</v>
      </c>
      <c r="D1135" t="s">
        <v>6339</v>
      </c>
      <c r="E1135" s="1" t="s">
        <v>16</v>
      </c>
      <c r="F1135" t="s">
        <v>11</v>
      </c>
      <c r="G1135" t="s">
        <v>7264</v>
      </c>
      <c r="H1135" t="s">
        <v>7265</v>
      </c>
      <c r="I1135" t="s">
        <v>7266</v>
      </c>
      <c r="J1135">
        <v>2.0473796659505102E-14</v>
      </c>
      <c r="K1135">
        <v>5.9319597913261496E-10</v>
      </c>
      <c r="L1135">
        <v>0.99999999940678397</v>
      </c>
    </row>
    <row r="1136" spans="1:12" x14ac:dyDescent="0.2">
      <c r="A1136" t="s">
        <v>3626</v>
      </c>
      <c r="B1136" t="s">
        <v>3627</v>
      </c>
      <c r="C1136" t="s">
        <v>14</v>
      </c>
      <c r="D1136" t="s">
        <v>3036</v>
      </c>
      <c r="E1136" s="1" t="s">
        <v>16</v>
      </c>
      <c r="F1136" t="s">
        <v>10</v>
      </c>
      <c r="G1136" t="s">
        <v>3628</v>
      </c>
      <c r="H1136" t="s">
        <v>3629</v>
      </c>
      <c r="I1136" t="s">
        <v>3630</v>
      </c>
      <c r="J1136">
        <v>2.86530280936937E-18</v>
      </c>
      <c r="K1136">
        <v>0.99998856927736901</v>
      </c>
      <c r="L1136">
        <v>1.1430722630866801E-5</v>
      </c>
    </row>
    <row r="1137" spans="1:12" x14ac:dyDescent="0.2">
      <c r="A1137" t="s">
        <v>4821</v>
      </c>
      <c r="B1137" t="s">
        <v>4822</v>
      </c>
      <c r="C1137" t="s">
        <v>14</v>
      </c>
      <c r="D1137" t="s">
        <v>4127</v>
      </c>
      <c r="E1137" s="1" t="s">
        <v>16</v>
      </c>
      <c r="F1137" t="s">
        <v>11</v>
      </c>
      <c r="G1137" t="s">
        <v>4823</v>
      </c>
      <c r="H1137" t="s">
        <v>4824</v>
      </c>
      <c r="I1137" t="s">
        <v>4825</v>
      </c>
      <c r="J1137">
        <v>4.7634711763338697E-6</v>
      </c>
      <c r="K1137">
        <v>2.71405250813591E-10</v>
      </c>
      <c r="L1137">
        <v>0.99999523625741804</v>
      </c>
    </row>
    <row r="1138" spans="1:12" x14ac:dyDescent="0.2">
      <c r="A1138" t="s">
        <v>5366</v>
      </c>
      <c r="B1138" t="s">
        <v>5367</v>
      </c>
      <c r="C1138" t="s">
        <v>74</v>
      </c>
      <c r="D1138" t="s">
        <v>4127</v>
      </c>
      <c r="E1138" s="1" t="s">
        <v>16</v>
      </c>
      <c r="F1138" t="s">
        <v>11</v>
      </c>
      <c r="G1138" t="s">
        <v>5375</v>
      </c>
      <c r="H1138" t="s">
        <v>5376</v>
      </c>
      <c r="I1138" t="s">
        <v>5377</v>
      </c>
      <c r="J1138">
        <v>1.40732213744677E-2</v>
      </c>
      <c r="K1138">
        <v>9.8572744101652305E-6</v>
      </c>
      <c r="L1138">
        <v>0.98591692135112197</v>
      </c>
    </row>
    <row r="1139" spans="1:12" x14ac:dyDescent="0.2">
      <c r="A1139" t="s">
        <v>5366</v>
      </c>
      <c r="B1139" t="s">
        <v>5367</v>
      </c>
      <c r="C1139" t="s">
        <v>660</v>
      </c>
      <c r="D1139" t="s">
        <v>4127</v>
      </c>
      <c r="E1139" s="1" t="s">
        <v>330</v>
      </c>
      <c r="F1139" t="s">
        <v>11</v>
      </c>
      <c r="G1139" t="s">
        <v>5368</v>
      </c>
      <c r="H1139" t="s">
        <v>5369</v>
      </c>
      <c r="I1139" t="s">
        <v>5370</v>
      </c>
      <c r="J1139">
        <v>2.74008270602986E-3</v>
      </c>
      <c r="K1139">
        <v>1.70514702883948E-13</v>
      </c>
      <c r="L1139">
        <v>0.99725991729380004</v>
      </c>
    </row>
    <row r="1140" spans="1:12" x14ac:dyDescent="0.2">
      <c r="A1140" t="s">
        <v>5366</v>
      </c>
      <c r="B1140" t="s">
        <v>5367</v>
      </c>
      <c r="C1140" t="s">
        <v>660</v>
      </c>
      <c r="D1140" t="s">
        <v>4127</v>
      </c>
      <c r="E1140" s="1" t="s">
        <v>330</v>
      </c>
      <c r="F1140" t="s">
        <v>11</v>
      </c>
      <c r="G1140" t="s">
        <v>5373</v>
      </c>
      <c r="H1140" t="s">
        <v>5374</v>
      </c>
      <c r="I1140" t="s">
        <v>19</v>
      </c>
      <c r="J1140">
        <v>3.9816305218128501E-5</v>
      </c>
      <c r="K1140">
        <v>9.0091920656291902E-12</v>
      </c>
      <c r="L1140">
        <v>0.999960183685773</v>
      </c>
    </row>
    <row r="1141" spans="1:12" x14ac:dyDescent="0.2">
      <c r="A1141" t="s">
        <v>5366</v>
      </c>
      <c r="B1141" t="s">
        <v>5367</v>
      </c>
      <c r="C1141" t="s">
        <v>14</v>
      </c>
      <c r="D1141" t="s">
        <v>4127</v>
      </c>
      <c r="E1141" s="1" t="s">
        <v>16</v>
      </c>
      <c r="F1141" t="s">
        <v>11</v>
      </c>
      <c r="G1141" t="s">
        <v>19</v>
      </c>
      <c r="H1141" t="s">
        <v>5371</v>
      </c>
      <c r="I1141" t="s">
        <v>5372</v>
      </c>
      <c r="J1141">
        <v>2.3106545203362398E-5</v>
      </c>
      <c r="K1141">
        <v>7.9316164577827895E-11</v>
      </c>
      <c r="L1141">
        <v>0.99997689337548001</v>
      </c>
    </row>
    <row r="1142" spans="1:12" x14ac:dyDescent="0.2">
      <c r="A1142" t="s">
        <v>965</v>
      </c>
      <c r="B1142" t="s">
        <v>966</v>
      </c>
      <c r="C1142" t="s">
        <v>14</v>
      </c>
      <c r="D1142" t="s">
        <v>407</v>
      </c>
      <c r="E1142" s="1" t="s">
        <v>16</v>
      </c>
      <c r="F1142" t="s">
        <v>10</v>
      </c>
      <c r="G1142" t="s">
        <v>650</v>
      </c>
      <c r="H1142" t="s">
        <v>967</v>
      </c>
      <c r="I1142" t="s">
        <v>19</v>
      </c>
      <c r="J1142">
        <v>3.7067645731490598E-21</v>
      </c>
      <c r="K1142">
        <v>1</v>
      </c>
      <c r="L1142">
        <v>1.58531776769982E-19</v>
      </c>
    </row>
    <row r="1143" spans="1:12" x14ac:dyDescent="0.2">
      <c r="A1143" t="s">
        <v>2006</v>
      </c>
      <c r="B1143" t="s">
        <v>2014</v>
      </c>
      <c r="C1143" t="s">
        <v>74</v>
      </c>
      <c r="D1143" t="s">
        <v>407</v>
      </c>
      <c r="E1143" s="1" t="s">
        <v>16</v>
      </c>
      <c r="F1143" t="s">
        <v>11</v>
      </c>
      <c r="G1143" t="s">
        <v>2015</v>
      </c>
      <c r="H1143" t="s">
        <v>2016</v>
      </c>
      <c r="I1143" t="s">
        <v>2017</v>
      </c>
      <c r="J1143">
        <v>4.3926245960358803E-5</v>
      </c>
      <c r="K1143">
        <v>1.6941384154941899E-9</v>
      </c>
      <c r="L1143">
        <v>0.999956072059901</v>
      </c>
    </row>
    <row r="1144" spans="1:12" x14ac:dyDescent="0.2">
      <c r="A1144" t="s">
        <v>2006</v>
      </c>
      <c r="B1144" t="s">
        <v>2010</v>
      </c>
      <c r="C1144" t="s">
        <v>74</v>
      </c>
      <c r="D1144" t="s">
        <v>407</v>
      </c>
      <c r="E1144" s="1" t="s">
        <v>16</v>
      </c>
      <c r="F1144" t="s">
        <v>11</v>
      </c>
      <c r="G1144" t="s">
        <v>2011</v>
      </c>
      <c r="H1144" t="s">
        <v>2012</v>
      </c>
      <c r="I1144" t="s">
        <v>2013</v>
      </c>
      <c r="J1144">
        <v>5.9218427413802498E-9</v>
      </c>
      <c r="K1144">
        <v>2.2066387690319698E-9</v>
      </c>
      <c r="L1144">
        <v>0.999999991871518</v>
      </c>
    </row>
    <row r="1145" spans="1:12" x14ac:dyDescent="0.2">
      <c r="A1145" t="s">
        <v>2006</v>
      </c>
      <c r="B1145" t="s">
        <v>2007</v>
      </c>
      <c r="C1145" t="s">
        <v>14</v>
      </c>
      <c r="D1145" t="s">
        <v>407</v>
      </c>
      <c r="E1145" s="1" t="s">
        <v>16</v>
      </c>
      <c r="F1145" t="s">
        <v>10</v>
      </c>
      <c r="G1145" t="s">
        <v>2008</v>
      </c>
      <c r="H1145" t="s">
        <v>2009</v>
      </c>
      <c r="I1145" t="s">
        <v>19</v>
      </c>
      <c r="J1145">
        <v>3.8552917071695403E-24</v>
      </c>
      <c r="K1145">
        <v>1</v>
      </c>
      <c r="L1145">
        <v>1.12509207560952E-17</v>
      </c>
    </row>
    <row r="1146" spans="1:12" x14ac:dyDescent="0.2">
      <c r="A1146" t="s">
        <v>3232</v>
      </c>
      <c r="B1146" t="s">
        <v>3233</v>
      </c>
      <c r="C1146" t="s">
        <v>14</v>
      </c>
      <c r="D1146" t="s">
        <v>3036</v>
      </c>
      <c r="E1146" s="1" t="s">
        <v>16</v>
      </c>
      <c r="F1146" t="s">
        <v>10</v>
      </c>
      <c r="G1146" t="s">
        <v>3234</v>
      </c>
      <c r="H1146" t="s">
        <v>3235</v>
      </c>
      <c r="I1146" t="s">
        <v>3236</v>
      </c>
      <c r="J1146">
        <v>1.3591120851187599E-22</v>
      </c>
      <c r="K1146">
        <v>0.99999999959587005</v>
      </c>
      <c r="L1146">
        <v>4.0413037933647099E-10</v>
      </c>
    </row>
    <row r="1147" spans="1:12" x14ac:dyDescent="0.2">
      <c r="A1147" t="s">
        <v>1943</v>
      </c>
      <c r="B1147" t="s">
        <v>1948</v>
      </c>
      <c r="C1147" t="s">
        <v>74</v>
      </c>
      <c r="D1147" t="s">
        <v>407</v>
      </c>
      <c r="E1147" s="1" t="s">
        <v>16</v>
      </c>
      <c r="F1147" t="s">
        <v>11</v>
      </c>
      <c r="G1147" t="s">
        <v>1953</v>
      </c>
      <c r="H1147" t="s">
        <v>1954</v>
      </c>
      <c r="I1147" t="s">
        <v>1955</v>
      </c>
      <c r="J1147">
        <v>3.2336028514179198E-6</v>
      </c>
      <c r="K1147">
        <v>2.0549536049445399E-12</v>
      </c>
      <c r="L1147">
        <v>0.99999676639509405</v>
      </c>
    </row>
    <row r="1148" spans="1:12" x14ac:dyDescent="0.2">
      <c r="A1148" t="s">
        <v>1943</v>
      </c>
      <c r="B1148" t="s">
        <v>2978</v>
      </c>
      <c r="C1148" t="s">
        <v>74</v>
      </c>
      <c r="D1148" t="s">
        <v>2909</v>
      </c>
      <c r="E1148" s="1" t="s">
        <v>16</v>
      </c>
      <c r="F1148" t="s">
        <v>11</v>
      </c>
      <c r="G1148" t="s">
        <v>2979</v>
      </c>
      <c r="H1148" t="s">
        <v>2980</v>
      </c>
      <c r="I1148" t="s">
        <v>2981</v>
      </c>
      <c r="J1148">
        <v>1.0989783856191301E-6</v>
      </c>
      <c r="K1148">
        <v>5.1431512210132399E-7</v>
      </c>
      <c r="L1148">
        <v>0.99999838670649199</v>
      </c>
    </row>
    <row r="1149" spans="1:12" x14ac:dyDescent="0.2">
      <c r="A1149" t="s">
        <v>1943</v>
      </c>
      <c r="B1149" t="s">
        <v>1944</v>
      </c>
      <c r="C1149" t="s">
        <v>14</v>
      </c>
      <c r="D1149" t="s">
        <v>407</v>
      </c>
      <c r="E1149" s="1" t="s">
        <v>16</v>
      </c>
      <c r="F1149" t="s">
        <v>11</v>
      </c>
      <c r="G1149" t="s">
        <v>1945</v>
      </c>
      <c r="H1149" t="s">
        <v>1946</v>
      </c>
      <c r="I1149" t="s">
        <v>1947</v>
      </c>
      <c r="J1149">
        <v>7.01521747890959E-7</v>
      </c>
      <c r="K1149">
        <v>5.1525695378183405E-7</v>
      </c>
      <c r="L1149">
        <v>0.99999878322129798</v>
      </c>
    </row>
    <row r="1150" spans="1:12" x14ac:dyDescent="0.2">
      <c r="A1150" t="s">
        <v>1943</v>
      </c>
      <c r="B1150" t="s">
        <v>1948</v>
      </c>
      <c r="C1150" t="s">
        <v>74</v>
      </c>
      <c r="D1150" t="s">
        <v>407</v>
      </c>
      <c r="E1150" s="1" t="s">
        <v>16</v>
      </c>
      <c r="F1150" t="s">
        <v>11</v>
      </c>
      <c r="G1150" t="s">
        <v>19</v>
      </c>
      <c r="H1150" t="s">
        <v>1949</v>
      </c>
      <c r="I1150" t="s">
        <v>1950</v>
      </c>
      <c r="J1150">
        <v>2.8968963428603801E-8</v>
      </c>
      <c r="K1150">
        <v>5.7918044463479601E-10</v>
      </c>
      <c r="L1150">
        <v>0.99999997045185596</v>
      </c>
    </row>
    <row r="1151" spans="1:12" x14ac:dyDescent="0.2">
      <c r="A1151" t="s">
        <v>1943</v>
      </c>
      <c r="B1151" t="s">
        <v>1948</v>
      </c>
      <c r="C1151" t="s">
        <v>74</v>
      </c>
      <c r="D1151" t="s">
        <v>407</v>
      </c>
      <c r="E1151" s="1" t="s">
        <v>16</v>
      </c>
      <c r="F1151" t="s">
        <v>11</v>
      </c>
      <c r="G1151" t="s">
        <v>1949</v>
      </c>
      <c r="H1151" t="s">
        <v>1951</v>
      </c>
      <c r="I1151" t="s">
        <v>1952</v>
      </c>
      <c r="J1151">
        <v>4.9843766391719496E-10</v>
      </c>
      <c r="K1151">
        <v>5.0815383736536199E-11</v>
      </c>
      <c r="L1151">
        <v>0.99999999945074702</v>
      </c>
    </row>
    <row r="1152" spans="1:12" x14ac:dyDescent="0.2">
      <c r="A1152" t="s">
        <v>136</v>
      </c>
      <c r="B1152" t="s">
        <v>137</v>
      </c>
      <c r="C1152" t="s">
        <v>14</v>
      </c>
      <c r="D1152" t="s">
        <v>96</v>
      </c>
      <c r="E1152" s="1" t="s">
        <v>16</v>
      </c>
      <c r="F1152" t="s">
        <v>10</v>
      </c>
      <c r="G1152" t="s">
        <v>138</v>
      </c>
      <c r="H1152" t="s">
        <v>139</v>
      </c>
      <c r="I1152" t="s">
        <v>140</v>
      </c>
      <c r="J1152">
        <v>4.3028497057641998E-8</v>
      </c>
      <c r="K1152">
        <v>0.95519536603247202</v>
      </c>
      <c r="L1152">
        <v>4.4804590939031601E-2</v>
      </c>
    </row>
    <row r="1153" spans="1:12" x14ac:dyDescent="0.2">
      <c r="A1153" t="s">
        <v>8058</v>
      </c>
      <c r="B1153" t="s">
        <v>8059</v>
      </c>
      <c r="C1153" t="s">
        <v>74</v>
      </c>
      <c r="D1153" t="s">
        <v>6339</v>
      </c>
      <c r="E1153" s="1" t="s">
        <v>16</v>
      </c>
      <c r="F1153" t="s">
        <v>11</v>
      </c>
      <c r="G1153" t="s">
        <v>8069</v>
      </c>
      <c r="H1153" t="s">
        <v>8070</v>
      </c>
      <c r="I1153" t="s">
        <v>8071</v>
      </c>
      <c r="J1153">
        <v>0.19478503602238401</v>
      </c>
      <c r="K1153">
        <v>2.3317894168832998E-9</v>
      </c>
      <c r="L1153">
        <v>0.80521496164582596</v>
      </c>
    </row>
    <row r="1154" spans="1:12" x14ac:dyDescent="0.2">
      <c r="A1154" t="s">
        <v>8058</v>
      </c>
      <c r="B1154" t="s">
        <v>8059</v>
      </c>
      <c r="C1154" t="s">
        <v>613</v>
      </c>
      <c r="D1154" t="s">
        <v>6339</v>
      </c>
      <c r="E1154" s="1" t="s">
        <v>16</v>
      </c>
      <c r="F1154" t="s">
        <v>11</v>
      </c>
      <c r="G1154" t="s">
        <v>8114</v>
      </c>
      <c r="H1154" t="s">
        <v>8115</v>
      </c>
      <c r="I1154" t="s">
        <v>8116</v>
      </c>
      <c r="J1154">
        <v>5.2913351092160601E-3</v>
      </c>
      <c r="K1154">
        <v>6.8590482274693196E-7</v>
      </c>
      <c r="L1154">
        <v>0.99470797898596097</v>
      </c>
    </row>
    <row r="1155" spans="1:12" x14ac:dyDescent="0.2">
      <c r="A1155" t="s">
        <v>8058</v>
      </c>
      <c r="B1155" t="s">
        <v>8075</v>
      </c>
      <c r="C1155" t="s">
        <v>613</v>
      </c>
      <c r="D1155" t="s">
        <v>6339</v>
      </c>
      <c r="E1155" s="1" t="s">
        <v>16</v>
      </c>
      <c r="F1155" t="s">
        <v>11</v>
      </c>
      <c r="G1155" t="s">
        <v>8118</v>
      </c>
      <c r="H1155" t="s">
        <v>8120</v>
      </c>
      <c r="I1155" t="s">
        <v>8121</v>
      </c>
      <c r="J1155">
        <v>8.5684930910464099E-5</v>
      </c>
      <c r="K1155">
        <v>3.7435993309433998E-7</v>
      </c>
      <c r="L1155">
        <v>0.99991394070915596</v>
      </c>
    </row>
    <row r="1156" spans="1:12" x14ac:dyDescent="0.2">
      <c r="A1156" t="s">
        <v>8058</v>
      </c>
      <c r="B1156" t="s">
        <v>8111</v>
      </c>
      <c r="C1156" t="s">
        <v>613</v>
      </c>
      <c r="D1156" t="s">
        <v>6339</v>
      </c>
      <c r="E1156" s="1" t="s">
        <v>16</v>
      </c>
      <c r="F1156" t="s">
        <v>11</v>
      </c>
      <c r="G1156" t="s">
        <v>8109</v>
      </c>
      <c r="H1156" t="s">
        <v>8112</v>
      </c>
      <c r="I1156" t="s">
        <v>8113</v>
      </c>
      <c r="J1156">
        <v>5.4608741585758103E-5</v>
      </c>
      <c r="K1156">
        <v>3.27137433109731E-12</v>
      </c>
      <c r="L1156">
        <v>0.99994539125514303</v>
      </c>
    </row>
    <row r="1157" spans="1:12" x14ac:dyDescent="0.2">
      <c r="A1157" t="s">
        <v>8058</v>
      </c>
      <c r="B1157" t="s">
        <v>8107</v>
      </c>
      <c r="C1157" t="s">
        <v>613</v>
      </c>
      <c r="D1157" t="s">
        <v>6339</v>
      </c>
      <c r="E1157" s="1" t="s">
        <v>16</v>
      </c>
      <c r="F1157" t="s">
        <v>11</v>
      </c>
      <c r="G1157" t="s">
        <v>8108</v>
      </c>
      <c r="H1157" t="s">
        <v>8109</v>
      </c>
      <c r="I1157" t="s">
        <v>8110</v>
      </c>
      <c r="J1157">
        <v>5.3065761914051098E-5</v>
      </c>
      <c r="K1157">
        <v>3.4950249541493001E-12</v>
      </c>
      <c r="L1157">
        <v>0.99994693423459102</v>
      </c>
    </row>
    <row r="1158" spans="1:12" x14ac:dyDescent="0.2">
      <c r="A1158" t="s">
        <v>8058</v>
      </c>
      <c r="B1158" t="s">
        <v>8059</v>
      </c>
      <c r="C1158" t="s">
        <v>74</v>
      </c>
      <c r="D1158" t="s">
        <v>6339</v>
      </c>
      <c r="E1158" s="1" t="s">
        <v>16</v>
      </c>
      <c r="F1158" t="s">
        <v>11</v>
      </c>
      <c r="G1158" t="s">
        <v>8122</v>
      </c>
      <c r="H1158" t="s">
        <v>8123</v>
      </c>
      <c r="I1158" t="s">
        <v>8124</v>
      </c>
      <c r="J1158">
        <v>1.98817058548312E-5</v>
      </c>
      <c r="K1158">
        <v>3.7356498769671E-10</v>
      </c>
      <c r="L1158">
        <v>0.99998011792057995</v>
      </c>
    </row>
    <row r="1159" spans="1:12" x14ac:dyDescent="0.2">
      <c r="A1159" t="s">
        <v>8058</v>
      </c>
      <c r="B1159" t="s">
        <v>8078</v>
      </c>
      <c r="C1159" t="s">
        <v>74</v>
      </c>
      <c r="D1159" t="s">
        <v>6339</v>
      </c>
      <c r="E1159" s="1" t="s">
        <v>16</v>
      </c>
      <c r="F1159" t="s">
        <v>11</v>
      </c>
      <c r="G1159" t="s">
        <v>8105</v>
      </c>
      <c r="H1159" t="s">
        <v>8106</v>
      </c>
      <c r="I1159" t="s">
        <v>19</v>
      </c>
      <c r="J1159">
        <v>6.6346122576976501E-6</v>
      </c>
      <c r="K1159">
        <v>6.6639474526225997E-2</v>
      </c>
      <c r="L1159">
        <v>0.93335389086151599</v>
      </c>
    </row>
    <row r="1160" spans="1:12" x14ac:dyDescent="0.2">
      <c r="A1160" t="s">
        <v>8058</v>
      </c>
      <c r="B1160" t="s">
        <v>8059</v>
      </c>
      <c r="C1160" t="s">
        <v>613</v>
      </c>
      <c r="D1160" t="s">
        <v>6339</v>
      </c>
      <c r="E1160" s="1" t="s">
        <v>16</v>
      </c>
      <c r="F1160" t="s">
        <v>11</v>
      </c>
      <c r="G1160" t="s">
        <v>8117</v>
      </c>
      <c r="H1160" t="s">
        <v>8118</v>
      </c>
      <c r="I1160" t="s">
        <v>8119</v>
      </c>
      <c r="J1160">
        <v>5.9623412654193996E-6</v>
      </c>
      <c r="K1160">
        <v>1.06047476239132E-12</v>
      </c>
      <c r="L1160">
        <v>0.99999403765767403</v>
      </c>
    </row>
    <row r="1161" spans="1:12" x14ac:dyDescent="0.2">
      <c r="A1161" t="s">
        <v>8058</v>
      </c>
      <c r="B1161" t="s">
        <v>8098</v>
      </c>
      <c r="C1161" t="s">
        <v>74</v>
      </c>
      <c r="D1161" t="s">
        <v>6339</v>
      </c>
      <c r="E1161" s="1" t="s">
        <v>16</v>
      </c>
      <c r="F1161" t="s">
        <v>11</v>
      </c>
      <c r="G1161" t="s">
        <v>8099</v>
      </c>
      <c r="H1161" t="s">
        <v>8100</v>
      </c>
      <c r="I1161" t="s">
        <v>8101</v>
      </c>
      <c r="J1161">
        <v>3.35730255485377E-6</v>
      </c>
      <c r="K1161">
        <v>7.8233338185167906E-8</v>
      </c>
      <c r="L1161">
        <v>0.99999656446410701</v>
      </c>
    </row>
    <row r="1162" spans="1:12" x14ac:dyDescent="0.2">
      <c r="A1162" t="s">
        <v>8058</v>
      </c>
      <c r="B1162" t="s">
        <v>8075</v>
      </c>
      <c r="C1162" t="s">
        <v>74</v>
      </c>
      <c r="D1162" t="s">
        <v>6339</v>
      </c>
      <c r="E1162" s="1" t="s">
        <v>16</v>
      </c>
      <c r="F1162" t="s">
        <v>11</v>
      </c>
      <c r="G1162" t="s">
        <v>8079</v>
      </c>
      <c r="H1162" t="s">
        <v>8081</v>
      </c>
      <c r="I1162" t="s">
        <v>8082</v>
      </c>
      <c r="J1162">
        <v>2.37633450076803E-6</v>
      </c>
      <c r="K1162">
        <v>9.8671464623488998E-10</v>
      </c>
      <c r="L1162">
        <v>0.999997622678785</v>
      </c>
    </row>
    <row r="1163" spans="1:12" x14ac:dyDescent="0.2">
      <c r="A1163" t="s">
        <v>8058</v>
      </c>
      <c r="B1163" t="s">
        <v>8095</v>
      </c>
      <c r="C1163" t="s">
        <v>74</v>
      </c>
      <c r="D1163" t="s">
        <v>6339</v>
      </c>
      <c r="E1163" s="1" t="s">
        <v>16</v>
      </c>
      <c r="F1163" t="s">
        <v>11</v>
      </c>
      <c r="G1163" t="s">
        <v>8093</v>
      </c>
      <c r="H1163" t="s">
        <v>8096</v>
      </c>
      <c r="I1163" t="s">
        <v>8097</v>
      </c>
      <c r="J1163">
        <v>2.19308183252202E-6</v>
      </c>
      <c r="K1163">
        <v>4.8039258343495802E-8</v>
      </c>
      <c r="L1163">
        <v>0.99999775887890896</v>
      </c>
    </row>
    <row r="1164" spans="1:12" x14ac:dyDescent="0.2">
      <c r="A1164" t="s">
        <v>8058</v>
      </c>
      <c r="B1164" t="s">
        <v>8059</v>
      </c>
      <c r="C1164" t="s">
        <v>74</v>
      </c>
      <c r="D1164" t="s">
        <v>6339</v>
      </c>
      <c r="E1164" s="1" t="s">
        <v>16</v>
      </c>
      <c r="F1164" t="s">
        <v>11</v>
      </c>
      <c r="G1164" t="s">
        <v>8091</v>
      </c>
      <c r="H1164" t="s">
        <v>8092</v>
      </c>
      <c r="I1164" t="s">
        <v>19</v>
      </c>
      <c r="J1164">
        <v>1.73817570144052E-6</v>
      </c>
      <c r="K1164">
        <v>1.07347647240398E-8</v>
      </c>
      <c r="L1164">
        <v>0.999998251089534</v>
      </c>
    </row>
    <row r="1165" spans="1:12" x14ac:dyDescent="0.2">
      <c r="A1165" t="s">
        <v>8058</v>
      </c>
      <c r="B1165" t="s">
        <v>8059</v>
      </c>
      <c r="C1165" t="s">
        <v>74</v>
      </c>
      <c r="D1165" t="s">
        <v>6339</v>
      </c>
      <c r="E1165" s="1" t="s">
        <v>16</v>
      </c>
      <c r="F1165" t="s">
        <v>11</v>
      </c>
      <c r="G1165" t="s">
        <v>19</v>
      </c>
      <c r="H1165" t="s">
        <v>8093</v>
      </c>
      <c r="I1165" t="s">
        <v>8094</v>
      </c>
      <c r="J1165">
        <v>1.4537040504135399E-6</v>
      </c>
      <c r="K1165">
        <v>1.7959361094503199E-7</v>
      </c>
      <c r="L1165">
        <v>0.99999836670233899</v>
      </c>
    </row>
    <row r="1166" spans="1:12" x14ac:dyDescent="0.2">
      <c r="A1166" t="s">
        <v>8058</v>
      </c>
      <c r="B1166" t="s">
        <v>8078</v>
      </c>
      <c r="C1166" t="s">
        <v>74</v>
      </c>
      <c r="D1166" t="s">
        <v>6339</v>
      </c>
      <c r="E1166" s="1" t="s">
        <v>16</v>
      </c>
      <c r="F1166" t="s">
        <v>11</v>
      </c>
      <c r="G1166" t="s">
        <v>8076</v>
      </c>
      <c r="H1166" t="s">
        <v>8079</v>
      </c>
      <c r="I1166" t="s">
        <v>8080</v>
      </c>
      <c r="J1166">
        <v>9.3775262981713199E-7</v>
      </c>
      <c r="K1166">
        <v>3.7631132805100601E-12</v>
      </c>
      <c r="L1166">
        <v>0.99999906224360702</v>
      </c>
    </row>
    <row r="1167" spans="1:12" x14ac:dyDescent="0.2">
      <c r="A1167" t="s">
        <v>8058</v>
      </c>
      <c r="B1167" t="s">
        <v>8059</v>
      </c>
      <c r="C1167" t="s">
        <v>14</v>
      </c>
      <c r="D1167" t="s">
        <v>6339</v>
      </c>
      <c r="E1167" s="1" t="s">
        <v>16</v>
      </c>
      <c r="F1167" t="s">
        <v>11</v>
      </c>
      <c r="G1167" t="s">
        <v>8063</v>
      </c>
      <c r="H1167" t="s">
        <v>8064</v>
      </c>
      <c r="I1167" t="s">
        <v>8065</v>
      </c>
      <c r="J1167">
        <v>4.8635355074844601E-7</v>
      </c>
      <c r="K1167">
        <v>4.0979098361364899E-5</v>
      </c>
      <c r="L1167">
        <v>0.99995853454808803</v>
      </c>
    </row>
    <row r="1168" spans="1:12" x14ac:dyDescent="0.2">
      <c r="A1168" t="s">
        <v>8058</v>
      </c>
      <c r="B1168" t="s">
        <v>8059</v>
      </c>
      <c r="C1168" t="s">
        <v>74</v>
      </c>
      <c r="D1168" t="s">
        <v>6339</v>
      </c>
      <c r="E1168" s="1" t="s">
        <v>16</v>
      </c>
      <c r="F1168" t="s">
        <v>11</v>
      </c>
      <c r="G1168" t="s">
        <v>8072</v>
      </c>
      <c r="H1168" t="s">
        <v>8073</v>
      </c>
      <c r="I1168" t="s">
        <v>8074</v>
      </c>
      <c r="J1168">
        <v>2.9792597025887398E-7</v>
      </c>
      <c r="K1168">
        <v>1.1139865823668799E-4</v>
      </c>
      <c r="L1168">
        <v>0.99988830341579304</v>
      </c>
    </row>
    <row r="1169" spans="1:12" x14ac:dyDescent="0.2">
      <c r="A1169" t="s">
        <v>8058</v>
      </c>
      <c r="B1169" t="s">
        <v>8086</v>
      </c>
      <c r="C1169" t="s">
        <v>74</v>
      </c>
      <c r="D1169" t="s">
        <v>6339</v>
      </c>
      <c r="E1169" s="1" t="s">
        <v>16</v>
      </c>
      <c r="F1169" t="s">
        <v>11</v>
      </c>
      <c r="G1169" t="s">
        <v>8084</v>
      </c>
      <c r="H1169" t="s">
        <v>8087</v>
      </c>
      <c r="I1169" t="s">
        <v>8088</v>
      </c>
      <c r="J1169">
        <v>1.8998131670715501E-7</v>
      </c>
      <c r="K1169">
        <v>1.0360864669857E-10</v>
      </c>
      <c r="L1169">
        <v>0.99999980991507398</v>
      </c>
    </row>
    <row r="1170" spans="1:12" x14ac:dyDescent="0.2">
      <c r="A1170" t="s">
        <v>8058</v>
      </c>
      <c r="B1170" t="s">
        <v>8075</v>
      </c>
      <c r="C1170" t="s">
        <v>74</v>
      </c>
      <c r="D1170" t="s">
        <v>6339</v>
      </c>
      <c r="E1170" s="1" t="s">
        <v>16</v>
      </c>
      <c r="F1170" t="s">
        <v>11</v>
      </c>
      <c r="G1170" t="s">
        <v>8073</v>
      </c>
      <c r="H1170" t="s">
        <v>8076</v>
      </c>
      <c r="I1170" t="s">
        <v>8077</v>
      </c>
      <c r="J1170">
        <v>8.6286316223581894E-8</v>
      </c>
      <c r="K1170">
        <v>1.2267099552206401E-13</v>
      </c>
      <c r="L1170">
        <v>0.99999991371356101</v>
      </c>
    </row>
    <row r="1171" spans="1:12" x14ac:dyDescent="0.2">
      <c r="A1171" t="s">
        <v>8058</v>
      </c>
      <c r="B1171" t="s">
        <v>8075</v>
      </c>
      <c r="C1171" t="s">
        <v>74</v>
      </c>
      <c r="D1171" t="s">
        <v>6339</v>
      </c>
      <c r="E1171" s="1" t="s">
        <v>16</v>
      </c>
      <c r="F1171" t="s">
        <v>11</v>
      </c>
      <c r="G1171" t="s">
        <v>8087</v>
      </c>
      <c r="H1171" t="s">
        <v>8089</v>
      </c>
      <c r="I1171" t="s">
        <v>8090</v>
      </c>
      <c r="J1171">
        <v>7.1068121679650105E-8</v>
      </c>
      <c r="K1171">
        <v>3.0815477018014501E-9</v>
      </c>
      <c r="L1171">
        <v>0.99999992585033104</v>
      </c>
    </row>
    <row r="1172" spans="1:12" x14ac:dyDescent="0.2">
      <c r="A1172" t="s">
        <v>8058</v>
      </c>
      <c r="B1172" t="s">
        <v>8075</v>
      </c>
      <c r="C1172" t="s">
        <v>74</v>
      </c>
      <c r="D1172" t="s">
        <v>6339</v>
      </c>
      <c r="E1172" s="1" t="s">
        <v>16</v>
      </c>
      <c r="F1172" t="s">
        <v>11</v>
      </c>
      <c r="G1172" t="s">
        <v>8083</v>
      </c>
      <c r="H1172" t="s">
        <v>8084</v>
      </c>
      <c r="I1172" t="s">
        <v>8085</v>
      </c>
      <c r="J1172">
        <v>2.59937695568036E-8</v>
      </c>
      <c r="K1172">
        <v>7.0564476876601705E-8</v>
      </c>
      <c r="L1172">
        <v>0.99999990344175405</v>
      </c>
    </row>
    <row r="1173" spans="1:12" x14ac:dyDescent="0.2">
      <c r="A1173" t="s">
        <v>8058</v>
      </c>
      <c r="B1173" t="s">
        <v>8059</v>
      </c>
      <c r="C1173" t="s">
        <v>74</v>
      </c>
      <c r="D1173" t="s">
        <v>6339</v>
      </c>
      <c r="E1173" s="1" t="s">
        <v>16</v>
      </c>
      <c r="F1173" t="s">
        <v>11</v>
      </c>
      <c r="G1173" t="s">
        <v>8103</v>
      </c>
      <c r="H1173" t="s">
        <v>8105</v>
      </c>
      <c r="I1173" t="s">
        <v>8106</v>
      </c>
      <c r="J1173">
        <v>1.98670726805186E-8</v>
      </c>
      <c r="K1173">
        <v>4.11341523067472E-6</v>
      </c>
      <c r="L1173">
        <v>0.99999586671769702</v>
      </c>
    </row>
    <row r="1174" spans="1:12" x14ac:dyDescent="0.2">
      <c r="A1174" t="s">
        <v>8058</v>
      </c>
      <c r="B1174" t="s">
        <v>8059</v>
      </c>
      <c r="C1174" t="s">
        <v>74</v>
      </c>
      <c r="D1174" t="s">
        <v>6339</v>
      </c>
      <c r="E1174" s="1" t="s">
        <v>16</v>
      </c>
      <c r="F1174" t="s">
        <v>11</v>
      </c>
      <c r="G1174" t="s">
        <v>8102</v>
      </c>
      <c r="H1174" t="s">
        <v>8103</v>
      </c>
      <c r="I1174" t="s">
        <v>8104</v>
      </c>
      <c r="J1174">
        <v>7.1572739711413897E-11</v>
      </c>
      <c r="K1174">
        <v>2.4315179085801599E-8</v>
      </c>
      <c r="L1174">
        <v>0.99999997561324805</v>
      </c>
    </row>
    <row r="1175" spans="1:12" x14ac:dyDescent="0.2">
      <c r="A1175" t="s">
        <v>8058</v>
      </c>
      <c r="B1175" t="s">
        <v>8059</v>
      </c>
      <c r="C1175" t="s">
        <v>14</v>
      </c>
      <c r="D1175" t="s">
        <v>6339</v>
      </c>
      <c r="E1175" s="1" t="s">
        <v>16</v>
      </c>
      <c r="F1175" t="s">
        <v>11</v>
      </c>
      <c r="G1175" t="s">
        <v>8066</v>
      </c>
      <c r="H1175" t="s">
        <v>8067</v>
      </c>
      <c r="I1175" t="s">
        <v>8068</v>
      </c>
      <c r="J1175">
        <v>6.7390412844238396E-13</v>
      </c>
      <c r="K1175">
        <v>1.3893020336549301E-7</v>
      </c>
      <c r="L1175">
        <v>0.99999986106912298</v>
      </c>
    </row>
    <row r="1176" spans="1:12" x14ac:dyDescent="0.2">
      <c r="A1176" t="s">
        <v>8058</v>
      </c>
      <c r="B1176" t="s">
        <v>8059</v>
      </c>
      <c r="C1176" t="s">
        <v>500</v>
      </c>
      <c r="D1176" t="s">
        <v>6339</v>
      </c>
      <c r="E1176" s="1" t="s">
        <v>16</v>
      </c>
      <c r="F1176" t="s">
        <v>11</v>
      </c>
      <c r="G1176" t="s">
        <v>8060</v>
      </c>
      <c r="H1176" t="s">
        <v>8061</v>
      </c>
      <c r="I1176" t="s">
        <v>8062</v>
      </c>
      <c r="J1176">
        <v>4.5400325173110802E-13</v>
      </c>
      <c r="K1176">
        <v>3.3434725915751802E-9</v>
      </c>
      <c r="L1176">
        <v>0.99999999665607298</v>
      </c>
    </row>
    <row r="1177" spans="1:12" x14ac:dyDescent="0.2">
      <c r="A1177" t="s">
        <v>2368</v>
      </c>
      <c r="B1177" t="s">
        <v>2369</v>
      </c>
      <c r="C1177" t="s">
        <v>14</v>
      </c>
      <c r="D1177" t="s">
        <v>407</v>
      </c>
      <c r="E1177" s="1" t="s">
        <v>16</v>
      </c>
      <c r="F1177" t="s">
        <v>10</v>
      </c>
      <c r="G1177" t="s">
        <v>2370</v>
      </c>
      <c r="H1177" t="s">
        <v>2371</v>
      </c>
      <c r="I1177" t="s">
        <v>19</v>
      </c>
      <c r="J1177">
        <v>7.5031474958492402E-21</v>
      </c>
      <c r="K1177">
        <v>1</v>
      </c>
      <c r="L1177">
        <v>3.5381438563426402E-21</v>
      </c>
    </row>
    <row r="1178" spans="1:12" x14ac:dyDescent="0.2">
      <c r="A1178" t="s">
        <v>3353</v>
      </c>
      <c r="B1178" t="s">
        <v>5012</v>
      </c>
      <c r="C1178" t="s">
        <v>74</v>
      </c>
      <c r="D1178" t="s">
        <v>4127</v>
      </c>
      <c r="E1178" s="1" t="s">
        <v>330</v>
      </c>
      <c r="F1178" t="s">
        <v>11</v>
      </c>
      <c r="G1178" t="s">
        <v>19</v>
      </c>
      <c r="H1178" t="s">
        <v>5013</v>
      </c>
      <c r="I1178" t="s">
        <v>5014</v>
      </c>
      <c r="J1178">
        <v>0.19356960672385601</v>
      </c>
      <c r="K1178">
        <v>4.6084044916253301E-10</v>
      </c>
      <c r="L1178">
        <v>0.80643039281530304</v>
      </c>
    </row>
    <row r="1179" spans="1:12" x14ac:dyDescent="0.2">
      <c r="A1179" t="s">
        <v>3353</v>
      </c>
      <c r="B1179" t="s">
        <v>5009</v>
      </c>
      <c r="C1179" t="s">
        <v>74</v>
      </c>
      <c r="D1179" t="s">
        <v>4127</v>
      </c>
      <c r="E1179" s="1" t="s">
        <v>330</v>
      </c>
      <c r="F1179" t="s">
        <v>11</v>
      </c>
      <c r="G1179" t="s">
        <v>5010</v>
      </c>
      <c r="H1179" t="s">
        <v>5011</v>
      </c>
      <c r="I1179" t="s">
        <v>19</v>
      </c>
      <c r="J1179">
        <v>3.9400817308079E-8</v>
      </c>
      <c r="K1179">
        <v>1.1951835848432499E-8</v>
      </c>
      <c r="L1179">
        <v>0.99999994864734698</v>
      </c>
    </row>
    <row r="1180" spans="1:12" x14ac:dyDescent="0.2">
      <c r="A1180" t="s">
        <v>3353</v>
      </c>
      <c r="B1180" t="s">
        <v>3354</v>
      </c>
      <c r="C1180" t="s">
        <v>14</v>
      </c>
      <c r="D1180" t="s">
        <v>3036</v>
      </c>
      <c r="E1180" s="1" t="s">
        <v>16</v>
      </c>
      <c r="F1180" t="s">
        <v>10</v>
      </c>
      <c r="G1180" t="s">
        <v>3186</v>
      </c>
      <c r="H1180" t="s">
        <v>3355</v>
      </c>
      <c r="I1180" t="s">
        <v>19</v>
      </c>
      <c r="J1180">
        <v>4.86046700731855E-36</v>
      </c>
      <c r="K1180">
        <v>1</v>
      </c>
      <c r="L1180">
        <v>4.9661476335802297E-29</v>
      </c>
    </row>
    <row r="1181" spans="1:12" x14ac:dyDescent="0.2">
      <c r="A1181" t="s">
        <v>2419</v>
      </c>
      <c r="B1181" t="s">
        <v>2420</v>
      </c>
      <c r="C1181" t="s">
        <v>14</v>
      </c>
      <c r="D1181" t="s">
        <v>407</v>
      </c>
      <c r="E1181" s="1" t="s">
        <v>16</v>
      </c>
      <c r="F1181" t="s">
        <v>11</v>
      </c>
      <c r="G1181" t="s">
        <v>2421</v>
      </c>
      <c r="H1181" t="s">
        <v>2422</v>
      </c>
      <c r="I1181" t="s">
        <v>19</v>
      </c>
      <c r="J1181">
        <v>3.1955845293775201E-7</v>
      </c>
      <c r="K1181">
        <v>1.49221556692267E-2</v>
      </c>
      <c r="L1181">
        <v>0.98507752477232002</v>
      </c>
    </row>
    <row r="1182" spans="1:12" x14ac:dyDescent="0.2">
      <c r="A1182" t="s">
        <v>2419</v>
      </c>
      <c r="B1182" t="s">
        <v>2423</v>
      </c>
      <c r="C1182" t="s">
        <v>74</v>
      </c>
      <c r="D1182" t="s">
        <v>407</v>
      </c>
      <c r="E1182" s="1" t="s">
        <v>16</v>
      </c>
      <c r="F1182" t="s">
        <v>10</v>
      </c>
      <c r="G1182" t="s">
        <v>19</v>
      </c>
      <c r="H1182" t="s">
        <v>2424</v>
      </c>
      <c r="I1182" t="s">
        <v>2425</v>
      </c>
      <c r="J1182">
        <v>2.4654260406185001E-11</v>
      </c>
      <c r="K1182">
        <v>0.99845427261377995</v>
      </c>
      <c r="L1182">
        <v>1.5457273615662099E-3</v>
      </c>
    </row>
    <row r="1183" spans="1:12" x14ac:dyDescent="0.2">
      <c r="A1183" t="s">
        <v>2419</v>
      </c>
      <c r="B1183" t="s">
        <v>2426</v>
      </c>
      <c r="C1183" t="s">
        <v>74</v>
      </c>
      <c r="D1183" t="s">
        <v>407</v>
      </c>
      <c r="E1183" s="1" t="s">
        <v>16</v>
      </c>
      <c r="F1183" t="s">
        <v>10</v>
      </c>
      <c r="G1183" t="s">
        <v>19</v>
      </c>
      <c r="H1183" t="s">
        <v>2427</v>
      </c>
      <c r="I1183" t="s">
        <v>2428</v>
      </c>
      <c r="J1183">
        <v>2.4654260406185001E-11</v>
      </c>
      <c r="K1183">
        <v>0.99845427261377995</v>
      </c>
      <c r="L1183">
        <v>1.5457273615662099E-3</v>
      </c>
    </row>
    <row r="1184" spans="1:12" x14ac:dyDescent="0.2">
      <c r="A1184" t="s">
        <v>430</v>
      </c>
      <c r="B1184" t="s">
        <v>431</v>
      </c>
      <c r="C1184" t="s">
        <v>14</v>
      </c>
      <c r="D1184" t="s">
        <v>407</v>
      </c>
      <c r="E1184" s="1" t="s">
        <v>16</v>
      </c>
      <c r="F1184" t="s">
        <v>10</v>
      </c>
      <c r="G1184" t="s">
        <v>432</v>
      </c>
      <c r="H1184" t="s">
        <v>433</v>
      </c>
      <c r="I1184" t="s">
        <v>434</v>
      </c>
      <c r="J1184">
        <v>1.01073605051205E-5</v>
      </c>
      <c r="K1184">
        <v>0.511899331609181</v>
      </c>
      <c r="L1184">
        <v>0.48809056103031401</v>
      </c>
    </row>
    <row r="1185" spans="1:12" x14ac:dyDescent="0.2">
      <c r="A1185" t="s">
        <v>430</v>
      </c>
      <c r="B1185" t="s">
        <v>435</v>
      </c>
      <c r="C1185" t="s">
        <v>14</v>
      </c>
      <c r="D1185" t="s">
        <v>407</v>
      </c>
      <c r="E1185" s="1" t="s">
        <v>16</v>
      </c>
      <c r="F1185" t="s">
        <v>11</v>
      </c>
      <c r="G1185" t="s">
        <v>19</v>
      </c>
      <c r="H1185" t="s">
        <v>436</v>
      </c>
      <c r="I1185" t="s">
        <v>437</v>
      </c>
      <c r="J1185">
        <v>2.35948727346517E-7</v>
      </c>
      <c r="K1185">
        <v>9.75501254078245E-7</v>
      </c>
      <c r="L1185">
        <v>0.999998788550019</v>
      </c>
    </row>
    <row r="1186" spans="1:12" x14ac:dyDescent="0.2">
      <c r="A1186" t="s">
        <v>786</v>
      </c>
      <c r="B1186" t="s">
        <v>787</v>
      </c>
      <c r="C1186" t="s">
        <v>14</v>
      </c>
      <c r="D1186" t="s">
        <v>407</v>
      </c>
      <c r="E1186" s="1" t="s">
        <v>16</v>
      </c>
      <c r="F1186" t="s">
        <v>11</v>
      </c>
      <c r="G1186" t="s">
        <v>19</v>
      </c>
      <c r="H1186" t="s">
        <v>788</v>
      </c>
      <c r="I1186" t="s">
        <v>19</v>
      </c>
      <c r="J1186">
        <v>1.09695947519793E-8</v>
      </c>
      <c r="K1186">
        <v>0.46814336765119702</v>
      </c>
      <c r="L1186">
        <v>0.53185662137920797</v>
      </c>
    </row>
    <row r="1187" spans="1:12" x14ac:dyDescent="0.2">
      <c r="A1187" t="s">
        <v>6498</v>
      </c>
      <c r="B1187" t="s">
        <v>6511</v>
      </c>
      <c r="C1187" t="s">
        <v>613</v>
      </c>
      <c r="D1187" t="s">
        <v>6339</v>
      </c>
      <c r="E1187" s="1" t="s">
        <v>16</v>
      </c>
      <c r="F1187" t="s">
        <v>9</v>
      </c>
      <c r="G1187" t="s">
        <v>6522</v>
      </c>
      <c r="H1187" t="s">
        <v>6524</v>
      </c>
      <c r="I1187" t="s">
        <v>6525</v>
      </c>
      <c r="J1187">
        <v>0.98702855090712804</v>
      </c>
      <c r="K1187">
        <v>6.5016329182828903E-7</v>
      </c>
      <c r="L1187">
        <v>1.29707989295803E-2</v>
      </c>
    </row>
    <row r="1188" spans="1:12" x14ac:dyDescent="0.2">
      <c r="A1188" t="s">
        <v>6498</v>
      </c>
      <c r="B1188" t="s">
        <v>6511</v>
      </c>
      <c r="C1188" t="s">
        <v>613</v>
      </c>
      <c r="D1188" t="s">
        <v>6339</v>
      </c>
      <c r="E1188" s="1" t="s">
        <v>16</v>
      </c>
      <c r="F1188" t="s">
        <v>9</v>
      </c>
      <c r="G1188" t="s">
        <v>6524</v>
      </c>
      <c r="H1188" t="s">
        <v>6526</v>
      </c>
      <c r="I1188" t="s">
        <v>6527</v>
      </c>
      <c r="J1188">
        <v>0.953239457110588</v>
      </c>
      <c r="K1188">
        <v>8.4425631041057E-8</v>
      </c>
      <c r="L1188">
        <v>4.6760458463780699E-2</v>
      </c>
    </row>
    <row r="1189" spans="1:12" x14ac:dyDescent="0.2">
      <c r="A1189" t="s">
        <v>6498</v>
      </c>
      <c r="B1189" t="s">
        <v>6503</v>
      </c>
      <c r="C1189" t="s">
        <v>660</v>
      </c>
      <c r="D1189" t="s">
        <v>6339</v>
      </c>
      <c r="E1189" s="1" t="s">
        <v>16</v>
      </c>
      <c r="F1189" t="s">
        <v>9</v>
      </c>
      <c r="G1189" t="s">
        <v>19</v>
      </c>
      <c r="H1189" t="s">
        <v>6509</v>
      </c>
      <c r="I1189" t="s">
        <v>6510</v>
      </c>
      <c r="J1189">
        <v>0.86386765111313302</v>
      </c>
      <c r="K1189">
        <v>1.98403300985264E-7</v>
      </c>
      <c r="L1189">
        <v>0.136132150483566</v>
      </c>
    </row>
    <row r="1190" spans="1:12" x14ac:dyDescent="0.2">
      <c r="A1190" t="s">
        <v>6498</v>
      </c>
      <c r="B1190" t="s">
        <v>6503</v>
      </c>
      <c r="C1190" t="s">
        <v>613</v>
      </c>
      <c r="D1190" t="s">
        <v>6339</v>
      </c>
      <c r="E1190" s="1" t="s">
        <v>16</v>
      </c>
      <c r="F1190" t="s">
        <v>11</v>
      </c>
      <c r="G1190" t="s">
        <v>6521</v>
      </c>
      <c r="H1190" t="s">
        <v>6522</v>
      </c>
      <c r="I1190" t="s">
        <v>6523</v>
      </c>
      <c r="J1190">
        <v>2.9830530408574599E-2</v>
      </c>
      <c r="K1190">
        <v>2.6092542040479299E-9</v>
      </c>
      <c r="L1190">
        <v>0.97016946698217099</v>
      </c>
    </row>
    <row r="1191" spans="1:12" x14ac:dyDescent="0.2">
      <c r="A1191" t="s">
        <v>6498</v>
      </c>
      <c r="B1191" t="s">
        <v>6499</v>
      </c>
      <c r="C1191" t="s">
        <v>74</v>
      </c>
      <c r="D1191" t="s">
        <v>6339</v>
      </c>
      <c r="E1191" s="1" t="s">
        <v>16</v>
      </c>
      <c r="F1191" t="s">
        <v>11</v>
      </c>
      <c r="G1191" t="s">
        <v>6518</v>
      </c>
      <c r="H1191" t="s">
        <v>6519</v>
      </c>
      <c r="I1191" t="s">
        <v>6520</v>
      </c>
      <c r="J1191">
        <v>1.68970389871331E-5</v>
      </c>
      <c r="K1191">
        <v>2.4682993489268201E-9</v>
      </c>
      <c r="L1191">
        <v>0.999983100492713</v>
      </c>
    </row>
    <row r="1192" spans="1:12" x14ac:dyDescent="0.2">
      <c r="A1192" t="s">
        <v>6498</v>
      </c>
      <c r="B1192" t="s">
        <v>6511</v>
      </c>
      <c r="C1192" t="s">
        <v>14</v>
      </c>
      <c r="D1192" t="s">
        <v>6339</v>
      </c>
      <c r="E1192" s="1" t="s">
        <v>16</v>
      </c>
      <c r="F1192" t="s">
        <v>11</v>
      </c>
      <c r="G1192" t="s">
        <v>6512</v>
      </c>
      <c r="H1192" t="s">
        <v>6513</v>
      </c>
      <c r="I1192" t="s">
        <v>6514</v>
      </c>
      <c r="J1192">
        <v>8.3281993904046902E-6</v>
      </c>
      <c r="K1192">
        <v>4.64675756802759E-8</v>
      </c>
      <c r="L1192">
        <v>0.99999162533303398</v>
      </c>
    </row>
    <row r="1193" spans="1:12" x14ac:dyDescent="0.2">
      <c r="A1193" t="s">
        <v>6498</v>
      </c>
      <c r="B1193" t="s">
        <v>6499</v>
      </c>
      <c r="C1193" t="s">
        <v>500</v>
      </c>
      <c r="D1193" t="s">
        <v>6339</v>
      </c>
      <c r="E1193" s="1" t="s">
        <v>16</v>
      </c>
      <c r="F1193" t="s">
        <v>11</v>
      </c>
      <c r="G1193" t="s">
        <v>6500</v>
      </c>
      <c r="H1193" t="s">
        <v>6501</v>
      </c>
      <c r="I1193" t="s">
        <v>6502</v>
      </c>
      <c r="J1193">
        <v>8.8264056370716896E-7</v>
      </c>
      <c r="K1193">
        <v>2.9565970219888002E-7</v>
      </c>
      <c r="L1193">
        <v>0.99999882169973398</v>
      </c>
    </row>
    <row r="1194" spans="1:12" x14ac:dyDescent="0.2">
      <c r="A1194" t="s">
        <v>6498</v>
      </c>
      <c r="B1194" t="s">
        <v>6511</v>
      </c>
      <c r="C1194" t="s">
        <v>74</v>
      </c>
      <c r="D1194" t="s">
        <v>6339</v>
      </c>
      <c r="E1194" s="1" t="s">
        <v>16</v>
      </c>
      <c r="F1194" t="s">
        <v>11</v>
      </c>
      <c r="G1194" t="s">
        <v>6515</v>
      </c>
      <c r="H1194" t="s">
        <v>6516</v>
      </c>
      <c r="I1194" t="s">
        <v>6517</v>
      </c>
      <c r="J1194">
        <v>1.73451045533331E-7</v>
      </c>
      <c r="K1194">
        <v>7.9439999108344593E-12</v>
      </c>
      <c r="L1194">
        <v>0.99999982654101005</v>
      </c>
    </row>
    <row r="1195" spans="1:12" x14ac:dyDescent="0.2">
      <c r="A1195" t="s">
        <v>6498</v>
      </c>
      <c r="B1195" t="s">
        <v>6499</v>
      </c>
      <c r="C1195" t="s">
        <v>500</v>
      </c>
      <c r="D1195" t="s">
        <v>6339</v>
      </c>
      <c r="E1195" s="1" t="s">
        <v>16</v>
      </c>
      <c r="F1195" t="s">
        <v>11</v>
      </c>
      <c r="G1195" t="s">
        <v>6505</v>
      </c>
      <c r="H1195" t="s">
        <v>6507</v>
      </c>
      <c r="I1195" t="s">
        <v>6508</v>
      </c>
      <c r="J1195">
        <v>2.39975754804494E-8</v>
      </c>
      <c r="K1195">
        <v>1.04608572249738E-6</v>
      </c>
      <c r="L1195">
        <v>0.99999892991670203</v>
      </c>
    </row>
    <row r="1196" spans="1:12" x14ac:dyDescent="0.2">
      <c r="A1196" t="s">
        <v>6498</v>
      </c>
      <c r="B1196" t="s">
        <v>6503</v>
      </c>
      <c r="C1196" t="s">
        <v>500</v>
      </c>
      <c r="D1196" t="s">
        <v>6339</v>
      </c>
      <c r="E1196" s="1" t="s">
        <v>16</v>
      </c>
      <c r="F1196" t="s">
        <v>11</v>
      </c>
      <c r="G1196" t="s">
        <v>6504</v>
      </c>
      <c r="H1196" t="s">
        <v>6505</v>
      </c>
      <c r="I1196" t="s">
        <v>6506</v>
      </c>
      <c r="J1196">
        <v>2.6009049210918101E-9</v>
      </c>
      <c r="K1196">
        <v>5.2739096756746598E-8</v>
      </c>
      <c r="L1196">
        <v>0.99999994465999797</v>
      </c>
    </row>
    <row r="1197" spans="1:12" x14ac:dyDescent="0.2">
      <c r="A1197" t="s">
        <v>8703</v>
      </c>
      <c r="B1197" t="s">
        <v>8711</v>
      </c>
      <c r="C1197" t="s">
        <v>660</v>
      </c>
      <c r="D1197" t="s">
        <v>6339</v>
      </c>
      <c r="E1197" s="1" t="s">
        <v>16</v>
      </c>
      <c r="F1197" t="s">
        <v>9</v>
      </c>
      <c r="G1197" t="s">
        <v>8713</v>
      </c>
      <c r="H1197" t="s">
        <v>8715</v>
      </c>
      <c r="I1197" t="s">
        <v>8716</v>
      </c>
      <c r="J1197">
        <v>0.99999994188739705</v>
      </c>
      <c r="K1197">
        <v>7.1626070082812696E-13</v>
      </c>
      <c r="L1197">
        <v>5.8111886313470603E-8</v>
      </c>
    </row>
    <row r="1198" spans="1:12" x14ac:dyDescent="0.2">
      <c r="A1198" t="s">
        <v>8703</v>
      </c>
      <c r="B1198" t="s">
        <v>8711</v>
      </c>
      <c r="C1198" t="s">
        <v>660</v>
      </c>
      <c r="D1198" t="s">
        <v>6339</v>
      </c>
      <c r="E1198" s="1" t="s">
        <v>16</v>
      </c>
      <c r="F1198" t="s">
        <v>9</v>
      </c>
      <c r="G1198" t="s">
        <v>8712</v>
      </c>
      <c r="H1198" t="s">
        <v>8713</v>
      </c>
      <c r="I1198" t="s">
        <v>8714</v>
      </c>
      <c r="J1198">
        <v>0.99999987475635199</v>
      </c>
      <c r="K1198">
        <v>5.5096126071533903E-11</v>
      </c>
      <c r="L1198">
        <v>1.2518855142298399E-7</v>
      </c>
    </row>
    <row r="1199" spans="1:12" x14ac:dyDescent="0.2">
      <c r="A1199" t="s">
        <v>8703</v>
      </c>
      <c r="B1199" t="s">
        <v>8704</v>
      </c>
      <c r="C1199" t="s">
        <v>660</v>
      </c>
      <c r="D1199" t="s">
        <v>6339</v>
      </c>
      <c r="E1199" s="1" t="s">
        <v>16</v>
      </c>
      <c r="F1199" t="s">
        <v>9</v>
      </c>
      <c r="G1199" t="s">
        <v>8708</v>
      </c>
      <c r="H1199" t="s">
        <v>8709</v>
      </c>
      <c r="I1199" t="s">
        <v>8710</v>
      </c>
      <c r="J1199">
        <v>0.99999983670992898</v>
      </c>
      <c r="K1199">
        <v>3.2389060704402502E-13</v>
      </c>
      <c r="L1199">
        <v>1.6328974701133601E-7</v>
      </c>
    </row>
    <row r="1200" spans="1:12" x14ac:dyDescent="0.2">
      <c r="A1200" t="s">
        <v>8703</v>
      </c>
      <c r="B1200" t="s">
        <v>8717</v>
      </c>
      <c r="C1200" t="s">
        <v>500</v>
      </c>
      <c r="D1200" t="s">
        <v>6339</v>
      </c>
      <c r="E1200" s="1" t="s">
        <v>16</v>
      </c>
      <c r="F1200" t="s">
        <v>11</v>
      </c>
      <c r="G1200" t="s">
        <v>8723</v>
      </c>
      <c r="H1200" t="s">
        <v>8724</v>
      </c>
      <c r="I1200" t="s">
        <v>8725</v>
      </c>
      <c r="J1200">
        <v>7.60779431447418E-4</v>
      </c>
      <c r="K1200">
        <v>1.04295860361858E-6</v>
      </c>
      <c r="L1200">
        <v>0.99923817760994904</v>
      </c>
    </row>
    <row r="1201" spans="1:12" x14ac:dyDescent="0.2">
      <c r="A1201" t="s">
        <v>8703</v>
      </c>
      <c r="B1201" t="s">
        <v>8717</v>
      </c>
      <c r="C1201" t="s">
        <v>500</v>
      </c>
      <c r="D1201" t="s">
        <v>6339</v>
      </c>
      <c r="E1201" s="1" t="s">
        <v>16</v>
      </c>
      <c r="F1201" t="s">
        <v>11</v>
      </c>
      <c r="G1201" t="s">
        <v>19</v>
      </c>
      <c r="H1201" t="s">
        <v>8718</v>
      </c>
      <c r="I1201" t="s">
        <v>8719</v>
      </c>
      <c r="J1201">
        <v>3.62548865459653E-7</v>
      </c>
      <c r="K1201">
        <v>9.3786306790160495E-5</v>
      </c>
      <c r="L1201">
        <v>0.99990585114434405</v>
      </c>
    </row>
    <row r="1202" spans="1:12" x14ac:dyDescent="0.2">
      <c r="A1202" t="s">
        <v>8703</v>
      </c>
      <c r="B1202" t="s">
        <v>8717</v>
      </c>
      <c r="C1202" t="s">
        <v>500</v>
      </c>
      <c r="D1202" t="s">
        <v>6339</v>
      </c>
      <c r="E1202" s="1" t="s">
        <v>16</v>
      </c>
      <c r="F1202" t="s">
        <v>11</v>
      </c>
      <c r="G1202" t="s">
        <v>8720</v>
      </c>
      <c r="H1202" t="s">
        <v>8721</v>
      </c>
      <c r="I1202" t="s">
        <v>8722</v>
      </c>
      <c r="J1202">
        <v>1.4301422256572501E-8</v>
      </c>
      <c r="K1202">
        <v>5.27103116932709E-5</v>
      </c>
      <c r="L1202">
        <v>0.99994727538688399</v>
      </c>
    </row>
    <row r="1203" spans="1:12" x14ac:dyDescent="0.2">
      <c r="A1203" t="s">
        <v>8703</v>
      </c>
      <c r="B1203" t="s">
        <v>8704</v>
      </c>
      <c r="C1203" t="s">
        <v>500</v>
      </c>
      <c r="D1203" t="s">
        <v>6339</v>
      </c>
      <c r="E1203" s="1" t="s">
        <v>16</v>
      </c>
      <c r="F1203" t="s">
        <v>11</v>
      </c>
      <c r="G1203" t="s">
        <v>8705</v>
      </c>
      <c r="H1203" t="s">
        <v>8706</v>
      </c>
      <c r="I1203" t="s">
        <v>8707</v>
      </c>
      <c r="J1203">
        <v>9.2776268658492901E-10</v>
      </c>
      <c r="K1203">
        <v>1.32268685296753E-6</v>
      </c>
      <c r="L1203">
        <v>0.99999867638538398</v>
      </c>
    </row>
    <row r="1204" spans="1:12" x14ac:dyDescent="0.2">
      <c r="A1204" t="s">
        <v>654</v>
      </c>
      <c r="B1204" t="s">
        <v>655</v>
      </c>
      <c r="C1204" t="s">
        <v>26</v>
      </c>
      <c r="D1204" t="s">
        <v>407</v>
      </c>
      <c r="E1204" s="1" t="s">
        <v>16</v>
      </c>
      <c r="F1204" t="s">
        <v>10</v>
      </c>
      <c r="G1204" t="s">
        <v>175</v>
      </c>
      <c r="H1204" t="s">
        <v>656</v>
      </c>
      <c r="I1204" t="s">
        <v>657</v>
      </c>
      <c r="J1204">
        <v>2.4686930150447302E-25</v>
      </c>
      <c r="K1204">
        <v>1</v>
      </c>
      <c r="L1204">
        <v>7.64488172774262E-25</v>
      </c>
    </row>
    <row r="1205" spans="1:12" x14ac:dyDescent="0.2">
      <c r="A1205" t="s">
        <v>677</v>
      </c>
      <c r="B1205" t="s">
        <v>678</v>
      </c>
      <c r="C1205" t="s">
        <v>14</v>
      </c>
      <c r="D1205" t="s">
        <v>407</v>
      </c>
      <c r="E1205" s="1" t="s">
        <v>16</v>
      </c>
      <c r="F1205" t="s">
        <v>11</v>
      </c>
      <c r="G1205" t="s">
        <v>679</v>
      </c>
      <c r="H1205" t="s">
        <v>680</v>
      </c>
      <c r="I1205" t="s">
        <v>681</v>
      </c>
      <c r="J1205">
        <v>2.9365510150007501E-9</v>
      </c>
      <c r="K1205">
        <v>2.4022359135389402E-15</v>
      </c>
      <c r="L1205">
        <v>0.999999997063446</v>
      </c>
    </row>
    <row r="1206" spans="1:12" x14ac:dyDescent="0.2">
      <c r="A1206" t="s">
        <v>2132</v>
      </c>
      <c r="B1206" t="s">
        <v>2133</v>
      </c>
      <c r="C1206" t="s">
        <v>894</v>
      </c>
      <c r="D1206" t="s">
        <v>407</v>
      </c>
      <c r="E1206" s="1" t="s">
        <v>16</v>
      </c>
      <c r="F1206" t="s">
        <v>11</v>
      </c>
      <c r="G1206" t="s">
        <v>19</v>
      </c>
      <c r="H1206" t="s">
        <v>2136</v>
      </c>
      <c r="I1206" t="s">
        <v>19</v>
      </c>
      <c r="J1206">
        <v>4.1229994587090298E-6</v>
      </c>
      <c r="K1206">
        <v>1.8632582971104901E-9</v>
      </c>
      <c r="L1206">
        <v>0.99999587513728305</v>
      </c>
    </row>
    <row r="1207" spans="1:12" x14ac:dyDescent="0.2">
      <c r="A1207" t="s">
        <v>2132</v>
      </c>
      <c r="B1207" t="s">
        <v>2133</v>
      </c>
      <c r="C1207" t="s">
        <v>14</v>
      </c>
      <c r="D1207" t="s">
        <v>407</v>
      </c>
      <c r="E1207" s="1" t="s">
        <v>16</v>
      </c>
      <c r="F1207" t="s">
        <v>11</v>
      </c>
      <c r="G1207" t="s">
        <v>2134</v>
      </c>
      <c r="H1207" t="s">
        <v>2135</v>
      </c>
      <c r="I1207" t="s">
        <v>19</v>
      </c>
      <c r="J1207">
        <v>1.50692905170644E-6</v>
      </c>
      <c r="K1207">
        <v>0.23467318880834001</v>
      </c>
      <c r="L1207">
        <v>0.76532530426260803</v>
      </c>
    </row>
    <row r="1208" spans="1:12" x14ac:dyDescent="0.2">
      <c r="A1208" t="s">
        <v>6493</v>
      </c>
      <c r="B1208" t="s">
        <v>6494</v>
      </c>
      <c r="C1208" t="s">
        <v>74</v>
      </c>
      <c r="D1208" t="s">
        <v>6339</v>
      </c>
      <c r="E1208" s="1" t="s">
        <v>16</v>
      </c>
      <c r="F1208" t="s">
        <v>9</v>
      </c>
      <c r="G1208" t="s">
        <v>6495</v>
      </c>
      <c r="H1208" t="s">
        <v>6496</v>
      </c>
      <c r="I1208" t="s">
        <v>6497</v>
      </c>
      <c r="J1208">
        <v>0.98156179492449003</v>
      </c>
      <c r="K1208">
        <v>1.9154528881917601E-6</v>
      </c>
      <c r="L1208">
        <v>1.8436289622621501E-2</v>
      </c>
    </row>
    <row r="1209" spans="1:12" x14ac:dyDescent="0.2">
      <c r="A1209" t="s">
        <v>3557</v>
      </c>
      <c r="B1209" t="s">
        <v>3558</v>
      </c>
      <c r="C1209" t="s">
        <v>14</v>
      </c>
      <c r="D1209" t="s">
        <v>3036</v>
      </c>
      <c r="E1209" s="1" t="s">
        <v>16</v>
      </c>
      <c r="F1209" t="s">
        <v>10</v>
      </c>
      <c r="G1209" t="s">
        <v>3559</v>
      </c>
      <c r="H1209" t="s">
        <v>3560</v>
      </c>
      <c r="I1209" t="s">
        <v>19</v>
      </c>
      <c r="J1209">
        <v>3.21259306325235E-13</v>
      </c>
      <c r="K1209">
        <v>0.99999011578987695</v>
      </c>
      <c r="L1209">
        <v>9.8842098020360607E-6</v>
      </c>
    </row>
    <row r="1210" spans="1:12" x14ac:dyDescent="0.2">
      <c r="A1210" t="s">
        <v>2716</v>
      </c>
      <c r="B1210" t="s">
        <v>2717</v>
      </c>
      <c r="C1210" t="s">
        <v>14</v>
      </c>
      <c r="D1210" t="s">
        <v>407</v>
      </c>
      <c r="E1210" s="1" t="s">
        <v>16</v>
      </c>
      <c r="F1210" t="s">
        <v>10</v>
      </c>
      <c r="G1210" t="s">
        <v>2008</v>
      </c>
      <c r="H1210" t="s">
        <v>2718</v>
      </c>
      <c r="I1210" t="s">
        <v>19</v>
      </c>
      <c r="J1210">
        <v>3.4926631373166301E-22</v>
      </c>
      <c r="K1210">
        <v>1</v>
      </c>
      <c r="L1210">
        <v>1.6958418895873801E-23</v>
      </c>
    </row>
    <row r="1211" spans="1:12" x14ac:dyDescent="0.2">
      <c r="A1211" t="s">
        <v>3952</v>
      </c>
      <c r="B1211">
        <v>201475</v>
      </c>
      <c r="C1211" t="s">
        <v>660</v>
      </c>
      <c r="D1211" t="s">
        <v>3906</v>
      </c>
      <c r="E1211" s="1" t="s">
        <v>16</v>
      </c>
      <c r="F1211" t="s">
        <v>11</v>
      </c>
      <c r="G1211" t="s">
        <v>19</v>
      </c>
      <c r="H1211" t="s">
        <v>3953</v>
      </c>
      <c r="I1211" t="s">
        <v>3954</v>
      </c>
      <c r="J1211">
        <v>0.41999678154780101</v>
      </c>
      <c r="K1211">
        <v>3.9066250349342799E-8</v>
      </c>
      <c r="L1211">
        <v>0.58000317938594803</v>
      </c>
    </row>
    <row r="1212" spans="1:12" x14ac:dyDescent="0.2">
      <c r="A1212" t="s">
        <v>3193</v>
      </c>
      <c r="B1212" t="s">
        <v>3197</v>
      </c>
      <c r="C1212" t="s">
        <v>14</v>
      </c>
      <c r="D1212" t="s">
        <v>3036</v>
      </c>
      <c r="E1212" s="1" t="s">
        <v>330</v>
      </c>
      <c r="F1212" t="s">
        <v>11</v>
      </c>
      <c r="G1212" t="s">
        <v>3201</v>
      </c>
      <c r="H1212" t="s">
        <v>3202</v>
      </c>
      <c r="I1212" t="s">
        <v>3203</v>
      </c>
      <c r="J1212">
        <v>8.6701277095159202E-16</v>
      </c>
      <c r="K1212">
        <v>1.17587070967194E-14</v>
      </c>
      <c r="L1212">
        <v>0.99999999999998701</v>
      </c>
    </row>
    <row r="1213" spans="1:12" x14ac:dyDescent="0.2">
      <c r="A1213" t="s">
        <v>3193</v>
      </c>
      <c r="B1213" t="s">
        <v>3197</v>
      </c>
      <c r="C1213" t="s">
        <v>14</v>
      </c>
      <c r="D1213" t="s">
        <v>3036</v>
      </c>
      <c r="E1213" s="1" t="s">
        <v>16</v>
      </c>
      <c r="F1213" t="s">
        <v>10</v>
      </c>
      <c r="G1213" t="s">
        <v>3198</v>
      </c>
      <c r="H1213" t="s">
        <v>3199</v>
      </c>
      <c r="I1213" t="s">
        <v>3200</v>
      </c>
      <c r="J1213">
        <v>1.6047830239744699E-17</v>
      </c>
      <c r="K1213">
        <v>0.99997558099598105</v>
      </c>
      <c r="L1213">
        <v>2.4419004019117902E-5</v>
      </c>
    </row>
    <row r="1214" spans="1:12" x14ac:dyDescent="0.2">
      <c r="A1214" t="s">
        <v>3193</v>
      </c>
      <c r="B1214" t="s">
        <v>3194</v>
      </c>
      <c r="C1214" t="s">
        <v>14</v>
      </c>
      <c r="D1214" t="s">
        <v>3036</v>
      </c>
      <c r="E1214" s="1" t="s">
        <v>16</v>
      </c>
      <c r="F1214" t="s">
        <v>10</v>
      </c>
      <c r="G1214" t="s">
        <v>3195</v>
      </c>
      <c r="H1214" t="s">
        <v>3196</v>
      </c>
      <c r="I1214" t="s">
        <v>19</v>
      </c>
      <c r="J1214">
        <v>1.05343524893327E-19</v>
      </c>
      <c r="K1214">
        <v>0.99999999999996203</v>
      </c>
      <c r="L1214">
        <v>3.7523994877318902E-14</v>
      </c>
    </row>
    <row r="1215" spans="1:12" x14ac:dyDescent="0.2">
      <c r="A1215" t="s">
        <v>243</v>
      </c>
      <c r="B1215" t="s">
        <v>6210</v>
      </c>
      <c r="C1215" t="s">
        <v>14</v>
      </c>
      <c r="D1215" t="s">
        <v>5924</v>
      </c>
      <c r="E1215" s="1" t="s">
        <v>16</v>
      </c>
      <c r="F1215" t="s">
        <v>9</v>
      </c>
      <c r="G1215" t="s">
        <v>6217</v>
      </c>
      <c r="H1215" t="s">
        <v>6218</v>
      </c>
      <c r="I1215" t="s">
        <v>6219</v>
      </c>
      <c r="J1215">
        <v>0.96134181399829999</v>
      </c>
      <c r="K1215">
        <v>2.66885160848795E-8</v>
      </c>
      <c r="L1215">
        <v>3.8658159313183699E-2</v>
      </c>
    </row>
    <row r="1216" spans="1:12" x14ac:dyDescent="0.2">
      <c r="A1216" t="s">
        <v>243</v>
      </c>
      <c r="B1216" t="s">
        <v>2093</v>
      </c>
      <c r="C1216" t="s">
        <v>74</v>
      </c>
      <c r="D1216" t="s">
        <v>407</v>
      </c>
      <c r="E1216" s="1" t="s">
        <v>16</v>
      </c>
      <c r="F1216" t="s">
        <v>11</v>
      </c>
      <c r="G1216" t="s">
        <v>2094</v>
      </c>
      <c r="H1216" t="s">
        <v>2095</v>
      </c>
      <c r="I1216" t="s">
        <v>2096</v>
      </c>
      <c r="J1216">
        <v>8.0004510925405697E-2</v>
      </c>
      <c r="K1216">
        <v>6.1636572718400602E-9</v>
      </c>
      <c r="L1216">
        <v>0.91999548291093702</v>
      </c>
    </row>
    <row r="1217" spans="1:12" x14ac:dyDescent="0.2">
      <c r="A1217" t="s">
        <v>243</v>
      </c>
      <c r="B1217" t="s">
        <v>2090</v>
      </c>
      <c r="C1217" t="s">
        <v>74</v>
      </c>
      <c r="D1217" t="s">
        <v>407</v>
      </c>
      <c r="E1217" s="1" t="s">
        <v>16</v>
      </c>
      <c r="F1217" t="s">
        <v>11</v>
      </c>
      <c r="G1217" t="s">
        <v>2088</v>
      </c>
      <c r="H1217" t="s">
        <v>2091</v>
      </c>
      <c r="I1217" t="s">
        <v>2092</v>
      </c>
      <c r="J1217">
        <v>1.51335788284704E-2</v>
      </c>
      <c r="K1217">
        <v>2.0447339396924399E-5</v>
      </c>
      <c r="L1217">
        <v>0.98484597383213301</v>
      </c>
    </row>
    <row r="1218" spans="1:12" x14ac:dyDescent="0.2">
      <c r="A1218" t="s">
        <v>243</v>
      </c>
      <c r="B1218" t="s">
        <v>2086</v>
      </c>
      <c r="C1218" t="s">
        <v>74</v>
      </c>
      <c r="D1218" t="s">
        <v>407</v>
      </c>
      <c r="E1218" s="1" t="s">
        <v>16</v>
      </c>
      <c r="F1218" t="s">
        <v>11</v>
      </c>
      <c r="G1218" t="s">
        <v>2087</v>
      </c>
      <c r="H1218" t="s">
        <v>2088</v>
      </c>
      <c r="I1218" t="s">
        <v>2089</v>
      </c>
      <c r="J1218">
        <v>1.1065212325295899E-2</v>
      </c>
      <c r="K1218">
        <v>1.5656172256580901E-5</v>
      </c>
      <c r="L1218">
        <v>0.98891913150244803</v>
      </c>
    </row>
    <row r="1219" spans="1:12" x14ac:dyDescent="0.2">
      <c r="A1219" t="s">
        <v>243</v>
      </c>
      <c r="B1219" t="s">
        <v>2062</v>
      </c>
      <c r="C1219" t="s">
        <v>74</v>
      </c>
      <c r="D1219" t="s">
        <v>407</v>
      </c>
      <c r="E1219" s="1" t="s">
        <v>16</v>
      </c>
      <c r="F1219" t="s">
        <v>11</v>
      </c>
      <c r="G1219" t="s">
        <v>2083</v>
      </c>
      <c r="H1219" t="s">
        <v>2084</v>
      </c>
      <c r="I1219" t="s">
        <v>2085</v>
      </c>
      <c r="J1219">
        <v>6.0109655415099402E-3</v>
      </c>
      <c r="K1219">
        <v>1.96397418896239E-4</v>
      </c>
      <c r="L1219">
        <v>0.99379263703959397</v>
      </c>
    </row>
    <row r="1220" spans="1:12" x14ac:dyDescent="0.2">
      <c r="A1220" t="s">
        <v>243</v>
      </c>
      <c r="B1220" t="s">
        <v>2062</v>
      </c>
      <c r="C1220" t="s">
        <v>14</v>
      </c>
      <c r="D1220" t="s">
        <v>407</v>
      </c>
      <c r="E1220" s="1" t="s">
        <v>16</v>
      </c>
      <c r="F1220" t="s">
        <v>11</v>
      </c>
      <c r="G1220" t="s">
        <v>2063</v>
      </c>
      <c r="H1220" t="s">
        <v>2064</v>
      </c>
      <c r="I1220" t="s">
        <v>2065</v>
      </c>
      <c r="J1220">
        <v>4.7399564535454001E-3</v>
      </c>
      <c r="K1220">
        <v>7.11493684150348E-5</v>
      </c>
      <c r="L1220">
        <v>0.99518889417803902</v>
      </c>
    </row>
    <row r="1221" spans="1:12" x14ac:dyDescent="0.2">
      <c r="A1221" t="s">
        <v>243</v>
      </c>
      <c r="B1221" t="s">
        <v>6210</v>
      </c>
      <c r="C1221" t="s">
        <v>14</v>
      </c>
      <c r="D1221" t="s">
        <v>5924</v>
      </c>
      <c r="E1221" s="1" t="s">
        <v>16</v>
      </c>
      <c r="F1221" t="s">
        <v>11</v>
      </c>
      <c r="G1221" t="s">
        <v>6214</v>
      </c>
      <c r="H1221" t="s">
        <v>6215</v>
      </c>
      <c r="I1221" t="s">
        <v>6216</v>
      </c>
      <c r="J1221">
        <v>6.9676758898807895E-4</v>
      </c>
      <c r="K1221">
        <v>1.08621940520132E-7</v>
      </c>
      <c r="L1221">
        <v>0.99930312378907105</v>
      </c>
    </row>
    <row r="1222" spans="1:12" x14ac:dyDescent="0.2">
      <c r="A1222" t="s">
        <v>243</v>
      </c>
      <c r="B1222" t="s">
        <v>2066</v>
      </c>
      <c r="C1222" t="s">
        <v>74</v>
      </c>
      <c r="D1222" t="s">
        <v>407</v>
      </c>
      <c r="E1222" s="1" t="s">
        <v>16</v>
      </c>
      <c r="F1222" t="s">
        <v>11</v>
      </c>
      <c r="G1222" t="s">
        <v>2080</v>
      </c>
      <c r="H1222" t="s">
        <v>2081</v>
      </c>
      <c r="I1222" t="s">
        <v>2082</v>
      </c>
      <c r="J1222">
        <v>5.5348624380895898E-4</v>
      </c>
      <c r="K1222">
        <v>2.6484695982149202E-9</v>
      </c>
      <c r="L1222">
        <v>0.99944651110772098</v>
      </c>
    </row>
    <row r="1223" spans="1:12" x14ac:dyDescent="0.2">
      <c r="A1223" t="s">
        <v>243</v>
      </c>
      <c r="B1223" t="s">
        <v>2072</v>
      </c>
      <c r="C1223" t="s">
        <v>14</v>
      </c>
      <c r="D1223" t="s">
        <v>407</v>
      </c>
      <c r="E1223" s="1" t="s">
        <v>16</v>
      </c>
      <c r="F1223" t="s">
        <v>11</v>
      </c>
      <c r="G1223" t="s">
        <v>2097</v>
      </c>
      <c r="H1223" t="s">
        <v>2098</v>
      </c>
      <c r="I1223" t="s">
        <v>2099</v>
      </c>
      <c r="J1223">
        <v>3.8766288486649002E-4</v>
      </c>
      <c r="K1223">
        <v>1.57912722715269E-9</v>
      </c>
      <c r="L1223">
        <v>0.99961233553600604</v>
      </c>
    </row>
    <row r="1224" spans="1:12" x14ac:dyDescent="0.2">
      <c r="A1224" t="s">
        <v>243</v>
      </c>
      <c r="B1224" t="s">
        <v>6210</v>
      </c>
      <c r="C1224" t="s">
        <v>14</v>
      </c>
      <c r="D1224" t="s">
        <v>5924</v>
      </c>
      <c r="E1224" s="1" t="s">
        <v>16</v>
      </c>
      <c r="F1224" t="s">
        <v>11</v>
      </c>
      <c r="G1224" t="s">
        <v>6211</v>
      </c>
      <c r="H1224" t="s">
        <v>6212</v>
      </c>
      <c r="I1224" t="s">
        <v>6213</v>
      </c>
      <c r="J1224">
        <v>1.41576443762135E-4</v>
      </c>
      <c r="K1224">
        <v>4.0657637385696798E-11</v>
      </c>
      <c r="L1224">
        <v>0.99985842351557996</v>
      </c>
    </row>
    <row r="1225" spans="1:12" x14ac:dyDescent="0.2">
      <c r="A1225" t="s">
        <v>243</v>
      </c>
      <c r="B1225" t="s">
        <v>2072</v>
      </c>
      <c r="C1225" t="s">
        <v>14</v>
      </c>
      <c r="D1225" t="s">
        <v>407</v>
      </c>
      <c r="E1225" s="1" t="s">
        <v>16</v>
      </c>
      <c r="F1225" t="s">
        <v>11</v>
      </c>
      <c r="G1225" t="s">
        <v>2070</v>
      </c>
      <c r="H1225" t="s">
        <v>2071</v>
      </c>
      <c r="I1225" t="s">
        <v>19</v>
      </c>
      <c r="J1225">
        <v>8.0695006861294098E-5</v>
      </c>
      <c r="K1225">
        <v>6.4989624247733699E-7</v>
      </c>
      <c r="L1225">
        <v>0.99991865509689604</v>
      </c>
    </row>
    <row r="1226" spans="1:12" x14ac:dyDescent="0.2">
      <c r="A1226" t="s">
        <v>243</v>
      </c>
      <c r="B1226" t="s">
        <v>2073</v>
      </c>
      <c r="C1226" t="s">
        <v>14</v>
      </c>
      <c r="D1226" t="s">
        <v>407</v>
      </c>
      <c r="E1226" s="1" t="s">
        <v>16</v>
      </c>
      <c r="F1226" t="s">
        <v>11</v>
      </c>
      <c r="G1226" t="s">
        <v>2074</v>
      </c>
      <c r="H1226" t="s">
        <v>2075</v>
      </c>
      <c r="I1226" t="s">
        <v>19</v>
      </c>
      <c r="J1226">
        <v>7.1250921804714005E-5</v>
      </c>
      <c r="K1226">
        <v>6.7312728334376799E-11</v>
      </c>
      <c r="L1226">
        <v>0.99992874901088302</v>
      </c>
    </row>
    <row r="1227" spans="1:12" x14ac:dyDescent="0.2">
      <c r="A1227" t="s">
        <v>243</v>
      </c>
      <c r="B1227" t="s">
        <v>2066</v>
      </c>
      <c r="C1227" t="s">
        <v>14</v>
      </c>
      <c r="D1227" t="s">
        <v>407</v>
      </c>
      <c r="E1227" s="1" t="s">
        <v>16</v>
      </c>
      <c r="F1227" t="s">
        <v>11</v>
      </c>
      <c r="G1227" t="s">
        <v>2067</v>
      </c>
      <c r="H1227" t="s">
        <v>2068</v>
      </c>
      <c r="I1227" t="s">
        <v>19</v>
      </c>
      <c r="J1227">
        <v>2.9953716863150701E-5</v>
      </c>
      <c r="K1227">
        <v>8.7967155677100896E-9</v>
      </c>
      <c r="L1227">
        <v>0.99997003748642099</v>
      </c>
    </row>
    <row r="1228" spans="1:12" x14ac:dyDescent="0.2">
      <c r="A1228" t="s">
        <v>243</v>
      </c>
      <c r="B1228" t="s">
        <v>2069</v>
      </c>
      <c r="C1228" t="s">
        <v>14</v>
      </c>
      <c r="D1228" t="s">
        <v>407</v>
      </c>
      <c r="E1228" s="1" t="s">
        <v>16</v>
      </c>
      <c r="F1228" t="s">
        <v>11</v>
      </c>
      <c r="G1228" t="s">
        <v>19</v>
      </c>
      <c r="H1228" t="s">
        <v>2070</v>
      </c>
      <c r="I1228" t="s">
        <v>2071</v>
      </c>
      <c r="J1228">
        <v>2.30261885878339E-5</v>
      </c>
      <c r="K1228">
        <v>1.2306858387808801E-6</v>
      </c>
      <c r="L1228">
        <v>0.99997574312557302</v>
      </c>
    </row>
    <row r="1229" spans="1:12" x14ac:dyDescent="0.2">
      <c r="A1229" t="s">
        <v>243</v>
      </c>
      <c r="B1229" t="s">
        <v>2076</v>
      </c>
      <c r="C1229" t="s">
        <v>74</v>
      </c>
      <c r="D1229" t="s">
        <v>407</v>
      </c>
      <c r="E1229" s="1" t="s">
        <v>16</v>
      </c>
      <c r="F1229" t="s">
        <v>11</v>
      </c>
      <c r="G1229" t="s">
        <v>2077</v>
      </c>
      <c r="H1229" t="s">
        <v>2078</v>
      </c>
      <c r="I1229" t="s">
        <v>2079</v>
      </c>
      <c r="J1229">
        <v>2.03682396158485E-5</v>
      </c>
      <c r="K1229">
        <v>1.9367198167113599E-7</v>
      </c>
      <c r="L1229">
        <v>0.99997943808840195</v>
      </c>
    </row>
    <row r="1230" spans="1:12" x14ac:dyDescent="0.2">
      <c r="A1230" t="s">
        <v>243</v>
      </c>
      <c r="B1230" t="s">
        <v>244</v>
      </c>
      <c r="C1230" t="s">
        <v>26</v>
      </c>
      <c r="D1230" t="s">
        <v>96</v>
      </c>
      <c r="E1230" s="1" t="s">
        <v>16</v>
      </c>
      <c r="F1230" t="s">
        <v>10</v>
      </c>
      <c r="G1230" t="s">
        <v>245</v>
      </c>
      <c r="H1230" t="s">
        <v>246</v>
      </c>
      <c r="I1230" t="s">
        <v>247</v>
      </c>
      <c r="J1230">
        <v>7.1870583014406796E-22</v>
      </c>
      <c r="K1230">
        <v>1</v>
      </c>
      <c r="L1230">
        <v>7.4784335089422796E-21</v>
      </c>
    </row>
    <row r="1231" spans="1:12" x14ac:dyDescent="0.2">
      <c r="A1231" t="s">
        <v>1691</v>
      </c>
      <c r="B1231" t="s">
        <v>1692</v>
      </c>
      <c r="C1231" t="s">
        <v>14</v>
      </c>
      <c r="D1231" t="s">
        <v>407</v>
      </c>
      <c r="E1231" s="1" t="s">
        <v>16</v>
      </c>
      <c r="F1231" t="s">
        <v>11</v>
      </c>
      <c r="G1231" t="s">
        <v>1693</v>
      </c>
      <c r="H1231" t="s">
        <v>1694</v>
      </c>
      <c r="I1231" t="s">
        <v>1695</v>
      </c>
      <c r="J1231">
        <v>5.2300719847834101E-8</v>
      </c>
      <c r="K1231">
        <v>3.2899711456487998E-6</v>
      </c>
      <c r="L1231">
        <v>0.99999665772813395</v>
      </c>
    </row>
    <row r="1232" spans="1:12" x14ac:dyDescent="0.2">
      <c r="A1232" t="s">
        <v>1691</v>
      </c>
      <c r="B1232" t="s">
        <v>3356</v>
      </c>
      <c r="C1232" t="s">
        <v>14</v>
      </c>
      <c r="D1232" t="s">
        <v>3036</v>
      </c>
      <c r="E1232" s="1" t="s">
        <v>16</v>
      </c>
      <c r="F1232" t="s">
        <v>10</v>
      </c>
      <c r="G1232" t="s">
        <v>3357</v>
      </c>
      <c r="H1232" t="s">
        <v>3358</v>
      </c>
      <c r="I1232" t="s">
        <v>3359</v>
      </c>
      <c r="J1232">
        <v>2.7312647495008699E-14</v>
      </c>
      <c r="K1232">
        <v>0.99998352766352305</v>
      </c>
      <c r="L1232">
        <v>1.6472336449582601E-5</v>
      </c>
    </row>
    <row r="1233" spans="1:12" x14ac:dyDescent="0.2">
      <c r="A1233" t="s">
        <v>2767</v>
      </c>
      <c r="B1233" t="s">
        <v>2768</v>
      </c>
      <c r="C1233" t="s">
        <v>14</v>
      </c>
      <c r="D1233" t="s">
        <v>407</v>
      </c>
      <c r="E1233" s="1" t="s">
        <v>16</v>
      </c>
      <c r="F1233" t="s">
        <v>10</v>
      </c>
      <c r="G1233" t="s">
        <v>19</v>
      </c>
      <c r="H1233" t="s">
        <v>2769</v>
      </c>
      <c r="I1233" t="s">
        <v>19</v>
      </c>
      <c r="J1233">
        <v>8.2793863778936199E-17</v>
      </c>
      <c r="K1233">
        <v>0.99999999963381203</v>
      </c>
      <c r="L1233">
        <v>3.66188289510222E-10</v>
      </c>
    </row>
    <row r="1234" spans="1:12" x14ac:dyDescent="0.2">
      <c r="A1234" t="s">
        <v>309</v>
      </c>
      <c r="B1234" t="s">
        <v>310</v>
      </c>
      <c r="C1234" t="s">
        <v>213</v>
      </c>
      <c r="D1234" t="s">
        <v>96</v>
      </c>
      <c r="E1234" s="1" t="s">
        <v>16</v>
      </c>
      <c r="F1234" t="s">
        <v>10</v>
      </c>
      <c r="G1234" t="s">
        <v>245</v>
      </c>
      <c r="H1234" t="s">
        <v>311</v>
      </c>
      <c r="I1234" t="s">
        <v>19</v>
      </c>
      <c r="J1234">
        <v>2.14857518594162E-21</v>
      </c>
      <c r="K1234">
        <v>1</v>
      </c>
      <c r="L1234">
        <v>1.2192664509105201E-16</v>
      </c>
    </row>
    <row r="1235" spans="1:12" x14ac:dyDescent="0.2">
      <c r="A1235" t="s">
        <v>1124</v>
      </c>
      <c r="B1235" t="s">
        <v>1125</v>
      </c>
      <c r="C1235" t="s">
        <v>213</v>
      </c>
      <c r="D1235" t="s">
        <v>407</v>
      </c>
      <c r="E1235" s="1" t="s">
        <v>16</v>
      </c>
      <c r="F1235" t="s">
        <v>10</v>
      </c>
      <c r="G1235" t="s">
        <v>1126</v>
      </c>
      <c r="H1235" t="s">
        <v>1127</v>
      </c>
      <c r="I1235" t="s">
        <v>19</v>
      </c>
      <c r="J1235">
        <v>5.0274124511421299E-8</v>
      </c>
      <c r="K1235">
        <v>0.999999932816938</v>
      </c>
      <c r="L1235">
        <v>1.6908937769878601E-8</v>
      </c>
    </row>
    <row r="1236" spans="1:12" x14ac:dyDescent="0.2">
      <c r="A1236" t="s">
        <v>2445</v>
      </c>
      <c r="B1236" t="s">
        <v>2446</v>
      </c>
      <c r="C1236" t="s">
        <v>14</v>
      </c>
      <c r="D1236" t="s">
        <v>407</v>
      </c>
      <c r="E1236" s="1" t="s">
        <v>16</v>
      </c>
      <c r="F1236" t="s">
        <v>11</v>
      </c>
      <c r="G1236" t="s">
        <v>2447</v>
      </c>
      <c r="H1236" t="s">
        <v>2448</v>
      </c>
      <c r="I1236" t="s">
        <v>2449</v>
      </c>
      <c r="J1236">
        <v>5.1300128396646299E-4</v>
      </c>
      <c r="K1236">
        <v>4.5786024684584996E-3</v>
      </c>
      <c r="L1236">
        <v>0.99490839624757499</v>
      </c>
    </row>
    <row r="1237" spans="1:12" x14ac:dyDescent="0.2">
      <c r="A1237" t="s">
        <v>2445</v>
      </c>
      <c r="B1237" t="s">
        <v>2450</v>
      </c>
      <c r="C1237" t="s">
        <v>74</v>
      </c>
      <c r="D1237" t="s">
        <v>407</v>
      </c>
      <c r="E1237" s="1" t="s">
        <v>16</v>
      </c>
      <c r="F1237" t="s">
        <v>10</v>
      </c>
      <c r="G1237" t="s">
        <v>2451</v>
      </c>
      <c r="H1237" t="s">
        <v>2453</v>
      </c>
      <c r="I1237" t="s">
        <v>2454</v>
      </c>
      <c r="J1237">
        <v>1.59196122355301E-5</v>
      </c>
      <c r="K1237">
        <v>0.99826620574335201</v>
      </c>
      <c r="L1237">
        <v>1.7178746444129001E-3</v>
      </c>
    </row>
    <row r="1238" spans="1:12" x14ac:dyDescent="0.2">
      <c r="A1238" t="s">
        <v>2445</v>
      </c>
      <c r="B1238" t="s">
        <v>2450</v>
      </c>
      <c r="C1238" t="s">
        <v>74</v>
      </c>
      <c r="D1238" t="s">
        <v>407</v>
      </c>
      <c r="E1238" s="1" t="s">
        <v>16</v>
      </c>
      <c r="F1238" t="s">
        <v>11</v>
      </c>
      <c r="G1238" t="s">
        <v>19</v>
      </c>
      <c r="H1238" t="s">
        <v>2451</v>
      </c>
      <c r="I1238" t="s">
        <v>2452</v>
      </c>
      <c r="J1238">
        <v>4.5879163960791497E-7</v>
      </c>
      <c r="K1238">
        <v>4.3571624816988496E-3</v>
      </c>
      <c r="L1238">
        <v>0.99564237872666195</v>
      </c>
    </row>
    <row r="1239" spans="1:12" x14ac:dyDescent="0.2">
      <c r="A1239" t="s">
        <v>2445</v>
      </c>
      <c r="B1239" t="s">
        <v>2446</v>
      </c>
      <c r="C1239" t="s">
        <v>14</v>
      </c>
      <c r="D1239" t="s">
        <v>407</v>
      </c>
      <c r="E1239" s="1" t="s">
        <v>16</v>
      </c>
      <c r="F1239" t="s">
        <v>11</v>
      </c>
      <c r="G1239" t="s">
        <v>2455</v>
      </c>
      <c r="H1239" t="s">
        <v>2456</v>
      </c>
      <c r="I1239" t="s">
        <v>2457</v>
      </c>
      <c r="J1239">
        <v>2.6848233220264302E-7</v>
      </c>
      <c r="K1239">
        <v>6.1035544063942404E-5</v>
      </c>
      <c r="L1239">
        <v>0.99993869597360396</v>
      </c>
    </row>
    <row r="1240" spans="1:12" x14ac:dyDescent="0.2">
      <c r="A1240" t="s">
        <v>5942</v>
      </c>
      <c r="B1240" t="s">
        <v>5943</v>
      </c>
      <c r="C1240" t="s">
        <v>1293</v>
      </c>
      <c r="D1240" t="s">
        <v>5924</v>
      </c>
      <c r="E1240" s="1" t="s">
        <v>16</v>
      </c>
      <c r="F1240" t="s">
        <v>11</v>
      </c>
      <c r="G1240" t="s">
        <v>5944</v>
      </c>
      <c r="H1240" t="s">
        <v>5945</v>
      </c>
      <c r="I1240" t="s">
        <v>5946</v>
      </c>
      <c r="J1240">
        <v>3.5770753789560599E-10</v>
      </c>
      <c r="K1240">
        <v>4.4862504056206102E-6</v>
      </c>
      <c r="L1240">
        <v>0.99999551339188697</v>
      </c>
    </row>
    <row r="1241" spans="1:12" x14ac:dyDescent="0.2">
      <c r="A1241" t="s">
        <v>2784</v>
      </c>
      <c r="B1241" t="s">
        <v>2785</v>
      </c>
      <c r="C1241" t="s">
        <v>74</v>
      </c>
      <c r="D1241" t="s">
        <v>2780</v>
      </c>
      <c r="E1241" s="1" t="s">
        <v>16</v>
      </c>
      <c r="F1241" t="s">
        <v>11</v>
      </c>
      <c r="G1241" t="s">
        <v>2786</v>
      </c>
      <c r="H1241" t="s">
        <v>2787</v>
      </c>
      <c r="I1241" t="s">
        <v>2788</v>
      </c>
      <c r="J1241">
        <v>0.121868523306502</v>
      </c>
      <c r="K1241">
        <v>5.6185435698399601E-3</v>
      </c>
      <c r="L1241">
        <v>0.87251293312365796</v>
      </c>
    </row>
    <row r="1242" spans="1:12" x14ac:dyDescent="0.2">
      <c r="A1242" t="s">
        <v>3635</v>
      </c>
      <c r="B1242">
        <v>615686</v>
      </c>
      <c r="C1242" t="s">
        <v>613</v>
      </c>
      <c r="D1242" t="s">
        <v>3906</v>
      </c>
      <c r="E1242" s="1" t="s">
        <v>16</v>
      </c>
      <c r="F1242" t="s">
        <v>9</v>
      </c>
      <c r="G1242" t="s">
        <v>19</v>
      </c>
      <c r="H1242" t="s">
        <v>3911</v>
      </c>
      <c r="I1242" t="s">
        <v>3912</v>
      </c>
      <c r="J1242">
        <v>0.99319691003500299</v>
      </c>
      <c r="K1242">
        <v>5.6838859302220005E-7</v>
      </c>
      <c r="L1242">
        <v>6.80252157640375E-3</v>
      </c>
    </row>
    <row r="1243" spans="1:12" x14ac:dyDescent="0.2">
      <c r="A1243" t="s">
        <v>3635</v>
      </c>
      <c r="B1243">
        <v>607596</v>
      </c>
      <c r="C1243" t="s">
        <v>613</v>
      </c>
      <c r="D1243" t="s">
        <v>3906</v>
      </c>
      <c r="E1243" s="1" t="s">
        <v>16</v>
      </c>
      <c r="F1243" t="s">
        <v>11</v>
      </c>
      <c r="G1243" t="s">
        <v>3909</v>
      </c>
      <c r="H1243" t="s">
        <v>3910</v>
      </c>
      <c r="I1243" t="s">
        <v>19</v>
      </c>
      <c r="J1243">
        <v>0.28665314400094399</v>
      </c>
      <c r="K1243">
        <v>1.4407152379407699E-7</v>
      </c>
      <c r="L1243">
        <v>0.71334671192753196</v>
      </c>
    </row>
    <row r="1244" spans="1:12" x14ac:dyDescent="0.2">
      <c r="A1244" t="s">
        <v>3635</v>
      </c>
      <c r="B1244" t="s">
        <v>5923</v>
      </c>
      <c r="C1244" t="s">
        <v>14</v>
      </c>
      <c r="D1244" t="s">
        <v>5924</v>
      </c>
      <c r="E1244" s="1" t="s">
        <v>16</v>
      </c>
      <c r="F1244" t="s">
        <v>11</v>
      </c>
      <c r="G1244" t="s">
        <v>3639</v>
      </c>
      <c r="H1244" t="s">
        <v>3640</v>
      </c>
      <c r="I1244" t="s">
        <v>19</v>
      </c>
      <c r="J1244">
        <v>4.0357692243270098E-7</v>
      </c>
      <c r="K1244">
        <v>2.4554993868048602E-6</v>
      </c>
      <c r="L1244">
        <v>0.99999714092369096</v>
      </c>
    </row>
    <row r="1245" spans="1:12" x14ac:dyDescent="0.2">
      <c r="A1245" t="s">
        <v>3635</v>
      </c>
      <c r="B1245" t="s">
        <v>3636</v>
      </c>
      <c r="C1245" t="s">
        <v>14</v>
      </c>
      <c r="D1245" t="s">
        <v>3637</v>
      </c>
      <c r="E1245" s="1" t="s">
        <v>16</v>
      </c>
      <c r="F1245" t="s">
        <v>11</v>
      </c>
      <c r="G1245" t="s">
        <v>3638</v>
      </c>
      <c r="H1245" t="s">
        <v>3639</v>
      </c>
      <c r="I1245" t="s">
        <v>3640</v>
      </c>
      <c r="J1245">
        <v>1.5074930374965999E-9</v>
      </c>
      <c r="K1245">
        <v>1.09496541601339E-4</v>
      </c>
      <c r="L1245">
        <v>0.99989050195090501</v>
      </c>
    </row>
    <row r="1246" spans="1:12" x14ac:dyDescent="0.2">
      <c r="A1246" t="s">
        <v>378</v>
      </c>
      <c r="B1246" t="s">
        <v>379</v>
      </c>
      <c r="C1246" t="s">
        <v>74</v>
      </c>
      <c r="D1246" t="s">
        <v>370</v>
      </c>
      <c r="E1246" s="1" t="s">
        <v>16</v>
      </c>
      <c r="F1246" t="s">
        <v>11</v>
      </c>
      <c r="G1246" t="s">
        <v>380</v>
      </c>
      <c r="H1246" t="s">
        <v>381</v>
      </c>
      <c r="I1246" t="s">
        <v>382</v>
      </c>
      <c r="J1246">
        <v>5.6435800976214199E-9</v>
      </c>
      <c r="K1246">
        <v>6.3033908449207696E-10</v>
      </c>
      <c r="L1246">
        <v>0.99999999372608095</v>
      </c>
    </row>
    <row r="1247" spans="1:12" x14ac:dyDescent="0.2">
      <c r="A1247" t="s">
        <v>1833</v>
      </c>
      <c r="B1247" t="s">
        <v>1834</v>
      </c>
      <c r="C1247" t="s">
        <v>14</v>
      </c>
      <c r="D1247" t="s">
        <v>407</v>
      </c>
      <c r="E1247" s="1" t="s">
        <v>16</v>
      </c>
      <c r="F1247" t="s">
        <v>10</v>
      </c>
      <c r="G1247" t="s">
        <v>1835</v>
      </c>
      <c r="H1247" t="s">
        <v>1836</v>
      </c>
      <c r="I1247" t="s">
        <v>19</v>
      </c>
      <c r="J1247">
        <v>2.0245769058171301E-18</v>
      </c>
      <c r="K1247">
        <v>0.99999999999919398</v>
      </c>
      <c r="L1247">
        <v>8.0556569444633705E-13</v>
      </c>
    </row>
    <row r="1248" spans="1:12" x14ac:dyDescent="0.2">
      <c r="A1248" t="s">
        <v>6973</v>
      </c>
      <c r="B1248" t="s">
        <v>6978</v>
      </c>
      <c r="C1248" t="s">
        <v>660</v>
      </c>
      <c r="D1248" t="s">
        <v>6339</v>
      </c>
      <c r="E1248" s="1" t="s">
        <v>16</v>
      </c>
      <c r="F1248" t="s">
        <v>9</v>
      </c>
      <c r="G1248" t="s">
        <v>6979</v>
      </c>
      <c r="H1248" t="s">
        <v>6980</v>
      </c>
      <c r="I1248" t="s">
        <v>6981</v>
      </c>
      <c r="J1248">
        <v>0.99999981967568197</v>
      </c>
      <c r="K1248">
        <v>1.3459458477053699E-15</v>
      </c>
      <c r="L1248">
        <v>1.80324316960767E-7</v>
      </c>
    </row>
    <row r="1249" spans="1:12" x14ac:dyDescent="0.2">
      <c r="A1249" t="s">
        <v>6973</v>
      </c>
      <c r="B1249" t="s">
        <v>6974</v>
      </c>
      <c r="C1249" t="s">
        <v>660</v>
      </c>
      <c r="D1249" t="s">
        <v>6339</v>
      </c>
      <c r="E1249" s="1" t="s">
        <v>16</v>
      </c>
      <c r="F1249" t="s">
        <v>9</v>
      </c>
      <c r="G1249" t="s">
        <v>6975</v>
      </c>
      <c r="H1249" t="s">
        <v>6976</v>
      </c>
      <c r="I1249" t="s">
        <v>6977</v>
      </c>
      <c r="J1249">
        <v>0.99999966270853502</v>
      </c>
      <c r="K1249">
        <v>2.5108550076117098E-16</v>
      </c>
      <c r="L1249">
        <v>3.3729146495724399E-7</v>
      </c>
    </row>
    <row r="1250" spans="1:12" x14ac:dyDescent="0.2">
      <c r="A1250" t="s">
        <v>6973</v>
      </c>
      <c r="B1250" t="s">
        <v>6978</v>
      </c>
      <c r="C1250" t="s">
        <v>660</v>
      </c>
      <c r="D1250" t="s">
        <v>6339</v>
      </c>
      <c r="E1250" s="1" t="s">
        <v>16</v>
      </c>
      <c r="F1250" t="s">
        <v>9</v>
      </c>
      <c r="G1250" t="s">
        <v>6982</v>
      </c>
      <c r="H1250" t="s">
        <v>6983</v>
      </c>
      <c r="I1250" t="s">
        <v>6984</v>
      </c>
      <c r="J1250">
        <v>0.99999675526507703</v>
      </c>
      <c r="K1250">
        <v>6.7373234939447195E-11</v>
      </c>
      <c r="L1250">
        <v>3.2446675494573499E-6</v>
      </c>
    </row>
    <row r="1251" spans="1:12" x14ac:dyDescent="0.2">
      <c r="A1251" t="s">
        <v>8805</v>
      </c>
      <c r="B1251" t="s">
        <v>8785</v>
      </c>
      <c r="C1251" t="s">
        <v>14</v>
      </c>
      <c r="D1251" t="s">
        <v>8766</v>
      </c>
      <c r="E1251" s="1" t="s">
        <v>16</v>
      </c>
      <c r="F1251" t="s">
        <v>11</v>
      </c>
      <c r="G1251" t="s">
        <v>19</v>
      </c>
      <c r="H1251" t="s">
        <v>8806</v>
      </c>
      <c r="I1251" t="s">
        <v>8807</v>
      </c>
      <c r="J1251">
        <v>1.02975732779094E-7</v>
      </c>
      <c r="K1251">
        <v>9.0165872096091906E-3</v>
      </c>
      <c r="L1251">
        <v>0.99098330981465799</v>
      </c>
    </row>
    <row r="1252" spans="1:12" x14ac:dyDescent="0.2">
      <c r="A1252" t="s">
        <v>5309</v>
      </c>
      <c r="B1252" t="s">
        <v>5310</v>
      </c>
      <c r="C1252" t="s">
        <v>14</v>
      </c>
      <c r="D1252" t="s">
        <v>4127</v>
      </c>
      <c r="E1252" s="1" t="s">
        <v>16</v>
      </c>
      <c r="F1252" t="s">
        <v>11</v>
      </c>
      <c r="G1252" t="s">
        <v>5311</v>
      </c>
      <c r="H1252" t="s">
        <v>5312</v>
      </c>
      <c r="I1252" t="s">
        <v>5313</v>
      </c>
      <c r="J1252">
        <v>1.0804063386043601E-2</v>
      </c>
      <c r="K1252">
        <v>7.5617139784838398E-8</v>
      </c>
      <c r="L1252">
        <v>0.989195860996817</v>
      </c>
    </row>
    <row r="1253" spans="1:12" x14ac:dyDescent="0.2">
      <c r="A1253" t="s">
        <v>4171</v>
      </c>
      <c r="B1253" t="s">
        <v>4172</v>
      </c>
      <c r="C1253" t="s">
        <v>14</v>
      </c>
      <c r="D1253" t="s">
        <v>4127</v>
      </c>
      <c r="E1253" s="1" t="s">
        <v>16</v>
      </c>
      <c r="F1253" t="s">
        <v>11</v>
      </c>
      <c r="G1253" t="s">
        <v>4173</v>
      </c>
      <c r="H1253" t="s">
        <v>4174</v>
      </c>
      <c r="I1253" t="s">
        <v>4175</v>
      </c>
      <c r="J1253">
        <v>1.6518180792264101E-5</v>
      </c>
      <c r="K1253">
        <v>2.00611419571848E-14</v>
      </c>
      <c r="L1253">
        <v>0.99998348181918795</v>
      </c>
    </row>
    <row r="1254" spans="1:12" x14ac:dyDescent="0.2">
      <c r="A1254" t="s">
        <v>3700</v>
      </c>
      <c r="B1254" t="s">
        <v>3701</v>
      </c>
      <c r="C1254" t="s">
        <v>14</v>
      </c>
      <c r="D1254" t="s">
        <v>3637</v>
      </c>
      <c r="E1254" s="1" t="s">
        <v>16</v>
      </c>
      <c r="F1254" t="s">
        <v>11</v>
      </c>
      <c r="G1254" t="s">
        <v>19</v>
      </c>
      <c r="H1254" t="s">
        <v>3702</v>
      </c>
      <c r="I1254" t="s">
        <v>3703</v>
      </c>
      <c r="J1254">
        <v>5.5385178283876501E-9</v>
      </c>
      <c r="K1254">
        <v>3.6091662387465098E-8</v>
      </c>
      <c r="L1254">
        <v>0.99999995836982003</v>
      </c>
    </row>
    <row r="1255" spans="1:12" x14ac:dyDescent="0.2">
      <c r="A1255" t="s">
        <v>1805</v>
      </c>
      <c r="B1255" t="s">
        <v>1806</v>
      </c>
      <c r="C1255" t="s">
        <v>14</v>
      </c>
      <c r="D1255" t="s">
        <v>407</v>
      </c>
      <c r="E1255" s="1" t="s">
        <v>16</v>
      </c>
      <c r="F1255" t="s">
        <v>11</v>
      </c>
      <c r="G1255" t="s">
        <v>1807</v>
      </c>
      <c r="H1255" t="s">
        <v>1808</v>
      </c>
      <c r="I1255" t="s">
        <v>1809</v>
      </c>
      <c r="J1255">
        <v>5.5965978583942399E-5</v>
      </c>
      <c r="K1255">
        <v>2.7329733213021599E-9</v>
      </c>
      <c r="L1255">
        <v>0.999944031288443</v>
      </c>
    </row>
    <row r="1256" spans="1:12" x14ac:dyDescent="0.2">
      <c r="A1256" t="s">
        <v>3080</v>
      </c>
      <c r="B1256" t="s">
        <v>3081</v>
      </c>
      <c r="C1256" t="s">
        <v>14</v>
      </c>
      <c r="D1256" t="s">
        <v>3036</v>
      </c>
      <c r="E1256" s="1" t="s">
        <v>16</v>
      </c>
      <c r="F1256" t="s">
        <v>10</v>
      </c>
      <c r="G1256" t="s">
        <v>3082</v>
      </c>
      <c r="H1256" t="s">
        <v>3083</v>
      </c>
      <c r="I1256" t="s">
        <v>19</v>
      </c>
      <c r="J1256">
        <v>7.35941030510504E-14</v>
      </c>
      <c r="K1256">
        <v>0.999039475467558</v>
      </c>
      <c r="L1256">
        <v>9.6052453236791205E-4</v>
      </c>
    </row>
    <row r="1257" spans="1:12" x14ac:dyDescent="0.2">
      <c r="A1257" t="s">
        <v>2675</v>
      </c>
      <c r="B1257" t="s">
        <v>2676</v>
      </c>
      <c r="C1257" t="s">
        <v>14</v>
      </c>
      <c r="D1257" t="s">
        <v>407</v>
      </c>
      <c r="E1257" s="1" t="s">
        <v>16</v>
      </c>
      <c r="F1257" t="s">
        <v>11</v>
      </c>
      <c r="G1257" t="s">
        <v>2677</v>
      </c>
      <c r="H1257" t="s">
        <v>2678</v>
      </c>
      <c r="I1257" t="s">
        <v>2679</v>
      </c>
      <c r="J1257">
        <v>6.2011804788470996E-6</v>
      </c>
      <c r="K1257">
        <v>4.4470491930228499E-4</v>
      </c>
      <c r="L1257">
        <v>0.99954909390021895</v>
      </c>
    </row>
    <row r="1258" spans="1:12" x14ac:dyDescent="0.2">
      <c r="A1258" t="s">
        <v>2675</v>
      </c>
      <c r="B1258" t="s">
        <v>2684</v>
      </c>
      <c r="C1258" t="s">
        <v>894</v>
      </c>
      <c r="D1258" t="s">
        <v>407</v>
      </c>
      <c r="E1258" s="1" t="s">
        <v>16</v>
      </c>
      <c r="F1258" t="s">
        <v>11</v>
      </c>
      <c r="G1258" t="s">
        <v>2685</v>
      </c>
      <c r="H1258" t="s">
        <v>2686</v>
      </c>
      <c r="I1258" t="s">
        <v>19</v>
      </c>
      <c r="J1258">
        <v>4.0852461438730997E-8</v>
      </c>
      <c r="K1258">
        <v>9.1049433963831506E-5</v>
      </c>
      <c r="L1258">
        <v>0.99990890971357504</v>
      </c>
    </row>
    <row r="1259" spans="1:12" x14ac:dyDescent="0.2">
      <c r="A1259" t="s">
        <v>2675</v>
      </c>
      <c r="B1259" t="s">
        <v>2680</v>
      </c>
      <c r="C1259" t="s">
        <v>14</v>
      </c>
      <c r="D1259" t="s">
        <v>407</v>
      </c>
      <c r="E1259" s="1" t="s">
        <v>16</v>
      </c>
      <c r="F1259" t="s">
        <v>11</v>
      </c>
      <c r="G1259" t="s">
        <v>2681</v>
      </c>
      <c r="H1259" t="s">
        <v>2682</v>
      </c>
      <c r="I1259" t="s">
        <v>2683</v>
      </c>
      <c r="J1259">
        <v>6.6378757328406595E-11</v>
      </c>
      <c r="K1259">
        <v>4.1579870178855802E-8</v>
      </c>
      <c r="L1259">
        <v>0.999999958353751</v>
      </c>
    </row>
    <row r="1260" spans="1:12" x14ac:dyDescent="0.2">
      <c r="A1260" t="s">
        <v>344</v>
      </c>
      <c r="B1260" t="s">
        <v>345</v>
      </c>
      <c r="C1260" t="s">
        <v>14</v>
      </c>
      <c r="D1260" t="s">
        <v>336</v>
      </c>
      <c r="E1260" s="1" t="s">
        <v>16</v>
      </c>
      <c r="F1260" t="s">
        <v>10</v>
      </c>
      <c r="G1260" t="s">
        <v>346</v>
      </c>
      <c r="H1260" t="s">
        <v>347</v>
      </c>
      <c r="I1260" t="s">
        <v>19</v>
      </c>
      <c r="J1260">
        <v>5.2191389762302502E-3</v>
      </c>
      <c r="K1260">
        <v>0.99476483961264195</v>
      </c>
      <c r="L1260">
        <v>1.60214111282107E-5</v>
      </c>
    </row>
    <row r="1261" spans="1:12" x14ac:dyDescent="0.2">
      <c r="A1261" t="s">
        <v>344</v>
      </c>
      <c r="B1261" t="s">
        <v>6103</v>
      </c>
      <c r="C1261" t="s">
        <v>14</v>
      </c>
      <c r="D1261" t="s">
        <v>5924</v>
      </c>
      <c r="E1261" s="1" t="s">
        <v>16</v>
      </c>
      <c r="F1261" t="s">
        <v>11</v>
      </c>
      <c r="G1261" t="s">
        <v>6104</v>
      </c>
      <c r="H1261" t="s">
        <v>6105</v>
      </c>
      <c r="I1261" t="s">
        <v>6106</v>
      </c>
      <c r="J1261">
        <v>4.9207991069287603E-5</v>
      </c>
      <c r="K1261">
        <v>1.8089481881914501E-5</v>
      </c>
      <c r="L1261">
        <v>0.99993270252704902</v>
      </c>
    </row>
    <row r="1262" spans="1:12" x14ac:dyDescent="0.2">
      <c r="A1262" t="s">
        <v>1538</v>
      </c>
      <c r="B1262" t="s">
        <v>1549</v>
      </c>
      <c r="C1262" t="s">
        <v>14</v>
      </c>
      <c r="D1262" t="s">
        <v>407</v>
      </c>
      <c r="E1262" s="1" t="s">
        <v>16</v>
      </c>
      <c r="F1262" t="s">
        <v>11</v>
      </c>
      <c r="G1262" t="s">
        <v>1550</v>
      </c>
      <c r="H1262" t="s">
        <v>1551</v>
      </c>
      <c r="I1262" t="s">
        <v>1552</v>
      </c>
      <c r="J1262">
        <v>5.3677140343228798E-6</v>
      </c>
      <c r="K1262">
        <v>9.4920290686287994E-5</v>
      </c>
      <c r="L1262">
        <v>0.99989971199527905</v>
      </c>
    </row>
    <row r="1263" spans="1:12" x14ac:dyDescent="0.2">
      <c r="A1263" t="s">
        <v>1538</v>
      </c>
      <c r="B1263" t="s">
        <v>1553</v>
      </c>
      <c r="C1263" t="s">
        <v>14</v>
      </c>
      <c r="D1263" t="s">
        <v>407</v>
      </c>
      <c r="E1263" s="1" t="s">
        <v>16</v>
      </c>
      <c r="F1263" t="s">
        <v>11</v>
      </c>
      <c r="G1263" t="s">
        <v>1551</v>
      </c>
      <c r="H1263" t="s">
        <v>1554</v>
      </c>
      <c r="I1263" t="s">
        <v>1555</v>
      </c>
      <c r="J1263">
        <v>4.3010272928316096E-6</v>
      </c>
      <c r="K1263">
        <v>2.4927941092071801E-4</v>
      </c>
      <c r="L1263">
        <v>0.999746419561786</v>
      </c>
    </row>
    <row r="1264" spans="1:12" x14ac:dyDescent="0.2">
      <c r="A1264" t="s">
        <v>1538</v>
      </c>
      <c r="B1264" t="s">
        <v>1543</v>
      </c>
      <c r="C1264" t="s">
        <v>14</v>
      </c>
      <c r="D1264" t="s">
        <v>407</v>
      </c>
      <c r="E1264" s="1" t="s">
        <v>16</v>
      </c>
      <c r="F1264" t="s">
        <v>11</v>
      </c>
      <c r="G1264" t="s">
        <v>1541</v>
      </c>
      <c r="H1264" t="s">
        <v>1544</v>
      </c>
      <c r="I1264" t="s">
        <v>1545</v>
      </c>
      <c r="J1264">
        <v>2.9239396448039701E-6</v>
      </c>
      <c r="K1264">
        <v>0.17916823681056801</v>
      </c>
      <c r="L1264">
        <v>0.820828839249787</v>
      </c>
    </row>
    <row r="1265" spans="1:12" x14ac:dyDescent="0.2">
      <c r="A1265" t="s">
        <v>1538</v>
      </c>
      <c r="B1265" t="s">
        <v>1546</v>
      </c>
      <c r="C1265" t="s">
        <v>14</v>
      </c>
      <c r="D1265" t="s">
        <v>407</v>
      </c>
      <c r="E1265" s="1" t="s">
        <v>16</v>
      </c>
      <c r="F1265" t="s">
        <v>11</v>
      </c>
      <c r="G1265" t="s">
        <v>1544</v>
      </c>
      <c r="H1265" t="s">
        <v>1547</v>
      </c>
      <c r="I1265" t="s">
        <v>1548</v>
      </c>
      <c r="J1265">
        <v>2.8557906291314898E-7</v>
      </c>
      <c r="K1265">
        <v>1.8953049698063999E-3</v>
      </c>
      <c r="L1265">
        <v>0.99810440945113099</v>
      </c>
    </row>
    <row r="1266" spans="1:12" x14ac:dyDescent="0.2">
      <c r="A1266" t="s">
        <v>1538</v>
      </c>
      <c r="B1266" t="s">
        <v>6126</v>
      </c>
      <c r="C1266" t="s">
        <v>14</v>
      </c>
      <c r="D1266" t="s">
        <v>5924</v>
      </c>
      <c r="E1266" s="1" t="s">
        <v>16</v>
      </c>
      <c r="F1266" t="s">
        <v>11</v>
      </c>
      <c r="G1266" t="s">
        <v>6124</v>
      </c>
      <c r="H1266" t="s">
        <v>1550</v>
      </c>
      <c r="I1266" t="s">
        <v>6127</v>
      </c>
      <c r="J1266">
        <v>1.93911752571933E-7</v>
      </c>
      <c r="K1266">
        <v>7.4467385798422306E-5</v>
      </c>
      <c r="L1266">
        <v>0.99992533870244904</v>
      </c>
    </row>
    <row r="1267" spans="1:12" x14ac:dyDescent="0.2">
      <c r="A1267" t="s">
        <v>1538</v>
      </c>
      <c r="B1267" t="s">
        <v>6128</v>
      </c>
      <c r="C1267" t="s">
        <v>14</v>
      </c>
      <c r="D1267" t="s">
        <v>5924</v>
      </c>
      <c r="E1267" s="1" t="s">
        <v>16</v>
      </c>
      <c r="F1267" t="s">
        <v>11</v>
      </c>
      <c r="G1267" t="s">
        <v>1554</v>
      </c>
      <c r="H1267" t="s">
        <v>1555</v>
      </c>
      <c r="I1267" t="s">
        <v>19</v>
      </c>
      <c r="J1267">
        <v>1.78785861069631E-7</v>
      </c>
      <c r="K1267">
        <v>1.7472585480373201E-4</v>
      </c>
      <c r="L1267">
        <v>0.99982509535933495</v>
      </c>
    </row>
    <row r="1268" spans="1:12" x14ac:dyDescent="0.2">
      <c r="A1268" t="s">
        <v>1538</v>
      </c>
      <c r="B1268" t="s">
        <v>6123</v>
      </c>
      <c r="C1268" t="s">
        <v>14</v>
      </c>
      <c r="D1268" t="s">
        <v>5924</v>
      </c>
      <c r="E1268" s="1" t="s">
        <v>16</v>
      </c>
      <c r="F1268" t="s">
        <v>11</v>
      </c>
      <c r="G1268" t="s">
        <v>1547</v>
      </c>
      <c r="H1268" t="s">
        <v>6124</v>
      </c>
      <c r="I1268" t="s">
        <v>6125</v>
      </c>
      <c r="J1268">
        <v>1.01378993116061E-7</v>
      </c>
      <c r="K1268">
        <v>4.7398750818525397E-5</v>
      </c>
      <c r="L1268">
        <v>0.99995249987018797</v>
      </c>
    </row>
    <row r="1269" spans="1:12" x14ac:dyDescent="0.2">
      <c r="A1269" t="s">
        <v>1538</v>
      </c>
      <c r="B1269" t="s">
        <v>1539</v>
      </c>
      <c r="C1269" t="s">
        <v>14</v>
      </c>
      <c r="D1269" t="s">
        <v>407</v>
      </c>
      <c r="E1269" s="1" t="s">
        <v>16</v>
      </c>
      <c r="F1269" t="s">
        <v>10</v>
      </c>
      <c r="G1269" t="s">
        <v>1540</v>
      </c>
      <c r="H1269" t="s">
        <v>1541</v>
      </c>
      <c r="I1269" t="s">
        <v>1542</v>
      </c>
      <c r="J1269">
        <v>7.6624381171492103E-10</v>
      </c>
      <c r="K1269">
        <v>0.98732723012477297</v>
      </c>
      <c r="L1269">
        <v>1.2672769108983401E-2</v>
      </c>
    </row>
    <row r="1270" spans="1:12" x14ac:dyDescent="0.2">
      <c r="A1270" t="s">
        <v>1538</v>
      </c>
      <c r="B1270" t="s">
        <v>3330</v>
      </c>
      <c r="C1270" t="s">
        <v>14</v>
      </c>
      <c r="D1270" t="s">
        <v>3036</v>
      </c>
      <c r="E1270" s="1" t="s">
        <v>16</v>
      </c>
      <c r="F1270" t="s">
        <v>10</v>
      </c>
      <c r="G1270" t="s">
        <v>3331</v>
      </c>
      <c r="H1270" t="s">
        <v>3332</v>
      </c>
      <c r="I1270" t="s">
        <v>19</v>
      </c>
      <c r="J1270">
        <v>2.5592936254901199E-16</v>
      </c>
      <c r="K1270">
        <v>0.99996589035913797</v>
      </c>
      <c r="L1270">
        <v>3.4109640861271197E-5</v>
      </c>
    </row>
    <row r="1271" spans="1:12" x14ac:dyDescent="0.2">
      <c r="A1271" t="s">
        <v>1281</v>
      </c>
      <c r="B1271" t="s">
        <v>1282</v>
      </c>
      <c r="C1271" t="s">
        <v>14</v>
      </c>
      <c r="D1271" t="s">
        <v>407</v>
      </c>
      <c r="E1271" s="1" t="s">
        <v>16</v>
      </c>
      <c r="F1271" t="s">
        <v>10</v>
      </c>
      <c r="G1271" t="s">
        <v>1283</v>
      </c>
      <c r="H1271" t="s">
        <v>1284</v>
      </c>
      <c r="I1271" t="s">
        <v>1285</v>
      </c>
      <c r="J1271">
        <v>3.7073895969770098E-15</v>
      </c>
      <c r="K1271">
        <v>0.99999999995808997</v>
      </c>
      <c r="L1271">
        <v>4.1905551802438501E-11</v>
      </c>
    </row>
    <row r="1272" spans="1:12" x14ac:dyDescent="0.2">
      <c r="A1272" t="s">
        <v>8647</v>
      </c>
      <c r="B1272" t="s">
        <v>8676</v>
      </c>
      <c r="C1272" t="s">
        <v>613</v>
      </c>
      <c r="D1272" t="s">
        <v>6339</v>
      </c>
      <c r="E1272" s="1" t="s">
        <v>16</v>
      </c>
      <c r="F1272" t="s">
        <v>9</v>
      </c>
      <c r="G1272" t="s">
        <v>8677</v>
      </c>
      <c r="H1272" t="s">
        <v>8678</v>
      </c>
      <c r="I1272" t="s">
        <v>8679</v>
      </c>
      <c r="J1272">
        <v>0.99995251130248697</v>
      </c>
      <c r="K1272">
        <v>3.4067211853523101E-10</v>
      </c>
      <c r="L1272">
        <v>4.7488356840661298E-5</v>
      </c>
    </row>
    <row r="1273" spans="1:12" x14ac:dyDescent="0.2">
      <c r="A1273" t="s">
        <v>8647</v>
      </c>
      <c r="B1273" t="s">
        <v>8673</v>
      </c>
      <c r="C1273" t="s">
        <v>613</v>
      </c>
      <c r="D1273" t="s">
        <v>6339</v>
      </c>
      <c r="E1273" s="1" t="s">
        <v>16</v>
      </c>
      <c r="F1273" t="s">
        <v>9</v>
      </c>
      <c r="G1273" t="s">
        <v>8671</v>
      </c>
      <c r="H1273" t="s">
        <v>8674</v>
      </c>
      <c r="I1273" t="s">
        <v>8675</v>
      </c>
      <c r="J1273">
        <v>0.83619131511897105</v>
      </c>
      <c r="K1273">
        <v>4.16695259757154E-9</v>
      </c>
      <c r="L1273">
        <v>0.163808680714076</v>
      </c>
    </row>
    <row r="1274" spans="1:12" x14ac:dyDescent="0.2">
      <c r="A1274" t="s">
        <v>8647</v>
      </c>
      <c r="B1274" t="s">
        <v>8665</v>
      </c>
      <c r="C1274" t="s">
        <v>613</v>
      </c>
      <c r="D1274" t="s">
        <v>6339</v>
      </c>
      <c r="E1274" s="1" t="s">
        <v>16</v>
      </c>
      <c r="F1274" t="s">
        <v>9</v>
      </c>
      <c r="G1274" t="s">
        <v>8666</v>
      </c>
      <c r="H1274" t="s">
        <v>8667</v>
      </c>
      <c r="I1274" t="s">
        <v>8668</v>
      </c>
      <c r="J1274">
        <v>0.82743646604796794</v>
      </c>
      <c r="K1274">
        <v>9.6041106748268899E-8</v>
      </c>
      <c r="L1274">
        <v>0.17256343791092499</v>
      </c>
    </row>
    <row r="1275" spans="1:12" x14ac:dyDescent="0.2">
      <c r="A1275" t="s">
        <v>8647</v>
      </c>
      <c r="B1275" t="s">
        <v>8669</v>
      </c>
      <c r="C1275" t="s">
        <v>613</v>
      </c>
      <c r="D1275" t="s">
        <v>6339</v>
      </c>
      <c r="E1275" s="1" t="s">
        <v>16</v>
      </c>
      <c r="F1275" t="s">
        <v>9</v>
      </c>
      <c r="G1275" t="s">
        <v>8670</v>
      </c>
      <c r="H1275" t="s">
        <v>8671</v>
      </c>
      <c r="I1275" t="s">
        <v>8672</v>
      </c>
      <c r="J1275">
        <v>0.729775483491239</v>
      </c>
      <c r="K1275">
        <v>6.1213639092889096E-8</v>
      </c>
      <c r="L1275">
        <v>0.27022445529512201</v>
      </c>
    </row>
    <row r="1276" spans="1:12" x14ac:dyDescent="0.2">
      <c r="A1276" t="s">
        <v>8647</v>
      </c>
      <c r="B1276" t="s">
        <v>8648</v>
      </c>
      <c r="C1276" t="s">
        <v>613</v>
      </c>
      <c r="D1276" t="s">
        <v>6339</v>
      </c>
      <c r="E1276" s="1" t="s">
        <v>16</v>
      </c>
      <c r="F1276" t="s">
        <v>11</v>
      </c>
      <c r="G1276" t="s">
        <v>19</v>
      </c>
      <c r="H1276" t="s">
        <v>8686</v>
      </c>
      <c r="I1276" t="s">
        <v>8687</v>
      </c>
      <c r="J1276">
        <v>3.2006367736753401E-4</v>
      </c>
      <c r="K1276">
        <v>9.1732455194597707E-9</v>
      </c>
      <c r="L1276">
        <v>0.99967992714938703</v>
      </c>
    </row>
    <row r="1277" spans="1:12" x14ac:dyDescent="0.2">
      <c r="A1277" t="s">
        <v>8647</v>
      </c>
      <c r="B1277" t="s">
        <v>8648</v>
      </c>
      <c r="C1277" t="s">
        <v>213</v>
      </c>
      <c r="D1277" t="s">
        <v>6339</v>
      </c>
      <c r="E1277" s="1" t="s">
        <v>16</v>
      </c>
      <c r="F1277" t="s">
        <v>11</v>
      </c>
      <c r="G1277" t="s">
        <v>8691</v>
      </c>
      <c r="H1277" t="s">
        <v>8692</v>
      </c>
      <c r="I1277" t="s">
        <v>8693</v>
      </c>
      <c r="J1277">
        <v>6.5433317126398094E-5</v>
      </c>
      <c r="K1277">
        <v>4.4776118749470001E-7</v>
      </c>
      <c r="L1277">
        <v>0.99993411892168604</v>
      </c>
    </row>
    <row r="1278" spans="1:12" x14ac:dyDescent="0.2">
      <c r="A1278" t="s">
        <v>8647</v>
      </c>
      <c r="B1278" t="s">
        <v>8659</v>
      </c>
      <c r="C1278" t="s">
        <v>613</v>
      </c>
      <c r="D1278" t="s">
        <v>6339</v>
      </c>
      <c r="E1278" s="1" t="s">
        <v>16</v>
      </c>
      <c r="F1278" t="s">
        <v>11</v>
      </c>
      <c r="G1278" t="s">
        <v>8680</v>
      </c>
      <c r="H1278" t="s">
        <v>8681</v>
      </c>
      <c r="I1278" t="s">
        <v>8682</v>
      </c>
      <c r="J1278">
        <v>3.7195158475995597E-5</v>
      </c>
      <c r="K1278">
        <v>7.8197313023436202E-2</v>
      </c>
      <c r="L1278">
        <v>0.92176549181808798</v>
      </c>
    </row>
    <row r="1279" spans="1:12" x14ac:dyDescent="0.2">
      <c r="A1279" t="s">
        <v>8647</v>
      </c>
      <c r="B1279" t="s">
        <v>8648</v>
      </c>
      <c r="C1279" t="s">
        <v>613</v>
      </c>
      <c r="D1279" t="s">
        <v>6339</v>
      </c>
      <c r="E1279" s="1" t="s">
        <v>16</v>
      </c>
      <c r="F1279" t="s">
        <v>11</v>
      </c>
      <c r="G1279" t="s">
        <v>8683</v>
      </c>
      <c r="H1279" t="s">
        <v>8684</v>
      </c>
      <c r="I1279" t="s">
        <v>8685</v>
      </c>
      <c r="J1279">
        <v>6.2826168646355999E-6</v>
      </c>
      <c r="K1279">
        <v>6.1662841266258295E-10</v>
      </c>
      <c r="L1279">
        <v>0.99999371676650695</v>
      </c>
    </row>
    <row r="1280" spans="1:12" x14ac:dyDescent="0.2">
      <c r="A1280" t="s">
        <v>8647</v>
      </c>
      <c r="B1280" t="s">
        <v>8648</v>
      </c>
      <c r="C1280" t="s">
        <v>213</v>
      </c>
      <c r="D1280" t="s">
        <v>6339</v>
      </c>
      <c r="E1280" s="1" t="s">
        <v>16</v>
      </c>
      <c r="F1280" t="s">
        <v>11</v>
      </c>
      <c r="G1280" t="s">
        <v>8688</v>
      </c>
      <c r="H1280" t="s">
        <v>8689</v>
      </c>
      <c r="I1280" t="s">
        <v>8690</v>
      </c>
      <c r="J1280">
        <v>1.53026546099145E-6</v>
      </c>
      <c r="K1280">
        <v>4.99808537388186E-7</v>
      </c>
      <c r="L1280">
        <v>0.99999796992600198</v>
      </c>
    </row>
    <row r="1281" spans="1:12" x14ac:dyDescent="0.2">
      <c r="A1281" t="s">
        <v>8647</v>
      </c>
      <c r="B1281" t="s">
        <v>8659</v>
      </c>
      <c r="C1281" t="s">
        <v>894</v>
      </c>
      <c r="D1281" t="s">
        <v>6339</v>
      </c>
      <c r="E1281" s="1" t="s">
        <v>16</v>
      </c>
      <c r="F1281" t="s">
        <v>11</v>
      </c>
      <c r="G1281" t="s">
        <v>19</v>
      </c>
      <c r="H1281" t="s">
        <v>8697</v>
      </c>
      <c r="I1281" t="s">
        <v>8698</v>
      </c>
      <c r="J1281">
        <v>8.2021674595424802E-7</v>
      </c>
      <c r="K1281">
        <v>5.4155088401342398E-5</v>
      </c>
      <c r="L1281">
        <v>0.99994502469485302</v>
      </c>
    </row>
    <row r="1282" spans="1:12" x14ac:dyDescent="0.2">
      <c r="A1282" t="s">
        <v>8647</v>
      </c>
      <c r="B1282" t="s">
        <v>8648</v>
      </c>
      <c r="C1282" t="s">
        <v>14</v>
      </c>
      <c r="D1282" t="s">
        <v>6339</v>
      </c>
      <c r="E1282" s="1" t="s">
        <v>16</v>
      </c>
      <c r="F1282" t="s">
        <v>11</v>
      </c>
      <c r="G1282" t="s">
        <v>8694</v>
      </c>
      <c r="H1282" t="s">
        <v>8695</v>
      </c>
      <c r="I1282" t="s">
        <v>8696</v>
      </c>
      <c r="J1282">
        <v>3.0233572534886301E-7</v>
      </c>
      <c r="K1282">
        <v>1.39156843290925E-7</v>
      </c>
      <c r="L1282">
        <v>0.99999955850743205</v>
      </c>
    </row>
    <row r="1283" spans="1:12" x14ac:dyDescent="0.2">
      <c r="A1283" t="s">
        <v>8647</v>
      </c>
      <c r="B1283" t="s">
        <v>8659</v>
      </c>
      <c r="C1283" t="s">
        <v>894</v>
      </c>
      <c r="D1283" t="s">
        <v>6339</v>
      </c>
      <c r="E1283" s="1" t="s">
        <v>16</v>
      </c>
      <c r="F1283" t="s">
        <v>11</v>
      </c>
      <c r="G1283" t="s">
        <v>1219</v>
      </c>
      <c r="H1283" t="s">
        <v>8699</v>
      </c>
      <c r="I1283" t="s">
        <v>8700</v>
      </c>
      <c r="J1283">
        <v>2.8352077419091402E-10</v>
      </c>
      <c r="K1283">
        <v>6.84880714064026E-5</v>
      </c>
      <c r="L1283">
        <v>0.99993151164507299</v>
      </c>
    </row>
    <row r="1284" spans="1:12" x14ac:dyDescent="0.2">
      <c r="A1284" t="s">
        <v>8647</v>
      </c>
      <c r="B1284" t="s">
        <v>8648</v>
      </c>
      <c r="C1284" t="s">
        <v>500</v>
      </c>
      <c r="D1284" t="s">
        <v>6339</v>
      </c>
      <c r="E1284" s="1" t="s">
        <v>16</v>
      </c>
      <c r="F1284" t="s">
        <v>11</v>
      </c>
      <c r="G1284" t="s">
        <v>8652</v>
      </c>
      <c r="H1284" t="s">
        <v>8653</v>
      </c>
      <c r="I1284" t="s">
        <v>8654</v>
      </c>
      <c r="J1284">
        <v>1.07910159892638E-10</v>
      </c>
      <c r="K1284">
        <v>3.9626504490013499E-8</v>
      </c>
      <c r="L1284">
        <v>0.99999996026558502</v>
      </c>
    </row>
    <row r="1285" spans="1:12" x14ac:dyDescent="0.2">
      <c r="A1285" t="s">
        <v>8647</v>
      </c>
      <c r="B1285" t="s">
        <v>8648</v>
      </c>
      <c r="C1285" t="s">
        <v>894</v>
      </c>
      <c r="D1285" t="s">
        <v>6339</v>
      </c>
      <c r="E1285" s="1" t="s">
        <v>16</v>
      </c>
      <c r="F1285" t="s">
        <v>11</v>
      </c>
      <c r="G1285" t="s">
        <v>1219</v>
      </c>
      <c r="H1285" t="s">
        <v>8701</v>
      </c>
      <c r="I1285" t="s">
        <v>8702</v>
      </c>
      <c r="J1285">
        <v>9.6564197925491403E-11</v>
      </c>
      <c r="K1285">
        <v>2.0986964280551401E-3</v>
      </c>
      <c r="L1285">
        <v>0.99790130347537997</v>
      </c>
    </row>
    <row r="1286" spans="1:12" x14ac:dyDescent="0.2">
      <c r="A1286" t="s">
        <v>8647</v>
      </c>
      <c r="B1286" t="s">
        <v>8648</v>
      </c>
      <c r="C1286" t="s">
        <v>74</v>
      </c>
      <c r="D1286" t="s">
        <v>6339</v>
      </c>
      <c r="E1286" s="1" t="s">
        <v>330</v>
      </c>
      <c r="F1286" t="s">
        <v>11</v>
      </c>
      <c r="G1286" t="s">
        <v>19</v>
      </c>
      <c r="H1286" t="s">
        <v>8655</v>
      </c>
      <c r="I1286" t="s">
        <v>8656</v>
      </c>
      <c r="J1286">
        <v>7.5898542915520803E-11</v>
      </c>
      <c r="K1286">
        <v>1.63231126256045E-13</v>
      </c>
      <c r="L1286">
        <v>0.99999999992393795</v>
      </c>
    </row>
    <row r="1287" spans="1:12" x14ac:dyDescent="0.2">
      <c r="A1287" t="s">
        <v>8647</v>
      </c>
      <c r="B1287" t="s">
        <v>8659</v>
      </c>
      <c r="C1287" t="s">
        <v>74</v>
      </c>
      <c r="D1287" t="s">
        <v>6339</v>
      </c>
      <c r="E1287" s="1" t="s">
        <v>330</v>
      </c>
      <c r="F1287" t="s">
        <v>11</v>
      </c>
      <c r="G1287" t="s">
        <v>19</v>
      </c>
      <c r="H1287" t="s">
        <v>8660</v>
      </c>
      <c r="I1287" t="s">
        <v>8661</v>
      </c>
      <c r="J1287">
        <v>7.5898542915520803E-11</v>
      </c>
      <c r="K1287">
        <v>1.63231126256045E-13</v>
      </c>
      <c r="L1287">
        <v>0.99999999992393795</v>
      </c>
    </row>
    <row r="1288" spans="1:12" x14ac:dyDescent="0.2">
      <c r="A1288" t="s">
        <v>8647</v>
      </c>
      <c r="B1288" t="s">
        <v>8648</v>
      </c>
      <c r="C1288" t="s">
        <v>74</v>
      </c>
      <c r="D1288" t="s">
        <v>6339</v>
      </c>
      <c r="E1288" s="1" t="s">
        <v>330</v>
      </c>
      <c r="F1288" t="s">
        <v>11</v>
      </c>
      <c r="G1288" t="s">
        <v>19</v>
      </c>
      <c r="H1288" t="s">
        <v>8664</v>
      </c>
      <c r="I1288" t="s">
        <v>8656</v>
      </c>
      <c r="J1288">
        <v>1.6347257966539602E-11</v>
      </c>
      <c r="K1288">
        <v>1.09966958115265E-14</v>
      </c>
      <c r="L1288">
        <v>0.99999999998364197</v>
      </c>
    </row>
    <row r="1289" spans="1:12" x14ac:dyDescent="0.2">
      <c r="A1289" t="s">
        <v>8647</v>
      </c>
      <c r="B1289" t="s">
        <v>8648</v>
      </c>
      <c r="C1289" t="s">
        <v>500</v>
      </c>
      <c r="D1289" t="s">
        <v>6339</v>
      </c>
      <c r="E1289" s="1" t="s">
        <v>16</v>
      </c>
      <c r="F1289" t="s">
        <v>11</v>
      </c>
      <c r="G1289" t="s">
        <v>8649</v>
      </c>
      <c r="H1289" t="s">
        <v>8650</v>
      </c>
      <c r="I1289" t="s">
        <v>8651</v>
      </c>
      <c r="J1289">
        <v>4.6175046081014698E-12</v>
      </c>
      <c r="K1289">
        <v>1.3187020759269E-9</v>
      </c>
      <c r="L1289">
        <v>0.99999999867667999</v>
      </c>
    </row>
    <row r="1290" spans="1:12" x14ac:dyDescent="0.2">
      <c r="A1290" t="s">
        <v>8647</v>
      </c>
      <c r="B1290" t="s">
        <v>8648</v>
      </c>
      <c r="C1290" t="s">
        <v>74</v>
      </c>
      <c r="D1290" t="s">
        <v>6339</v>
      </c>
      <c r="E1290" s="1" t="s">
        <v>330</v>
      </c>
      <c r="F1290" t="s">
        <v>11</v>
      </c>
      <c r="G1290" t="s">
        <v>8657</v>
      </c>
      <c r="H1290" t="s">
        <v>8658</v>
      </c>
      <c r="I1290" t="s">
        <v>8656</v>
      </c>
      <c r="J1290">
        <v>2.8006529453651401E-12</v>
      </c>
      <c r="K1290">
        <v>4.5209516483990898E-17</v>
      </c>
      <c r="L1290">
        <v>0.99999999999719902</v>
      </c>
    </row>
    <row r="1291" spans="1:12" x14ac:dyDescent="0.2">
      <c r="A1291" t="s">
        <v>8647</v>
      </c>
      <c r="B1291" t="s">
        <v>8659</v>
      </c>
      <c r="C1291" t="s">
        <v>74</v>
      </c>
      <c r="D1291" t="s">
        <v>6339</v>
      </c>
      <c r="E1291" s="1" t="s">
        <v>330</v>
      </c>
      <c r="F1291" t="s">
        <v>11</v>
      </c>
      <c r="G1291" t="s">
        <v>8662</v>
      </c>
      <c r="H1291" t="s">
        <v>8663</v>
      </c>
      <c r="I1291" t="s">
        <v>8661</v>
      </c>
      <c r="J1291">
        <v>1.63640310798865E-12</v>
      </c>
      <c r="K1291">
        <v>6.0438782039930403E-17</v>
      </c>
      <c r="L1291">
        <v>0.99999999999836298</v>
      </c>
    </row>
    <row r="1292" spans="1:12" x14ac:dyDescent="0.2">
      <c r="A1292" t="s">
        <v>2137</v>
      </c>
      <c r="B1292" t="s">
        <v>2138</v>
      </c>
      <c r="C1292" t="s">
        <v>14</v>
      </c>
      <c r="D1292" t="s">
        <v>407</v>
      </c>
      <c r="E1292" s="1" t="s">
        <v>16</v>
      </c>
      <c r="F1292" t="s">
        <v>11</v>
      </c>
      <c r="G1292" t="s">
        <v>2139</v>
      </c>
      <c r="H1292" t="s">
        <v>2140</v>
      </c>
      <c r="I1292" t="s">
        <v>2141</v>
      </c>
      <c r="J1292">
        <v>3.6830545842407797E-5</v>
      </c>
      <c r="K1292">
        <v>1.62981365887783E-3</v>
      </c>
      <c r="L1292">
        <v>0.99833335579528004</v>
      </c>
    </row>
    <row r="1293" spans="1:12" x14ac:dyDescent="0.2">
      <c r="A1293" t="s">
        <v>2137</v>
      </c>
      <c r="B1293" t="s">
        <v>2142</v>
      </c>
      <c r="C1293" t="s">
        <v>14</v>
      </c>
      <c r="D1293" t="s">
        <v>407</v>
      </c>
      <c r="E1293" s="1" t="s">
        <v>16</v>
      </c>
      <c r="F1293" t="s">
        <v>11</v>
      </c>
      <c r="G1293" t="s">
        <v>2143</v>
      </c>
      <c r="H1293" t="s">
        <v>2144</v>
      </c>
      <c r="I1293" t="s">
        <v>2145</v>
      </c>
      <c r="J1293">
        <v>9.7565746290995993E-6</v>
      </c>
      <c r="K1293">
        <v>4.3213785804827799E-10</v>
      </c>
      <c r="L1293">
        <v>0.99999024299323303</v>
      </c>
    </row>
    <row r="1294" spans="1:12" x14ac:dyDescent="0.2">
      <c r="A1294" t="s">
        <v>919</v>
      </c>
      <c r="B1294" t="s">
        <v>2925</v>
      </c>
      <c r="C1294" t="s">
        <v>613</v>
      </c>
      <c r="D1294" t="s">
        <v>2909</v>
      </c>
      <c r="E1294" s="1" t="s">
        <v>16</v>
      </c>
      <c r="F1294" t="s">
        <v>11</v>
      </c>
      <c r="G1294" t="s">
        <v>2926</v>
      </c>
      <c r="H1294" t="s">
        <v>2927</v>
      </c>
      <c r="I1294" t="s">
        <v>2928</v>
      </c>
      <c r="J1294">
        <v>6.1599161643002697E-6</v>
      </c>
      <c r="K1294">
        <v>9.0802219941865702E-9</v>
      </c>
      <c r="L1294">
        <v>0.99999383100361405</v>
      </c>
    </row>
    <row r="1295" spans="1:12" x14ac:dyDescent="0.2">
      <c r="A1295" t="s">
        <v>919</v>
      </c>
      <c r="B1295" t="s">
        <v>2800</v>
      </c>
      <c r="C1295" t="s">
        <v>74</v>
      </c>
      <c r="D1295" t="s">
        <v>2780</v>
      </c>
      <c r="E1295" s="1" t="s">
        <v>16</v>
      </c>
      <c r="F1295" t="s">
        <v>11</v>
      </c>
      <c r="G1295" t="s">
        <v>2801</v>
      </c>
      <c r="H1295" t="s">
        <v>2802</v>
      </c>
      <c r="I1295" t="s">
        <v>2803</v>
      </c>
      <c r="J1295">
        <v>8.5062263038042495E-10</v>
      </c>
      <c r="K1295">
        <v>7.1507363585633E-10</v>
      </c>
      <c r="L1295">
        <v>0.99999999843430398</v>
      </c>
    </row>
    <row r="1296" spans="1:12" x14ac:dyDescent="0.2">
      <c r="A1296" t="s">
        <v>919</v>
      </c>
      <c r="B1296" t="s">
        <v>920</v>
      </c>
      <c r="C1296" t="s">
        <v>14</v>
      </c>
      <c r="D1296" t="s">
        <v>407</v>
      </c>
      <c r="E1296" s="1" t="s">
        <v>16</v>
      </c>
      <c r="F1296" t="s">
        <v>10</v>
      </c>
      <c r="G1296" t="s">
        <v>921</v>
      </c>
      <c r="H1296" t="s">
        <v>922</v>
      </c>
      <c r="I1296" t="s">
        <v>923</v>
      </c>
      <c r="J1296">
        <v>1.84204980236948E-12</v>
      </c>
      <c r="K1296">
        <v>0.99999955225924098</v>
      </c>
      <c r="L1296">
        <v>4.4773891641606697E-7</v>
      </c>
    </row>
    <row r="1297" spans="1:12" x14ac:dyDescent="0.2">
      <c r="A1297" t="s">
        <v>5807</v>
      </c>
      <c r="B1297" t="s">
        <v>5808</v>
      </c>
      <c r="C1297" t="s">
        <v>74</v>
      </c>
      <c r="D1297" t="s">
        <v>5775</v>
      </c>
      <c r="E1297" s="1" t="s">
        <v>16</v>
      </c>
      <c r="F1297" t="s">
        <v>11</v>
      </c>
      <c r="G1297" t="s">
        <v>5809</v>
      </c>
      <c r="H1297" t="s">
        <v>5810</v>
      </c>
      <c r="I1297" t="s">
        <v>5811</v>
      </c>
      <c r="J1297">
        <v>2.6932489413577799E-4</v>
      </c>
      <c r="K1297">
        <v>2.06068291779932E-8</v>
      </c>
      <c r="L1297">
        <v>0.99973065449903498</v>
      </c>
    </row>
    <row r="1298" spans="1:12" x14ac:dyDescent="0.2">
      <c r="A1298" t="s">
        <v>3527</v>
      </c>
      <c r="B1298" t="s">
        <v>3528</v>
      </c>
      <c r="C1298" t="s">
        <v>74</v>
      </c>
      <c r="D1298" t="s">
        <v>3036</v>
      </c>
      <c r="E1298" s="1" t="s">
        <v>16</v>
      </c>
      <c r="F1298" t="s">
        <v>11</v>
      </c>
      <c r="G1298" t="s">
        <v>3529</v>
      </c>
      <c r="H1298" t="s">
        <v>3530</v>
      </c>
      <c r="I1298" t="s">
        <v>3531</v>
      </c>
      <c r="J1298">
        <v>5.4798854760724996E-12</v>
      </c>
      <c r="K1298">
        <v>4.6574702922733502E-8</v>
      </c>
      <c r="L1298">
        <v>0.99999995341981696</v>
      </c>
    </row>
    <row r="1299" spans="1:12" x14ac:dyDescent="0.2">
      <c r="A1299" t="s">
        <v>3527</v>
      </c>
      <c r="B1299" t="s">
        <v>3528</v>
      </c>
      <c r="C1299" t="s">
        <v>74</v>
      </c>
      <c r="D1299" t="s">
        <v>3036</v>
      </c>
      <c r="E1299" s="1" t="s">
        <v>16</v>
      </c>
      <c r="F1299" t="s">
        <v>10</v>
      </c>
      <c r="G1299" t="s">
        <v>3532</v>
      </c>
      <c r="H1299" t="s">
        <v>3533</v>
      </c>
      <c r="I1299" t="s">
        <v>19</v>
      </c>
      <c r="J1299">
        <v>5.7748489635950099E-17</v>
      </c>
      <c r="K1299">
        <v>0.99999999994037403</v>
      </c>
      <c r="L1299">
        <v>5.9625545092020701E-11</v>
      </c>
    </row>
    <row r="1300" spans="1:12" x14ac:dyDescent="0.2">
      <c r="A1300" t="s">
        <v>3527</v>
      </c>
      <c r="B1300" t="s">
        <v>3528</v>
      </c>
      <c r="C1300" t="s">
        <v>74</v>
      </c>
      <c r="D1300" t="s">
        <v>3036</v>
      </c>
      <c r="E1300" s="1" t="s">
        <v>16</v>
      </c>
      <c r="F1300" t="s">
        <v>10</v>
      </c>
      <c r="G1300" t="s">
        <v>19</v>
      </c>
      <c r="H1300" t="s">
        <v>3534</v>
      </c>
      <c r="I1300" t="s">
        <v>19</v>
      </c>
      <c r="J1300">
        <v>2.8569651344623603E-17</v>
      </c>
      <c r="K1300">
        <v>0.99999999294353104</v>
      </c>
      <c r="L1300">
        <v>7.05646908981419E-9</v>
      </c>
    </row>
    <row r="1301" spans="1:12" x14ac:dyDescent="0.2">
      <c r="A1301" t="s">
        <v>1079</v>
      </c>
      <c r="B1301" t="s">
        <v>1080</v>
      </c>
      <c r="C1301" t="s">
        <v>14</v>
      </c>
      <c r="D1301" t="s">
        <v>407</v>
      </c>
      <c r="E1301" s="1" t="s">
        <v>16</v>
      </c>
      <c r="F1301" t="s">
        <v>11</v>
      </c>
      <c r="G1301" t="s">
        <v>1081</v>
      </c>
      <c r="H1301" t="s">
        <v>1082</v>
      </c>
      <c r="I1301" t="s">
        <v>1083</v>
      </c>
      <c r="J1301">
        <v>3.6826970940888598E-8</v>
      </c>
      <c r="K1301">
        <v>1.4928710636343299E-4</v>
      </c>
      <c r="L1301">
        <v>0.999850676066666</v>
      </c>
    </row>
    <row r="1302" spans="1:12" x14ac:dyDescent="0.2">
      <c r="A1302" t="s">
        <v>3184</v>
      </c>
      <c r="B1302" t="s">
        <v>3185</v>
      </c>
      <c r="C1302" t="s">
        <v>14</v>
      </c>
      <c r="D1302" t="s">
        <v>3036</v>
      </c>
      <c r="E1302" s="1" t="s">
        <v>16</v>
      </c>
      <c r="F1302" t="s">
        <v>10</v>
      </c>
      <c r="G1302" t="s">
        <v>3186</v>
      </c>
      <c r="H1302" t="s">
        <v>3187</v>
      </c>
      <c r="I1302" t="s">
        <v>19</v>
      </c>
      <c r="J1302">
        <v>3.4187963694289598E-32</v>
      </c>
      <c r="K1302">
        <v>1</v>
      </c>
      <c r="L1302">
        <v>4.9037662884421702E-29</v>
      </c>
    </row>
    <row r="1303" spans="1:12" x14ac:dyDescent="0.2">
      <c r="A1303" t="s">
        <v>8854</v>
      </c>
      <c r="B1303" t="s">
        <v>8855</v>
      </c>
      <c r="C1303" t="s">
        <v>14</v>
      </c>
      <c r="D1303" t="s">
        <v>8821</v>
      </c>
      <c r="E1303" s="1" t="s">
        <v>16</v>
      </c>
      <c r="F1303" t="s">
        <v>11</v>
      </c>
      <c r="G1303" t="s">
        <v>8856</v>
      </c>
      <c r="H1303" t="s">
        <v>8857</v>
      </c>
      <c r="I1303" t="s">
        <v>8858</v>
      </c>
      <c r="J1303">
        <v>3.1095901643380598E-8</v>
      </c>
      <c r="K1303">
        <v>2.59221432906671E-9</v>
      </c>
      <c r="L1303">
        <v>0.99999996631188404</v>
      </c>
    </row>
    <row r="1304" spans="1:12" x14ac:dyDescent="0.2">
      <c r="A1304" t="s">
        <v>8854</v>
      </c>
      <c r="B1304" t="s">
        <v>8855</v>
      </c>
      <c r="C1304" t="s">
        <v>74</v>
      </c>
      <c r="D1304" t="s">
        <v>8821</v>
      </c>
      <c r="E1304" s="1" t="s">
        <v>330</v>
      </c>
      <c r="F1304" t="s">
        <v>11</v>
      </c>
      <c r="G1304" t="s">
        <v>8862</v>
      </c>
      <c r="H1304" t="s">
        <v>8863</v>
      </c>
      <c r="I1304" t="s">
        <v>8864</v>
      </c>
      <c r="J1304">
        <v>3.8544551750654199E-11</v>
      </c>
      <c r="K1304">
        <v>4.5626005391493602E-14</v>
      </c>
      <c r="L1304">
        <v>0.99999999996140998</v>
      </c>
    </row>
    <row r="1305" spans="1:12" x14ac:dyDescent="0.2">
      <c r="A1305" t="s">
        <v>8854</v>
      </c>
      <c r="B1305" t="s">
        <v>8855</v>
      </c>
      <c r="C1305" t="s">
        <v>74</v>
      </c>
      <c r="D1305" t="s">
        <v>8821</v>
      </c>
      <c r="E1305" s="1" t="s">
        <v>330</v>
      </c>
      <c r="F1305" t="s">
        <v>11</v>
      </c>
      <c r="G1305" t="s">
        <v>8859</v>
      </c>
      <c r="H1305" t="s">
        <v>8860</v>
      </c>
      <c r="I1305" t="s">
        <v>8861</v>
      </c>
      <c r="J1305">
        <v>1.7566580475993601E-11</v>
      </c>
      <c r="K1305">
        <v>3.19983271854964E-12</v>
      </c>
      <c r="L1305">
        <v>0.99999999997923406</v>
      </c>
    </row>
    <row r="1306" spans="1:12" x14ac:dyDescent="0.2">
      <c r="A1306" t="s">
        <v>3115</v>
      </c>
      <c r="B1306" t="s">
        <v>3654</v>
      </c>
      <c r="C1306" t="s">
        <v>14</v>
      </c>
      <c r="D1306" t="s">
        <v>3637</v>
      </c>
      <c r="E1306" s="1" t="s">
        <v>16</v>
      </c>
      <c r="F1306" t="s">
        <v>11</v>
      </c>
      <c r="G1306" t="s">
        <v>3655</v>
      </c>
      <c r="H1306" t="s">
        <v>3656</v>
      </c>
      <c r="I1306" t="s">
        <v>3657</v>
      </c>
      <c r="J1306">
        <v>5.3768291678586004E-9</v>
      </c>
      <c r="K1306">
        <v>9.5067572979711497E-7</v>
      </c>
      <c r="L1306">
        <v>0.99999904394744099</v>
      </c>
    </row>
    <row r="1307" spans="1:12" x14ac:dyDescent="0.2">
      <c r="A1307" t="s">
        <v>3115</v>
      </c>
      <c r="B1307" t="s">
        <v>3116</v>
      </c>
      <c r="C1307" t="s">
        <v>14</v>
      </c>
      <c r="D1307" t="s">
        <v>3036</v>
      </c>
      <c r="E1307" s="1" t="s">
        <v>16</v>
      </c>
      <c r="F1307" t="s">
        <v>10</v>
      </c>
      <c r="G1307" t="s">
        <v>3117</v>
      </c>
      <c r="H1307" t="s">
        <v>3118</v>
      </c>
      <c r="I1307" t="s">
        <v>3119</v>
      </c>
      <c r="J1307">
        <v>3.6610092027192001E-17</v>
      </c>
      <c r="K1307">
        <v>0.99999999999999101</v>
      </c>
      <c r="L1307">
        <v>8.7208217420759995E-15</v>
      </c>
    </row>
    <row r="1308" spans="1:12" x14ac:dyDescent="0.2">
      <c r="A1308" t="s">
        <v>2018</v>
      </c>
      <c r="B1308" t="s">
        <v>2019</v>
      </c>
      <c r="C1308" t="s">
        <v>74</v>
      </c>
      <c r="D1308" t="s">
        <v>407</v>
      </c>
      <c r="E1308" s="1" t="s">
        <v>16</v>
      </c>
      <c r="F1308" t="s">
        <v>10</v>
      </c>
      <c r="G1308" t="s">
        <v>2020</v>
      </c>
      <c r="H1308" t="s">
        <v>2021</v>
      </c>
      <c r="I1308" t="s">
        <v>2022</v>
      </c>
      <c r="J1308">
        <v>3.8226208325654502E-23</v>
      </c>
      <c r="K1308">
        <v>1</v>
      </c>
      <c r="L1308">
        <v>4.1939380971841E-23</v>
      </c>
    </row>
    <row r="1309" spans="1:12" x14ac:dyDescent="0.2">
      <c r="A1309" t="s">
        <v>3480</v>
      </c>
      <c r="B1309" t="s">
        <v>3481</v>
      </c>
      <c r="C1309" t="s">
        <v>74</v>
      </c>
      <c r="D1309" t="s">
        <v>3036</v>
      </c>
      <c r="E1309" s="1" t="s">
        <v>16</v>
      </c>
      <c r="F1309" t="s">
        <v>11</v>
      </c>
      <c r="G1309" t="s">
        <v>3482</v>
      </c>
      <c r="H1309" t="s">
        <v>3483</v>
      </c>
      <c r="I1309" t="s">
        <v>3484</v>
      </c>
      <c r="J1309">
        <v>8.3313591992899399E-13</v>
      </c>
      <c r="K1309">
        <v>2.4645052915061502E-6</v>
      </c>
      <c r="L1309">
        <v>0.99999753549387504</v>
      </c>
    </row>
    <row r="1310" spans="1:12" x14ac:dyDescent="0.2">
      <c r="A1310" t="s">
        <v>1481</v>
      </c>
      <c r="B1310" t="s">
        <v>1482</v>
      </c>
      <c r="C1310" t="s">
        <v>14</v>
      </c>
      <c r="D1310" t="s">
        <v>407</v>
      </c>
      <c r="E1310" s="1" t="s">
        <v>16</v>
      </c>
      <c r="F1310" t="s">
        <v>11</v>
      </c>
      <c r="G1310" t="s">
        <v>1483</v>
      </c>
      <c r="H1310" t="s">
        <v>1484</v>
      </c>
      <c r="I1310" t="s">
        <v>1485</v>
      </c>
      <c r="J1310">
        <v>5.2636369295760998E-4</v>
      </c>
      <c r="K1310">
        <v>8.4781174406427895E-6</v>
      </c>
      <c r="L1310">
        <v>0.99946515818960202</v>
      </c>
    </row>
    <row r="1311" spans="1:12" x14ac:dyDescent="0.2">
      <c r="A1311" t="s">
        <v>1481</v>
      </c>
      <c r="B1311" t="s">
        <v>1482</v>
      </c>
      <c r="C1311" t="s">
        <v>14</v>
      </c>
      <c r="D1311" t="s">
        <v>407</v>
      </c>
      <c r="E1311" s="1" t="s">
        <v>16</v>
      </c>
      <c r="F1311" t="s">
        <v>11</v>
      </c>
      <c r="G1311" t="s">
        <v>1486</v>
      </c>
      <c r="H1311" t="s">
        <v>1487</v>
      </c>
      <c r="I1311" t="s">
        <v>1488</v>
      </c>
      <c r="J1311">
        <v>2.6607809345408702E-4</v>
      </c>
      <c r="K1311">
        <v>2.2211973409668501E-5</v>
      </c>
      <c r="L1311">
        <v>0.99971170993313596</v>
      </c>
    </row>
    <row r="1312" spans="1:12" x14ac:dyDescent="0.2">
      <c r="A1312" t="s">
        <v>1481</v>
      </c>
      <c r="B1312" t="s">
        <v>6107</v>
      </c>
      <c r="C1312" t="s">
        <v>14</v>
      </c>
      <c r="D1312" t="s">
        <v>5924</v>
      </c>
      <c r="E1312" s="1" t="s">
        <v>16</v>
      </c>
      <c r="F1312" t="s">
        <v>11</v>
      </c>
      <c r="G1312" t="s">
        <v>6108</v>
      </c>
      <c r="H1312" t="s">
        <v>6109</v>
      </c>
      <c r="I1312" t="s">
        <v>6110</v>
      </c>
      <c r="J1312">
        <v>4.8717063339575499E-6</v>
      </c>
      <c r="K1312">
        <v>2.9005026570311097E-7</v>
      </c>
      <c r="L1312">
        <v>0.99999483824339996</v>
      </c>
    </row>
    <row r="1313" spans="1:12" x14ac:dyDescent="0.2">
      <c r="A1313" t="s">
        <v>3544</v>
      </c>
      <c r="B1313" t="s">
        <v>3545</v>
      </c>
      <c r="C1313" t="s">
        <v>14</v>
      </c>
      <c r="D1313" t="s">
        <v>3036</v>
      </c>
      <c r="E1313" s="1" t="s">
        <v>16</v>
      </c>
      <c r="F1313" t="s">
        <v>10</v>
      </c>
      <c r="G1313" t="s">
        <v>3546</v>
      </c>
      <c r="H1313" t="s">
        <v>3547</v>
      </c>
      <c r="I1313" t="s">
        <v>3548</v>
      </c>
      <c r="J1313">
        <v>1.71807718713468E-8</v>
      </c>
      <c r="K1313">
        <v>0.99907598467717196</v>
      </c>
      <c r="L1313">
        <v>9.23998142056308E-4</v>
      </c>
    </row>
    <row r="1314" spans="1:12" x14ac:dyDescent="0.2">
      <c r="A1314" t="s">
        <v>540</v>
      </c>
      <c r="B1314" t="s">
        <v>541</v>
      </c>
      <c r="C1314" t="s">
        <v>74</v>
      </c>
      <c r="D1314" t="s">
        <v>407</v>
      </c>
      <c r="E1314" s="1" t="s">
        <v>16</v>
      </c>
      <c r="F1314" t="s">
        <v>11</v>
      </c>
      <c r="G1314" t="s">
        <v>552</v>
      </c>
      <c r="H1314" t="s">
        <v>553</v>
      </c>
      <c r="I1314" t="s">
        <v>554</v>
      </c>
      <c r="J1314">
        <v>8.1958806994600605E-2</v>
      </c>
      <c r="K1314">
        <v>2.6840369191195201E-8</v>
      </c>
      <c r="L1314">
        <v>0.91804116616502995</v>
      </c>
    </row>
    <row r="1315" spans="1:12" x14ac:dyDescent="0.2">
      <c r="A1315" t="s">
        <v>540</v>
      </c>
      <c r="B1315" t="s">
        <v>541</v>
      </c>
      <c r="C1315" t="s">
        <v>74</v>
      </c>
      <c r="D1315" t="s">
        <v>407</v>
      </c>
      <c r="E1315" s="1" t="s">
        <v>16</v>
      </c>
      <c r="F1315" t="s">
        <v>11</v>
      </c>
      <c r="G1315" t="s">
        <v>561</v>
      </c>
      <c r="H1315" t="s">
        <v>563</v>
      </c>
      <c r="I1315" t="s">
        <v>564</v>
      </c>
      <c r="J1315">
        <v>5.5262026544623402E-3</v>
      </c>
      <c r="K1315">
        <v>2.1559300211127901E-13</v>
      </c>
      <c r="L1315">
        <v>0.99447379734532204</v>
      </c>
    </row>
    <row r="1316" spans="1:12" x14ac:dyDescent="0.2">
      <c r="A1316" t="s">
        <v>540</v>
      </c>
      <c r="B1316" t="s">
        <v>559</v>
      </c>
      <c r="C1316" t="s">
        <v>74</v>
      </c>
      <c r="D1316" t="s">
        <v>407</v>
      </c>
      <c r="E1316" s="1" t="s">
        <v>16</v>
      </c>
      <c r="F1316" t="s">
        <v>11</v>
      </c>
      <c r="G1316" t="s">
        <v>560</v>
      </c>
      <c r="H1316" t="s">
        <v>561</v>
      </c>
      <c r="I1316" t="s">
        <v>562</v>
      </c>
      <c r="J1316">
        <v>8.2293865796556501E-4</v>
      </c>
      <c r="K1316">
        <v>5.95346753471476E-12</v>
      </c>
      <c r="L1316">
        <v>0.99917706133608097</v>
      </c>
    </row>
    <row r="1317" spans="1:12" x14ac:dyDescent="0.2">
      <c r="A1317" t="s">
        <v>540</v>
      </c>
      <c r="B1317" t="s">
        <v>555</v>
      </c>
      <c r="C1317" t="s">
        <v>74</v>
      </c>
      <c r="D1317" t="s">
        <v>407</v>
      </c>
      <c r="E1317" s="1" t="s">
        <v>16</v>
      </c>
      <c r="F1317" t="s">
        <v>11</v>
      </c>
      <c r="G1317" t="s">
        <v>556</v>
      </c>
      <c r="H1317" t="s">
        <v>557</v>
      </c>
      <c r="I1317" t="s">
        <v>558</v>
      </c>
      <c r="J1317">
        <v>4.0847722552136E-5</v>
      </c>
      <c r="K1317">
        <v>4.65791938408028E-6</v>
      </c>
      <c r="L1317">
        <v>0.99995449435806405</v>
      </c>
    </row>
    <row r="1318" spans="1:12" x14ac:dyDescent="0.2">
      <c r="A1318" t="s">
        <v>540</v>
      </c>
      <c r="B1318" t="s">
        <v>541</v>
      </c>
      <c r="C1318" t="s">
        <v>74</v>
      </c>
      <c r="D1318" t="s">
        <v>407</v>
      </c>
      <c r="E1318" s="1" t="s">
        <v>16</v>
      </c>
      <c r="F1318" t="s">
        <v>11</v>
      </c>
      <c r="G1318" t="s">
        <v>542</v>
      </c>
      <c r="H1318" t="s">
        <v>543</v>
      </c>
      <c r="I1318" t="s">
        <v>19</v>
      </c>
      <c r="J1318">
        <v>8.7308188184796805E-8</v>
      </c>
      <c r="K1318">
        <v>7.7126085236531503E-5</v>
      </c>
      <c r="L1318">
        <v>0.99992278660657496</v>
      </c>
    </row>
    <row r="1319" spans="1:12" x14ac:dyDescent="0.2">
      <c r="A1319" t="s">
        <v>540</v>
      </c>
      <c r="B1319" t="s">
        <v>544</v>
      </c>
      <c r="C1319" t="s">
        <v>74</v>
      </c>
      <c r="D1319" t="s">
        <v>407</v>
      </c>
      <c r="E1319" s="1" t="s">
        <v>16</v>
      </c>
      <c r="F1319" t="s">
        <v>10</v>
      </c>
      <c r="G1319" t="s">
        <v>545</v>
      </c>
      <c r="H1319" t="s">
        <v>546</v>
      </c>
      <c r="I1319" t="s">
        <v>547</v>
      </c>
      <c r="J1319">
        <v>3.2565757758008902E-9</v>
      </c>
      <c r="K1319">
        <v>0.96835355591078698</v>
      </c>
      <c r="L1319">
        <v>3.16464408326372E-2</v>
      </c>
    </row>
    <row r="1320" spans="1:12" x14ac:dyDescent="0.2">
      <c r="A1320" t="s">
        <v>540</v>
      </c>
      <c r="B1320" t="s">
        <v>548</v>
      </c>
      <c r="C1320" t="s">
        <v>74</v>
      </c>
      <c r="D1320" t="s">
        <v>407</v>
      </c>
      <c r="E1320" s="1" t="s">
        <v>16</v>
      </c>
      <c r="F1320" t="s">
        <v>11</v>
      </c>
      <c r="G1320" t="s">
        <v>549</v>
      </c>
      <c r="H1320" t="s">
        <v>550</v>
      </c>
      <c r="I1320" t="s">
        <v>551</v>
      </c>
      <c r="J1320">
        <v>1.9908969929584502E-9</v>
      </c>
      <c r="K1320">
        <v>3.0637589416911902E-7</v>
      </c>
      <c r="L1320">
        <v>0.99999969163320901</v>
      </c>
    </row>
    <row r="1321" spans="1:12" x14ac:dyDescent="0.2">
      <c r="A1321" t="s">
        <v>540</v>
      </c>
      <c r="B1321" t="s">
        <v>565</v>
      </c>
      <c r="C1321" t="s">
        <v>74</v>
      </c>
      <c r="D1321" t="s">
        <v>407</v>
      </c>
      <c r="E1321" s="1" t="s">
        <v>16</v>
      </c>
      <c r="F1321" t="s">
        <v>10</v>
      </c>
      <c r="G1321" t="s">
        <v>566</v>
      </c>
      <c r="H1321" t="s">
        <v>567</v>
      </c>
      <c r="I1321" t="s">
        <v>19</v>
      </c>
      <c r="J1321">
        <v>2.2525235328988701E-11</v>
      </c>
      <c r="K1321">
        <v>0.99989762389144299</v>
      </c>
      <c r="L1321">
        <v>1.02376086031496E-4</v>
      </c>
    </row>
    <row r="1322" spans="1:12" x14ac:dyDescent="0.2">
      <c r="A1322" t="s">
        <v>1929</v>
      </c>
      <c r="B1322" t="s">
        <v>1930</v>
      </c>
      <c r="C1322" t="s">
        <v>14</v>
      </c>
      <c r="D1322" t="s">
        <v>407</v>
      </c>
      <c r="E1322" s="1" t="s">
        <v>16</v>
      </c>
      <c r="F1322" t="s">
        <v>11</v>
      </c>
      <c r="G1322" t="s">
        <v>19</v>
      </c>
      <c r="H1322" t="s">
        <v>1931</v>
      </c>
      <c r="I1322" t="s">
        <v>1932</v>
      </c>
      <c r="J1322">
        <v>1.14081317933753E-12</v>
      </c>
      <c r="K1322">
        <v>3.18479290467778E-8</v>
      </c>
      <c r="L1322">
        <v>0.99999996815092995</v>
      </c>
    </row>
    <row r="1323" spans="1:12" x14ac:dyDescent="0.2">
      <c r="A1323" t="s">
        <v>2943</v>
      </c>
      <c r="B1323" t="s">
        <v>2966</v>
      </c>
      <c r="C1323" t="s">
        <v>74</v>
      </c>
      <c r="D1323" t="s">
        <v>2909</v>
      </c>
      <c r="E1323" s="1" t="s">
        <v>16</v>
      </c>
      <c r="F1323" t="s">
        <v>11</v>
      </c>
      <c r="G1323" t="s">
        <v>2964</v>
      </c>
      <c r="H1323" t="s">
        <v>2967</v>
      </c>
      <c r="I1323" t="s">
        <v>2968</v>
      </c>
      <c r="J1323">
        <v>1.03059209544589E-4</v>
      </c>
      <c r="K1323">
        <v>1.93796577373148E-6</v>
      </c>
      <c r="L1323">
        <v>0.99989500282468202</v>
      </c>
    </row>
    <row r="1324" spans="1:12" x14ac:dyDescent="0.2">
      <c r="A1324" t="s">
        <v>2943</v>
      </c>
      <c r="B1324" t="s">
        <v>2969</v>
      </c>
      <c r="C1324" t="s">
        <v>74</v>
      </c>
      <c r="D1324" t="s">
        <v>2909</v>
      </c>
      <c r="E1324" s="1" t="s">
        <v>16</v>
      </c>
      <c r="F1324" t="s">
        <v>11</v>
      </c>
      <c r="G1324" t="s">
        <v>2967</v>
      </c>
      <c r="H1324" t="s">
        <v>2970</v>
      </c>
      <c r="I1324" t="s">
        <v>2971</v>
      </c>
      <c r="J1324">
        <v>1.02890095760265E-5</v>
      </c>
      <c r="K1324">
        <v>3.0855018314675002E-7</v>
      </c>
      <c r="L1324">
        <v>0.99998940244024104</v>
      </c>
    </row>
    <row r="1325" spans="1:12" x14ac:dyDescent="0.2">
      <c r="A1325" t="s">
        <v>2943</v>
      </c>
      <c r="B1325" t="s">
        <v>2963</v>
      </c>
      <c r="C1325" t="s">
        <v>74</v>
      </c>
      <c r="D1325" t="s">
        <v>2909</v>
      </c>
      <c r="E1325" s="1" t="s">
        <v>16</v>
      </c>
      <c r="F1325" t="s">
        <v>11</v>
      </c>
      <c r="G1325" t="s">
        <v>2961</v>
      </c>
      <c r="H1325" t="s">
        <v>2964</v>
      </c>
      <c r="I1325" t="s">
        <v>2965</v>
      </c>
      <c r="J1325">
        <v>6.3088382535256003E-6</v>
      </c>
      <c r="K1325">
        <v>6.5770544497396901E-7</v>
      </c>
      <c r="L1325">
        <v>0.99999303345630097</v>
      </c>
    </row>
    <row r="1326" spans="1:12" x14ac:dyDescent="0.2">
      <c r="A1326" t="s">
        <v>2943</v>
      </c>
      <c r="B1326" t="s">
        <v>2972</v>
      </c>
      <c r="C1326" t="s">
        <v>74</v>
      </c>
      <c r="D1326" t="s">
        <v>2909</v>
      </c>
      <c r="E1326" s="1" t="s">
        <v>16</v>
      </c>
      <c r="F1326" t="s">
        <v>11</v>
      </c>
      <c r="G1326" t="s">
        <v>2970</v>
      </c>
      <c r="H1326" t="s">
        <v>2973</v>
      </c>
      <c r="I1326" t="s">
        <v>2974</v>
      </c>
      <c r="J1326">
        <v>2.6816780577075698E-6</v>
      </c>
      <c r="K1326">
        <v>2.58444544838309E-6</v>
      </c>
      <c r="L1326">
        <v>0.99999473387649396</v>
      </c>
    </row>
    <row r="1327" spans="1:12" x14ac:dyDescent="0.2">
      <c r="A1327" t="s">
        <v>2943</v>
      </c>
      <c r="B1327" t="s">
        <v>2975</v>
      </c>
      <c r="C1327" t="s">
        <v>74</v>
      </c>
      <c r="D1327" t="s">
        <v>2909</v>
      </c>
      <c r="E1327" s="1" t="s">
        <v>16</v>
      </c>
      <c r="F1327" t="s">
        <v>11</v>
      </c>
      <c r="G1327" t="s">
        <v>2973</v>
      </c>
      <c r="H1327" t="s">
        <v>2976</v>
      </c>
      <c r="I1327" t="s">
        <v>2977</v>
      </c>
      <c r="J1327">
        <v>2.50770418592316E-6</v>
      </c>
      <c r="K1327">
        <v>1.6510428264839299E-6</v>
      </c>
      <c r="L1327">
        <v>0.99999584125298702</v>
      </c>
    </row>
    <row r="1328" spans="1:12" x14ac:dyDescent="0.2">
      <c r="A1328" t="s">
        <v>2943</v>
      </c>
      <c r="B1328" t="s">
        <v>2948</v>
      </c>
      <c r="C1328" t="s">
        <v>74</v>
      </c>
      <c r="D1328" t="s">
        <v>2909</v>
      </c>
      <c r="E1328" s="1" t="s">
        <v>16</v>
      </c>
      <c r="F1328" t="s">
        <v>11</v>
      </c>
      <c r="G1328" t="s">
        <v>2946</v>
      </c>
      <c r="H1328" t="s">
        <v>2949</v>
      </c>
      <c r="I1328" t="s">
        <v>2950</v>
      </c>
      <c r="J1328">
        <v>4.09959924071518E-7</v>
      </c>
      <c r="K1328">
        <v>3.0504278233060403E-8</v>
      </c>
      <c r="L1328">
        <v>0.999999559535797</v>
      </c>
    </row>
    <row r="1329" spans="1:12" x14ac:dyDescent="0.2">
      <c r="A1329" t="s">
        <v>2943</v>
      </c>
      <c r="B1329" t="s">
        <v>2951</v>
      </c>
      <c r="C1329" t="s">
        <v>74</v>
      </c>
      <c r="D1329" t="s">
        <v>2909</v>
      </c>
      <c r="E1329" s="1" t="s">
        <v>16</v>
      </c>
      <c r="F1329" t="s">
        <v>11</v>
      </c>
      <c r="G1329" t="s">
        <v>2949</v>
      </c>
      <c r="H1329" t="s">
        <v>2952</v>
      </c>
      <c r="I1329" t="s">
        <v>2953</v>
      </c>
      <c r="J1329">
        <v>3.6656092207286398E-7</v>
      </c>
      <c r="K1329">
        <v>4.4004618607946E-8</v>
      </c>
      <c r="L1329">
        <v>0.99999958943445899</v>
      </c>
    </row>
    <row r="1330" spans="1:12" x14ac:dyDescent="0.2">
      <c r="A1330" t="s">
        <v>2943</v>
      </c>
      <c r="B1330" t="s">
        <v>2954</v>
      </c>
      <c r="C1330" t="s">
        <v>74</v>
      </c>
      <c r="D1330" t="s">
        <v>2909</v>
      </c>
      <c r="E1330" s="1" t="s">
        <v>16</v>
      </c>
      <c r="F1330" t="s">
        <v>11</v>
      </c>
      <c r="G1330" t="s">
        <v>2952</v>
      </c>
      <c r="H1330" t="s">
        <v>2955</v>
      </c>
      <c r="I1330" t="s">
        <v>2956</v>
      </c>
      <c r="J1330">
        <v>2.3423354324055401E-7</v>
      </c>
      <c r="K1330">
        <v>3.5082552480477699E-8</v>
      </c>
      <c r="L1330">
        <v>0.99999973068390402</v>
      </c>
    </row>
    <row r="1331" spans="1:12" x14ac:dyDescent="0.2">
      <c r="A1331" t="s">
        <v>2943</v>
      </c>
      <c r="B1331" t="s">
        <v>2960</v>
      </c>
      <c r="C1331" t="s">
        <v>74</v>
      </c>
      <c r="D1331" t="s">
        <v>2909</v>
      </c>
      <c r="E1331" s="1" t="s">
        <v>16</v>
      </c>
      <c r="F1331" t="s">
        <v>11</v>
      </c>
      <c r="G1331" t="s">
        <v>2958</v>
      </c>
      <c r="H1331" t="s">
        <v>2961</v>
      </c>
      <c r="I1331" t="s">
        <v>2962</v>
      </c>
      <c r="J1331">
        <v>1.8459893489246401E-7</v>
      </c>
      <c r="K1331">
        <v>2.1173498198406599E-8</v>
      </c>
      <c r="L1331">
        <v>0.99999979422756702</v>
      </c>
    </row>
    <row r="1332" spans="1:12" x14ac:dyDescent="0.2">
      <c r="A1332" t="s">
        <v>2943</v>
      </c>
      <c r="B1332" t="s">
        <v>2957</v>
      </c>
      <c r="C1332" t="s">
        <v>74</v>
      </c>
      <c r="D1332" t="s">
        <v>2909</v>
      </c>
      <c r="E1332" s="1" t="s">
        <v>16</v>
      </c>
      <c r="F1332" t="s">
        <v>11</v>
      </c>
      <c r="G1332" t="s">
        <v>2955</v>
      </c>
      <c r="H1332" t="s">
        <v>2958</v>
      </c>
      <c r="I1332" t="s">
        <v>2959</v>
      </c>
      <c r="J1332">
        <v>7.7341396569598196E-8</v>
      </c>
      <c r="K1332">
        <v>1.44379427883791E-8</v>
      </c>
      <c r="L1332">
        <v>0.99999990822066098</v>
      </c>
    </row>
    <row r="1333" spans="1:12" x14ac:dyDescent="0.2">
      <c r="A1333" t="s">
        <v>2943</v>
      </c>
      <c r="B1333" t="s">
        <v>2944</v>
      </c>
      <c r="C1333" t="s">
        <v>74</v>
      </c>
      <c r="D1333" t="s">
        <v>2909</v>
      </c>
      <c r="E1333" s="1" t="s">
        <v>16</v>
      </c>
      <c r="F1333" t="s">
        <v>11</v>
      </c>
      <c r="G1333" t="s">
        <v>2945</v>
      </c>
      <c r="H1333" t="s">
        <v>2946</v>
      </c>
      <c r="I1333" t="s">
        <v>2947</v>
      </c>
      <c r="J1333">
        <v>1.0101983358331101E-9</v>
      </c>
      <c r="K1333">
        <v>8.0492626527142393E-9</v>
      </c>
      <c r="L1333">
        <v>0.99999999094053904</v>
      </c>
    </row>
    <row r="1334" spans="1:12" x14ac:dyDescent="0.2">
      <c r="A1334" t="s">
        <v>8544</v>
      </c>
      <c r="B1334" t="s">
        <v>8545</v>
      </c>
      <c r="C1334" t="s">
        <v>26</v>
      </c>
      <c r="D1334" t="s">
        <v>6339</v>
      </c>
      <c r="E1334" s="1" t="s">
        <v>16</v>
      </c>
      <c r="F1334" t="s">
        <v>9</v>
      </c>
      <c r="G1334" t="s">
        <v>8546</v>
      </c>
      <c r="H1334" t="s">
        <v>8547</v>
      </c>
      <c r="I1334" t="s">
        <v>8548</v>
      </c>
      <c r="J1334">
        <v>0.99999969922715204</v>
      </c>
      <c r="K1334">
        <v>1.63529923471442E-9</v>
      </c>
      <c r="L1334">
        <v>2.9913754877874099E-7</v>
      </c>
    </row>
    <row r="1335" spans="1:12" x14ac:dyDescent="0.2">
      <c r="A1335" t="s">
        <v>8890</v>
      </c>
      <c r="B1335" t="s">
        <v>8891</v>
      </c>
      <c r="C1335" t="s">
        <v>26</v>
      </c>
      <c r="D1335" t="s">
        <v>8821</v>
      </c>
      <c r="E1335" s="1" t="s">
        <v>16</v>
      </c>
      <c r="F1335" t="s">
        <v>11</v>
      </c>
      <c r="G1335" t="s">
        <v>19</v>
      </c>
      <c r="H1335" t="s">
        <v>8892</v>
      </c>
      <c r="I1335" t="s">
        <v>8893</v>
      </c>
      <c r="J1335">
        <v>1.1924345848574099E-3</v>
      </c>
      <c r="K1335">
        <v>5.08091691906786E-4</v>
      </c>
      <c r="L1335">
        <v>0.99829947372323602</v>
      </c>
    </row>
    <row r="1336" spans="1:12" x14ac:dyDescent="0.2">
      <c r="A1336" t="s">
        <v>8741</v>
      </c>
      <c r="B1336" t="s">
        <v>7645</v>
      </c>
      <c r="C1336" t="s">
        <v>26</v>
      </c>
      <c r="D1336" t="s">
        <v>6339</v>
      </c>
      <c r="E1336" s="1" t="s">
        <v>16</v>
      </c>
      <c r="F1336" t="s">
        <v>11</v>
      </c>
      <c r="G1336" t="s">
        <v>8742</v>
      </c>
      <c r="H1336" t="s">
        <v>8743</v>
      </c>
      <c r="I1336" t="s">
        <v>8744</v>
      </c>
      <c r="J1336">
        <v>2.01590578867091E-3</v>
      </c>
      <c r="K1336">
        <v>1.29584302399423E-10</v>
      </c>
      <c r="L1336">
        <v>0.99798409408174504</v>
      </c>
    </row>
    <row r="1337" spans="1:12" x14ac:dyDescent="0.2">
      <c r="A1337" t="s">
        <v>2511</v>
      </c>
      <c r="B1337" t="s">
        <v>2512</v>
      </c>
      <c r="C1337" t="s">
        <v>613</v>
      </c>
      <c r="D1337" t="s">
        <v>407</v>
      </c>
      <c r="E1337" s="1" t="s">
        <v>16</v>
      </c>
      <c r="F1337" t="s">
        <v>11</v>
      </c>
      <c r="G1337" t="s">
        <v>2516</v>
      </c>
      <c r="H1337" t="s">
        <v>2517</v>
      </c>
      <c r="I1337" t="s">
        <v>2518</v>
      </c>
      <c r="J1337">
        <v>8.4672726604023902E-5</v>
      </c>
      <c r="K1337">
        <v>6.86985858847513E-9</v>
      </c>
      <c r="L1337">
        <v>0.99991532040353703</v>
      </c>
    </row>
    <row r="1338" spans="1:12" x14ac:dyDescent="0.2">
      <c r="A1338" t="s">
        <v>2511</v>
      </c>
      <c r="B1338" t="s">
        <v>2512</v>
      </c>
      <c r="C1338" t="s">
        <v>894</v>
      </c>
      <c r="D1338" t="s">
        <v>407</v>
      </c>
      <c r="E1338" s="1" t="s">
        <v>16</v>
      </c>
      <c r="F1338" t="s">
        <v>11</v>
      </c>
      <c r="G1338" t="s">
        <v>19</v>
      </c>
      <c r="H1338" t="s">
        <v>2519</v>
      </c>
      <c r="I1338" t="s">
        <v>2520</v>
      </c>
      <c r="J1338">
        <v>8.0915769947352694E-6</v>
      </c>
      <c r="K1338">
        <v>1.2873838663868499E-7</v>
      </c>
      <c r="L1338">
        <v>0.99999177968461905</v>
      </c>
    </row>
    <row r="1339" spans="1:12" x14ac:dyDescent="0.2">
      <c r="A1339" t="s">
        <v>2511</v>
      </c>
      <c r="B1339" t="s">
        <v>2512</v>
      </c>
      <c r="C1339" t="s">
        <v>14</v>
      </c>
      <c r="D1339" t="s">
        <v>407</v>
      </c>
      <c r="E1339" s="1" t="s">
        <v>16</v>
      </c>
      <c r="F1339" t="s">
        <v>11</v>
      </c>
      <c r="G1339" t="s">
        <v>2513</v>
      </c>
      <c r="H1339" t="s">
        <v>2514</v>
      </c>
      <c r="I1339" t="s">
        <v>2515</v>
      </c>
      <c r="J1339">
        <v>3.1603972372990199E-6</v>
      </c>
      <c r="K1339">
        <v>7.4317028604633504E-9</v>
      </c>
      <c r="L1339">
        <v>0.99999683217105995</v>
      </c>
    </row>
    <row r="1340" spans="1:12" x14ac:dyDescent="0.2">
      <c r="A1340" t="s">
        <v>7019</v>
      </c>
      <c r="B1340" t="s">
        <v>7020</v>
      </c>
      <c r="C1340" t="s">
        <v>613</v>
      </c>
      <c r="D1340" t="s">
        <v>6339</v>
      </c>
      <c r="E1340" s="1" t="s">
        <v>16</v>
      </c>
      <c r="F1340" t="s">
        <v>9</v>
      </c>
      <c r="G1340" t="s">
        <v>7045</v>
      </c>
      <c r="H1340" t="s">
        <v>7046</v>
      </c>
      <c r="I1340" t="s">
        <v>7047</v>
      </c>
      <c r="J1340">
        <v>0.99024168916719701</v>
      </c>
      <c r="K1340">
        <v>1.9565942856353801E-12</v>
      </c>
      <c r="L1340">
        <v>9.7583108308459607E-3</v>
      </c>
    </row>
    <row r="1341" spans="1:12" x14ac:dyDescent="0.2">
      <c r="A1341" t="s">
        <v>7019</v>
      </c>
      <c r="B1341" t="s">
        <v>7020</v>
      </c>
      <c r="C1341" t="s">
        <v>660</v>
      </c>
      <c r="D1341" t="s">
        <v>6339</v>
      </c>
      <c r="E1341" s="1" t="s">
        <v>16</v>
      </c>
      <c r="F1341" t="s">
        <v>11</v>
      </c>
      <c r="G1341" t="s">
        <v>7025</v>
      </c>
      <c r="H1341" t="s">
        <v>7026</v>
      </c>
      <c r="I1341" t="s">
        <v>7027</v>
      </c>
      <c r="J1341">
        <v>3.8929198290603699E-2</v>
      </c>
      <c r="K1341">
        <v>4.8664614404124798E-9</v>
      </c>
      <c r="L1341">
        <v>0.96107079684293495</v>
      </c>
    </row>
    <row r="1342" spans="1:12" x14ac:dyDescent="0.2">
      <c r="A1342" t="s">
        <v>7019</v>
      </c>
      <c r="B1342" t="s">
        <v>7020</v>
      </c>
      <c r="C1342" t="s">
        <v>613</v>
      </c>
      <c r="D1342" t="s">
        <v>6339</v>
      </c>
      <c r="E1342" s="1" t="s">
        <v>16</v>
      </c>
      <c r="F1342" t="s">
        <v>11</v>
      </c>
      <c r="G1342" t="s">
        <v>7048</v>
      </c>
      <c r="H1342" t="s">
        <v>7049</v>
      </c>
      <c r="I1342" t="s">
        <v>7050</v>
      </c>
      <c r="J1342">
        <v>3.2492326807379998E-2</v>
      </c>
      <c r="K1342">
        <v>1.7159572885176301E-3</v>
      </c>
      <c r="L1342">
        <v>0.96579171590410196</v>
      </c>
    </row>
    <row r="1343" spans="1:12" x14ac:dyDescent="0.2">
      <c r="A1343" t="s">
        <v>7019</v>
      </c>
      <c r="B1343" t="s">
        <v>7020</v>
      </c>
      <c r="C1343" t="s">
        <v>613</v>
      </c>
      <c r="D1343" t="s">
        <v>6339</v>
      </c>
      <c r="E1343" s="1" t="s">
        <v>16</v>
      </c>
      <c r="F1343" t="s">
        <v>11</v>
      </c>
      <c r="G1343" t="s">
        <v>7040</v>
      </c>
      <c r="H1343" t="s">
        <v>7041</v>
      </c>
      <c r="I1343" t="s">
        <v>7042</v>
      </c>
      <c r="J1343">
        <v>5.6249719393062399E-3</v>
      </c>
      <c r="K1343">
        <v>9.7631205466840197E-10</v>
      </c>
      <c r="L1343">
        <v>0.99437502708438097</v>
      </c>
    </row>
    <row r="1344" spans="1:12" x14ac:dyDescent="0.2">
      <c r="A1344" t="s">
        <v>7019</v>
      </c>
      <c r="B1344" t="s">
        <v>7020</v>
      </c>
      <c r="C1344" t="s">
        <v>613</v>
      </c>
      <c r="D1344" t="s">
        <v>6339</v>
      </c>
      <c r="E1344" s="1" t="s">
        <v>16</v>
      </c>
      <c r="F1344" t="s">
        <v>11</v>
      </c>
      <c r="G1344" t="s">
        <v>7041</v>
      </c>
      <c r="H1344" t="s">
        <v>7043</v>
      </c>
      <c r="I1344" t="s">
        <v>7044</v>
      </c>
      <c r="J1344">
        <v>5.2468361972643198E-3</v>
      </c>
      <c r="K1344">
        <v>2.8403227191026001E-9</v>
      </c>
      <c r="L1344">
        <v>0.99475316096241295</v>
      </c>
    </row>
    <row r="1345" spans="1:12" x14ac:dyDescent="0.2">
      <c r="A1345" t="s">
        <v>7019</v>
      </c>
      <c r="B1345" t="s">
        <v>7028</v>
      </c>
      <c r="C1345" t="s">
        <v>613</v>
      </c>
      <c r="D1345" t="s">
        <v>6339</v>
      </c>
      <c r="E1345" s="1" t="s">
        <v>16</v>
      </c>
      <c r="F1345" t="s">
        <v>11</v>
      </c>
      <c r="G1345" t="s">
        <v>7037</v>
      </c>
      <c r="H1345" t="s">
        <v>7038</v>
      </c>
      <c r="I1345" t="s">
        <v>7039</v>
      </c>
      <c r="J1345">
        <v>3.5263353936744201E-3</v>
      </c>
      <c r="K1345">
        <v>2.1064540791520302E-6</v>
      </c>
      <c r="L1345">
        <v>0.99647155815224597</v>
      </c>
    </row>
    <row r="1346" spans="1:12" x14ac:dyDescent="0.2">
      <c r="A1346" t="s">
        <v>7019</v>
      </c>
      <c r="B1346" t="s">
        <v>7020</v>
      </c>
      <c r="C1346" t="s">
        <v>74</v>
      </c>
      <c r="D1346" t="s">
        <v>6339</v>
      </c>
      <c r="E1346" s="1" t="s">
        <v>16</v>
      </c>
      <c r="F1346" t="s">
        <v>11</v>
      </c>
      <c r="G1346" t="s">
        <v>7031</v>
      </c>
      <c r="H1346" t="s">
        <v>7032</v>
      </c>
      <c r="I1346" t="s">
        <v>7033</v>
      </c>
      <c r="J1346">
        <v>1.54575039179503E-3</v>
      </c>
      <c r="K1346">
        <v>1.84123529937581E-6</v>
      </c>
      <c r="L1346">
        <v>0.99845240837290605</v>
      </c>
    </row>
    <row r="1347" spans="1:12" x14ac:dyDescent="0.2">
      <c r="A1347" t="s">
        <v>7019</v>
      </c>
      <c r="B1347" t="s">
        <v>7020</v>
      </c>
      <c r="C1347" t="s">
        <v>74</v>
      </c>
      <c r="D1347" t="s">
        <v>6339</v>
      </c>
      <c r="E1347" s="1" t="s">
        <v>16</v>
      </c>
      <c r="F1347" t="s">
        <v>11</v>
      </c>
      <c r="G1347" t="s">
        <v>7034</v>
      </c>
      <c r="H1347" t="s">
        <v>7035</v>
      </c>
      <c r="I1347" t="s">
        <v>7036</v>
      </c>
      <c r="J1347">
        <v>3.9793300375121399E-5</v>
      </c>
      <c r="K1347">
        <v>1.8247183908510201E-8</v>
      </c>
      <c r="L1347">
        <v>0.99996018845244095</v>
      </c>
    </row>
    <row r="1348" spans="1:12" x14ac:dyDescent="0.2">
      <c r="A1348" t="s">
        <v>7019</v>
      </c>
      <c r="B1348" t="s">
        <v>7028</v>
      </c>
      <c r="C1348" t="s">
        <v>14</v>
      </c>
      <c r="D1348" t="s">
        <v>6339</v>
      </c>
      <c r="E1348" s="1" t="s">
        <v>16</v>
      </c>
      <c r="F1348" t="s">
        <v>11</v>
      </c>
      <c r="G1348" t="s">
        <v>19</v>
      </c>
      <c r="H1348" t="s">
        <v>7029</v>
      </c>
      <c r="I1348" t="s">
        <v>7030</v>
      </c>
      <c r="J1348">
        <v>2.2243052145781601E-7</v>
      </c>
      <c r="K1348">
        <v>6.1405902417652295E-8</v>
      </c>
      <c r="L1348">
        <v>0.99999971616357597</v>
      </c>
    </row>
    <row r="1349" spans="1:12" x14ac:dyDescent="0.2">
      <c r="A1349" t="s">
        <v>7019</v>
      </c>
      <c r="B1349" t="s">
        <v>7020</v>
      </c>
      <c r="C1349" t="s">
        <v>500</v>
      </c>
      <c r="D1349" t="s">
        <v>6339</v>
      </c>
      <c r="E1349" s="1" t="s">
        <v>16</v>
      </c>
      <c r="F1349" t="s">
        <v>11</v>
      </c>
      <c r="G1349" t="s">
        <v>7023</v>
      </c>
      <c r="H1349" t="s">
        <v>7024</v>
      </c>
      <c r="I1349" t="s">
        <v>19</v>
      </c>
      <c r="J1349">
        <v>3.1401903525614302E-8</v>
      </c>
      <c r="K1349">
        <v>9.7699706163457595E-6</v>
      </c>
      <c r="L1349">
        <v>0.99999019862747995</v>
      </c>
    </row>
    <row r="1350" spans="1:12" x14ac:dyDescent="0.2">
      <c r="A1350" t="s">
        <v>7019</v>
      </c>
      <c r="B1350" t="s">
        <v>7020</v>
      </c>
      <c r="C1350" t="s">
        <v>500</v>
      </c>
      <c r="D1350" t="s">
        <v>6339</v>
      </c>
      <c r="E1350" s="1" t="s">
        <v>16</v>
      </c>
      <c r="F1350" t="s">
        <v>11</v>
      </c>
      <c r="G1350" t="s">
        <v>19</v>
      </c>
      <c r="H1350" t="s">
        <v>7021</v>
      </c>
      <c r="I1350" t="s">
        <v>7022</v>
      </c>
      <c r="J1350">
        <v>3.8497079507346598E-10</v>
      </c>
      <c r="K1350">
        <v>1.6346272313604499E-7</v>
      </c>
      <c r="L1350">
        <v>0.99999983615230603</v>
      </c>
    </row>
    <row r="1351" spans="1:12" x14ac:dyDescent="0.2">
      <c r="A1351" t="s">
        <v>2441</v>
      </c>
      <c r="B1351" t="s">
        <v>2442</v>
      </c>
      <c r="C1351" t="s">
        <v>14</v>
      </c>
      <c r="D1351" t="s">
        <v>407</v>
      </c>
      <c r="E1351" s="1" t="s">
        <v>16</v>
      </c>
      <c r="F1351" t="s">
        <v>10</v>
      </c>
      <c r="G1351" t="s">
        <v>2443</v>
      </c>
      <c r="H1351" t="s">
        <v>2444</v>
      </c>
      <c r="I1351" t="s">
        <v>19</v>
      </c>
      <c r="J1351">
        <v>8.1505917371051099E-5</v>
      </c>
      <c r="K1351">
        <v>0.99694582655685304</v>
      </c>
      <c r="L1351">
        <v>2.97266752577636E-3</v>
      </c>
    </row>
    <row r="1352" spans="1:12" x14ac:dyDescent="0.2">
      <c r="A1352" t="s">
        <v>568</v>
      </c>
      <c r="B1352" t="s">
        <v>569</v>
      </c>
      <c r="C1352" t="s">
        <v>74</v>
      </c>
      <c r="D1352" t="s">
        <v>407</v>
      </c>
      <c r="E1352" s="1" t="s">
        <v>16</v>
      </c>
      <c r="F1352" t="s">
        <v>11</v>
      </c>
      <c r="G1352" t="s">
        <v>570</v>
      </c>
      <c r="H1352" t="s">
        <v>571</v>
      </c>
      <c r="I1352" t="s">
        <v>572</v>
      </c>
      <c r="J1352">
        <v>7.9678606717206307E-3</v>
      </c>
      <c r="K1352">
        <v>3.7665019092782801E-7</v>
      </c>
      <c r="L1352">
        <v>0.99203176267808801</v>
      </c>
    </row>
    <row r="1353" spans="1:12" x14ac:dyDescent="0.2">
      <c r="A1353" t="s">
        <v>568</v>
      </c>
      <c r="B1353" t="s">
        <v>573</v>
      </c>
      <c r="C1353" t="s">
        <v>74</v>
      </c>
      <c r="D1353" t="s">
        <v>407</v>
      </c>
      <c r="E1353" s="1" t="s">
        <v>16</v>
      </c>
      <c r="F1353" t="s">
        <v>11</v>
      </c>
      <c r="G1353" t="s">
        <v>571</v>
      </c>
      <c r="H1353" t="s">
        <v>574</v>
      </c>
      <c r="I1353" t="s">
        <v>575</v>
      </c>
      <c r="J1353">
        <v>4.2208678612204597E-5</v>
      </c>
      <c r="K1353">
        <v>1.1823272393579899E-7</v>
      </c>
      <c r="L1353">
        <v>0.99995767308866401</v>
      </c>
    </row>
    <row r="1354" spans="1:12" x14ac:dyDescent="0.2">
      <c r="A1354" t="s">
        <v>568</v>
      </c>
      <c r="B1354" t="s">
        <v>5934</v>
      </c>
      <c r="C1354" t="s">
        <v>74</v>
      </c>
      <c r="D1354" t="s">
        <v>5924</v>
      </c>
      <c r="E1354" s="1" t="s">
        <v>16</v>
      </c>
      <c r="F1354" t="s">
        <v>11</v>
      </c>
      <c r="G1354" t="s">
        <v>5935</v>
      </c>
      <c r="H1354" t="s">
        <v>5936</v>
      </c>
      <c r="I1354" t="s">
        <v>5937</v>
      </c>
      <c r="J1354">
        <v>9.2325565427395E-6</v>
      </c>
      <c r="K1354">
        <v>3.4753117370571099E-8</v>
      </c>
      <c r="L1354">
        <v>0.99999073269034</v>
      </c>
    </row>
    <row r="1355" spans="1:12" x14ac:dyDescent="0.2">
      <c r="A1355" t="s">
        <v>5985</v>
      </c>
      <c r="B1355" t="s">
        <v>5986</v>
      </c>
      <c r="C1355" t="s">
        <v>894</v>
      </c>
      <c r="D1355" t="s">
        <v>5924</v>
      </c>
      <c r="E1355" s="1" t="s">
        <v>16</v>
      </c>
      <c r="F1355" t="s">
        <v>11</v>
      </c>
      <c r="G1355" t="s">
        <v>5990</v>
      </c>
      <c r="H1355" t="s">
        <v>5991</v>
      </c>
      <c r="I1355" t="s">
        <v>5992</v>
      </c>
      <c r="J1355">
        <v>2.3481673111226499E-7</v>
      </c>
      <c r="K1355">
        <v>1.97495834515046E-7</v>
      </c>
      <c r="L1355">
        <v>0.99999956768743403</v>
      </c>
    </row>
    <row r="1356" spans="1:12" x14ac:dyDescent="0.2">
      <c r="A1356" t="s">
        <v>5985</v>
      </c>
      <c r="B1356" t="s">
        <v>5986</v>
      </c>
      <c r="C1356" t="s">
        <v>74</v>
      </c>
      <c r="D1356" t="s">
        <v>5924</v>
      </c>
      <c r="E1356" s="1" t="s">
        <v>16</v>
      </c>
      <c r="F1356" t="s">
        <v>11</v>
      </c>
      <c r="G1356" t="s">
        <v>5987</v>
      </c>
      <c r="H1356" t="s">
        <v>5988</v>
      </c>
      <c r="I1356" t="s">
        <v>5989</v>
      </c>
      <c r="J1356">
        <v>4.16790957868664E-10</v>
      </c>
      <c r="K1356">
        <v>1.58868256219136E-9</v>
      </c>
      <c r="L1356">
        <v>0.99999999799452599</v>
      </c>
    </row>
    <row r="1357" spans="1:12" x14ac:dyDescent="0.2">
      <c r="A1357" t="s">
        <v>4800</v>
      </c>
      <c r="B1357" t="s">
        <v>4801</v>
      </c>
      <c r="C1357" t="s">
        <v>4</v>
      </c>
      <c r="D1357" t="s">
        <v>4127</v>
      </c>
      <c r="E1357" s="1" t="s">
        <v>330</v>
      </c>
      <c r="F1357" t="s">
        <v>11</v>
      </c>
      <c r="G1357" t="s">
        <v>4802</v>
      </c>
      <c r="H1357" t="s">
        <v>4803</v>
      </c>
      <c r="I1357" t="s">
        <v>4804</v>
      </c>
      <c r="J1357">
        <v>8.6361796102379997E-10</v>
      </c>
      <c r="K1357">
        <v>6.0537296027896702E-16</v>
      </c>
      <c r="L1357">
        <v>0.99999999913638205</v>
      </c>
    </row>
    <row r="1358" spans="1:12" x14ac:dyDescent="0.2">
      <c r="A1358" t="s">
        <v>1261</v>
      </c>
      <c r="B1358" t="s">
        <v>1262</v>
      </c>
      <c r="C1358" t="s">
        <v>74</v>
      </c>
      <c r="D1358" t="s">
        <v>407</v>
      </c>
      <c r="E1358" s="1" t="s">
        <v>16</v>
      </c>
      <c r="F1358" t="s">
        <v>11</v>
      </c>
      <c r="G1358" t="s">
        <v>1263</v>
      </c>
      <c r="H1358" t="s">
        <v>1264</v>
      </c>
      <c r="I1358" t="s">
        <v>1265</v>
      </c>
      <c r="J1358">
        <v>1.6781125503563299E-5</v>
      </c>
      <c r="K1358">
        <v>1.8451269122154001E-3</v>
      </c>
      <c r="L1358">
        <v>0.99813809196228098</v>
      </c>
    </row>
    <row r="1359" spans="1:12" x14ac:dyDescent="0.2">
      <c r="A1359" t="s">
        <v>1261</v>
      </c>
      <c r="B1359" t="s">
        <v>1262</v>
      </c>
      <c r="C1359" t="s">
        <v>14</v>
      </c>
      <c r="D1359" t="s">
        <v>407</v>
      </c>
      <c r="E1359" s="1" t="s">
        <v>16</v>
      </c>
      <c r="F1359" t="s">
        <v>10</v>
      </c>
      <c r="G1359" t="s">
        <v>1266</v>
      </c>
      <c r="H1359" t="s">
        <v>1267</v>
      </c>
      <c r="I1359" t="s">
        <v>19</v>
      </c>
      <c r="J1359">
        <v>2.7489482695966101E-9</v>
      </c>
      <c r="K1359">
        <v>0.99959086295799005</v>
      </c>
      <c r="L1359">
        <v>4.0913429306152098E-4</v>
      </c>
    </row>
    <row r="1360" spans="1:12" x14ac:dyDescent="0.2">
      <c r="A1360" t="s">
        <v>6147</v>
      </c>
      <c r="B1360" t="s">
        <v>6148</v>
      </c>
      <c r="C1360" t="s">
        <v>14</v>
      </c>
      <c r="D1360" t="s">
        <v>5924</v>
      </c>
      <c r="E1360" s="1" t="s">
        <v>16</v>
      </c>
      <c r="F1360" t="s">
        <v>11</v>
      </c>
      <c r="G1360" t="s">
        <v>6149</v>
      </c>
      <c r="H1360" t="s">
        <v>6150</v>
      </c>
      <c r="I1360" t="s">
        <v>6151</v>
      </c>
      <c r="J1360">
        <v>1.1575852620240701E-7</v>
      </c>
      <c r="K1360">
        <v>3.67738498631037E-8</v>
      </c>
      <c r="L1360">
        <v>0.99999984746762405</v>
      </c>
    </row>
    <row r="1361" spans="1:12" x14ac:dyDescent="0.2">
      <c r="A1361" t="s">
        <v>6147</v>
      </c>
      <c r="B1361" t="s">
        <v>6155</v>
      </c>
      <c r="C1361" t="s">
        <v>14</v>
      </c>
      <c r="D1361" t="s">
        <v>5924</v>
      </c>
      <c r="E1361" s="1" t="s">
        <v>16</v>
      </c>
      <c r="F1361" t="s">
        <v>11</v>
      </c>
      <c r="G1361" t="s">
        <v>6156</v>
      </c>
      <c r="H1361" t="s">
        <v>6157</v>
      </c>
      <c r="I1361" t="s">
        <v>6158</v>
      </c>
      <c r="J1361">
        <v>2.9758144655301203E-11</v>
      </c>
      <c r="K1361">
        <v>4.8264445083703799E-7</v>
      </c>
      <c r="L1361">
        <v>0.99999951732579095</v>
      </c>
    </row>
    <row r="1362" spans="1:12" x14ac:dyDescent="0.2">
      <c r="A1362" t="s">
        <v>6147</v>
      </c>
      <c r="B1362" t="s">
        <v>6161</v>
      </c>
      <c r="C1362" t="s">
        <v>14</v>
      </c>
      <c r="D1362" t="s">
        <v>5924</v>
      </c>
      <c r="E1362" s="1" t="s">
        <v>16</v>
      </c>
      <c r="F1362" t="s">
        <v>11</v>
      </c>
      <c r="G1362" t="s">
        <v>6162</v>
      </c>
      <c r="H1362" t="s">
        <v>6163</v>
      </c>
      <c r="I1362" t="s">
        <v>6164</v>
      </c>
      <c r="J1362">
        <v>1.1860405006820201E-12</v>
      </c>
      <c r="K1362">
        <v>1.7636404438510401E-7</v>
      </c>
      <c r="L1362">
        <v>0.99999982363477002</v>
      </c>
    </row>
    <row r="1363" spans="1:12" x14ac:dyDescent="0.2">
      <c r="A1363" t="s">
        <v>6147</v>
      </c>
      <c r="B1363" t="s">
        <v>6152</v>
      </c>
      <c r="C1363" t="s">
        <v>14</v>
      </c>
      <c r="D1363" t="s">
        <v>5924</v>
      </c>
      <c r="E1363" s="1" t="s">
        <v>16</v>
      </c>
      <c r="F1363" t="s">
        <v>11</v>
      </c>
      <c r="G1363" t="s">
        <v>6150</v>
      </c>
      <c r="H1363" t="s">
        <v>6153</v>
      </c>
      <c r="I1363" t="s">
        <v>6154</v>
      </c>
      <c r="J1363">
        <v>1.20071079523232E-13</v>
      </c>
      <c r="K1363">
        <v>3.13384054891795E-6</v>
      </c>
      <c r="L1363">
        <v>0.99999686615933103</v>
      </c>
    </row>
    <row r="1364" spans="1:12" x14ac:dyDescent="0.2">
      <c r="A1364" t="s">
        <v>6147</v>
      </c>
      <c r="B1364" t="s">
        <v>6152</v>
      </c>
      <c r="C1364" t="s">
        <v>14</v>
      </c>
      <c r="D1364" t="s">
        <v>5924</v>
      </c>
      <c r="E1364" s="1" t="s">
        <v>16</v>
      </c>
      <c r="F1364" t="s">
        <v>11</v>
      </c>
      <c r="G1364" t="s">
        <v>6157</v>
      </c>
      <c r="H1364" t="s">
        <v>6159</v>
      </c>
      <c r="I1364" t="s">
        <v>6160</v>
      </c>
      <c r="J1364">
        <v>6.8585657617081805E-14</v>
      </c>
      <c r="K1364">
        <v>6.5728167571138703E-7</v>
      </c>
      <c r="L1364">
        <v>0.99999934271825497</v>
      </c>
    </row>
    <row r="1365" spans="1:12" x14ac:dyDescent="0.2">
      <c r="A1365" t="s">
        <v>6147</v>
      </c>
      <c r="B1365" t="s">
        <v>6152</v>
      </c>
      <c r="C1365" t="s">
        <v>14</v>
      </c>
      <c r="D1365" t="s">
        <v>5924</v>
      </c>
      <c r="E1365" s="1" t="s">
        <v>16</v>
      </c>
      <c r="F1365" t="s">
        <v>11</v>
      </c>
      <c r="G1365" t="s">
        <v>6163</v>
      </c>
      <c r="H1365" t="s">
        <v>6165</v>
      </c>
      <c r="I1365" t="s">
        <v>6166</v>
      </c>
      <c r="J1365">
        <v>3.5676181698719302E-14</v>
      </c>
      <c r="K1365">
        <v>3.9103864872899701E-7</v>
      </c>
      <c r="L1365">
        <v>0.99999960896131601</v>
      </c>
    </row>
    <row r="1366" spans="1:12" x14ac:dyDescent="0.2">
      <c r="A1366" t="s">
        <v>99</v>
      </c>
      <c r="B1366" t="s">
        <v>100</v>
      </c>
      <c r="C1366" t="s">
        <v>26</v>
      </c>
      <c r="D1366" t="s">
        <v>96</v>
      </c>
      <c r="E1366" s="1" t="s">
        <v>16</v>
      </c>
      <c r="F1366" t="s">
        <v>10</v>
      </c>
      <c r="G1366" t="s">
        <v>101</v>
      </c>
      <c r="H1366" t="s">
        <v>102</v>
      </c>
      <c r="I1366" t="s">
        <v>103</v>
      </c>
      <c r="J1366">
        <v>1.62672255191824E-22</v>
      </c>
      <c r="K1366">
        <v>1</v>
      </c>
      <c r="L1366">
        <v>4.9594563529236097E-18</v>
      </c>
    </row>
    <row r="1367" spans="1:12" x14ac:dyDescent="0.2">
      <c r="A1367" t="s">
        <v>617</v>
      </c>
      <c r="B1367" t="s">
        <v>618</v>
      </c>
      <c r="C1367" t="s">
        <v>26</v>
      </c>
      <c r="D1367" t="s">
        <v>407</v>
      </c>
      <c r="E1367" s="1" t="s">
        <v>16</v>
      </c>
      <c r="F1367" t="s">
        <v>11</v>
      </c>
      <c r="G1367" t="s">
        <v>619</v>
      </c>
      <c r="H1367" t="s">
        <v>620</v>
      </c>
      <c r="I1367" t="s">
        <v>621</v>
      </c>
      <c r="J1367">
        <v>1.50848502069835E-2</v>
      </c>
      <c r="K1367">
        <v>5.0270776729207404E-3</v>
      </c>
      <c r="L1367">
        <v>0.97988807212009599</v>
      </c>
    </row>
    <row r="1368" spans="1:12" x14ac:dyDescent="0.2">
      <c r="A1368" t="s">
        <v>464</v>
      </c>
      <c r="B1368" t="s">
        <v>465</v>
      </c>
      <c r="C1368" t="s">
        <v>74</v>
      </c>
      <c r="D1368" t="s">
        <v>407</v>
      </c>
      <c r="E1368" s="1" t="s">
        <v>16</v>
      </c>
      <c r="F1368" t="s">
        <v>11</v>
      </c>
      <c r="G1368" t="s">
        <v>466</v>
      </c>
      <c r="H1368" t="s">
        <v>467</v>
      </c>
      <c r="I1368" t="s">
        <v>468</v>
      </c>
      <c r="J1368">
        <v>5.2184592881845702E-2</v>
      </c>
      <c r="K1368">
        <v>3.3424581578676599E-10</v>
      </c>
      <c r="L1368">
        <v>0.94781540678390896</v>
      </c>
    </row>
    <row r="1369" spans="1:12" x14ac:dyDescent="0.2">
      <c r="A1369" t="s">
        <v>4012</v>
      </c>
      <c r="B1369">
        <v>227810</v>
      </c>
      <c r="C1369" t="s">
        <v>500</v>
      </c>
      <c r="D1369" t="s">
        <v>3906</v>
      </c>
      <c r="E1369" s="1" t="s">
        <v>16</v>
      </c>
      <c r="F1369" t="s">
        <v>11</v>
      </c>
      <c r="G1369" t="s">
        <v>19</v>
      </c>
      <c r="H1369" t="s">
        <v>4013</v>
      </c>
      <c r="I1369" t="s">
        <v>4014</v>
      </c>
      <c r="J1369">
        <v>0.245506665915637</v>
      </c>
      <c r="K1369">
        <v>4.5862084680232299E-6</v>
      </c>
      <c r="L1369">
        <v>0.75448874787589504</v>
      </c>
    </row>
    <row r="1370" spans="1:12" x14ac:dyDescent="0.2">
      <c r="A1370" t="s">
        <v>2023</v>
      </c>
      <c r="B1370" t="s">
        <v>2998</v>
      </c>
      <c r="C1370" t="s">
        <v>14</v>
      </c>
      <c r="D1370" t="s">
        <v>2909</v>
      </c>
      <c r="E1370" s="1" t="s">
        <v>16</v>
      </c>
      <c r="F1370" t="s">
        <v>11</v>
      </c>
      <c r="G1370" t="s">
        <v>2996</v>
      </c>
      <c r="H1370" t="s">
        <v>2999</v>
      </c>
      <c r="I1370" t="s">
        <v>3000</v>
      </c>
      <c r="J1370">
        <v>1.76965804609153E-5</v>
      </c>
      <c r="K1370">
        <v>1.7877134831279E-9</v>
      </c>
      <c r="L1370">
        <v>0.999982301631825</v>
      </c>
    </row>
    <row r="1371" spans="1:12" x14ac:dyDescent="0.2">
      <c r="A1371" t="s">
        <v>2023</v>
      </c>
      <c r="B1371" t="s">
        <v>2995</v>
      </c>
      <c r="C1371" t="s">
        <v>14</v>
      </c>
      <c r="D1371" t="s">
        <v>2909</v>
      </c>
      <c r="E1371" s="1" t="s">
        <v>16</v>
      </c>
      <c r="F1371" t="s">
        <v>11</v>
      </c>
      <c r="G1371" t="s">
        <v>2993</v>
      </c>
      <c r="H1371" t="s">
        <v>2996</v>
      </c>
      <c r="I1371" t="s">
        <v>2997</v>
      </c>
      <c r="J1371">
        <v>3.9664388101130199E-7</v>
      </c>
      <c r="K1371">
        <v>1.3312908299974599E-8</v>
      </c>
      <c r="L1371">
        <v>0.99999959004321104</v>
      </c>
    </row>
    <row r="1372" spans="1:12" x14ac:dyDescent="0.2">
      <c r="A1372" t="s">
        <v>2023</v>
      </c>
      <c r="B1372" t="s">
        <v>2991</v>
      </c>
      <c r="C1372" t="s">
        <v>14</v>
      </c>
      <c r="D1372" t="s">
        <v>2909</v>
      </c>
      <c r="E1372" s="1" t="s">
        <v>16</v>
      </c>
      <c r="F1372" t="s">
        <v>11</v>
      </c>
      <c r="G1372" t="s">
        <v>2992</v>
      </c>
      <c r="H1372" t="s">
        <v>2993</v>
      </c>
      <c r="I1372" t="s">
        <v>2994</v>
      </c>
      <c r="J1372">
        <v>2.262672861276E-8</v>
      </c>
      <c r="K1372">
        <v>1.05819100189557E-8</v>
      </c>
      <c r="L1372">
        <v>0.99999996679136105</v>
      </c>
    </row>
    <row r="1373" spans="1:12" x14ac:dyDescent="0.2">
      <c r="A1373" t="s">
        <v>2023</v>
      </c>
      <c r="B1373" t="s">
        <v>2024</v>
      </c>
      <c r="C1373" t="s">
        <v>74</v>
      </c>
      <c r="D1373" t="s">
        <v>407</v>
      </c>
      <c r="E1373" s="1" t="s">
        <v>16</v>
      </c>
      <c r="F1373" t="s">
        <v>11</v>
      </c>
      <c r="G1373" t="s">
        <v>2025</v>
      </c>
      <c r="H1373" t="s">
        <v>2026</v>
      </c>
      <c r="I1373" t="s">
        <v>2027</v>
      </c>
      <c r="J1373">
        <v>1.2943001619660201E-10</v>
      </c>
      <c r="K1373">
        <v>1.54126672217408E-6</v>
      </c>
      <c r="L1373">
        <v>0.99999845860384795</v>
      </c>
    </row>
    <row r="1374" spans="1:12" x14ac:dyDescent="0.2">
      <c r="A1374" t="s">
        <v>111</v>
      </c>
      <c r="B1374" t="s">
        <v>5962</v>
      </c>
      <c r="C1374" t="s">
        <v>74</v>
      </c>
      <c r="D1374" t="s">
        <v>5924</v>
      </c>
      <c r="E1374" s="1" t="s">
        <v>16</v>
      </c>
      <c r="F1374" t="s">
        <v>9</v>
      </c>
      <c r="G1374" t="s">
        <v>5963</v>
      </c>
      <c r="H1374" t="s">
        <v>5964</v>
      </c>
      <c r="I1374" t="s">
        <v>5965</v>
      </c>
      <c r="J1374">
        <v>0.99917553786905799</v>
      </c>
      <c r="K1374">
        <v>7.2364715888872E-6</v>
      </c>
      <c r="L1374">
        <v>8.17225659353189E-4</v>
      </c>
    </row>
    <row r="1375" spans="1:12" x14ac:dyDescent="0.2">
      <c r="A1375" t="s">
        <v>111</v>
      </c>
      <c r="B1375" t="s">
        <v>5962</v>
      </c>
      <c r="C1375" t="s">
        <v>14</v>
      </c>
      <c r="D1375" t="s">
        <v>5924</v>
      </c>
      <c r="E1375" s="1" t="s">
        <v>16</v>
      </c>
      <c r="F1375" t="s">
        <v>11</v>
      </c>
      <c r="G1375" t="s">
        <v>5966</v>
      </c>
      <c r="H1375" t="s">
        <v>5967</v>
      </c>
      <c r="I1375" t="s">
        <v>5968</v>
      </c>
      <c r="J1375">
        <v>0.110268396353116</v>
      </c>
      <c r="K1375">
        <v>3.1521821400900998E-4</v>
      </c>
      <c r="L1375">
        <v>0.88941638543287505</v>
      </c>
    </row>
    <row r="1376" spans="1:12" x14ac:dyDescent="0.2">
      <c r="A1376" t="s">
        <v>111</v>
      </c>
      <c r="B1376" t="s">
        <v>2859</v>
      </c>
      <c r="C1376" t="s">
        <v>74</v>
      </c>
      <c r="D1376" t="s">
        <v>2860</v>
      </c>
      <c r="E1376" s="1" t="s">
        <v>16</v>
      </c>
      <c r="F1376" t="s">
        <v>11</v>
      </c>
      <c r="G1376" t="s">
        <v>2861</v>
      </c>
      <c r="H1376" t="s">
        <v>2862</v>
      </c>
      <c r="I1376" t="s">
        <v>2863</v>
      </c>
      <c r="J1376">
        <v>2.04070041714082E-2</v>
      </c>
      <c r="K1376">
        <v>3.8179814573201E-12</v>
      </c>
      <c r="L1376">
        <v>0.97959299582477399</v>
      </c>
    </row>
    <row r="1377" spans="1:12" x14ac:dyDescent="0.2">
      <c r="A1377" t="s">
        <v>111</v>
      </c>
      <c r="B1377" t="s">
        <v>701</v>
      </c>
      <c r="C1377" t="s">
        <v>14</v>
      </c>
      <c r="D1377" t="s">
        <v>407</v>
      </c>
      <c r="E1377" s="1" t="s">
        <v>16</v>
      </c>
      <c r="F1377" t="s">
        <v>11</v>
      </c>
      <c r="G1377" t="s">
        <v>702</v>
      </c>
      <c r="H1377" t="s">
        <v>703</v>
      </c>
      <c r="I1377" t="s">
        <v>704</v>
      </c>
      <c r="J1377">
        <v>3.0532429773769202E-4</v>
      </c>
      <c r="K1377">
        <v>7.6400276108766303E-3</v>
      </c>
      <c r="L1377">
        <v>0.99205464809138499</v>
      </c>
    </row>
    <row r="1378" spans="1:12" x14ac:dyDescent="0.2">
      <c r="A1378" t="s">
        <v>111</v>
      </c>
      <c r="B1378" t="s">
        <v>2919</v>
      </c>
      <c r="C1378" t="s">
        <v>74</v>
      </c>
      <c r="D1378" t="s">
        <v>2909</v>
      </c>
      <c r="E1378" s="1" t="s">
        <v>16</v>
      </c>
      <c r="F1378" t="s">
        <v>11</v>
      </c>
      <c r="G1378" t="s">
        <v>2917</v>
      </c>
      <c r="H1378" t="s">
        <v>2918</v>
      </c>
      <c r="I1378" t="s">
        <v>19</v>
      </c>
      <c r="J1378">
        <v>1.8074675991354802E-5</v>
      </c>
      <c r="K1378">
        <v>2.0365844389483599E-7</v>
      </c>
      <c r="L1378">
        <v>0.99998172166556498</v>
      </c>
    </row>
    <row r="1379" spans="1:12" x14ac:dyDescent="0.2">
      <c r="A1379" t="s">
        <v>111</v>
      </c>
      <c r="B1379" t="s">
        <v>2916</v>
      </c>
      <c r="C1379" t="s">
        <v>74</v>
      </c>
      <c r="D1379" t="s">
        <v>2909</v>
      </c>
      <c r="E1379" s="1" t="s">
        <v>16</v>
      </c>
      <c r="F1379" t="s">
        <v>11</v>
      </c>
      <c r="G1379" t="s">
        <v>2914</v>
      </c>
      <c r="H1379" t="s">
        <v>2917</v>
      </c>
      <c r="I1379" t="s">
        <v>2918</v>
      </c>
      <c r="J1379">
        <v>9.2905064586479393E-6</v>
      </c>
      <c r="K1379">
        <v>4.48860717080629E-8</v>
      </c>
      <c r="L1379">
        <v>0.99999066460746999</v>
      </c>
    </row>
    <row r="1380" spans="1:12" x14ac:dyDescent="0.2">
      <c r="A1380" t="s">
        <v>111</v>
      </c>
      <c r="B1380" t="s">
        <v>2912</v>
      </c>
      <c r="C1380" t="s">
        <v>74</v>
      </c>
      <c r="D1380" t="s">
        <v>2909</v>
      </c>
      <c r="E1380" s="1" t="s">
        <v>16</v>
      </c>
      <c r="F1380" t="s">
        <v>11</v>
      </c>
      <c r="G1380" t="s">
        <v>2913</v>
      </c>
      <c r="H1380" t="s">
        <v>2914</v>
      </c>
      <c r="I1380" t="s">
        <v>2915</v>
      </c>
      <c r="J1380">
        <v>7.7482329540747196E-7</v>
      </c>
      <c r="K1380">
        <v>6.6562023383103801E-10</v>
      </c>
      <c r="L1380">
        <v>0.99999922451108403</v>
      </c>
    </row>
    <row r="1381" spans="1:12" x14ac:dyDescent="0.2">
      <c r="A1381" t="s">
        <v>111</v>
      </c>
      <c r="B1381" t="s">
        <v>112</v>
      </c>
      <c r="C1381" t="s">
        <v>26</v>
      </c>
      <c r="D1381" t="s">
        <v>96</v>
      </c>
      <c r="E1381" s="1" t="s">
        <v>16</v>
      </c>
      <c r="F1381" t="s">
        <v>10</v>
      </c>
      <c r="G1381" t="s">
        <v>120</v>
      </c>
      <c r="H1381" t="s">
        <v>121</v>
      </c>
      <c r="I1381" t="s">
        <v>122</v>
      </c>
      <c r="J1381">
        <v>2.0987422192113801E-11</v>
      </c>
      <c r="K1381">
        <v>0.99999998899469</v>
      </c>
      <c r="L1381">
        <v>1.09843225442601E-8</v>
      </c>
    </row>
    <row r="1382" spans="1:12" x14ac:dyDescent="0.2">
      <c r="A1382" t="s">
        <v>111</v>
      </c>
      <c r="B1382" t="s">
        <v>112</v>
      </c>
      <c r="C1382" t="s">
        <v>26</v>
      </c>
      <c r="D1382" t="s">
        <v>96</v>
      </c>
      <c r="E1382" s="1" t="s">
        <v>16</v>
      </c>
      <c r="F1382" t="s">
        <v>10</v>
      </c>
      <c r="G1382" t="s">
        <v>118</v>
      </c>
      <c r="H1382" t="s">
        <v>119</v>
      </c>
      <c r="I1382" t="s">
        <v>19</v>
      </c>
      <c r="J1382">
        <v>9.1259048238567593E-12</v>
      </c>
      <c r="K1382">
        <v>0.999996700000503</v>
      </c>
      <c r="L1382">
        <v>3.2999903706919901E-6</v>
      </c>
    </row>
    <row r="1383" spans="1:12" x14ac:dyDescent="0.2">
      <c r="A1383" t="s">
        <v>111</v>
      </c>
      <c r="B1383" t="s">
        <v>112</v>
      </c>
      <c r="C1383" t="s">
        <v>26</v>
      </c>
      <c r="D1383" t="s">
        <v>96</v>
      </c>
      <c r="E1383" s="1" t="s">
        <v>16</v>
      </c>
      <c r="F1383" t="s">
        <v>10</v>
      </c>
      <c r="G1383" t="s">
        <v>115</v>
      </c>
      <c r="H1383" t="s">
        <v>116</v>
      </c>
      <c r="I1383" t="s">
        <v>117</v>
      </c>
      <c r="J1383">
        <v>3.2823436379205601E-16</v>
      </c>
      <c r="K1383">
        <v>0.99999999999691402</v>
      </c>
      <c r="L1383">
        <v>3.0857430880067098E-12</v>
      </c>
    </row>
    <row r="1384" spans="1:12" x14ac:dyDescent="0.2">
      <c r="A1384" t="s">
        <v>111</v>
      </c>
      <c r="B1384" t="s">
        <v>112</v>
      </c>
      <c r="C1384" t="s">
        <v>26</v>
      </c>
      <c r="D1384" t="s">
        <v>96</v>
      </c>
      <c r="E1384" s="1" t="s">
        <v>16</v>
      </c>
      <c r="F1384" t="s">
        <v>10</v>
      </c>
      <c r="G1384" t="s">
        <v>19</v>
      </c>
      <c r="H1384" t="s">
        <v>113</v>
      </c>
      <c r="I1384" t="s">
        <v>114</v>
      </c>
      <c r="J1384">
        <v>2.8679003642309599E-30</v>
      </c>
      <c r="K1384">
        <v>1</v>
      </c>
      <c r="L1384">
        <v>3.5647905596287E-36</v>
      </c>
    </row>
    <row r="1385" spans="1:12" x14ac:dyDescent="0.2">
      <c r="A1385" t="s">
        <v>2656</v>
      </c>
      <c r="B1385" t="s">
        <v>2657</v>
      </c>
      <c r="C1385" t="s">
        <v>14</v>
      </c>
      <c r="D1385" t="s">
        <v>407</v>
      </c>
      <c r="E1385" s="1" t="s">
        <v>16</v>
      </c>
      <c r="F1385" t="s">
        <v>10</v>
      </c>
      <c r="G1385" t="s">
        <v>2658</v>
      </c>
      <c r="H1385" t="s">
        <v>2659</v>
      </c>
      <c r="I1385" t="s">
        <v>2660</v>
      </c>
      <c r="J1385">
        <v>2.41617112096775E-9</v>
      </c>
      <c r="K1385">
        <v>0.99683667870878401</v>
      </c>
      <c r="L1385">
        <v>3.1633188750450399E-3</v>
      </c>
    </row>
    <row r="1386" spans="1:12" x14ac:dyDescent="0.2">
      <c r="A1386" t="s">
        <v>2656</v>
      </c>
      <c r="B1386" t="s">
        <v>2657</v>
      </c>
      <c r="C1386" t="s">
        <v>14</v>
      </c>
      <c r="D1386" t="s">
        <v>407</v>
      </c>
      <c r="E1386" s="1" t="s">
        <v>16</v>
      </c>
      <c r="F1386" t="s">
        <v>10</v>
      </c>
      <c r="G1386" t="s">
        <v>2661</v>
      </c>
      <c r="H1386" t="s">
        <v>2662</v>
      </c>
      <c r="I1386" t="s">
        <v>2663</v>
      </c>
      <c r="J1386">
        <v>1.00509772110172E-18</v>
      </c>
      <c r="K1386">
        <v>0.99999999999996203</v>
      </c>
      <c r="L1386">
        <v>3.7435315926053902E-14</v>
      </c>
    </row>
    <row r="1387" spans="1:12" x14ac:dyDescent="0.2">
      <c r="A1387" t="s">
        <v>2600</v>
      </c>
      <c r="B1387" t="s">
        <v>2601</v>
      </c>
      <c r="C1387" t="s">
        <v>26</v>
      </c>
      <c r="D1387" t="s">
        <v>407</v>
      </c>
      <c r="E1387" s="1" t="s">
        <v>16</v>
      </c>
      <c r="F1387" t="s">
        <v>11</v>
      </c>
      <c r="G1387" t="s">
        <v>2602</v>
      </c>
      <c r="H1387" t="s">
        <v>2603</v>
      </c>
      <c r="I1387" t="s">
        <v>2604</v>
      </c>
      <c r="J1387">
        <v>3.9220056278603198E-5</v>
      </c>
      <c r="K1387">
        <v>1.4769792895817301E-6</v>
      </c>
      <c r="L1387">
        <v>0.99995930296443103</v>
      </c>
    </row>
    <row r="1388" spans="1:12" x14ac:dyDescent="0.2">
      <c r="A1388" t="s">
        <v>4193</v>
      </c>
      <c r="B1388" t="s">
        <v>4194</v>
      </c>
      <c r="C1388" t="s">
        <v>660</v>
      </c>
      <c r="D1388" t="s">
        <v>4127</v>
      </c>
      <c r="E1388" s="1" t="s">
        <v>16</v>
      </c>
      <c r="F1388" t="s">
        <v>9</v>
      </c>
      <c r="G1388" t="s">
        <v>4195</v>
      </c>
      <c r="H1388" t="s">
        <v>4196</v>
      </c>
      <c r="I1388" t="s">
        <v>4197</v>
      </c>
      <c r="J1388">
        <v>0.99974881752925404</v>
      </c>
      <c r="K1388">
        <v>1.5210522858756199E-11</v>
      </c>
      <c r="L1388">
        <v>2.5118245553587901E-4</v>
      </c>
    </row>
    <row r="1389" spans="1:12" x14ac:dyDescent="0.2">
      <c r="A1389" t="s">
        <v>4193</v>
      </c>
      <c r="B1389" t="s">
        <v>4202</v>
      </c>
      <c r="C1389" t="s">
        <v>74</v>
      </c>
      <c r="D1389" t="s">
        <v>4127</v>
      </c>
      <c r="E1389" s="1" t="s">
        <v>16</v>
      </c>
      <c r="F1389" t="s">
        <v>11</v>
      </c>
      <c r="G1389" t="s">
        <v>4203</v>
      </c>
      <c r="H1389" t="s">
        <v>4204</v>
      </c>
      <c r="I1389" t="s">
        <v>4205</v>
      </c>
      <c r="J1389">
        <v>0.105595062089186</v>
      </c>
      <c r="K1389">
        <v>1.4060038511314701E-9</v>
      </c>
      <c r="L1389">
        <v>0.89440493650481001</v>
      </c>
    </row>
    <row r="1390" spans="1:12" x14ac:dyDescent="0.2">
      <c r="A1390" t="s">
        <v>4193</v>
      </c>
      <c r="B1390" t="s">
        <v>5783</v>
      </c>
      <c r="C1390" t="s">
        <v>74</v>
      </c>
      <c r="D1390" t="s">
        <v>5775</v>
      </c>
      <c r="E1390" s="1" t="s">
        <v>16</v>
      </c>
      <c r="F1390" t="s">
        <v>11</v>
      </c>
      <c r="G1390" t="s">
        <v>5784</v>
      </c>
      <c r="H1390" t="s">
        <v>5785</v>
      </c>
      <c r="I1390" t="s">
        <v>5786</v>
      </c>
      <c r="J1390">
        <v>6.33734595676788E-2</v>
      </c>
      <c r="K1390">
        <v>9.5646884294894999E-9</v>
      </c>
      <c r="L1390">
        <v>0.93662653086763303</v>
      </c>
    </row>
    <row r="1391" spans="1:12" x14ac:dyDescent="0.2">
      <c r="A1391" t="s">
        <v>4193</v>
      </c>
      <c r="B1391" t="s">
        <v>4198</v>
      </c>
      <c r="C1391" t="s">
        <v>74</v>
      </c>
      <c r="D1391" t="s">
        <v>4127</v>
      </c>
      <c r="E1391" s="1" t="s">
        <v>16</v>
      </c>
      <c r="F1391" t="s">
        <v>11</v>
      </c>
      <c r="G1391" t="s">
        <v>4199</v>
      </c>
      <c r="H1391" t="s">
        <v>4200</v>
      </c>
      <c r="I1391" t="s">
        <v>4201</v>
      </c>
      <c r="J1391">
        <v>1.2528317437721899E-2</v>
      </c>
      <c r="K1391">
        <v>4.6867400218114904E-9</v>
      </c>
      <c r="L1391">
        <v>0.98747167787553802</v>
      </c>
    </row>
    <row r="1392" spans="1:12" x14ac:dyDescent="0.2">
      <c r="A1392" t="s">
        <v>4193</v>
      </c>
      <c r="B1392" t="s">
        <v>5783</v>
      </c>
      <c r="C1392" t="s">
        <v>74</v>
      </c>
      <c r="D1392" t="s">
        <v>5775</v>
      </c>
      <c r="E1392" s="1" t="s">
        <v>16</v>
      </c>
      <c r="F1392" t="s">
        <v>11</v>
      </c>
      <c r="G1392" t="s">
        <v>5787</v>
      </c>
      <c r="H1392" t="s">
        <v>5788</v>
      </c>
      <c r="I1392" t="s">
        <v>5789</v>
      </c>
      <c r="J1392">
        <v>3.3133713089012599E-3</v>
      </c>
      <c r="K1392">
        <v>1.35819543605444E-6</v>
      </c>
      <c r="L1392">
        <v>0.99668527049566302</v>
      </c>
    </row>
    <row r="1393" spans="1:12" x14ac:dyDescent="0.2">
      <c r="A1393" t="s">
        <v>4193</v>
      </c>
      <c r="B1393" t="s">
        <v>8828</v>
      </c>
      <c r="C1393" t="s">
        <v>74</v>
      </c>
      <c r="D1393" t="s">
        <v>8821</v>
      </c>
      <c r="E1393" s="1" t="s">
        <v>16</v>
      </c>
      <c r="F1393" t="s">
        <v>11</v>
      </c>
      <c r="G1393" t="s">
        <v>8832</v>
      </c>
      <c r="H1393" t="s">
        <v>8833</v>
      </c>
      <c r="I1393" t="s">
        <v>8834</v>
      </c>
      <c r="J1393">
        <v>4.9681998096743998E-6</v>
      </c>
      <c r="K1393">
        <v>3.2299131364140201E-8</v>
      </c>
      <c r="L1393">
        <v>0.99999499950105897</v>
      </c>
    </row>
    <row r="1394" spans="1:12" x14ac:dyDescent="0.2">
      <c r="A1394" t="s">
        <v>4193</v>
      </c>
      <c r="B1394" t="s">
        <v>4202</v>
      </c>
      <c r="C1394" t="s">
        <v>74</v>
      </c>
      <c r="D1394" t="s">
        <v>4127</v>
      </c>
      <c r="E1394" s="1" t="s">
        <v>330</v>
      </c>
      <c r="F1394" t="s">
        <v>11</v>
      </c>
      <c r="G1394" t="s">
        <v>4206</v>
      </c>
      <c r="H1394" t="s">
        <v>4207</v>
      </c>
      <c r="I1394" t="s">
        <v>4208</v>
      </c>
      <c r="J1394">
        <v>4.5575926145424198E-7</v>
      </c>
      <c r="K1394">
        <v>2.4308206472378298E-19</v>
      </c>
      <c r="L1394">
        <v>0.999999544240738</v>
      </c>
    </row>
    <row r="1395" spans="1:12" x14ac:dyDescent="0.2">
      <c r="A1395" t="s">
        <v>4193</v>
      </c>
      <c r="B1395" t="s">
        <v>8828</v>
      </c>
      <c r="C1395" t="s">
        <v>14</v>
      </c>
      <c r="D1395" t="s">
        <v>8821</v>
      </c>
      <c r="E1395" s="1" t="s">
        <v>16</v>
      </c>
      <c r="F1395" t="s">
        <v>11</v>
      </c>
      <c r="G1395" t="s">
        <v>8829</v>
      </c>
      <c r="H1395" t="s">
        <v>8830</v>
      </c>
      <c r="I1395" t="s">
        <v>8831</v>
      </c>
      <c r="J1395">
        <v>6.1565854636719095E-10</v>
      </c>
      <c r="K1395">
        <v>7.1617979508319402E-10</v>
      </c>
      <c r="L1395">
        <v>0.99999999866816203</v>
      </c>
    </row>
    <row r="1396" spans="1:12" x14ac:dyDescent="0.2">
      <c r="A1396" t="s">
        <v>4220</v>
      </c>
      <c r="B1396" t="s">
        <v>4229</v>
      </c>
      <c r="C1396" t="s">
        <v>14</v>
      </c>
      <c r="D1396" t="s">
        <v>4127</v>
      </c>
      <c r="E1396" s="1" t="s">
        <v>16</v>
      </c>
      <c r="F1396" t="s">
        <v>11</v>
      </c>
      <c r="G1396" t="s">
        <v>4230</v>
      </c>
      <c r="H1396" t="s">
        <v>4231</v>
      </c>
      <c r="I1396" t="s">
        <v>4232</v>
      </c>
      <c r="J1396">
        <v>5.6975983752803104E-10</v>
      </c>
      <c r="K1396">
        <v>8.3022621837802105E-8</v>
      </c>
      <c r="L1396">
        <v>0.99999991640761798</v>
      </c>
    </row>
    <row r="1397" spans="1:12" x14ac:dyDescent="0.2">
      <c r="A1397" t="s">
        <v>4220</v>
      </c>
      <c r="B1397" t="s">
        <v>4225</v>
      </c>
      <c r="C1397" t="s">
        <v>14</v>
      </c>
      <c r="D1397" t="s">
        <v>4127</v>
      </c>
      <c r="E1397" s="1" t="s">
        <v>16</v>
      </c>
      <c r="F1397" t="s">
        <v>11</v>
      </c>
      <c r="G1397" t="s">
        <v>4231</v>
      </c>
      <c r="H1397" t="s">
        <v>4233</v>
      </c>
      <c r="I1397" t="s">
        <v>4234</v>
      </c>
      <c r="J1397">
        <v>1.2529724335224901E-10</v>
      </c>
      <c r="K1397">
        <v>8.0459179821420005E-10</v>
      </c>
      <c r="L1397">
        <v>0.99999999907011095</v>
      </c>
    </row>
    <row r="1398" spans="1:12" x14ac:dyDescent="0.2">
      <c r="A1398" t="s">
        <v>4220</v>
      </c>
      <c r="B1398" t="s">
        <v>4221</v>
      </c>
      <c r="C1398" t="s">
        <v>74</v>
      </c>
      <c r="D1398" t="s">
        <v>4127</v>
      </c>
      <c r="E1398" s="1" t="s">
        <v>330</v>
      </c>
      <c r="F1398" t="s">
        <v>11</v>
      </c>
      <c r="G1398" t="s">
        <v>4222</v>
      </c>
      <c r="H1398" t="s">
        <v>4223</v>
      </c>
      <c r="I1398" t="s">
        <v>4224</v>
      </c>
      <c r="J1398">
        <v>6.0076524875151696E-11</v>
      </c>
      <c r="K1398">
        <v>3.0735946214128801E-18</v>
      </c>
      <c r="L1398">
        <v>0.99999999993992295</v>
      </c>
    </row>
    <row r="1399" spans="1:12" x14ac:dyDescent="0.2">
      <c r="A1399" t="s">
        <v>4220</v>
      </c>
      <c r="B1399" t="s">
        <v>4225</v>
      </c>
      <c r="C1399" t="s">
        <v>74</v>
      </c>
      <c r="D1399" t="s">
        <v>4127</v>
      </c>
      <c r="E1399" s="1" t="s">
        <v>330</v>
      </c>
      <c r="F1399" t="s">
        <v>11</v>
      </c>
      <c r="G1399" t="s">
        <v>4226</v>
      </c>
      <c r="H1399" t="s">
        <v>4227</v>
      </c>
      <c r="I1399" t="s">
        <v>4228</v>
      </c>
      <c r="J1399">
        <v>1.01033610472847E-12</v>
      </c>
      <c r="K1399">
        <v>5.5037594322243302E-21</v>
      </c>
      <c r="L1399">
        <v>0.99999999999899003</v>
      </c>
    </row>
    <row r="1400" spans="1:12" x14ac:dyDescent="0.2">
      <c r="A1400" t="s">
        <v>4220</v>
      </c>
      <c r="B1400" t="s">
        <v>4229</v>
      </c>
      <c r="C1400" t="s">
        <v>14</v>
      </c>
      <c r="D1400" t="s">
        <v>4127</v>
      </c>
      <c r="E1400" s="1" t="s">
        <v>16</v>
      </c>
      <c r="F1400" t="s">
        <v>11</v>
      </c>
      <c r="G1400" t="s">
        <v>4235</v>
      </c>
      <c r="H1400" t="s">
        <v>4236</v>
      </c>
      <c r="I1400" t="s">
        <v>4237</v>
      </c>
      <c r="J1400">
        <v>1.4155042838786401E-13</v>
      </c>
      <c r="K1400">
        <v>1.51539654819315E-10</v>
      </c>
      <c r="L1400">
        <v>0.999999999848319</v>
      </c>
    </row>
    <row r="1401" spans="1:12" x14ac:dyDescent="0.2">
      <c r="A1401" t="s">
        <v>1762</v>
      </c>
      <c r="B1401" t="s">
        <v>1767</v>
      </c>
      <c r="C1401" t="s">
        <v>14</v>
      </c>
      <c r="D1401" t="s">
        <v>407</v>
      </c>
      <c r="E1401" s="1" t="s">
        <v>16</v>
      </c>
      <c r="F1401" t="s">
        <v>11</v>
      </c>
      <c r="G1401" t="s">
        <v>1768</v>
      </c>
      <c r="H1401" t="s">
        <v>1769</v>
      </c>
      <c r="I1401" t="s">
        <v>1770</v>
      </c>
      <c r="J1401">
        <v>2.20081687740181E-3</v>
      </c>
      <c r="K1401">
        <v>1.8348776113880499E-3</v>
      </c>
      <c r="L1401">
        <v>0.99596430551120996</v>
      </c>
    </row>
    <row r="1402" spans="1:12" x14ac:dyDescent="0.2">
      <c r="A1402" t="s">
        <v>1762</v>
      </c>
      <c r="B1402" t="s">
        <v>1763</v>
      </c>
      <c r="C1402" t="s">
        <v>74</v>
      </c>
      <c r="D1402" t="s">
        <v>407</v>
      </c>
      <c r="E1402" s="1" t="s">
        <v>16</v>
      </c>
      <c r="F1402" t="s">
        <v>11</v>
      </c>
      <c r="G1402" t="s">
        <v>1775</v>
      </c>
      <c r="H1402" t="s">
        <v>1776</v>
      </c>
      <c r="I1402" t="s">
        <v>1777</v>
      </c>
      <c r="J1402">
        <v>1.79303848776537E-3</v>
      </c>
      <c r="K1402">
        <v>1.79457073723725E-7</v>
      </c>
      <c r="L1402">
        <v>0.998206782055161</v>
      </c>
    </row>
    <row r="1403" spans="1:12" x14ac:dyDescent="0.2">
      <c r="A1403" t="s">
        <v>1762</v>
      </c>
      <c r="B1403" t="s">
        <v>1767</v>
      </c>
      <c r="C1403" t="s">
        <v>74</v>
      </c>
      <c r="D1403" t="s">
        <v>407</v>
      </c>
      <c r="E1403" s="1" t="s">
        <v>16</v>
      </c>
      <c r="F1403" t="s">
        <v>10</v>
      </c>
      <c r="G1403" t="s">
        <v>1778</v>
      </c>
      <c r="H1403" t="s">
        <v>1779</v>
      </c>
      <c r="I1403" t="s">
        <v>1780</v>
      </c>
      <c r="J1403">
        <v>9.6952200605496908E-6</v>
      </c>
      <c r="K1403">
        <v>0.99948087801297203</v>
      </c>
      <c r="L1403">
        <v>5.0942676696755598E-4</v>
      </c>
    </row>
    <row r="1404" spans="1:12" x14ac:dyDescent="0.2">
      <c r="A1404" t="s">
        <v>1762</v>
      </c>
      <c r="B1404" t="s">
        <v>1763</v>
      </c>
      <c r="C1404" t="s">
        <v>14</v>
      </c>
      <c r="D1404" t="s">
        <v>407</v>
      </c>
      <c r="E1404" s="1" t="s">
        <v>16</v>
      </c>
      <c r="F1404" t="s">
        <v>11</v>
      </c>
      <c r="G1404" t="s">
        <v>1764</v>
      </c>
      <c r="H1404" t="s">
        <v>1765</v>
      </c>
      <c r="I1404" t="s">
        <v>1766</v>
      </c>
      <c r="J1404">
        <v>1.34423337690594E-6</v>
      </c>
      <c r="K1404">
        <v>3.4902207827835701E-6</v>
      </c>
      <c r="L1404">
        <v>0.99999516554584</v>
      </c>
    </row>
    <row r="1405" spans="1:12" x14ac:dyDescent="0.2">
      <c r="A1405" t="s">
        <v>1762</v>
      </c>
      <c r="B1405" t="s">
        <v>1771</v>
      </c>
      <c r="C1405" t="s">
        <v>14</v>
      </c>
      <c r="D1405" t="s">
        <v>407</v>
      </c>
      <c r="E1405" s="1" t="s">
        <v>16</v>
      </c>
      <c r="F1405" t="s">
        <v>10</v>
      </c>
      <c r="G1405" t="s">
        <v>1772</v>
      </c>
      <c r="H1405" t="s">
        <v>1773</v>
      </c>
      <c r="I1405" t="s">
        <v>1774</v>
      </c>
      <c r="J1405">
        <v>4.8257783389321401E-10</v>
      </c>
      <c r="K1405">
        <v>0.99996265460348399</v>
      </c>
      <c r="L1405">
        <v>3.7344913938282503E-5</v>
      </c>
    </row>
    <row r="1406" spans="1:12" x14ac:dyDescent="0.2">
      <c r="A1406" t="s">
        <v>2225</v>
      </c>
      <c r="B1406" t="s">
        <v>2226</v>
      </c>
      <c r="C1406" t="s">
        <v>14</v>
      </c>
      <c r="D1406" t="s">
        <v>407</v>
      </c>
      <c r="E1406" s="1" t="s">
        <v>16</v>
      </c>
      <c r="F1406" t="s">
        <v>10</v>
      </c>
      <c r="G1406" t="s">
        <v>19</v>
      </c>
      <c r="H1406" t="s">
        <v>2227</v>
      </c>
      <c r="I1406" t="s">
        <v>2228</v>
      </c>
      <c r="J1406">
        <v>4.1767031534663696E-6</v>
      </c>
      <c r="K1406">
        <v>0.99697103368218698</v>
      </c>
      <c r="L1406">
        <v>3.0247896146595198E-3</v>
      </c>
    </row>
    <row r="1407" spans="1:12" x14ac:dyDescent="0.2">
      <c r="A1407" t="s">
        <v>487</v>
      </c>
      <c r="B1407" t="s">
        <v>488</v>
      </c>
      <c r="C1407" t="s">
        <v>4</v>
      </c>
      <c r="D1407" t="s">
        <v>407</v>
      </c>
      <c r="E1407" s="1" t="s">
        <v>330</v>
      </c>
      <c r="F1407" t="s">
        <v>11</v>
      </c>
      <c r="G1407" t="s">
        <v>489</v>
      </c>
      <c r="H1407" t="s">
        <v>490</v>
      </c>
      <c r="I1407" t="s">
        <v>491</v>
      </c>
      <c r="J1407">
        <v>1.4317995265588101E-7</v>
      </c>
      <c r="K1407">
        <v>5.16999666622895E-10</v>
      </c>
      <c r="L1407">
        <v>0.999999856303048</v>
      </c>
    </row>
    <row r="1408" spans="1:12" x14ac:dyDescent="0.2">
      <c r="A1408" t="s">
        <v>4019</v>
      </c>
      <c r="B1408">
        <v>607987</v>
      </c>
      <c r="C1408" t="s">
        <v>613</v>
      </c>
      <c r="D1408" t="s">
        <v>3906</v>
      </c>
      <c r="E1408" s="1" t="s">
        <v>16</v>
      </c>
      <c r="F1408" t="s">
        <v>9</v>
      </c>
      <c r="G1408" t="s">
        <v>4022</v>
      </c>
      <c r="H1408" t="s">
        <v>4023</v>
      </c>
      <c r="I1408" t="s">
        <v>4024</v>
      </c>
      <c r="J1408">
        <v>0.99980187748423699</v>
      </c>
      <c r="K1408">
        <v>6.56438336925763E-10</v>
      </c>
      <c r="L1408">
        <v>1.9812185932495201E-4</v>
      </c>
    </row>
    <row r="1409" spans="1:12" x14ac:dyDescent="0.2">
      <c r="A1409" t="s">
        <v>4019</v>
      </c>
      <c r="B1409">
        <v>168600</v>
      </c>
      <c r="C1409" t="s">
        <v>26</v>
      </c>
      <c r="D1409" t="s">
        <v>3906</v>
      </c>
      <c r="E1409" s="1" t="s">
        <v>16</v>
      </c>
      <c r="F1409" t="s">
        <v>9</v>
      </c>
      <c r="G1409" t="s">
        <v>19</v>
      </c>
      <c r="H1409" t="s">
        <v>4020</v>
      </c>
      <c r="I1409" t="s">
        <v>4021</v>
      </c>
      <c r="J1409">
        <v>0.99896555516912999</v>
      </c>
      <c r="K1409">
        <v>4.0810104361474499E-7</v>
      </c>
      <c r="L1409">
        <v>1.0340367298265201E-3</v>
      </c>
    </row>
    <row r="1410" spans="1:12" x14ac:dyDescent="0.2">
      <c r="A1410" t="s">
        <v>4019</v>
      </c>
      <c r="B1410" t="s">
        <v>7600</v>
      </c>
      <c r="C1410" t="s">
        <v>613</v>
      </c>
      <c r="D1410" t="s">
        <v>6339</v>
      </c>
      <c r="E1410" s="1" t="s">
        <v>16</v>
      </c>
      <c r="F1410" t="s">
        <v>9</v>
      </c>
      <c r="G1410" t="s">
        <v>7618</v>
      </c>
      <c r="H1410" t="s">
        <v>7619</v>
      </c>
      <c r="I1410" t="s">
        <v>7620</v>
      </c>
      <c r="J1410">
        <v>0.99111614411862003</v>
      </c>
      <c r="K1410">
        <v>9.9764498162775204E-9</v>
      </c>
      <c r="L1410">
        <v>8.8838459049307497E-3</v>
      </c>
    </row>
    <row r="1411" spans="1:12" x14ac:dyDescent="0.2">
      <c r="A1411" t="s">
        <v>4019</v>
      </c>
      <c r="B1411" t="s">
        <v>7600</v>
      </c>
      <c r="C1411" t="s">
        <v>613</v>
      </c>
      <c r="D1411" t="s">
        <v>6339</v>
      </c>
      <c r="E1411" s="1" t="s">
        <v>16</v>
      </c>
      <c r="F1411" t="s">
        <v>9</v>
      </c>
      <c r="G1411" t="s">
        <v>7613</v>
      </c>
      <c r="H1411" t="s">
        <v>4022</v>
      </c>
      <c r="I1411" t="s">
        <v>7614</v>
      </c>
      <c r="J1411">
        <v>0.98973255039140895</v>
      </c>
      <c r="K1411">
        <v>5.9465506466990596E-4</v>
      </c>
      <c r="L1411">
        <v>9.6727945439212398E-3</v>
      </c>
    </row>
    <row r="1412" spans="1:12" x14ac:dyDescent="0.2">
      <c r="A1412" t="s">
        <v>4019</v>
      </c>
      <c r="B1412" t="s">
        <v>7600</v>
      </c>
      <c r="C1412" t="s">
        <v>613</v>
      </c>
      <c r="D1412" t="s">
        <v>6339</v>
      </c>
      <c r="E1412" s="1" t="s">
        <v>16</v>
      </c>
      <c r="F1412" t="s">
        <v>9</v>
      </c>
      <c r="G1412" t="s">
        <v>7615</v>
      </c>
      <c r="H1412" t="s">
        <v>7616</v>
      </c>
      <c r="I1412" t="s">
        <v>7617</v>
      </c>
      <c r="J1412">
        <v>0.86239352539342895</v>
      </c>
      <c r="K1412">
        <v>2.8863512643840302E-4</v>
      </c>
      <c r="L1412">
        <v>0.13731783948013301</v>
      </c>
    </row>
    <row r="1413" spans="1:12" x14ac:dyDescent="0.2">
      <c r="A1413" t="s">
        <v>4019</v>
      </c>
      <c r="B1413" t="s">
        <v>7625</v>
      </c>
      <c r="C1413" t="s">
        <v>14</v>
      </c>
      <c r="D1413" t="s">
        <v>6339</v>
      </c>
      <c r="E1413" s="1" t="s">
        <v>16</v>
      </c>
      <c r="F1413" t="s">
        <v>11</v>
      </c>
      <c r="G1413" t="s">
        <v>7626</v>
      </c>
      <c r="H1413" t="s">
        <v>7627</v>
      </c>
      <c r="I1413" t="s">
        <v>7628</v>
      </c>
      <c r="J1413">
        <v>1.76316507135208E-6</v>
      </c>
      <c r="K1413">
        <v>1.5937750506768199E-8</v>
      </c>
      <c r="L1413">
        <v>0.99999822089717805</v>
      </c>
    </row>
    <row r="1414" spans="1:12" x14ac:dyDescent="0.2">
      <c r="A1414" t="s">
        <v>4019</v>
      </c>
      <c r="B1414" t="s">
        <v>7600</v>
      </c>
      <c r="C1414" t="s">
        <v>74</v>
      </c>
      <c r="D1414" t="s">
        <v>6339</v>
      </c>
      <c r="E1414" s="1" t="s">
        <v>16</v>
      </c>
      <c r="F1414" t="s">
        <v>11</v>
      </c>
      <c r="G1414" t="s">
        <v>7607</v>
      </c>
      <c r="H1414" t="s">
        <v>7608</v>
      </c>
      <c r="I1414" t="s">
        <v>7609</v>
      </c>
      <c r="J1414">
        <v>1.2293002800175899E-6</v>
      </c>
      <c r="K1414">
        <v>6.3779630034218401E-9</v>
      </c>
      <c r="L1414">
        <v>0.99999876432175705</v>
      </c>
    </row>
    <row r="1415" spans="1:12" x14ac:dyDescent="0.2">
      <c r="A1415" t="s">
        <v>4019</v>
      </c>
      <c r="B1415" t="s">
        <v>7621</v>
      </c>
      <c r="C1415" t="s">
        <v>14</v>
      </c>
      <c r="D1415" t="s">
        <v>6339</v>
      </c>
      <c r="E1415" s="1" t="s">
        <v>16</v>
      </c>
      <c r="F1415" t="s">
        <v>11</v>
      </c>
      <c r="G1415" t="s">
        <v>7622</v>
      </c>
      <c r="H1415" t="s">
        <v>7623</v>
      </c>
      <c r="I1415" t="s">
        <v>7624</v>
      </c>
      <c r="J1415">
        <v>1.02667833992978E-7</v>
      </c>
      <c r="K1415">
        <v>7.1247434262441601E-11</v>
      </c>
      <c r="L1415">
        <v>0.99999989726091798</v>
      </c>
    </row>
    <row r="1416" spans="1:12" x14ac:dyDescent="0.2">
      <c r="A1416" t="s">
        <v>4019</v>
      </c>
      <c r="B1416" t="s">
        <v>7600</v>
      </c>
      <c r="C1416" t="s">
        <v>500</v>
      </c>
      <c r="D1416" t="s">
        <v>6339</v>
      </c>
      <c r="E1416" s="1" t="s">
        <v>16</v>
      </c>
      <c r="F1416" t="s">
        <v>11</v>
      </c>
      <c r="G1416" t="s">
        <v>7604</v>
      </c>
      <c r="H1416" t="s">
        <v>7605</v>
      </c>
      <c r="I1416" t="s">
        <v>7606</v>
      </c>
      <c r="J1416">
        <v>2.4039953556358401E-9</v>
      </c>
      <c r="K1416">
        <v>1.9044942124595699E-8</v>
      </c>
      <c r="L1416">
        <v>0.99999997855106204</v>
      </c>
    </row>
    <row r="1417" spans="1:12" x14ac:dyDescent="0.2">
      <c r="A1417" t="s">
        <v>4019</v>
      </c>
      <c r="B1417" t="s">
        <v>7610</v>
      </c>
      <c r="C1417" t="s">
        <v>74</v>
      </c>
      <c r="D1417" t="s">
        <v>6339</v>
      </c>
      <c r="E1417" s="1" t="s">
        <v>16</v>
      </c>
      <c r="F1417" t="s">
        <v>11</v>
      </c>
      <c r="G1417" t="s">
        <v>7611</v>
      </c>
      <c r="H1417" t="s">
        <v>7612</v>
      </c>
      <c r="I1417" t="s">
        <v>19</v>
      </c>
      <c r="J1417">
        <v>3.0993257908654998E-10</v>
      </c>
      <c r="K1417">
        <v>6.8289909553599902E-11</v>
      </c>
      <c r="L1417">
        <v>0.99999999962177699</v>
      </c>
    </row>
    <row r="1418" spans="1:12" x14ac:dyDescent="0.2">
      <c r="A1418" t="s">
        <v>4019</v>
      </c>
      <c r="B1418" t="s">
        <v>7600</v>
      </c>
      <c r="C1418" t="s">
        <v>500</v>
      </c>
      <c r="D1418" t="s">
        <v>6339</v>
      </c>
      <c r="E1418" s="1" t="s">
        <v>16</v>
      </c>
      <c r="F1418" t="s">
        <v>11</v>
      </c>
      <c r="G1418" t="s">
        <v>7601</v>
      </c>
      <c r="H1418" t="s">
        <v>7602</v>
      </c>
      <c r="I1418" t="s">
        <v>7603</v>
      </c>
      <c r="J1418">
        <v>4.9602635868976903E-14</v>
      </c>
      <c r="K1418">
        <v>1.4248689618150799E-9</v>
      </c>
      <c r="L1418">
        <v>0.99999999857508104</v>
      </c>
    </row>
    <row r="1419" spans="1:12" x14ac:dyDescent="0.2">
      <c r="A1419" t="s">
        <v>2671</v>
      </c>
      <c r="B1419" t="s">
        <v>2672</v>
      </c>
      <c r="C1419" t="s">
        <v>14</v>
      </c>
      <c r="D1419" t="s">
        <v>407</v>
      </c>
      <c r="E1419" s="1" t="s">
        <v>16</v>
      </c>
      <c r="F1419" t="s">
        <v>10</v>
      </c>
      <c r="G1419" t="s">
        <v>2673</v>
      </c>
      <c r="H1419" t="s">
        <v>2674</v>
      </c>
      <c r="I1419" t="s">
        <v>19</v>
      </c>
      <c r="J1419">
        <v>4.01417755415831E-16</v>
      </c>
      <c r="K1419">
        <v>0.999999998575961</v>
      </c>
      <c r="L1419">
        <v>1.42403840561893E-9</v>
      </c>
    </row>
    <row r="1420" spans="1:12" x14ac:dyDescent="0.2">
      <c r="A1420" t="s">
        <v>6296</v>
      </c>
      <c r="B1420" t="s">
        <v>6297</v>
      </c>
      <c r="C1420" t="s">
        <v>14</v>
      </c>
      <c r="D1420" t="s">
        <v>5924</v>
      </c>
      <c r="E1420" s="1" t="s">
        <v>16</v>
      </c>
      <c r="F1420" t="s">
        <v>11</v>
      </c>
      <c r="G1420" t="s">
        <v>6298</v>
      </c>
      <c r="H1420" t="s">
        <v>6299</v>
      </c>
      <c r="I1420" t="s">
        <v>6300</v>
      </c>
      <c r="J1420">
        <v>7.2792528980346302E-8</v>
      </c>
      <c r="K1420">
        <v>1.2236478249403901E-7</v>
      </c>
      <c r="L1420">
        <v>0.99999980484268802</v>
      </c>
    </row>
    <row r="1421" spans="1:12" x14ac:dyDescent="0.2">
      <c r="A1421" t="s">
        <v>1184</v>
      </c>
      <c r="B1421" t="s">
        <v>1185</v>
      </c>
      <c r="C1421" t="s">
        <v>14</v>
      </c>
      <c r="D1421" t="s">
        <v>407</v>
      </c>
      <c r="E1421" s="1" t="s">
        <v>16</v>
      </c>
      <c r="F1421" t="s">
        <v>11</v>
      </c>
      <c r="G1421" t="s">
        <v>1186</v>
      </c>
      <c r="H1421" t="s">
        <v>1187</v>
      </c>
      <c r="I1421" t="s">
        <v>1188</v>
      </c>
      <c r="J1421">
        <v>3.0761182766530001E-8</v>
      </c>
      <c r="K1421">
        <v>9.1495987439632103E-8</v>
      </c>
      <c r="L1421">
        <v>0.99999987774282995</v>
      </c>
    </row>
    <row r="1422" spans="1:12" x14ac:dyDescent="0.2">
      <c r="A1422" t="s">
        <v>3333</v>
      </c>
      <c r="B1422" t="s">
        <v>3334</v>
      </c>
      <c r="C1422" t="s">
        <v>74</v>
      </c>
      <c r="D1422" t="s">
        <v>3036</v>
      </c>
      <c r="E1422" s="1" t="s">
        <v>16</v>
      </c>
      <c r="F1422" t="s">
        <v>11</v>
      </c>
      <c r="G1422" t="s">
        <v>3335</v>
      </c>
      <c r="H1422" t="s">
        <v>3336</v>
      </c>
      <c r="I1422" t="s">
        <v>3337</v>
      </c>
      <c r="J1422">
        <v>9.2277562015102406E-6</v>
      </c>
      <c r="K1422">
        <v>1.5558242307807799E-6</v>
      </c>
      <c r="L1422">
        <v>0.99998921641956795</v>
      </c>
    </row>
    <row r="1423" spans="1:12" x14ac:dyDescent="0.2">
      <c r="A1423" t="s">
        <v>20</v>
      </c>
      <c r="B1423" t="s">
        <v>21</v>
      </c>
      <c r="C1423" t="s">
        <v>14</v>
      </c>
      <c r="D1423" t="s">
        <v>15</v>
      </c>
      <c r="E1423" s="1" t="s">
        <v>16</v>
      </c>
      <c r="F1423" t="s">
        <v>11</v>
      </c>
      <c r="G1423" t="s">
        <v>19</v>
      </c>
      <c r="H1423" t="s">
        <v>22</v>
      </c>
      <c r="I1423" t="s">
        <v>23</v>
      </c>
      <c r="J1423">
        <v>7.5342202305519395E-7</v>
      </c>
      <c r="K1423">
        <v>2.4166660255837399E-4</v>
      </c>
      <c r="L1423">
        <v>0.99975757997541903</v>
      </c>
    </row>
    <row r="1424" spans="1:12" x14ac:dyDescent="0.2">
      <c r="A1424" t="s">
        <v>5285</v>
      </c>
      <c r="B1424" t="s">
        <v>5286</v>
      </c>
      <c r="C1424" t="s">
        <v>74</v>
      </c>
      <c r="D1424" t="s">
        <v>4127</v>
      </c>
      <c r="E1424" s="1" t="s">
        <v>16</v>
      </c>
      <c r="F1424" t="s">
        <v>11</v>
      </c>
      <c r="G1424" t="s">
        <v>5287</v>
      </c>
      <c r="H1424" t="s">
        <v>5288</v>
      </c>
      <c r="I1424" t="s">
        <v>5289</v>
      </c>
      <c r="J1424">
        <v>7.5730878430668905E-2</v>
      </c>
      <c r="K1424">
        <v>6.0492103820651603E-8</v>
      </c>
      <c r="L1424">
        <v>0.92426906107722695</v>
      </c>
    </row>
    <row r="1425" spans="1:12" x14ac:dyDescent="0.2">
      <c r="A1425" t="s">
        <v>5285</v>
      </c>
      <c r="B1425" t="s">
        <v>5286</v>
      </c>
      <c r="C1425" t="s">
        <v>74</v>
      </c>
      <c r="D1425" t="s">
        <v>4127</v>
      </c>
      <c r="E1425" s="1" t="s">
        <v>16</v>
      </c>
      <c r="F1425" t="s">
        <v>11</v>
      </c>
      <c r="G1425" t="s">
        <v>5290</v>
      </c>
      <c r="H1425" t="s">
        <v>5291</v>
      </c>
      <c r="I1425" t="s">
        <v>5292</v>
      </c>
      <c r="J1425">
        <v>1.5637601388712699E-3</v>
      </c>
      <c r="K1425">
        <v>1.1778715119683799E-8</v>
      </c>
      <c r="L1425">
        <v>0.99843622808241395</v>
      </c>
    </row>
    <row r="1426" spans="1:12" x14ac:dyDescent="0.2">
      <c r="A1426" t="s">
        <v>5285</v>
      </c>
      <c r="B1426" t="s">
        <v>9017</v>
      </c>
      <c r="C1426" t="s">
        <v>14</v>
      </c>
      <c r="D1426" t="s">
        <v>8821</v>
      </c>
      <c r="E1426" s="1" t="s">
        <v>16</v>
      </c>
      <c r="F1426" t="s">
        <v>11</v>
      </c>
      <c r="G1426" t="s">
        <v>9018</v>
      </c>
      <c r="H1426" t="s">
        <v>9019</v>
      </c>
      <c r="I1426" t="s">
        <v>9020</v>
      </c>
      <c r="J1426">
        <v>7.1967324220224097E-9</v>
      </c>
      <c r="K1426">
        <v>1.52582055815631E-7</v>
      </c>
      <c r="L1426">
        <v>0.99999984022121202</v>
      </c>
    </row>
    <row r="1427" spans="1:12" x14ac:dyDescent="0.2">
      <c r="A1427" t="s">
        <v>5285</v>
      </c>
      <c r="B1427" t="s">
        <v>9014</v>
      </c>
      <c r="C1427" t="s">
        <v>14</v>
      </c>
      <c r="D1427" t="s">
        <v>8821</v>
      </c>
      <c r="E1427" s="1" t="s">
        <v>16</v>
      </c>
      <c r="F1427" t="s">
        <v>11</v>
      </c>
      <c r="G1427" t="s">
        <v>9015</v>
      </c>
      <c r="H1427" t="s">
        <v>9016</v>
      </c>
      <c r="I1427" t="s">
        <v>19</v>
      </c>
      <c r="J1427">
        <v>4.3345815485073699E-12</v>
      </c>
      <c r="K1427">
        <v>1.38194578460464E-7</v>
      </c>
      <c r="L1427">
        <v>0.99999986180108702</v>
      </c>
    </row>
    <row r="1428" spans="1:12" x14ac:dyDescent="0.2">
      <c r="A1428" t="s">
        <v>7744</v>
      </c>
      <c r="B1428" t="s">
        <v>7745</v>
      </c>
      <c r="C1428" t="s">
        <v>14</v>
      </c>
      <c r="D1428" t="s">
        <v>6339</v>
      </c>
      <c r="E1428" s="1" t="s">
        <v>16</v>
      </c>
      <c r="F1428" t="s">
        <v>9</v>
      </c>
      <c r="G1428" t="s">
        <v>19</v>
      </c>
      <c r="H1428" t="s">
        <v>7749</v>
      </c>
      <c r="I1428" t="s">
        <v>7750</v>
      </c>
      <c r="J1428">
        <v>0.83246201658902597</v>
      </c>
      <c r="K1428">
        <v>7.4037921131306903E-4</v>
      </c>
      <c r="L1428">
        <v>0.166797604199661</v>
      </c>
    </row>
    <row r="1429" spans="1:12" x14ac:dyDescent="0.2">
      <c r="A1429" t="s">
        <v>7744</v>
      </c>
      <c r="B1429" t="s">
        <v>7745</v>
      </c>
      <c r="C1429" t="s">
        <v>613</v>
      </c>
      <c r="D1429" t="s">
        <v>6339</v>
      </c>
      <c r="E1429" s="1" t="s">
        <v>16</v>
      </c>
      <c r="F1429" t="s">
        <v>9</v>
      </c>
      <c r="G1429" t="s">
        <v>7766</v>
      </c>
      <c r="H1429" t="s">
        <v>7767</v>
      </c>
      <c r="I1429" t="s">
        <v>7768</v>
      </c>
      <c r="J1429">
        <v>0.76225370694750905</v>
      </c>
      <c r="K1429">
        <v>5.7753418388678101E-9</v>
      </c>
      <c r="L1429">
        <v>0.237746287277149</v>
      </c>
    </row>
    <row r="1430" spans="1:12" x14ac:dyDescent="0.2">
      <c r="A1430" t="s">
        <v>7744</v>
      </c>
      <c r="B1430" t="s">
        <v>7745</v>
      </c>
      <c r="C1430" t="s">
        <v>613</v>
      </c>
      <c r="D1430" t="s">
        <v>6339</v>
      </c>
      <c r="E1430" s="1" t="s">
        <v>16</v>
      </c>
      <c r="F1430" t="s">
        <v>11</v>
      </c>
      <c r="G1430" t="s">
        <v>7769</v>
      </c>
      <c r="H1430" t="s">
        <v>7770</v>
      </c>
      <c r="I1430" t="s">
        <v>7771</v>
      </c>
      <c r="J1430">
        <v>0.36814263325273999</v>
      </c>
      <c r="K1430">
        <v>2.1259782261035799E-7</v>
      </c>
      <c r="L1430">
        <v>0.63185715414943699</v>
      </c>
    </row>
    <row r="1431" spans="1:12" x14ac:dyDescent="0.2">
      <c r="A1431" t="s">
        <v>7744</v>
      </c>
      <c r="B1431" t="s">
        <v>7762</v>
      </c>
      <c r="C1431" t="s">
        <v>14</v>
      </c>
      <c r="D1431" t="s">
        <v>6339</v>
      </c>
      <c r="E1431" s="1" t="s">
        <v>16</v>
      </c>
      <c r="F1431" t="s">
        <v>11</v>
      </c>
      <c r="G1431" t="s">
        <v>7763</v>
      </c>
      <c r="H1431" t="s">
        <v>7764</v>
      </c>
      <c r="I1431" t="s">
        <v>7765</v>
      </c>
      <c r="J1431">
        <v>4.9581615780541502E-2</v>
      </c>
      <c r="K1431">
        <v>9.9687340049098803E-6</v>
      </c>
      <c r="L1431">
        <v>0.95040841548545396</v>
      </c>
    </row>
    <row r="1432" spans="1:12" x14ac:dyDescent="0.2">
      <c r="A1432" t="s">
        <v>7744</v>
      </c>
      <c r="B1432" t="s">
        <v>7745</v>
      </c>
      <c r="C1432" t="s">
        <v>74</v>
      </c>
      <c r="D1432" t="s">
        <v>6339</v>
      </c>
      <c r="E1432" s="1" t="s">
        <v>16</v>
      </c>
      <c r="F1432" t="s">
        <v>11</v>
      </c>
      <c r="G1432" t="s">
        <v>7755</v>
      </c>
      <c r="H1432" t="s">
        <v>7756</v>
      </c>
      <c r="I1432" t="s">
        <v>7757</v>
      </c>
      <c r="J1432">
        <v>3.1399217505804098E-3</v>
      </c>
      <c r="K1432">
        <v>5.0413024797281399E-8</v>
      </c>
      <c r="L1432">
        <v>0.99686002783639505</v>
      </c>
    </row>
    <row r="1433" spans="1:12" x14ac:dyDescent="0.2">
      <c r="A1433" t="s">
        <v>7744</v>
      </c>
      <c r="B1433" t="s">
        <v>7745</v>
      </c>
      <c r="C1433" t="s">
        <v>74</v>
      </c>
      <c r="D1433" t="s">
        <v>6339</v>
      </c>
      <c r="E1433" s="1" t="s">
        <v>16</v>
      </c>
      <c r="F1433" t="s">
        <v>11</v>
      </c>
      <c r="G1433" t="s">
        <v>7756</v>
      </c>
      <c r="H1433" t="s">
        <v>7758</v>
      </c>
      <c r="I1433" t="s">
        <v>7759</v>
      </c>
      <c r="J1433">
        <v>3.0270851547801301E-5</v>
      </c>
      <c r="K1433">
        <v>1.7837390736333599E-9</v>
      </c>
      <c r="L1433">
        <v>0.99996972736471301</v>
      </c>
    </row>
    <row r="1434" spans="1:12" x14ac:dyDescent="0.2">
      <c r="A1434" t="s">
        <v>7744</v>
      </c>
      <c r="B1434" t="s">
        <v>7751</v>
      </c>
      <c r="C1434" t="s">
        <v>14</v>
      </c>
      <c r="D1434" t="s">
        <v>6339</v>
      </c>
      <c r="E1434" s="1" t="s">
        <v>16</v>
      </c>
      <c r="F1434" t="s">
        <v>11</v>
      </c>
      <c r="G1434" t="s">
        <v>7752</v>
      </c>
      <c r="H1434" t="s">
        <v>7753</v>
      </c>
      <c r="I1434" t="s">
        <v>7754</v>
      </c>
      <c r="J1434">
        <v>5.7896554205719796E-6</v>
      </c>
      <c r="K1434">
        <v>9.0317097220280704E-7</v>
      </c>
      <c r="L1434">
        <v>0.99999330717360702</v>
      </c>
    </row>
    <row r="1435" spans="1:12" x14ac:dyDescent="0.2">
      <c r="A1435" t="s">
        <v>7744</v>
      </c>
      <c r="B1435" t="s">
        <v>7745</v>
      </c>
      <c r="C1435" t="s">
        <v>74</v>
      </c>
      <c r="D1435" t="s">
        <v>6339</v>
      </c>
      <c r="E1435" s="1" t="s">
        <v>16</v>
      </c>
      <c r="F1435" t="s">
        <v>11</v>
      </c>
      <c r="G1435" t="s">
        <v>7760</v>
      </c>
      <c r="H1435" t="s">
        <v>7761</v>
      </c>
      <c r="I1435" t="s">
        <v>19</v>
      </c>
      <c r="J1435">
        <v>3.4971703057954498E-6</v>
      </c>
      <c r="K1435">
        <v>6.6040176452093303E-9</v>
      </c>
      <c r="L1435">
        <v>0.99999649622567599</v>
      </c>
    </row>
    <row r="1436" spans="1:12" x14ac:dyDescent="0.2">
      <c r="A1436" t="s">
        <v>7744</v>
      </c>
      <c r="B1436" t="s">
        <v>7745</v>
      </c>
      <c r="C1436" t="s">
        <v>74</v>
      </c>
      <c r="D1436" t="s">
        <v>6339</v>
      </c>
      <c r="E1436" s="1" t="s">
        <v>16</v>
      </c>
      <c r="F1436" t="s">
        <v>11</v>
      </c>
      <c r="G1436" t="s">
        <v>7758</v>
      </c>
      <c r="H1436" t="s">
        <v>7760</v>
      </c>
      <c r="I1436" t="s">
        <v>7761</v>
      </c>
      <c r="J1436">
        <v>5.9102151493614298E-7</v>
      </c>
      <c r="K1436">
        <v>2.32711423170349E-10</v>
      </c>
      <c r="L1436">
        <v>0.99999940874577298</v>
      </c>
    </row>
    <row r="1437" spans="1:12" x14ac:dyDescent="0.2">
      <c r="A1437" t="s">
        <v>7744</v>
      </c>
      <c r="B1437" t="s">
        <v>7745</v>
      </c>
      <c r="C1437" t="s">
        <v>500</v>
      </c>
      <c r="D1437" t="s">
        <v>6339</v>
      </c>
      <c r="E1437" s="1" t="s">
        <v>16</v>
      </c>
      <c r="F1437" t="s">
        <v>10</v>
      </c>
      <c r="G1437" t="s">
        <v>7746</v>
      </c>
      <c r="H1437" t="s">
        <v>7747</v>
      </c>
      <c r="I1437" t="s">
        <v>7748</v>
      </c>
      <c r="J1437">
        <v>1.21722183042862E-7</v>
      </c>
      <c r="K1437">
        <v>0.99855838237392802</v>
      </c>
      <c r="L1437">
        <v>1.4414959038887101E-3</v>
      </c>
    </row>
    <row r="1438" spans="1:12" x14ac:dyDescent="0.2">
      <c r="A1438" t="s">
        <v>7248</v>
      </c>
      <c r="B1438" t="s">
        <v>7249</v>
      </c>
      <c r="C1438" t="s">
        <v>500</v>
      </c>
      <c r="D1438" t="s">
        <v>6339</v>
      </c>
      <c r="E1438" s="1" t="s">
        <v>16</v>
      </c>
      <c r="F1438" t="s">
        <v>11</v>
      </c>
      <c r="G1438" t="s">
        <v>19</v>
      </c>
      <c r="H1438" t="s">
        <v>7250</v>
      </c>
      <c r="I1438" t="s">
        <v>7251</v>
      </c>
      <c r="J1438">
        <v>2.0751288412409001E-5</v>
      </c>
      <c r="K1438">
        <v>1.1805865093907401E-4</v>
      </c>
      <c r="L1438">
        <v>0.999861190060648</v>
      </c>
    </row>
    <row r="1439" spans="1:12" x14ac:dyDescent="0.2">
      <c r="A1439" t="s">
        <v>438</v>
      </c>
      <c r="B1439" t="s">
        <v>439</v>
      </c>
      <c r="C1439" t="s">
        <v>14</v>
      </c>
      <c r="D1439" t="s">
        <v>407</v>
      </c>
      <c r="E1439" s="1" t="s">
        <v>16</v>
      </c>
      <c r="F1439" t="s">
        <v>11</v>
      </c>
      <c r="G1439" t="s">
        <v>440</v>
      </c>
      <c r="H1439" t="s">
        <v>441</v>
      </c>
      <c r="I1439" t="s">
        <v>442</v>
      </c>
      <c r="J1439">
        <v>7.4613813613975602E-5</v>
      </c>
      <c r="K1439">
        <v>3.1188822641939401E-9</v>
      </c>
      <c r="L1439">
        <v>0.999925383067504</v>
      </c>
    </row>
    <row r="1440" spans="1:12" x14ac:dyDescent="0.2">
      <c r="A1440" t="s">
        <v>828</v>
      </c>
      <c r="B1440" t="s">
        <v>829</v>
      </c>
      <c r="C1440" t="s">
        <v>14</v>
      </c>
      <c r="D1440" t="s">
        <v>407</v>
      </c>
      <c r="E1440" s="1" t="s">
        <v>16</v>
      </c>
      <c r="F1440" t="s">
        <v>11</v>
      </c>
      <c r="G1440" t="s">
        <v>830</v>
      </c>
      <c r="H1440" t="s">
        <v>831</v>
      </c>
      <c r="I1440" t="s">
        <v>832</v>
      </c>
      <c r="J1440">
        <v>6.7441497192196297E-4</v>
      </c>
      <c r="K1440">
        <v>3.1975894961692602E-8</v>
      </c>
      <c r="L1440">
        <v>0.99932555305218296</v>
      </c>
    </row>
    <row r="1441" spans="1:12" x14ac:dyDescent="0.2">
      <c r="A1441" t="s">
        <v>3649</v>
      </c>
      <c r="B1441" t="s">
        <v>3650</v>
      </c>
      <c r="C1441" t="s">
        <v>14</v>
      </c>
      <c r="D1441" t="s">
        <v>3637</v>
      </c>
      <c r="E1441" s="1" t="s">
        <v>16</v>
      </c>
      <c r="F1441" t="s">
        <v>11</v>
      </c>
      <c r="G1441" t="s">
        <v>3651</v>
      </c>
      <c r="H1441" t="s">
        <v>3652</v>
      </c>
      <c r="I1441" t="s">
        <v>3653</v>
      </c>
      <c r="J1441">
        <v>6.1277477122670001E-9</v>
      </c>
      <c r="K1441">
        <v>6.3829668897768601E-9</v>
      </c>
      <c r="L1441">
        <v>0.99999998748928498</v>
      </c>
    </row>
    <row r="1442" spans="1:12" x14ac:dyDescent="0.2">
      <c r="A1442" t="s">
        <v>6073</v>
      </c>
      <c r="B1442" t="s">
        <v>6074</v>
      </c>
      <c r="C1442" t="s">
        <v>14</v>
      </c>
      <c r="D1442" t="s">
        <v>5924</v>
      </c>
      <c r="E1442" s="1" t="s">
        <v>16</v>
      </c>
      <c r="F1442" t="s">
        <v>11</v>
      </c>
      <c r="G1442" t="s">
        <v>6075</v>
      </c>
      <c r="H1442" t="s">
        <v>6076</v>
      </c>
      <c r="I1442" t="s">
        <v>19</v>
      </c>
      <c r="J1442">
        <v>2.4993319599283202E-9</v>
      </c>
      <c r="K1442">
        <v>6.8901545327929501E-8</v>
      </c>
      <c r="L1442">
        <v>0.99999992859912301</v>
      </c>
    </row>
    <row r="1443" spans="1:12" x14ac:dyDescent="0.2">
      <c r="A1443" t="s">
        <v>473</v>
      </c>
      <c r="B1443" t="s">
        <v>474</v>
      </c>
      <c r="C1443" t="s">
        <v>14</v>
      </c>
      <c r="D1443" t="s">
        <v>407</v>
      </c>
      <c r="E1443" s="1" t="s">
        <v>16</v>
      </c>
      <c r="F1443" t="s">
        <v>11</v>
      </c>
      <c r="G1443" t="s">
        <v>475</v>
      </c>
      <c r="H1443" t="s">
        <v>476</v>
      </c>
      <c r="I1443" t="s">
        <v>477</v>
      </c>
      <c r="J1443">
        <v>1.8040642778995199E-4</v>
      </c>
      <c r="K1443">
        <v>1.18534790819261E-6</v>
      </c>
      <c r="L1443">
        <v>0.99981840822430201</v>
      </c>
    </row>
    <row r="1444" spans="1:12" x14ac:dyDescent="0.2">
      <c r="A1444" t="s">
        <v>5912</v>
      </c>
      <c r="B1444" t="s">
        <v>5913</v>
      </c>
      <c r="C1444" t="s">
        <v>74</v>
      </c>
      <c r="D1444" t="s">
        <v>5914</v>
      </c>
      <c r="E1444" s="1" t="s">
        <v>16</v>
      </c>
      <c r="F1444" t="s">
        <v>11</v>
      </c>
      <c r="G1444" t="s">
        <v>19</v>
      </c>
      <c r="H1444" t="s">
        <v>5915</v>
      </c>
      <c r="I1444" t="s">
        <v>5916</v>
      </c>
      <c r="J1444">
        <v>9.7995833213781192E-3</v>
      </c>
      <c r="K1444">
        <v>2.73541329055037E-11</v>
      </c>
      <c r="L1444">
        <v>0.99020041665126801</v>
      </c>
    </row>
    <row r="1445" spans="1:12" x14ac:dyDescent="0.2">
      <c r="A1445" t="s">
        <v>5912</v>
      </c>
      <c r="B1445" t="s">
        <v>5913</v>
      </c>
      <c r="C1445" t="s">
        <v>74</v>
      </c>
      <c r="D1445" t="s">
        <v>5914</v>
      </c>
      <c r="E1445" s="1" t="s">
        <v>16</v>
      </c>
      <c r="F1445" t="s">
        <v>11</v>
      </c>
      <c r="G1445" t="s">
        <v>5917</v>
      </c>
      <c r="H1445" t="s">
        <v>5918</v>
      </c>
      <c r="I1445" t="s">
        <v>5919</v>
      </c>
      <c r="J1445">
        <v>2.2209786101337199E-5</v>
      </c>
      <c r="K1445">
        <v>1.2978592543116699E-8</v>
      </c>
      <c r="L1445">
        <v>0.99997777723530601</v>
      </c>
    </row>
    <row r="1446" spans="1:12" x14ac:dyDescent="0.2">
      <c r="A1446" t="s">
        <v>5912</v>
      </c>
      <c r="B1446" t="s">
        <v>5913</v>
      </c>
      <c r="C1446" t="s">
        <v>14</v>
      </c>
      <c r="D1446" t="s">
        <v>5914</v>
      </c>
      <c r="E1446" s="1" t="s">
        <v>16</v>
      </c>
      <c r="F1446" t="s">
        <v>11</v>
      </c>
      <c r="G1446" t="s">
        <v>5920</v>
      </c>
      <c r="H1446" t="s">
        <v>5921</v>
      </c>
      <c r="I1446" t="s">
        <v>5922</v>
      </c>
      <c r="J1446">
        <v>8.2069482749237905E-8</v>
      </c>
      <c r="K1446">
        <v>9.8677183236778901E-9</v>
      </c>
      <c r="L1446">
        <v>0.99999990806279904</v>
      </c>
    </row>
    <row r="1447" spans="1:12" x14ac:dyDescent="0.2">
      <c r="A1447" t="s">
        <v>123</v>
      </c>
      <c r="B1447" t="s">
        <v>124</v>
      </c>
      <c r="C1447" t="s">
        <v>14</v>
      </c>
      <c r="D1447" t="s">
        <v>96</v>
      </c>
      <c r="E1447" s="1" t="s">
        <v>16</v>
      </c>
      <c r="F1447" t="s">
        <v>10</v>
      </c>
      <c r="G1447" t="s">
        <v>125</v>
      </c>
      <c r="H1447" t="s">
        <v>126</v>
      </c>
      <c r="I1447" t="s">
        <v>127</v>
      </c>
      <c r="J1447">
        <v>8.4200752764375799E-14</v>
      </c>
      <c r="K1447">
        <v>0.999999977958689</v>
      </c>
      <c r="L1447">
        <v>2.2041226633133799E-8</v>
      </c>
    </row>
    <row r="1448" spans="1:12" x14ac:dyDescent="0.2">
      <c r="A1448" t="s">
        <v>1820</v>
      </c>
      <c r="B1448" t="s">
        <v>1821</v>
      </c>
      <c r="C1448" t="s">
        <v>14</v>
      </c>
      <c r="D1448" t="s">
        <v>407</v>
      </c>
      <c r="E1448" s="1" t="s">
        <v>16</v>
      </c>
      <c r="F1448" t="s">
        <v>11</v>
      </c>
      <c r="G1448" t="s">
        <v>1822</v>
      </c>
      <c r="H1448" t="s">
        <v>1823</v>
      </c>
      <c r="I1448" t="s">
        <v>1824</v>
      </c>
      <c r="J1448">
        <v>1.05381743298713E-5</v>
      </c>
      <c r="K1448">
        <v>7.5575900265125405E-9</v>
      </c>
      <c r="L1448">
        <v>0.99998945426807995</v>
      </c>
    </row>
    <row r="1449" spans="1:12" x14ac:dyDescent="0.2">
      <c r="A1449" t="s">
        <v>1820</v>
      </c>
      <c r="B1449" t="s">
        <v>1825</v>
      </c>
      <c r="C1449" t="s">
        <v>74</v>
      </c>
      <c r="D1449" t="s">
        <v>407</v>
      </c>
      <c r="E1449" s="1" t="s">
        <v>16</v>
      </c>
      <c r="F1449" t="s">
        <v>10</v>
      </c>
      <c r="G1449" t="s">
        <v>1826</v>
      </c>
      <c r="H1449" t="s">
        <v>1827</v>
      </c>
      <c r="I1449" t="s">
        <v>1828</v>
      </c>
      <c r="J1449">
        <v>1.5618048813309399E-8</v>
      </c>
      <c r="K1449">
        <v>0.56320916618358097</v>
      </c>
      <c r="L1449">
        <v>0.43679081819837001</v>
      </c>
    </row>
    <row r="1450" spans="1:12" x14ac:dyDescent="0.2">
      <c r="A1450" t="s">
        <v>1820</v>
      </c>
      <c r="B1450" t="s">
        <v>8989</v>
      </c>
      <c r="C1450" t="s">
        <v>74</v>
      </c>
      <c r="D1450" t="s">
        <v>8821</v>
      </c>
      <c r="E1450" s="1" t="s">
        <v>16</v>
      </c>
      <c r="F1450" t="s">
        <v>11</v>
      </c>
      <c r="G1450" t="s">
        <v>8990</v>
      </c>
      <c r="H1450" t="s">
        <v>8991</v>
      </c>
      <c r="I1450" t="s">
        <v>8992</v>
      </c>
      <c r="J1450">
        <v>1.68835105672532E-9</v>
      </c>
      <c r="K1450">
        <v>3.1356770105453699E-9</v>
      </c>
      <c r="L1450">
        <v>0.99999999517597205</v>
      </c>
    </row>
    <row r="1451" spans="1:12" x14ac:dyDescent="0.2">
      <c r="A1451" t="s">
        <v>1829</v>
      </c>
      <c r="B1451" t="s">
        <v>1830</v>
      </c>
      <c r="C1451" t="s">
        <v>26</v>
      </c>
      <c r="D1451" t="s">
        <v>407</v>
      </c>
      <c r="E1451" s="1" t="s">
        <v>16</v>
      </c>
      <c r="F1451" t="s">
        <v>10</v>
      </c>
      <c r="G1451" t="s">
        <v>19</v>
      </c>
      <c r="H1451" t="s">
        <v>1831</v>
      </c>
      <c r="I1451" t="s">
        <v>1832</v>
      </c>
      <c r="J1451">
        <v>5.7295435803470301E-16</v>
      </c>
      <c r="K1451">
        <v>0.999999999999999</v>
      </c>
      <c r="L1451">
        <v>1.43573140781601E-17</v>
      </c>
    </row>
    <row r="1452" spans="1:12" x14ac:dyDescent="0.2">
      <c r="A1452" t="s">
        <v>5385</v>
      </c>
      <c r="B1452" t="s">
        <v>5386</v>
      </c>
      <c r="C1452" t="s">
        <v>14</v>
      </c>
      <c r="D1452" t="s">
        <v>4127</v>
      </c>
      <c r="E1452" s="1" t="s">
        <v>16</v>
      </c>
      <c r="F1452" t="s">
        <v>11</v>
      </c>
      <c r="G1452" t="s">
        <v>5387</v>
      </c>
      <c r="H1452" t="s">
        <v>5388</v>
      </c>
      <c r="I1452" t="s">
        <v>5389</v>
      </c>
      <c r="J1452">
        <v>1.1666031584229401E-6</v>
      </c>
      <c r="K1452">
        <v>4.1244710415042998E-13</v>
      </c>
      <c r="L1452">
        <v>0.99999883339642903</v>
      </c>
    </row>
    <row r="1453" spans="1:12" x14ac:dyDescent="0.2">
      <c r="A1453" t="s">
        <v>3814</v>
      </c>
      <c r="B1453" t="s">
        <v>3815</v>
      </c>
      <c r="C1453" t="s">
        <v>14</v>
      </c>
      <c r="D1453" t="s">
        <v>3710</v>
      </c>
      <c r="E1453" s="1" t="s">
        <v>16</v>
      </c>
      <c r="F1453" t="s">
        <v>11</v>
      </c>
      <c r="G1453" t="s">
        <v>3816</v>
      </c>
      <c r="H1453" t="s">
        <v>3817</v>
      </c>
      <c r="I1453" t="s">
        <v>3818</v>
      </c>
      <c r="J1453">
        <v>1.1584079403939599E-9</v>
      </c>
      <c r="K1453">
        <v>3.2865053656475699E-6</v>
      </c>
      <c r="L1453">
        <v>0.999996712336226</v>
      </c>
    </row>
    <row r="1454" spans="1:12" x14ac:dyDescent="0.2">
      <c r="A1454" t="s">
        <v>2309</v>
      </c>
      <c r="B1454" t="s">
        <v>2310</v>
      </c>
      <c r="C1454" t="s">
        <v>26</v>
      </c>
      <c r="D1454" t="s">
        <v>407</v>
      </c>
      <c r="E1454" s="1" t="s">
        <v>16</v>
      </c>
      <c r="F1454" t="s">
        <v>10</v>
      </c>
      <c r="G1454" t="s">
        <v>2311</v>
      </c>
      <c r="H1454" t="s">
        <v>2312</v>
      </c>
      <c r="I1454" t="s">
        <v>2313</v>
      </c>
      <c r="J1454">
        <v>2.7486594880574602E-18</v>
      </c>
      <c r="K1454">
        <v>0.999999999999998</v>
      </c>
      <c r="L1454">
        <v>2.4761494602852299E-15</v>
      </c>
    </row>
    <row r="1455" spans="1:12" x14ac:dyDescent="0.2">
      <c r="A1455" t="s">
        <v>7308</v>
      </c>
      <c r="B1455" t="s">
        <v>7309</v>
      </c>
      <c r="C1455" t="s">
        <v>613</v>
      </c>
      <c r="D1455" t="s">
        <v>6339</v>
      </c>
      <c r="E1455" s="1" t="s">
        <v>16</v>
      </c>
      <c r="F1455" t="s">
        <v>9</v>
      </c>
      <c r="G1455" t="s">
        <v>7328</v>
      </c>
      <c r="H1455" t="s">
        <v>7329</v>
      </c>
      <c r="I1455" t="s">
        <v>7330</v>
      </c>
      <c r="J1455">
        <v>0.98353458409983197</v>
      </c>
      <c r="K1455">
        <v>1.6124770530558199E-7</v>
      </c>
      <c r="L1455">
        <v>1.6465254652462499E-2</v>
      </c>
    </row>
    <row r="1456" spans="1:12" x14ac:dyDescent="0.2">
      <c r="A1456" t="s">
        <v>7308</v>
      </c>
      <c r="B1456" t="s">
        <v>7309</v>
      </c>
      <c r="C1456" t="s">
        <v>613</v>
      </c>
      <c r="D1456" t="s">
        <v>6339</v>
      </c>
      <c r="E1456" s="1" t="s">
        <v>16</v>
      </c>
      <c r="F1456" t="s">
        <v>11</v>
      </c>
      <c r="G1456" t="s">
        <v>7325</v>
      </c>
      <c r="H1456" t="s">
        <v>7326</v>
      </c>
      <c r="I1456" t="s">
        <v>7327</v>
      </c>
      <c r="J1456">
        <v>6.0496945259187002E-2</v>
      </c>
      <c r="K1456">
        <v>8.6575586865414195E-9</v>
      </c>
      <c r="L1456">
        <v>0.93950304608325397</v>
      </c>
    </row>
    <row r="1457" spans="1:12" x14ac:dyDescent="0.2">
      <c r="A1457" t="s">
        <v>7308</v>
      </c>
      <c r="B1457" t="s">
        <v>7309</v>
      </c>
      <c r="C1457" t="s">
        <v>660</v>
      </c>
      <c r="D1457" t="s">
        <v>6339</v>
      </c>
      <c r="E1457" s="1" t="s">
        <v>16</v>
      </c>
      <c r="F1457" t="s">
        <v>11</v>
      </c>
      <c r="G1457" t="s">
        <v>7316</v>
      </c>
      <c r="H1457" t="s">
        <v>7318</v>
      </c>
      <c r="I1457" t="s">
        <v>7319</v>
      </c>
      <c r="J1457">
        <v>1.21991051065512E-3</v>
      </c>
      <c r="K1457">
        <v>7.8854020554806E-9</v>
      </c>
      <c r="L1457">
        <v>0.99878008160394305</v>
      </c>
    </row>
    <row r="1458" spans="1:12" x14ac:dyDescent="0.2">
      <c r="A1458" t="s">
        <v>7308</v>
      </c>
      <c r="B1458" t="s">
        <v>7309</v>
      </c>
      <c r="C1458" t="s">
        <v>660</v>
      </c>
      <c r="D1458" t="s">
        <v>6339</v>
      </c>
      <c r="E1458" s="1" t="s">
        <v>16</v>
      </c>
      <c r="F1458" t="s">
        <v>11</v>
      </c>
      <c r="G1458" t="s">
        <v>7315</v>
      </c>
      <c r="H1458" t="s">
        <v>7316</v>
      </c>
      <c r="I1458" t="s">
        <v>7317</v>
      </c>
      <c r="J1458">
        <v>5.6088691764492004E-4</v>
      </c>
      <c r="K1458">
        <v>2.52771438602577E-8</v>
      </c>
      <c r="L1458">
        <v>0.99943908780521096</v>
      </c>
    </row>
    <row r="1459" spans="1:12" x14ac:dyDescent="0.2">
      <c r="A1459" t="s">
        <v>7308</v>
      </c>
      <c r="B1459" t="s">
        <v>7309</v>
      </c>
      <c r="C1459" t="s">
        <v>74</v>
      </c>
      <c r="D1459" t="s">
        <v>6339</v>
      </c>
      <c r="E1459" s="1" t="s">
        <v>16</v>
      </c>
      <c r="F1459" t="s">
        <v>11</v>
      </c>
      <c r="G1459" t="s">
        <v>7312</v>
      </c>
      <c r="H1459" t="s">
        <v>7313</v>
      </c>
      <c r="I1459" t="s">
        <v>7314</v>
      </c>
      <c r="J1459">
        <v>1.3677619202128301E-4</v>
      </c>
      <c r="K1459">
        <v>7.3162631614179101E-10</v>
      </c>
      <c r="L1459">
        <v>0.999863223076352</v>
      </c>
    </row>
    <row r="1460" spans="1:12" x14ac:dyDescent="0.2">
      <c r="A1460" t="s">
        <v>7308</v>
      </c>
      <c r="B1460" t="s">
        <v>7309</v>
      </c>
      <c r="C1460" t="s">
        <v>500</v>
      </c>
      <c r="D1460" t="s">
        <v>6339</v>
      </c>
      <c r="E1460" s="1" t="s">
        <v>16</v>
      </c>
      <c r="F1460" t="s">
        <v>11</v>
      </c>
      <c r="G1460" t="s">
        <v>19</v>
      </c>
      <c r="H1460" t="s">
        <v>7310</v>
      </c>
      <c r="I1460" t="s">
        <v>7311</v>
      </c>
      <c r="J1460">
        <v>3.47671409637278E-5</v>
      </c>
      <c r="K1460">
        <v>5.3215383253260999E-6</v>
      </c>
      <c r="L1460">
        <v>0.99995991132071105</v>
      </c>
    </row>
    <row r="1461" spans="1:12" x14ac:dyDescent="0.2">
      <c r="A1461" t="s">
        <v>7308</v>
      </c>
      <c r="B1461" t="s">
        <v>7309</v>
      </c>
      <c r="C1461" t="s">
        <v>74</v>
      </c>
      <c r="D1461" t="s">
        <v>6339</v>
      </c>
      <c r="E1461" s="1" t="s">
        <v>16</v>
      </c>
      <c r="F1461" t="s">
        <v>11</v>
      </c>
      <c r="G1461" t="s">
        <v>7323</v>
      </c>
      <c r="H1461" t="s">
        <v>7324</v>
      </c>
      <c r="I1461" t="s">
        <v>19</v>
      </c>
      <c r="J1461">
        <v>5.7659428235722705E-10</v>
      </c>
      <c r="K1461">
        <v>4.7982891998059802E-12</v>
      </c>
      <c r="L1461">
        <v>0.99999999941860795</v>
      </c>
    </row>
    <row r="1462" spans="1:12" x14ac:dyDescent="0.2">
      <c r="A1462" t="s">
        <v>7308</v>
      </c>
      <c r="B1462" t="s">
        <v>7309</v>
      </c>
      <c r="C1462" t="s">
        <v>74</v>
      </c>
      <c r="D1462" t="s">
        <v>6339</v>
      </c>
      <c r="E1462" s="1" t="s">
        <v>16</v>
      </c>
      <c r="F1462" t="s">
        <v>11</v>
      </c>
      <c r="G1462" t="s">
        <v>7320</v>
      </c>
      <c r="H1462" t="s">
        <v>7321</v>
      </c>
      <c r="I1462" t="s">
        <v>7322</v>
      </c>
      <c r="J1462">
        <v>5.0627908027896797E-10</v>
      </c>
      <c r="K1462">
        <v>1.8275788771439099E-10</v>
      </c>
      <c r="L1462">
        <v>0.99999999931096295</v>
      </c>
    </row>
    <row r="1463" spans="1:12" x14ac:dyDescent="0.2">
      <c r="A1463" t="s">
        <v>8250</v>
      </c>
      <c r="B1463" t="s">
        <v>8279</v>
      </c>
      <c r="C1463" t="s">
        <v>613</v>
      </c>
      <c r="D1463" t="s">
        <v>6339</v>
      </c>
      <c r="E1463" s="1" t="s">
        <v>16</v>
      </c>
      <c r="F1463" t="s">
        <v>9</v>
      </c>
      <c r="G1463" t="s">
        <v>8280</v>
      </c>
      <c r="H1463" t="s">
        <v>8281</v>
      </c>
      <c r="I1463" t="s">
        <v>8282</v>
      </c>
      <c r="J1463">
        <v>0.94768767899670603</v>
      </c>
      <c r="K1463">
        <v>5.2344850670487103E-8</v>
      </c>
      <c r="L1463">
        <v>5.2312268658443697E-2</v>
      </c>
    </row>
    <row r="1464" spans="1:12" x14ac:dyDescent="0.2">
      <c r="A1464" t="s">
        <v>8250</v>
      </c>
      <c r="B1464" t="s">
        <v>8251</v>
      </c>
      <c r="C1464" t="s">
        <v>613</v>
      </c>
      <c r="D1464" t="s">
        <v>6339</v>
      </c>
      <c r="E1464" s="1" t="s">
        <v>16</v>
      </c>
      <c r="F1464" t="s">
        <v>11</v>
      </c>
      <c r="G1464" t="s">
        <v>8291</v>
      </c>
      <c r="H1464" t="s">
        <v>8292</v>
      </c>
      <c r="I1464" t="s">
        <v>8293</v>
      </c>
      <c r="J1464">
        <v>0.43069391908068499</v>
      </c>
      <c r="K1464">
        <v>6.4078497546304997E-5</v>
      </c>
      <c r="L1464">
        <v>0.56924200242176903</v>
      </c>
    </row>
    <row r="1465" spans="1:12" x14ac:dyDescent="0.2">
      <c r="A1465" t="s">
        <v>8250</v>
      </c>
      <c r="B1465" t="s">
        <v>8251</v>
      </c>
      <c r="C1465" t="s">
        <v>613</v>
      </c>
      <c r="D1465" t="s">
        <v>6339</v>
      </c>
      <c r="E1465" s="1" t="s">
        <v>16</v>
      </c>
      <c r="F1465" t="s">
        <v>11</v>
      </c>
      <c r="G1465" t="s">
        <v>8281</v>
      </c>
      <c r="H1465" t="s">
        <v>8283</v>
      </c>
      <c r="I1465" t="s">
        <v>8284</v>
      </c>
      <c r="J1465">
        <v>0.32150279144188598</v>
      </c>
      <c r="K1465">
        <v>1.74173338650909E-7</v>
      </c>
      <c r="L1465">
        <v>0.67849703438477504</v>
      </c>
    </row>
    <row r="1466" spans="1:12" x14ac:dyDescent="0.2">
      <c r="A1466" t="s">
        <v>8250</v>
      </c>
      <c r="B1466" t="s">
        <v>8251</v>
      </c>
      <c r="C1466" t="s">
        <v>613</v>
      </c>
      <c r="D1466" t="s">
        <v>6339</v>
      </c>
      <c r="E1466" s="1" t="s">
        <v>16</v>
      </c>
      <c r="F1466" t="s">
        <v>11</v>
      </c>
      <c r="G1466" t="s">
        <v>8285</v>
      </c>
      <c r="H1466" t="s">
        <v>8286</v>
      </c>
      <c r="I1466" t="s">
        <v>8287</v>
      </c>
      <c r="J1466">
        <v>0.24185023828667701</v>
      </c>
      <c r="K1466">
        <v>2.67656509772124E-4</v>
      </c>
      <c r="L1466">
        <v>0.75788210520355104</v>
      </c>
    </row>
    <row r="1467" spans="1:12" x14ac:dyDescent="0.2">
      <c r="A1467" t="s">
        <v>8250</v>
      </c>
      <c r="B1467" t="s">
        <v>8251</v>
      </c>
      <c r="C1467" t="s">
        <v>613</v>
      </c>
      <c r="D1467" t="s">
        <v>6339</v>
      </c>
      <c r="E1467" s="1" t="s">
        <v>16</v>
      </c>
      <c r="F1467" t="s">
        <v>11</v>
      </c>
      <c r="G1467" t="s">
        <v>8288</v>
      </c>
      <c r="H1467" t="s">
        <v>8289</v>
      </c>
      <c r="I1467" t="s">
        <v>8290</v>
      </c>
      <c r="J1467">
        <v>2.68513262880248E-2</v>
      </c>
      <c r="K1467">
        <v>1.9937034274270201E-7</v>
      </c>
      <c r="L1467">
        <v>0.97314847434163199</v>
      </c>
    </row>
    <row r="1468" spans="1:12" x14ac:dyDescent="0.2">
      <c r="A1468" t="s">
        <v>8250</v>
      </c>
      <c r="B1468" t="s">
        <v>8251</v>
      </c>
      <c r="C1468" t="s">
        <v>613</v>
      </c>
      <c r="D1468" t="s">
        <v>6339</v>
      </c>
      <c r="E1468" s="1" t="s">
        <v>16</v>
      </c>
      <c r="F1468" t="s">
        <v>11</v>
      </c>
      <c r="G1468" t="s">
        <v>8276</v>
      </c>
      <c r="H1468" t="s">
        <v>8277</v>
      </c>
      <c r="I1468" t="s">
        <v>8278</v>
      </c>
      <c r="J1468">
        <v>1.29837776424322E-2</v>
      </c>
      <c r="K1468">
        <v>1.10030493215156E-6</v>
      </c>
      <c r="L1468">
        <v>0.98701512205263497</v>
      </c>
    </row>
    <row r="1469" spans="1:12" x14ac:dyDescent="0.2">
      <c r="A1469" t="s">
        <v>8250</v>
      </c>
      <c r="B1469" t="s">
        <v>8251</v>
      </c>
      <c r="C1469" t="s">
        <v>613</v>
      </c>
      <c r="D1469" t="s">
        <v>6339</v>
      </c>
      <c r="E1469" s="1" t="s">
        <v>16</v>
      </c>
      <c r="F1469" t="s">
        <v>11</v>
      </c>
      <c r="G1469" t="s">
        <v>8270</v>
      </c>
      <c r="H1469" t="s">
        <v>8271</v>
      </c>
      <c r="I1469" t="s">
        <v>8272</v>
      </c>
      <c r="J1469">
        <v>6.8229362930018796E-3</v>
      </c>
      <c r="K1469">
        <v>1.06762361853748E-6</v>
      </c>
      <c r="L1469">
        <v>0.99317599608338003</v>
      </c>
    </row>
    <row r="1470" spans="1:12" x14ac:dyDescent="0.2">
      <c r="A1470" t="s">
        <v>8250</v>
      </c>
      <c r="B1470" t="s">
        <v>8251</v>
      </c>
      <c r="C1470" t="s">
        <v>74</v>
      </c>
      <c r="D1470" t="s">
        <v>6339</v>
      </c>
      <c r="E1470" s="1" t="s">
        <v>16</v>
      </c>
      <c r="F1470" t="s">
        <v>11</v>
      </c>
      <c r="G1470" t="s">
        <v>8259</v>
      </c>
      <c r="H1470" t="s">
        <v>8260</v>
      </c>
      <c r="I1470" t="s">
        <v>8261</v>
      </c>
      <c r="J1470">
        <v>1.3771591670273101E-4</v>
      </c>
      <c r="K1470">
        <v>1.5663051585958399E-10</v>
      </c>
      <c r="L1470">
        <v>0.99986228392666698</v>
      </c>
    </row>
    <row r="1471" spans="1:12" x14ac:dyDescent="0.2">
      <c r="A1471" t="s">
        <v>8250</v>
      </c>
      <c r="B1471" t="s">
        <v>8251</v>
      </c>
      <c r="C1471" t="s">
        <v>74</v>
      </c>
      <c r="D1471" t="s">
        <v>6339</v>
      </c>
      <c r="E1471" s="1" t="s">
        <v>16</v>
      </c>
      <c r="F1471" t="s">
        <v>11</v>
      </c>
      <c r="G1471" t="s">
        <v>8260</v>
      </c>
      <c r="H1471" t="s">
        <v>8262</v>
      </c>
      <c r="I1471" t="s">
        <v>8263</v>
      </c>
      <c r="J1471">
        <v>7.7870427345687495E-5</v>
      </c>
      <c r="K1471">
        <v>1.07038799368261E-11</v>
      </c>
      <c r="L1471">
        <v>0.99992212956195003</v>
      </c>
    </row>
    <row r="1472" spans="1:12" x14ac:dyDescent="0.2">
      <c r="A1472" t="s">
        <v>8250</v>
      </c>
      <c r="B1472" t="s">
        <v>8251</v>
      </c>
      <c r="C1472" t="s">
        <v>613</v>
      </c>
      <c r="D1472" t="s">
        <v>6339</v>
      </c>
      <c r="E1472" s="1" t="s">
        <v>16</v>
      </c>
      <c r="F1472" t="s">
        <v>11</v>
      </c>
      <c r="G1472" t="s">
        <v>8273</v>
      </c>
      <c r="H1472" t="s">
        <v>8274</v>
      </c>
      <c r="I1472" t="s">
        <v>8275</v>
      </c>
      <c r="J1472">
        <v>2.9086528668078901E-5</v>
      </c>
      <c r="K1472">
        <v>9.3402184633557097E-8</v>
      </c>
      <c r="L1472">
        <v>0.99997082006914695</v>
      </c>
    </row>
    <row r="1473" spans="1:12" x14ac:dyDescent="0.2">
      <c r="A1473" t="s">
        <v>8250</v>
      </c>
      <c r="B1473" t="s">
        <v>8251</v>
      </c>
      <c r="C1473" t="s">
        <v>74</v>
      </c>
      <c r="D1473" t="s">
        <v>6339</v>
      </c>
      <c r="E1473" s="1" t="s">
        <v>16</v>
      </c>
      <c r="F1473" t="s">
        <v>11</v>
      </c>
      <c r="G1473" t="s">
        <v>8266</v>
      </c>
      <c r="H1473" t="s">
        <v>8268</v>
      </c>
      <c r="I1473" t="s">
        <v>8269</v>
      </c>
      <c r="J1473">
        <v>5.0156666443534404E-6</v>
      </c>
      <c r="K1473">
        <v>4.32969132420048E-10</v>
      </c>
      <c r="L1473">
        <v>0.99999498390038599</v>
      </c>
    </row>
    <row r="1474" spans="1:12" x14ac:dyDescent="0.2">
      <c r="A1474" t="s">
        <v>8250</v>
      </c>
      <c r="B1474" t="s">
        <v>8264</v>
      </c>
      <c r="C1474" t="s">
        <v>74</v>
      </c>
      <c r="D1474" t="s">
        <v>6339</v>
      </c>
      <c r="E1474" s="1" t="s">
        <v>16</v>
      </c>
      <c r="F1474" t="s">
        <v>11</v>
      </c>
      <c r="G1474" t="s">
        <v>8265</v>
      </c>
      <c r="H1474" t="s">
        <v>8266</v>
      </c>
      <c r="I1474" t="s">
        <v>8267</v>
      </c>
      <c r="J1474">
        <v>1.8612626066664201E-6</v>
      </c>
      <c r="K1474">
        <v>2.1418017517032699E-9</v>
      </c>
      <c r="L1474">
        <v>0.999998136595591</v>
      </c>
    </row>
    <row r="1475" spans="1:12" x14ac:dyDescent="0.2">
      <c r="A1475" t="s">
        <v>8250</v>
      </c>
      <c r="B1475" t="s">
        <v>8251</v>
      </c>
      <c r="C1475" t="s">
        <v>500</v>
      </c>
      <c r="D1475" t="s">
        <v>6339</v>
      </c>
      <c r="E1475" s="1" t="s">
        <v>16</v>
      </c>
      <c r="F1475" t="s">
        <v>11</v>
      </c>
      <c r="G1475" t="s">
        <v>19</v>
      </c>
      <c r="H1475" t="s">
        <v>8254</v>
      </c>
      <c r="I1475" t="s">
        <v>8255</v>
      </c>
      <c r="J1475">
        <v>9.1254863398433695E-7</v>
      </c>
      <c r="K1475">
        <v>3.1393425678363801E-8</v>
      </c>
      <c r="L1475">
        <v>0.99999905605794004</v>
      </c>
    </row>
    <row r="1476" spans="1:12" x14ac:dyDescent="0.2">
      <c r="A1476" t="s">
        <v>8250</v>
      </c>
      <c r="B1476" t="s">
        <v>8251</v>
      </c>
      <c r="C1476" t="s">
        <v>500</v>
      </c>
      <c r="D1476" t="s">
        <v>6339</v>
      </c>
      <c r="E1476" s="1" t="s">
        <v>16</v>
      </c>
      <c r="F1476" t="s">
        <v>11</v>
      </c>
      <c r="G1476" t="s">
        <v>8256</v>
      </c>
      <c r="H1476" t="s">
        <v>8257</v>
      </c>
      <c r="I1476" t="s">
        <v>8258</v>
      </c>
      <c r="J1476">
        <v>2.288263979251E-7</v>
      </c>
      <c r="K1476">
        <v>6.9497866504828202E-6</v>
      </c>
      <c r="L1476">
        <v>0.999992821386952</v>
      </c>
    </row>
    <row r="1477" spans="1:12" x14ac:dyDescent="0.2">
      <c r="A1477" t="s">
        <v>8250</v>
      </c>
      <c r="B1477" t="s">
        <v>8251</v>
      </c>
      <c r="C1477" t="s">
        <v>8252</v>
      </c>
      <c r="D1477" t="s">
        <v>6339</v>
      </c>
      <c r="E1477" s="1" t="s">
        <v>16</v>
      </c>
      <c r="F1477" t="s">
        <v>11</v>
      </c>
      <c r="G1477" t="s">
        <v>19</v>
      </c>
      <c r="H1477" t="s">
        <v>8253</v>
      </c>
      <c r="I1477" t="s">
        <v>19</v>
      </c>
      <c r="J1477">
        <v>5.3249255165388101E-8</v>
      </c>
      <c r="K1477">
        <v>9.5413364126469702E-5</v>
      </c>
      <c r="L1477">
        <v>0.999904533386618</v>
      </c>
    </row>
    <row r="1478" spans="1:12" x14ac:dyDescent="0.2">
      <c r="A1478" t="s">
        <v>294</v>
      </c>
      <c r="B1478" t="s">
        <v>295</v>
      </c>
      <c r="C1478" t="s">
        <v>14</v>
      </c>
      <c r="D1478" t="s">
        <v>96</v>
      </c>
      <c r="E1478" s="1" t="s">
        <v>16</v>
      </c>
      <c r="F1478" t="s">
        <v>10</v>
      </c>
      <c r="G1478" t="s">
        <v>299</v>
      </c>
      <c r="H1478" t="s">
        <v>300</v>
      </c>
      <c r="I1478" t="s">
        <v>301</v>
      </c>
      <c r="J1478">
        <v>1.01464714668127E-11</v>
      </c>
      <c r="K1478">
        <v>0.99854003205240405</v>
      </c>
      <c r="L1478">
        <v>1.4599679374500999E-3</v>
      </c>
    </row>
    <row r="1479" spans="1:12" x14ac:dyDescent="0.2">
      <c r="A1479" t="s">
        <v>294</v>
      </c>
      <c r="B1479" t="s">
        <v>295</v>
      </c>
      <c r="C1479" t="s">
        <v>14</v>
      </c>
      <c r="D1479" t="s">
        <v>96</v>
      </c>
      <c r="E1479" s="1" t="s">
        <v>16</v>
      </c>
      <c r="F1479" t="s">
        <v>10</v>
      </c>
      <c r="G1479" t="s">
        <v>296</v>
      </c>
      <c r="H1479" t="s">
        <v>297</v>
      </c>
      <c r="I1479" t="s">
        <v>298</v>
      </c>
      <c r="J1479">
        <v>6.6419318011701796E-13</v>
      </c>
      <c r="K1479">
        <v>0.99999997494707804</v>
      </c>
      <c r="L1479">
        <v>2.5052258091327199E-8</v>
      </c>
    </row>
    <row r="1480" spans="1:12" x14ac:dyDescent="0.2">
      <c r="A1480" t="s">
        <v>294</v>
      </c>
      <c r="B1480" t="s">
        <v>295</v>
      </c>
      <c r="C1480" t="s">
        <v>26</v>
      </c>
      <c r="D1480" t="s">
        <v>96</v>
      </c>
      <c r="E1480" s="1" t="s">
        <v>16</v>
      </c>
      <c r="F1480" t="s">
        <v>10</v>
      </c>
      <c r="G1480" t="s">
        <v>19</v>
      </c>
      <c r="H1480" t="s">
        <v>302</v>
      </c>
      <c r="I1480" t="s">
        <v>303</v>
      </c>
      <c r="J1480">
        <v>1.7386437366586E-21</v>
      </c>
      <c r="K1480">
        <v>1</v>
      </c>
      <c r="L1480">
        <v>8.16658412398361E-23</v>
      </c>
    </row>
    <row r="1481" spans="1:12" x14ac:dyDescent="0.2">
      <c r="A1481" t="s">
        <v>1785</v>
      </c>
      <c r="B1481" t="s">
        <v>1786</v>
      </c>
      <c r="C1481" t="s">
        <v>14</v>
      </c>
      <c r="D1481" t="s">
        <v>407</v>
      </c>
      <c r="E1481" s="1" t="s">
        <v>16</v>
      </c>
      <c r="F1481" t="s">
        <v>11</v>
      </c>
      <c r="G1481" t="s">
        <v>1787</v>
      </c>
      <c r="H1481" t="s">
        <v>1788</v>
      </c>
      <c r="I1481" t="s">
        <v>1789</v>
      </c>
      <c r="J1481">
        <v>1.7402697422892499E-5</v>
      </c>
      <c r="K1481">
        <v>3.0394101490333099E-5</v>
      </c>
      <c r="L1481">
        <v>0.99995220320108702</v>
      </c>
    </row>
    <row r="1482" spans="1:12" x14ac:dyDescent="0.2">
      <c r="A1482" t="s">
        <v>1302</v>
      </c>
      <c r="B1482" t="s">
        <v>5819</v>
      </c>
      <c r="C1482" t="s">
        <v>14</v>
      </c>
      <c r="D1482" t="s">
        <v>5775</v>
      </c>
      <c r="E1482" s="1" t="s">
        <v>16</v>
      </c>
      <c r="F1482" t="s">
        <v>11</v>
      </c>
      <c r="G1482" t="s">
        <v>5820</v>
      </c>
      <c r="H1482" t="s">
        <v>5821</v>
      </c>
      <c r="I1482" t="s">
        <v>5822</v>
      </c>
      <c r="J1482">
        <v>4.9937102881492903E-5</v>
      </c>
      <c r="K1482">
        <v>4.9195348460819996E-9</v>
      </c>
      <c r="L1482">
        <v>0.99995005797758396</v>
      </c>
    </row>
    <row r="1483" spans="1:12" x14ac:dyDescent="0.2">
      <c r="A1483" t="s">
        <v>1302</v>
      </c>
      <c r="B1483" t="s">
        <v>1303</v>
      </c>
      <c r="C1483" t="s">
        <v>74</v>
      </c>
      <c r="D1483" t="s">
        <v>407</v>
      </c>
      <c r="E1483" s="1" t="s">
        <v>16</v>
      </c>
      <c r="F1483" t="s">
        <v>11</v>
      </c>
      <c r="G1483" t="s">
        <v>1304</v>
      </c>
      <c r="H1483" t="s">
        <v>1305</v>
      </c>
      <c r="I1483" t="s">
        <v>1306</v>
      </c>
      <c r="J1483">
        <v>2.56265978015877E-5</v>
      </c>
      <c r="K1483">
        <v>5.7526141531037598E-10</v>
      </c>
      <c r="L1483">
        <v>0.99997437282693702</v>
      </c>
    </row>
    <row r="1484" spans="1:12" x14ac:dyDescent="0.2">
      <c r="A1484" t="s">
        <v>6315</v>
      </c>
      <c r="B1484" t="s">
        <v>6316</v>
      </c>
      <c r="C1484" t="s">
        <v>14</v>
      </c>
      <c r="D1484" t="s">
        <v>5924</v>
      </c>
      <c r="E1484" s="1" t="s">
        <v>16</v>
      </c>
      <c r="F1484" t="s">
        <v>11</v>
      </c>
      <c r="G1484" t="s">
        <v>6317</v>
      </c>
      <c r="H1484" t="s">
        <v>6318</v>
      </c>
      <c r="I1484" t="s">
        <v>6319</v>
      </c>
      <c r="J1484">
        <v>1.0684108638309201E-3</v>
      </c>
      <c r="K1484">
        <v>1.8392601726839901E-11</v>
      </c>
      <c r="L1484">
        <v>0.99893158911777702</v>
      </c>
    </row>
    <row r="1485" spans="1:12" x14ac:dyDescent="0.2">
      <c r="A1485" t="s">
        <v>5880</v>
      </c>
      <c r="B1485" t="s">
        <v>5881</v>
      </c>
      <c r="C1485" t="s">
        <v>500</v>
      </c>
      <c r="D1485" t="s">
        <v>5869</v>
      </c>
      <c r="E1485" s="1" t="s">
        <v>16</v>
      </c>
      <c r="F1485" t="s">
        <v>10</v>
      </c>
      <c r="G1485" t="s">
        <v>5882</v>
      </c>
      <c r="H1485" t="s">
        <v>5883</v>
      </c>
      <c r="I1485" t="s">
        <v>19</v>
      </c>
      <c r="J1485">
        <v>2.7140856502362699E-11</v>
      </c>
      <c r="K1485">
        <v>0.99999405634530603</v>
      </c>
      <c r="L1485">
        <v>5.9436275536080897E-6</v>
      </c>
    </row>
    <row r="1486" spans="1:12" x14ac:dyDescent="0.2">
      <c r="A1486" t="s">
        <v>4085</v>
      </c>
      <c r="B1486">
        <v>610444</v>
      </c>
      <c r="C1486" t="s">
        <v>660</v>
      </c>
      <c r="D1486" t="s">
        <v>3906</v>
      </c>
      <c r="E1486" s="1" t="s">
        <v>16</v>
      </c>
      <c r="F1486" t="s">
        <v>9</v>
      </c>
      <c r="G1486" t="s">
        <v>4087</v>
      </c>
      <c r="H1486" t="s">
        <v>4089</v>
      </c>
      <c r="I1486" t="s">
        <v>4090</v>
      </c>
      <c r="J1486">
        <v>0.999993475137129</v>
      </c>
      <c r="K1486">
        <v>5.26184667962407E-12</v>
      </c>
      <c r="L1486">
        <v>6.52485760892999E-6</v>
      </c>
    </row>
    <row r="1487" spans="1:12" x14ac:dyDescent="0.2">
      <c r="A1487" t="s">
        <v>4085</v>
      </c>
      <c r="B1487">
        <v>268000</v>
      </c>
      <c r="C1487" t="s">
        <v>660</v>
      </c>
      <c r="D1487" t="s">
        <v>3906</v>
      </c>
      <c r="E1487" s="1" t="s">
        <v>16</v>
      </c>
      <c r="F1487" t="s">
        <v>9</v>
      </c>
      <c r="G1487" t="s">
        <v>4091</v>
      </c>
      <c r="H1487" t="s">
        <v>4092</v>
      </c>
      <c r="I1487" t="s">
        <v>4093</v>
      </c>
      <c r="J1487">
        <v>0.99347001015269798</v>
      </c>
      <c r="K1487">
        <v>5.8903030303780698E-9</v>
      </c>
      <c r="L1487">
        <v>6.5299839569994403E-3</v>
      </c>
    </row>
    <row r="1488" spans="1:12" x14ac:dyDescent="0.2">
      <c r="A1488" t="s">
        <v>4085</v>
      </c>
      <c r="B1488">
        <v>139330</v>
      </c>
      <c r="C1488" t="s">
        <v>660</v>
      </c>
      <c r="D1488" t="s">
        <v>3906</v>
      </c>
      <c r="E1488" s="1" t="s">
        <v>16</v>
      </c>
      <c r="F1488" t="s">
        <v>9</v>
      </c>
      <c r="G1488" t="s">
        <v>4086</v>
      </c>
      <c r="H1488" t="s">
        <v>4087</v>
      </c>
      <c r="I1488" t="s">
        <v>4088</v>
      </c>
      <c r="J1488">
        <v>0.60977973404340502</v>
      </c>
      <c r="K1488">
        <v>8.1717393291426995E-9</v>
      </c>
      <c r="L1488">
        <v>0.39022025778485597</v>
      </c>
    </row>
    <row r="1489" spans="1:12" x14ac:dyDescent="0.2">
      <c r="A1489" t="s">
        <v>4085</v>
      </c>
      <c r="B1489" t="s">
        <v>5419</v>
      </c>
      <c r="C1489" t="s">
        <v>14</v>
      </c>
      <c r="D1489" t="s">
        <v>4127</v>
      </c>
      <c r="E1489" s="1" t="s">
        <v>16</v>
      </c>
      <c r="F1489" t="s">
        <v>11</v>
      </c>
      <c r="G1489" t="s">
        <v>5420</v>
      </c>
      <c r="H1489" t="s">
        <v>5421</v>
      </c>
      <c r="I1489" t="s">
        <v>19</v>
      </c>
      <c r="J1489">
        <v>1.4830262264260799E-2</v>
      </c>
      <c r="K1489">
        <v>1.15358730322759E-4</v>
      </c>
      <c r="L1489">
        <v>0.98505437900541604</v>
      </c>
    </row>
    <row r="1490" spans="1:12" x14ac:dyDescent="0.2">
      <c r="A1490" t="s">
        <v>4085</v>
      </c>
      <c r="B1490" t="s">
        <v>8323</v>
      </c>
      <c r="C1490" t="s">
        <v>74</v>
      </c>
      <c r="D1490" t="s">
        <v>6339</v>
      </c>
      <c r="E1490" s="1" t="s">
        <v>16</v>
      </c>
      <c r="F1490" t="s">
        <v>11</v>
      </c>
      <c r="G1490" t="s">
        <v>8324</v>
      </c>
      <c r="H1490" t="s">
        <v>8325</v>
      </c>
      <c r="I1490" t="s">
        <v>8326</v>
      </c>
      <c r="J1490">
        <v>1.03323821386539E-2</v>
      </c>
      <c r="K1490">
        <v>2.7161849594521601E-9</v>
      </c>
      <c r="L1490">
        <v>0.98966761514516099</v>
      </c>
    </row>
    <row r="1491" spans="1:12" x14ac:dyDescent="0.2">
      <c r="A1491" t="s">
        <v>4085</v>
      </c>
      <c r="B1491">
        <v>139330</v>
      </c>
      <c r="C1491" t="s">
        <v>660</v>
      </c>
      <c r="D1491" t="s">
        <v>3906</v>
      </c>
      <c r="E1491" s="1" t="s">
        <v>330</v>
      </c>
      <c r="F1491" t="s">
        <v>11</v>
      </c>
      <c r="G1491" t="s">
        <v>4094</v>
      </c>
      <c r="H1491" t="s">
        <v>4095</v>
      </c>
      <c r="I1491" t="s">
        <v>4096</v>
      </c>
      <c r="J1491">
        <v>1.3097346856306201E-3</v>
      </c>
      <c r="K1491">
        <v>1.37763811402748E-17</v>
      </c>
      <c r="L1491">
        <v>0.998690265314369</v>
      </c>
    </row>
    <row r="1492" spans="1:12" x14ac:dyDescent="0.2">
      <c r="A1492" t="s">
        <v>4085</v>
      </c>
      <c r="B1492">
        <v>180380</v>
      </c>
      <c r="C1492" t="s">
        <v>74</v>
      </c>
      <c r="D1492" t="s">
        <v>3906</v>
      </c>
      <c r="E1492" s="1" t="s">
        <v>16</v>
      </c>
      <c r="F1492" t="s">
        <v>11</v>
      </c>
      <c r="G1492" t="s">
        <v>4097</v>
      </c>
      <c r="H1492" t="s">
        <v>4098</v>
      </c>
      <c r="I1492" t="s">
        <v>4099</v>
      </c>
      <c r="J1492">
        <v>1.2309603294568901E-3</v>
      </c>
      <c r="K1492">
        <v>5.7511294404187595E-10</v>
      </c>
      <c r="L1492">
        <v>0.99876903909543002</v>
      </c>
    </row>
    <row r="1493" spans="1:12" x14ac:dyDescent="0.2">
      <c r="A1493" t="s">
        <v>4085</v>
      </c>
      <c r="B1493" t="s">
        <v>5422</v>
      </c>
      <c r="C1493" t="s">
        <v>14</v>
      </c>
      <c r="D1493" t="s">
        <v>4127</v>
      </c>
      <c r="E1493" s="1" t="s">
        <v>330</v>
      </c>
      <c r="F1493" t="s">
        <v>11</v>
      </c>
      <c r="G1493" t="s">
        <v>5423</v>
      </c>
      <c r="H1493" t="s">
        <v>5424</v>
      </c>
      <c r="I1493" t="s">
        <v>5425</v>
      </c>
      <c r="J1493">
        <v>2.7326787178134101E-7</v>
      </c>
      <c r="K1493">
        <v>3.0825783577554099E-15</v>
      </c>
      <c r="L1493">
        <v>0.999999726732125</v>
      </c>
    </row>
    <row r="1494" spans="1:12" x14ac:dyDescent="0.2">
      <c r="A1494" t="s">
        <v>2562</v>
      </c>
      <c r="B1494" t="s">
        <v>2578</v>
      </c>
      <c r="C1494" t="s">
        <v>613</v>
      </c>
      <c r="D1494" t="s">
        <v>407</v>
      </c>
      <c r="E1494" s="1" t="s">
        <v>16</v>
      </c>
      <c r="F1494" t="s">
        <v>9</v>
      </c>
      <c r="G1494" t="s">
        <v>2591</v>
      </c>
      <c r="H1494" t="s">
        <v>2592</v>
      </c>
      <c r="I1494" t="s">
        <v>2593</v>
      </c>
      <c r="J1494">
        <v>0.96025808056486395</v>
      </c>
      <c r="K1494">
        <v>2.5797794806529201E-7</v>
      </c>
      <c r="L1494">
        <v>3.9741661457188097E-2</v>
      </c>
    </row>
    <row r="1495" spans="1:12" x14ac:dyDescent="0.2">
      <c r="A1495" t="s">
        <v>2562</v>
      </c>
      <c r="B1495" t="s">
        <v>2574</v>
      </c>
      <c r="C1495" t="s">
        <v>74</v>
      </c>
      <c r="D1495" t="s">
        <v>407</v>
      </c>
      <c r="E1495" s="1" t="s">
        <v>16</v>
      </c>
      <c r="F1495" t="s">
        <v>11</v>
      </c>
      <c r="G1495" t="s">
        <v>2575</v>
      </c>
      <c r="H1495" t="s">
        <v>2576</v>
      </c>
      <c r="I1495" t="s">
        <v>2577</v>
      </c>
      <c r="J1495">
        <v>5.7839418471329696E-3</v>
      </c>
      <c r="K1495">
        <v>1.8959586854639602E-9</v>
      </c>
      <c r="L1495">
        <v>0.99421605625690801</v>
      </c>
    </row>
    <row r="1496" spans="1:12" x14ac:dyDescent="0.2">
      <c r="A1496" t="s">
        <v>2562</v>
      </c>
      <c r="B1496" t="s">
        <v>2594</v>
      </c>
      <c r="C1496" t="s">
        <v>613</v>
      </c>
      <c r="D1496" t="s">
        <v>407</v>
      </c>
      <c r="E1496" s="1" t="s">
        <v>16</v>
      </c>
      <c r="F1496" t="s">
        <v>11</v>
      </c>
      <c r="G1496" t="s">
        <v>2595</v>
      </c>
      <c r="H1496" t="s">
        <v>2596</v>
      </c>
      <c r="I1496" t="s">
        <v>19</v>
      </c>
      <c r="J1496">
        <v>3.6373966981064501E-4</v>
      </c>
      <c r="K1496">
        <v>3.2049749957026099E-6</v>
      </c>
      <c r="L1496">
        <v>0.99963305535519398</v>
      </c>
    </row>
    <row r="1497" spans="1:12" x14ac:dyDescent="0.2">
      <c r="A1497" t="s">
        <v>2562</v>
      </c>
      <c r="B1497" t="s">
        <v>2578</v>
      </c>
      <c r="C1497" t="s">
        <v>74</v>
      </c>
      <c r="D1497" t="s">
        <v>407</v>
      </c>
      <c r="E1497" s="1" t="s">
        <v>16</v>
      </c>
      <c r="F1497" t="s">
        <v>11</v>
      </c>
      <c r="G1497" t="s">
        <v>2576</v>
      </c>
      <c r="H1497" t="s">
        <v>2579</v>
      </c>
      <c r="I1497" t="s">
        <v>2580</v>
      </c>
      <c r="J1497">
        <v>9.2700550264332695E-7</v>
      </c>
      <c r="K1497">
        <v>6.5255764881033303E-9</v>
      </c>
      <c r="L1497">
        <v>0.99999906646892101</v>
      </c>
    </row>
    <row r="1498" spans="1:12" x14ac:dyDescent="0.2">
      <c r="A1498" t="s">
        <v>2562</v>
      </c>
      <c r="B1498" t="s">
        <v>2570</v>
      </c>
      <c r="C1498" t="s">
        <v>74</v>
      </c>
      <c r="D1498" t="s">
        <v>407</v>
      </c>
      <c r="E1498" s="1" t="s">
        <v>16</v>
      </c>
      <c r="F1498" t="s">
        <v>11</v>
      </c>
      <c r="G1498" t="s">
        <v>2581</v>
      </c>
      <c r="H1498" t="s">
        <v>2582</v>
      </c>
      <c r="I1498" t="s">
        <v>2583</v>
      </c>
      <c r="J1498">
        <v>7.6379949640954601E-7</v>
      </c>
      <c r="K1498">
        <v>2.7216151917161901E-6</v>
      </c>
      <c r="L1498">
        <v>0.99999651458531202</v>
      </c>
    </row>
    <row r="1499" spans="1:12" x14ac:dyDescent="0.2">
      <c r="A1499" t="s">
        <v>2562</v>
      </c>
      <c r="B1499" t="s">
        <v>2563</v>
      </c>
      <c r="C1499" t="s">
        <v>74</v>
      </c>
      <c r="D1499" t="s">
        <v>407</v>
      </c>
      <c r="E1499" s="1" t="s">
        <v>16</v>
      </c>
      <c r="F1499" t="s">
        <v>11</v>
      </c>
      <c r="G1499" t="s">
        <v>2564</v>
      </c>
      <c r="H1499" t="s">
        <v>2565</v>
      </c>
      <c r="I1499" t="s">
        <v>2566</v>
      </c>
      <c r="J1499">
        <v>3.60157058593267E-7</v>
      </c>
      <c r="K1499">
        <v>5.1635185486905604E-10</v>
      </c>
      <c r="L1499">
        <v>0.99999963932658897</v>
      </c>
    </row>
    <row r="1500" spans="1:12" x14ac:dyDescent="0.2">
      <c r="A1500" t="s">
        <v>2562</v>
      </c>
      <c r="B1500" t="s">
        <v>2567</v>
      </c>
      <c r="C1500" t="s">
        <v>74</v>
      </c>
      <c r="D1500" t="s">
        <v>407</v>
      </c>
      <c r="E1500" s="1" t="s">
        <v>16</v>
      </c>
      <c r="F1500" t="s">
        <v>11</v>
      </c>
      <c r="G1500" t="s">
        <v>2565</v>
      </c>
      <c r="H1500" t="s">
        <v>2568</v>
      </c>
      <c r="I1500" t="s">
        <v>2569</v>
      </c>
      <c r="J1500">
        <v>1.6235482866006399E-7</v>
      </c>
      <c r="K1500">
        <v>4.0057111918129103E-11</v>
      </c>
      <c r="L1500">
        <v>0.99999983760511402</v>
      </c>
    </row>
    <row r="1501" spans="1:12" x14ac:dyDescent="0.2">
      <c r="A1501" t="s">
        <v>2562</v>
      </c>
      <c r="B1501" t="s">
        <v>2584</v>
      </c>
      <c r="C1501" t="s">
        <v>74</v>
      </c>
      <c r="D1501" t="s">
        <v>407</v>
      </c>
      <c r="E1501" s="1" t="s">
        <v>16</v>
      </c>
      <c r="F1501" t="s">
        <v>11</v>
      </c>
      <c r="G1501" t="s">
        <v>2582</v>
      </c>
      <c r="H1501" t="s">
        <v>2585</v>
      </c>
      <c r="I1501" t="s">
        <v>2586</v>
      </c>
      <c r="J1501">
        <v>4.5924590778220597E-8</v>
      </c>
      <c r="K1501">
        <v>4.9874807004321998E-9</v>
      </c>
      <c r="L1501">
        <v>0.999999949087928</v>
      </c>
    </row>
    <row r="1502" spans="1:12" x14ac:dyDescent="0.2">
      <c r="A1502" t="s">
        <v>2562</v>
      </c>
      <c r="B1502" t="s">
        <v>2587</v>
      </c>
      <c r="C1502" t="s">
        <v>74</v>
      </c>
      <c r="D1502" t="s">
        <v>407</v>
      </c>
      <c r="E1502" s="1" t="s">
        <v>16</v>
      </c>
      <c r="F1502" t="s">
        <v>11</v>
      </c>
      <c r="G1502" t="s">
        <v>2588</v>
      </c>
      <c r="H1502" t="s">
        <v>2589</v>
      </c>
      <c r="I1502" t="s">
        <v>2590</v>
      </c>
      <c r="J1502">
        <v>1.3933281781480799E-8</v>
      </c>
      <c r="K1502">
        <v>4.9426405264296301E-5</v>
      </c>
      <c r="L1502">
        <v>0.99995055966145396</v>
      </c>
    </row>
    <row r="1503" spans="1:12" x14ac:dyDescent="0.2">
      <c r="A1503" t="s">
        <v>2562</v>
      </c>
      <c r="B1503" t="s">
        <v>2570</v>
      </c>
      <c r="C1503" t="s">
        <v>74</v>
      </c>
      <c r="D1503" t="s">
        <v>407</v>
      </c>
      <c r="E1503" s="1" t="s">
        <v>16</v>
      </c>
      <c r="F1503" t="s">
        <v>11</v>
      </c>
      <c r="G1503" t="s">
        <v>2571</v>
      </c>
      <c r="H1503" t="s">
        <v>2572</v>
      </c>
      <c r="I1503" t="s">
        <v>2573</v>
      </c>
      <c r="J1503">
        <v>3.16395502515035E-9</v>
      </c>
      <c r="K1503">
        <v>9.3058583148669302E-5</v>
      </c>
      <c r="L1503">
        <v>0.999906938252896</v>
      </c>
    </row>
    <row r="1504" spans="1:12" x14ac:dyDescent="0.2">
      <c r="A1504" t="s">
        <v>4461</v>
      </c>
      <c r="B1504" t="s">
        <v>4462</v>
      </c>
      <c r="C1504" t="s">
        <v>26</v>
      </c>
      <c r="D1504" t="s">
        <v>4127</v>
      </c>
      <c r="E1504" s="1" t="s">
        <v>16</v>
      </c>
      <c r="F1504" t="s">
        <v>11</v>
      </c>
      <c r="G1504" t="s">
        <v>4463</v>
      </c>
      <c r="H1504" t="s">
        <v>4464</v>
      </c>
      <c r="I1504" t="s">
        <v>4465</v>
      </c>
      <c r="J1504">
        <v>1.8652288316180599E-2</v>
      </c>
      <c r="K1504">
        <v>2.7348398461831099E-11</v>
      </c>
      <c r="L1504">
        <v>0.98134771165647094</v>
      </c>
    </row>
    <row r="1505" spans="1:12" x14ac:dyDescent="0.2">
      <c r="A1505" t="s">
        <v>7061</v>
      </c>
      <c r="B1505" t="s">
        <v>7062</v>
      </c>
      <c r="C1505" t="s">
        <v>660</v>
      </c>
      <c r="D1505" t="s">
        <v>6339</v>
      </c>
      <c r="E1505" s="1" t="s">
        <v>16</v>
      </c>
      <c r="F1505" t="s">
        <v>9</v>
      </c>
      <c r="G1505" t="s">
        <v>7063</v>
      </c>
      <c r="H1505" t="s">
        <v>7064</v>
      </c>
      <c r="I1505" t="s">
        <v>7065</v>
      </c>
      <c r="J1505">
        <v>0.99999593001468601</v>
      </c>
      <c r="K1505">
        <v>2.7252888349032798E-13</v>
      </c>
      <c r="L1505">
        <v>4.0699850419662802E-6</v>
      </c>
    </row>
    <row r="1506" spans="1:12" x14ac:dyDescent="0.2">
      <c r="A1506" t="s">
        <v>5406</v>
      </c>
      <c r="B1506" t="s">
        <v>5407</v>
      </c>
      <c r="C1506" t="s">
        <v>4</v>
      </c>
      <c r="D1506" t="s">
        <v>4127</v>
      </c>
      <c r="E1506" s="1" t="s">
        <v>330</v>
      </c>
      <c r="F1506" t="s">
        <v>11</v>
      </c>
      <c r="G1506" t="s">
        <v>5408</v>
      </c>
      <c r="H1506" t="s">
        <v>5409</v>
      </c>
      <c r="I1506" t="s">
        <v>5410</v>
      </c>
      <c r="J1506">
        <v>3.2681475830465402E-8</v>
      </c>
      <c r="K1506">
        <v>2.9187001281045803E-17</v>
      </c>
      <c r="L1506">
        <v>0.99999996731852403</v>
      </c>
    </row>
    <row r="1507" spans="1:12" x14ac:dyDescent="0.2">
      <c r="A1507" t="s">
        <v>3945</v>
      </c>
      <c r="B1507" t="s">
        <v>7005</v>
      </c>
      <c r="C1507" t="s">
        <v>613</v>
      </c>
      <c r="D1507" t="s">
        <v>6339</v>
      </c>
      <c r="E1507" s="1" t="s">
        <v>16</v>
      </c>
      <c r="F1507" t="s">
        <v>11</v>
      </c>
      <c r="G1507" t="s">
        <v>7016</v>
      </c>
      <c r="H1507" t="s">
        <v>7017</v>
      </c>
      <c r="I1507" t="s">
        <v>7018</v>
      </c>
      <c r="J1507">
        <v>0.48406216294274101</v>
      </c>
      <c r="K1507">
        <v>2.06094311109512E-4</v>
      </c>
      <c r="L1507">
        <v>0.51573174274614997</v>
      </c>
    </row>
    <row r="1508" spans="1:12" x14ac:dyDescent="0.2">
      <c r="A1508" t="s">
        <v>3945</v>
      </c>
      <c r="B1508">
        <v>114500</v>
      </c>
      <c r="C1508" t="s">
        <v>660</v>
      </c>
      <c r="D1508" t="s">
        <v>3906</v>
      </c>
      <c r="E1508" s="1" t="s">
        <v>16</v>
      </c>
      <c r="F1508" t="s">
        <v>11</v>
      </c>
      <c r="G1508" t="s">
        <v>3946</v>
      </c>
      <c r="H1508" t="s">
        <v>3947</v>
      </c>
      <c r="I1508" t="s">
        <v>3948</v>
      </c>
      <c r="J1508">
        <v>2.98855199920597E-3</v>
      </c>
      <c r="K1508">
        <v>1.0883782725707E-10</v>
      </c>
      <c r="L1508">
        <v>0.99701144789195595</v>
      </c>
    </row>
    <row r="1509" spans="1:12" x14ac:dyDescent="0.2">
      <c r="A1509" t="s">
        <v>3945</v>
      </c>
      <c r="B1509" t="s">
        <v>7005</v>
      </c>
      <c r="C1509" t="s">
        <v>74</v>
      </c>
      <c r="D1509" t="s">
        <v>6339</v>
      </c>
      <c r="E1509" s="1" t="s">
        <v>16</v>
      </c>
      <c r="F1509" t="s">
        <v>11</v>
      </c>
      <c r="G1509" t="s">
        <v>7006</v>
      </c>
      <c r="H1509" t="s">
        <v>7007</v>
      </c>
      <c r="I1509" t="s">
        <v>7008</v>
      </c>
      <c r="J1509">
        <v>1.87515272498519E-4</v>
      </c>
      <c r="K1509">
        <v>6.9727996787754299E-8</v>
      </c>
      <c r="L1509">
        <v>0.99981241499950502</v>
      </c>
    </row>
    <row r="1510" spans="1:12" x14ac:dyDescent="0.2">
      <c r="A1510" t="s">
        <v>3945</v>
      </c>
      <c r="B1510" t="s">
        <v>7005</v>
      </c>
      <c r="C1510" t="s">
        <v>74</v>
      </c>
      <c r="D1510" t="s">
        <v>6339</v>
      </c>
      <c r="E1510" s="1" t="s">
        <v>16</v>
      </c>
      <c r="F1510" t="s">
        <v>11</v>
      </c>
      <c r="G1510" t="s">
        <v>7010</v>
      </c>
      <c r="H1510" t="s">
        <v>7012</v>
      </c>
      <c r="I1510" t="s">
        <v>7013</v>
      </c>
      <c r="J1510">
        <v>7.4053920088480802E-7</v>
      </c>
      <c r="K1510">
        <v>3.1195384668432999E-8</v>
      </c>
      <c r="L1510">
        <v>0.99999922826541399</v>
      </c>
    </row>
    <row r="1511" spans="1:12" x14ac:dyDescent="0.2">
      <c r="A1511" t="s">
        <v>3945</v>
      </c>
      <c r="B1511" t="s">
        <v>7005</v>
      </c>
      <c r="C1511" t="s">
        <v>74</v>
      </c>
      <c r="D1511" t="s">
        <v>6339</v>
      </c>
      <c r="E1511" s="1" t="s">
        <v>16</v>
      </c>
      <c r="F1511" t="s">
        <v>11</v>
      </c>
      <c r="G1511" t="s">
        <v>7009</v>
      </c>
      <c r="H1511" t="s">
        <v>7010</v>
      </c>
      <c r="I1511" t="s">
        <v>7011</v>
      </c>
      <c r="J1511">
        <v>5.7335220133303496E-7</v>
      </c>
      <c r="K1511">
        <v>4.89970319255789E-8</v>
      </c>
      <c r="L1511">
        <v>0.99999937765076696</v>
      </c>
    </row>
    <row r="1512" spans="1:12" x14ac:dyDescent="0.2">
      <c r="A1512" t="s">
        <v>3945</v>
      </c>
      <c r="B1512" t="s">
        <v>7005</v>
      </c>
      <c r="C1512" t="s">
        <v>74</v>
      </c>
      <c r="D1512" t="s">
        <v>6339</v>
      </c>
      <c r="E1512" s="1" t="s">
        <v>16</v>
      </c>
      <c r="F1512" t="s">
        <v>11</v>
      </c>
      <c r="G1512" t="s">
        <v>7012</v>
      </c>
      <c r="H1512" t="s">
        <v>7014</v>
      </c>
      <c r="I1512" t="s">
        <v>7015</v>
      </c>
      <c r="J1512">
        <v>3.83663171330677E-7</v>
      </c>
      <c r="K1512">
        <v>4.7681975351159801E-7</v>
      </c>
      <c r="L1512">
        <v>0.99999913951707498</v>
      </c>
    </row>
    <row r="1513" spans="1:12" x14ac:dyDescent="0.2">
      <c r="A1513" t="s">
        <v>744</v>
      </c>
      <c r="B1513" t="s">
        <v>745</v>
      </c>
      <c r="C1513" t="s">
        <v>14</v>
      </c>
      <c r="D1513" t="s">
        <v>407</v>
      </c>
      <c r="E1513" s="1" t="s">
        <v>16</v>
      </c>
      <c r="F1513" t="s">
        <v>11</v>
      </c>
      <c r="G1513" t="s">
        <v>746</v>
      </c>
      <c r="H1513" t="s">
        <v>747</v>
      </c>
      <c r="I1513" t="s">
        <v>748</v>
      </c>
      <c r="J1513">
        <v>5.3326037160804105E-10</v>
      </c>
      <c r="K1513">
        <v>1.02326254739478E-4</v>
      </c>
      <c r="L1513">
        <v>0.99989767321199996</v>
      </c>
    </row>
    <row r="1514" spans="1:12" x14ac:dyDescent="0.2">
      <c r="A1514" t="s">
        <v>4140</v>
      </c>
      <c r="B1514" t="s">
        <v>4141</v>
      </c>
      <c r="C1514" t="s">
        <v>74</v>
      </c>
      <c r="D1514" t="s">
        <v>4127</v>
      </c>
      <c r="E1514" s="1" t="s">
        <v>16</v>
      </c>
      <c r="F1514" t="s">
        <v>11</v>
      </c>
      <c r="G1514" t="s">
        <v>4142</v>
      </c>
      <c r="H1514" t="s">
        <v>4143</v>
      </c>
      <c r="I1514" t="s">
        <v>4144</v>
      </c>
      <c r="J1514">
        <v>1.9747314221370101E-2</v>
      </c>
      <c r="K1514">
        <v>1.0810264920892E-5</v>
      </c>
      <c r="L1514">
        <v>0.980241875513709</v>
      </c>
    </row>
    <row r="1515" spans="1:12" x14ac:dyDescent="0.2">
      <c r="A1515" t="s">
        <v>1062</v>
      </c>
      <c r="B1515" t="s">
        <v>4621</v>
      </c>
      <c r="C1515" t="s">
        <v>74</v>
      </c>
      <c r="D1515" t="s">
        <v>4127</v>
      </c>
      <c r="E1515" s="1" t="s">
        <v>16</v>
      </c>
      <c r="F1515" t="s">
        <v>11</v>
      </c>
      <c r="G1515" t="s">
        <v>4622</v>
      </c>
      <c r="H1515" t="s">
        <v>4623</v>
      </c>
      <c r="I1515" t="s">
        <v>4624</v>
      </c>
      <c r="J1515">
        <v>4.1509705719957699E-2</v>
      </c>
      <c r="K1515">
        <v>4.64174919408632E-8</v>
      </c>
      <c r="L1515">
        <v>0.95849024786254999</v>
      </c>
    </row>
    <row r="1516" spans="1:12" x14ac:dyDescent="0.2">
      <c r="A1516" t="s">
        <v>1062</v>
      </c>
      <c r="B1516" t="s">
        <v>1063</v>
      </c>
      <c r="C1516" t="s">
        <v>14</v>
      </c>
      <c r="D1516" t="s">
        <v>407</v>
      </c>
      <c r="E1516" s="1" t="s">
        <v>16</v>
      </c>
      <c r="F1516" t="s">
        <v>10</v>
      </c>
      <c r="G1516" t="s">
        <v>1064</v>
      </c>
      <c r="H1516" t="s">
        <v>1065</v>
      </c>
      <c r="I1516" t="s">
        <v>19</v>
      </c>
      <c r="J1516">
        <v>4.4894272288497397E-9</v>
      </c>
      <c r="K1516">
        <v>0.99999975161905696</v>
      </c>
      <c r="L1516">
        <v>2.4389151579761301E-7</v>
      </c>
    </row>
    <row r="1517" spans="1:12" x14ac:dyDescent="0.2">
      <c r="A1517" t="s">
        <v>1415</v>
      </c>
      <c r="B1517" t="s">
        <v>1420</v>
      </c>
      <c r="C1517" t="s">
        <v>14</v>
      </c>
      <c r="D1517" t="s">
        <v>407</v>
      </c>
      <c r="E1517" s="1" t="s">
        <v>16</v>
      </c>
      <c r="F1517" t="s">
        <v>9</v>
      </c>
      <c r="G1517" t="s">
        <v>19</v>
      </c>
      <c r="H1517" t="s">
        <v>1421</v>
      </c>
      <c r="I1517" t="s">
        <v>1422</v>
      </c>
      <c r="J1517">
        <v>0.80847946224520395</v>
      </c>
      <c r="K1517">
        <v>6.3021305718267203E-4</v>
      </c>
      <c r="L1517">
        <v>0.190890324697613</v>
      </c>
    </row>
    <row r="1518" spans="1:12" x14ac:dyDescent="0.2">
      <c r="A1518" t="s">
        <v>1415</v>
      </c>
      <c r="B1518" t="s">
        <v>1416</v>
      </c>
      <c r="C1518" t="s">
        <v>14</v>
      </c>
      <c r="D1518" t="s">
        <v>407</v>
      </c>
      <c r="E1518" s="1" t="s">
        <v>16</v>
      </c>
      <c r="F1518" t="s">
        <v>10</v>
      </c>
      <c r="G1518" t="s">
        <v>1417</v>
      </c>
      <c r="H1518" t="s">
        <v>1418</v>
      </c>
      <c r="I1518" t="s">
        <v>1419</v>
      </c>
      <c r="J1518">
        <v>7.2480060593235502E-4</v>
      </c>
      <c r="K1518">
        <v>0.71072550872721396</v>
      </c>
      <c r="L1518">
        <v>0.28854969066685299</v>
      </c>
    </row>
    <row r="1519" spans="1:12" x14ac:dyDescent="0.2">
      <c r="A1519" t="s">
        <v>6142</v>
      </c>
      <c r="B1519" t="s">
        <v>6143</v>
      </c>
      <c r="C1519" t="s">
        <v>14</v>
      </c>
      <c r="D1519" t="s">
        <v>5924</v>
      </c>
      <c r="E1519" s="1" t="s">
        <v>16</v>
      </c>
      <c r="F1519" t="s">
        <v>11</v>
      </c>
      <c r="G1519" t="s">
        <v>6144</v>
      </c>
      <c r="H1519" t="s">
        <v>6145</v>
      </c>
      <c r="I1519" t="s">
        <v>6146</v>
      </c>
      <c r="J1519">
        <v>7.0123307709458902E-8</v>
      </c>
      <c r="K1519">
        <v>7.6458155891653501E-5</v>
      </c>
      <c r="L1519">
        <v>0.99992347172079998</v>
      </c>
    </row>
    <row r="1520" spans="1:12" x14ac:dyDescent="0.2">
      <c r="A1520" t="s">
        <v>3933</v>
      </c>
      <c r="B1520">
        <v>614982</v>
      </c>
      <c r="C1520" t="s">
        <v>26</v>
      </c>
      <c r="D1520" t="s">
        <v>3906</v>
      </c>
      <c r="E1520" s="1" t="s">
        <v>16</v>
      </c>
      <c r="F1520" t="s">
        <v>9</v>
      </c>
      <c r="G1520" t="s">
        <v>3934</v>
      </c>
      <c r="H1520" t="s">
        <v>3935</v>
      </c>
      <c r="I1520" t="s">
        <v>3936</v>
      </c>
      <c r="J1520">
        <v>0.99311468983505402</v>
      </c>
      <c r="K1520">
        <v>9.4399058747078103E-4</v>
      </c>
      <c r="L1520">
        <v>5.9413195774751099E-3</v>
      </c>
    </row>
    <row r="1521" spans="1:12" x14ac:dyDescent="0.2">
      <c r="A1521" t="s">
        <v>882</v>
      </c>
      <c r="B1521" t="s">
        <v>886</v>
      </c>
      <c r="C1521" t="s">
        <v>74</v>
      </c>
      <c r="D1521" t="s">
        <v>407</v>
      </c>
      <c r="E1521" s="1" t="s">
        <v>330</v>
      </c>
      <c r="F1521" t="s">
        <v>11</v>
      </c>
      <c r="G1521" t="s">
        <v>19</v>
      </c>
      <c r="H1521" t="s">
        <v>887</v>
      </c>
      <c r="I1521" t="s">
        <v>888</v>
      </c>
      <c r="J1521">
        <v>3.9624222758803901E-5</v>
      </c>
      <c r="K1521">
        <v>3.5618971582541697E-11</v>
      </c>
      <c r="L1521">
        <v>0.999960375741622</v>
      </c>
    </row>
    <row r="1522" spans="1:12" x14ac:dyDescent="0.2">
      <c r="A1522" t="s">
        <v>882</v>
      </c>
      <c r="B1522" t="s">
        <v>886</v>
      </c>
      <c r="C1522" t="s">
        <v>74</v>
      </c>
      <c r="D1522" t="s">
        <v>407</v>
      </c>
      <c r="E1522" s="1" t="s">
        <v>330</v>
      </c>
      <c r="F1522" t="s">
        <v>11</v>
      </c>
      <c r="G1522" t="s">
        <v>19</v>
      </c>
      <c r="H1522" t="s">
        <v>892</v>
      </c>
      <c r="I1522" t="s">
        <v>893</v>
      </c>
      <c r="J1522">
        <v>3.2095765815436398E-7</v>
      </c>
      <c r="K1522">
        <v>2.8361107622087401E-16</v>
      </c>
      <c r="L1522">
        <v>0.99999967904234199</v>
      </c>
    </row>
    <row r="1523" spans="1:12" x14ac:dyDescent="0.2">
      <c r="A1523" t="s">
        <v>882</v>
      </c>
      <c r="B1523" t="s">
        <v>886</v>
      </c>
      <c r="C1523" t="s">
        <v>894</v>
      </c>
      <c r="D1523" t="s">
        <v>407</v>
      </c>
      <c r="E1523" s="1" t="s">
        <v>16</v>
      </c>
      <c r="F1523" t="s">
        <v>11</v>
      </c>
      <c r="G1523" t="s">
        <v>895</v>
      </c>
      <c r="H1523" t="s">
        <v>896</v>
      </c>
      <c r="I1523" t="s">
        <v>19</v>
      </c>
      <c r="J1523">
        <v>2.8641107288726902E-10</v>
      </c>
      <c r="K1523">
        <v>1.43788721995176E-6</v>
      </c>
      <c r="L1523">
        <v>0.99999856182636904</v>
      </c>
    </row>
    <row r="1524" spans="1:12" x14ac:dyDescent="0.2">
      <c r="A1524" t="s">
        <v>882</v>
      </c>
      <c r="B1524" t="s">
        <v>886</v>
      </c>
      <c r="C1524" t="s">
        <v>74</v>
      </c>
      <c r="D1524" t="s">
        <v>407</v>
      </c>
      <c r="E1524" s="1" t="s">
        <v>330</v>
      </c>
      <c r="F1524" t="s">
        <v>11</v>
      </c>
      <c r="G1524" t="s">
        <v>889</v>
      </c>
      <c r="H1524" t="s">
        <v>890</v>
      </c>
      <c r="I1524" t="s">
        <v>891</v>
      </c>
      <c r="J1524">
        <v>1.1285860231481499E-10</v>
      </c>
      <c r="K1524">
        <v>3.4197833191276797E-11</v>
      </c>
      <c r="L1524">
        <v>0.99999999985294397</v>
      </c>
    </row>
    <row r="1525" spans="1:12" x14ac:dyDescent="0.2">
      <c r="A1525" t="s">
        <v>882</v>
      </c>
      <c r="B1525" t="s">
        <v>883</v>
      </c>
      <c r="C1525" t="s">
        <v>14</v>
      </c>
      <c r="D1525" t="s">
        <v>407</v>
      </c>
      <c r="E1525" s="1" t="s">
        <v>16</v>
      </c>
      <c r="F1525" t="s">
        <v>10</v>
      </c>
      <c r="G1525" t="s">
        <v>884</v>
      </c>
      <c r="H1525" t="s">
        <v>885</v>
      </c>
      <c r="I1525" t="s">
        <v>19</v>
      </c>
      <c r="J1525">
        <v>5.6638457292533499E-20</v>
      </c>
      <c r="K1525">
        <v>0.99999999999868405</v>
      </c>
      <c r="L1525">
        <v>1.31650098641179E-12</v>
      </c>
    </row>
    <row r="1526" spans="1:12" x14ac:dyDescent="0.2">
      <c r="A1526" t="s">
        <v>3225</v>
      </c>
      <c r="B1526" t="s">
        <v>3226</v>
      </c>
      <c r="C1526" t="s">
        <v>14</v>
      </c>
      <c r="D1526" t="s">
        <v>3036</v>
      </c>
      <c r="E1526" s="1" t="s">
        <v>16</v>
      </c>
      <c r="F1526" t="s">
        <v>10</v>
      </c>
      <c r="G1526" t="s">
        <v>19</v>
      </c>
      <c r="H1526" t="s">
        <v>3227</v>
      </c>
      <c r="I1526" t="s">
        <v>19</v>
      </c>
      <c r="J1526">
        <v>2.6942499775760399E-21</v>
      </c>
      <c r="K1526">
        <v>0.99999999999998601</v>
      </c>
      <c r="L1526">
        <v>1.40649920076461E-14</v>
      </c>
    </row>
    <row r="1527" spans="1:12" x14ac:dyDescent="0.2">
      <c r="A1527" t="s">
        <v>4069</v>
      </c>
      <c r="B1527">
        <v>119300</v>
      </c>
      <c r="C1527" t="s">
        <v>26</v>
      </c>
      <c r="D1527" t="s">
        <v>3906</v>
      </c>
      <c r="E1527" s="1" t="s">
        <v>16</v>
      </c>
      <c r="F1527" t="s">
        <v>9</v>
      </c>
      <c r="G1527" t="s">
        <v>4070</v>
      </c>
      <c r="H1527" t="s">
        <v>4071</v>
      </c>
      <c r="I1527" t="s">
        <v>4072</v>
      </c>
      <c r="J1527">
        <v>0.999999634191164</v>
      </c>
      <c r="K1527">
        <v>7.67596594551616E-13</v>
      </c>
      <c r="L1527">
        <v>3.65808067923798E-7</v>
      </c>
    </row>
    <row r="1528" spans="1:12" x14ac:dyDescent="0.2">
      <c r="A1528" t="s">
        <v>2491</v>
      </c>
      <c r="B1528" t="s">
        <v>2492</v>
      </c>
      <c r="C1528" t="s">
        <v>74</v>
      </c>
      <c r="D1528" t="s">
        <v>407</v>
      </c>
      <c r="E1528" s="1" t="s">
        <v>16</v>
      </c>
      <c r="F1528" t="s">
        <v>10</v>
      </c>
      <c r="G1528" t="s">
        <v>2493</v>
      </c>
      <c r="H1528" t="s">
        <v>2494</v>
      </c>
      <c r="I1528" t="s">
        <v>2495</v>
      </c>
      <c r="J1528">
        <v>1.6737872500803701E-7</v>
      </c>
      <c r="K1528">
        <v>0.999999368014864</v>
      </c>
      <c r="L1528">
        <v>4.6460641123184301E-7</v>
      </c>
    </row>
    <row r="1529" spans="1:12" x14ac:dyDescent="0.2">
      <c r="A1529" t="s">
        <v>12</v>
      </c>
      <c r="B1529" t="s">
        <v>13</v>
      </c>
      <c r="C1529" t="s">
        <v>14</v>
      </c>
      <c r="D1529" t="s">
        <v>15</v>
      </c>
      <c r="E1529" s="1" t="s">
        <v>16</v>
      </c>
      <c r="F1529" t="s">
        <v>10</v>
      </c>
      <c r="G1529" t="s">
        <v>17</v>
      </c>
      <c r="H1529" t="s">
        <v>18</v>
      </c>
      <c r="I1529" t="s">
        <v>19</v>
      </c>
      <c r="J1529">
        <v>5.7691515576173402E-10</v>
      </c>
      <c r="K1529">
        <v>0.99998468668217499</v>
      </c>
      <c r="L1529">
        <v>1.5312740909589399E-5</v>
      </c>
    </row>
    <row r="1530" spans="1:12" x14ac:dyDescent="0.2">
      <c r="A1530" t="s">
        <v>498</v>
      </c>
      <c r="B1530" t="s">
        <v>499</v>
      </c>
      <c r="C1530" t="s">
        <v>500</v>
      </c>
      <c r="D1530" t="s">
        <v>407</v>
      </c>
      <c r="E1530" s="1" t="s">
        <v>16</v>
      </c>
      <c r="F1530" t="s">
        <v>10</v>
      </c>
      <c r="G1530" t="s">
        <v>501</v>
      </c>
      <c r="H1530" t="s">
        <v>502</v>
      </c>
      <c r="I1530" t="s">
        <v>19</v>
      </c>
      <c r="J1530">
        <v>1.19346583314809E-25</v>
      </c>
      <c r="K1530">
        <v>1</v>
      </c>
      <c r="L1530">
        <v>8.4620334269963403E-25</v>
      </c>
    </row>
    <row r="1531" spans="1:12" x14ac:dyDescent="0.2">
      <c r="A1531" t="s">
        <v>901</v>
      </c>
      <c r="B1531" t="s">
        <v>902</v>
      </c>
      <c r="C1531" t="s">
        <v>74</v>
      </c>
      <c r="D1531" t="s">
        <v>407</v>
      </c>
      <c r="E1531" s="1" t="s">
        <v>16</v>
      </c>
      <c r="F1531" t="s">
        <v>11</v>
      </c>
      <c r="G1531" t="s">
        <v>903</v>
      </c>
      <c r="H1531" t="s">
        <v>904</v>
      </c>
      <c r="I1531" t="s">
        <v>905</v>
      </c>
      <c r="J1531">
        <v>5.1351018570819101E-5</v>
      </c>
      <c r="K1531">
        <v>1.76004412759168E-7</v>
      </c>
      <c r="L1531">
        <v>0.99994847297701595</v>
      </c>
    </row>
    <row r="1532" spans="1:12" x14ac:dyDescent="0.2">
      <c r="A1532" t="s">
        <v>3099</v>
      </c>
      <c r="B1532" t="s">
        <v>3100</v>
      </c>
      <c r="C1532" t="s">
        <v>74</v>
      </c>
      <c r="D1532" t="s">
        <v>3036</v>
      </c>
      <c r="E1532" s="1" t="s">
        <v>16</v>
      </c>
      <c r="F1532" t="s">
        <v>11</v>
      </c>
      <c r="G1532" t="s">
        <v>3101</v>
      </c>
      <c r="H1532" t="s">
        <v>3102</v>
      </c>
      <c r="I1532" t="s">
        <v>3103</v>
      </c>
      <c r="J1532">
        <v>2.7417300624666901E-12</v>
      </c>
      <c r="K1532">
        <v>2.8207117724752899E-4</v>
      </c>
      <c r="L1532">
        <v>0.99971792882001098</v>
      </c>
    </row>
    <row r="1533" spans="1:12" x14ac:dyDescent="0.2">
      <c r="A1533" t="s">
        <v>3099</v>
      </c>
      <c r="B1533" t="s">
        <v>3100</v>
      </c>
      <c r="C1533" t="s">
        <v>14</v>
      </c>
      <c r="D1533" t="s">
        <v>3036</v>
      </c>
      <c r="E1533" s="1" t="s">
        <v>16</v>
      </c>
      <c r="F1533" t="s">
        <v>10</v>
      </c>
      <c r="G1533" t="s">
        <v>3104</v>
      </c>
      <c r="H1533" t="s">
        <v>3105</v>
      </c>
      <c r="I1533" t="s">
        <v>3106</v>
      </c>
      <c r="J1533">
        <v>1.35669853716507E-15</v>
      </c>
      <c r="K1533">
        <v>0.99999999999977196</v>
      </c>
      <c r="L1533">
        <v>2.26257669256041E-13</v>
      </c>
    </row>
    <row r="1534" spans="1:12" x14ac:dyDescent="0.2">
      <c r="A1534" t="s">
        <v>7066</v>
      </c>
      <c r="B1534" t="s">
        <v>7075</v>
      </c>
      <c r="C1534" t="s">
        <v>613</v>
      </c>
      <c r="D1534" t="s">
        <v>6339</v>
      </c>
      <c r="E1534" s="1" t="s">
        <v>16</v>
      </c>
      <c r="F1534" t="s">
        <v>11</v>
      </c>
      <c r="G1534" t="s">
        <v>7107</v>
      </c>
      <c r="H1534" t="s">
        <v>7108</v>
      </c>
      <c r="I1534" t="s">
        <v>7109</v>
      </c>
      <c r="J1534">
        <v>0.11060139841724</v>
      </c>
      <c r="K1534">
        <v>5.72841935309519E-8</v>
      </c>
      <c r="L1534">
        <v>0.88939854429856702</v>
      </c>
    </row>
    <row r="1535" spans="1:12" x14ac:dyDescent="0.2">
      <c r="A1535" t="s">
        <v>7066</v>
      </c>
      <c r="B1535" t="s">
        <v>7067</v>
      </c>
      <c r="C1535" t="s">
        <v>500</v>
      </c>
      <c r="D1535" t="s">
        <v>6339</v>
      </c>
      <c r="E1535" s="1" t="s">
        <v>16</v>
      </c>
      <c r="F1535" t="s">
        <v>11</v>
      </c>
      <c r="G1535" t="s">
        <v>7079</v>
      </c>
      <c r="H1535" t="s">
        <v>7080</v>
      </c>
      <c r="I1535" t="s">
        <v>19</v>
      </c>
      <c r="J1535">
        <v>1.16539383709022E-4</v>
      </c>
      <c r="K1535">
        <v>9.4892853905428004E-6</v>
      </c>
      <c r="L1535">
        <v>0.99987397133089995</v>
      </c>
    </row>
    <row r="1536" spans="1:12" x14ac:dyDescent="0.2">
      <c r="A1536" t="s">
        <v>7066</v>
      </c>
      <c r="B1536" t="s">
        <v>7075</v>
      </c>
      <c r="C1536" t="s">
        <v>74</v>
      </c>
      <c r="D1536" t="s">
        <v>6339</v>
      </c>
      <c r="E1536" s="1" t="s">
        <v>16</v>
      </c>
      <c r="F1536" t="s">
        <v>11</v>
      </c>
      <c r="G1536" t="s">
        <v>7099</v>
      </c>
      <c r="H1536" t="s">
        <v>7101</v>
      </c>
      <c r="I1536" t="s">
        <v>7102</v>
      </c>
      <c r="J1536">
        <v>4.2780880025064397E-5</v>
      </c>
      <c r="K1536">
        <v>5.62497494598691E-5</v>
      </c>
      <c r="L1536">
        <v>0.99990096937051498</v>
      </c>
    </row>
    <row r="1537" spans="1:12" x14ac:dyDescent="0.2">
      <c r="A1537" t="s">
        <v>7066</v>
      </c>
      <c r="B1537" t="s">
        <v>7067</v>
      </c>
      <c r="C1537" t="s">
        <v>14</v>
      </c>
      <c r="D1537" t="s">
        <v>6339</v>
      </c>
      <c r="E1537" s="1" t="s">
        <v>16</v>
      </c>
      <c r="F1537" t="s">
        <v>11</v>
      </c>
      <c r="G1537" t="s">
        <v>7081</v>
      </c>
      <c r="H1537" t="s">
        <v>7082</v>
      </c>
      <c r="I1537" t="s">
        <v>7083</v>
      </c>
      <c r="J1537">
        <v>1.57779800785857E-6</v>
      </c>
      <c r="K1537">
        <v>1.1350733503595701E-8</v>
      </c>
      <c r="L1537">
        <v>0.99999841085125896</v>
      </c>
    </row>
    <row r="1538" spans="1:12" x14ac:dyDescent="0.2">
      <c r="A1538" t="s">
        <v>7066</v>
      </c>
      <c r="B1538" t="s">
        <v>7067</v>
      </c>
      <c r="C1538" t="s">
        <v>500</v>
      </c>
      <c r="D1538" t="s">
        <v>6339</v>
      </c>
      <c r="E1538" s="1" t="s">
        <v>16</v>
      </c>
      <c r="F1538" t="s">
        <v>11</v>
      </c>
      <c r="G1538" t="s">
        <v>7068</v>
      </c>
      <c r="H1538" t="s">
        <v>7069</v>
      </c>
      <c r="I1538" t="s">
        <v>7070</v>
      </c>
      <c r="J1538">
        <v>4.7177529841107901E-7</v>
      </c>
      <c r="K1538">
        <v>5.6574551049035698E-8</v>
      </c>
      <c r="L1538">
        <v>0.99999947165015002</v>
      </c>
    </row>
    <row r="1539" spans="1:12" x14ac:dyDescent="0.2">
      <c r="A1539" t="s">
        <v>7066</v>
      </c>
      <c r="B1539" t="s">
        <v>7067</v>
      </c>
      <c r="C1539" t="s">
        <v>74</v>
      </c>
      <c r="D1539" t="s">
        <v>6339</v>
      </c>
      <c r="E1539" s="1" t="s">
        <v>16</v>
      </c>
      <c r="F1539" t="s">
        <v>11</v>
      </c>
      <c r="G1539" t="s">
        <v>7101</v>
      </c>
      <c r="H1539" t="s">
        <v>7103</v>
      </c>
      <c r="I1539" t="s">
        <v>7104</v>
      </c>
      <c r="J1539">
        <v>4.2851029401897499E-7</v>
      </c>
      <c r="K1539">
        <v>5.97724138938075E-8</v>
      </c>
      <c r="L1539">
        <v>0.99999951171729196</v>
      </c>
    </row>
    <row r="1540" spans="1:12" x14ac:dyDescent="0.2">
      <c r="A1540" t="s">
        <v>7066</v>
      </c>
      <c r="B1540" t="s">
        <v>7067</v>
      </c>
      <c r="C1540" t="s">
        <v>74</v>
      </c>
      <c r="D1540" t="s">
        <v>6339</v>
      </c>
      <c r="E1540" s="1" t="s">
        <v>16</v>
      </c>
      <c r="F1540" t="s">
        <v>11</v>
      </c>
      <c r="G1540" t="s">
        <v>7097</v>
      </c>
      <c r="H1540" t="s">
        <v>7099</v>
      </c>
      <c r="I1540" t="s">
        <v>7100</v>
      </c>
      <c r="J1540">
        <v>4.2734736457911599E-7</v>
      </c>
      <c r="K1540">
        <v>3.4323654304708299E-9</v>
      </c>
      <c r="L1540">
        <v>0.99999956922027</v>
      </c>
    </row>
    <row r="1541" spans="1:12" x14ac:dyDescent="0.2">
      <c r="A1541" t="s">
        <v>7066</v>
      </c>
      <c r="B1541" t="s">
        <v>7067</v>
      </c>
      <c r="C1541" t="s">
        <v>74</v>
      </c>
      <c r="D1541" t="s">
        <v>6339</v>
      </c>
      <c r="E1541" s="1" t="s">
        <v>16</v>
      </c>
      <c r="F1541" t="s">
        <v>11</v>
      </c>
      <c r="G1541" t="s">
        <v>7088</v>
      </c>
      <c r="H1541" t="s">
        <v>7090</v>
      </c>
      <c r="I1541" t="s">
        <v>7091</v>
      </c>
      <c r="J1541">
        <v>3.4887207849028601E-7</v>
      </c>
      <c r="K1541">
        <v>5.18176725541844E-11</v>
      </c>
      <c r="L1541">
        <v>0.999999651076104</v>
      </c>
    </row>
    <row r="1542" spans="1:12" x14ac:dyDescent="0.2">
      <c r="A1542" t="s">
        <v>7066</v>
      </c>
      <c r="B1542" t="s">
        <v>7067</v>
      </c>
      <c r="C1542" t="s">
        <v>74</v>
      </c>
      <c r="D1542" t="s">
        <v>6339</v>
      </c>
      <c r="E1542" s="1" t="s">
        <v>16</v>
      </c>
      <c r="F1542" t="s">
        <v>11</v>
      </c>
      <c r="G1542" t="s">
        <v>7090</v>
      </c>
      <c r="H1542" t="s">
        <v>7092</v>
      </c>
      <c r="I1542" t="s">
        <v>7093</v>
      </c>
      <c r="J1542">
        <v>1.0930063053503701E-7</v>
      </c>
      <c r="K1542">
        <v>4.9414610836934803E-11</v>
      </c>
      <c r="L1542">
        <v>0.99999989064995498</v>
      </c>
    </row>
    <row r="1543" spans="1:12" x14ac:dyDescent="0.2">
      <c r="A1543" t="s">
        <v>7066</v>
      </c>
      <c r="B1543" t="s">
        <v>7067</v>
      </c>
      <c r="C1543" t="s">
        <v>74</v>
      </c>
      <c r="D1543" t="s">
        <v>6339</v>
      </c>
      <c r="E1543" s="1" t="s">
        <v>16</v>
      </c>
      <c r="F1543" t="s">
        <v>11</v>
      </c>
      <c r="G1543" t="s">
        <v>7096</v>
      </c>
      <c r="H1543" t="s">
        <v>7097</v>
      </c>
      <c r="I1543" t="s">
        <v>7098</v>
      </c>
      <c r="J1543">
        <v>5.2892780263663197E-8</v>
      </c>
      <c r="K1543">
        <v>3.6736794196572498E-8</v>
      </c>
      <c r="L1543">
        <v>0.99999991037042602</v>
      </c>
    </row>
    <row r="1544" spans="1:12" x14ac:dyDescent="0.2">
      <c r="A1544" t="s">
        <v>7066</v>
      </c>
      <c r="B1544" t="s">
        <v>7075</v>
      </c>
      <c r="C1544" t="s">
        <v>74</v>
      </c>
      <c r="D1544" t="s">
        <v>6339</v>
      </c>
      <c r="E1544" s="1" t="s">
        <v>16</v>
      </c>
      <c r="F1544" t="s">
        <v>11</v>
      </c>
      <c r="G1544" t="s">
        <v>7105</v>
      </c>
      <c r="H1544" t="s">
        <v>7106</v>
      </c>
      <c r="I1544" t="s">
        <v>19</v>
      </c>
      <c r="J1544">
        <v>3.2008861639395702E-8</v>
      </c>
      <c r="K1544">
        <v>6.9775420311861297E-10</v>
      </c>
      <c r="L1544">
        <v>0.99999996729338403</v>
      </c>
    </row>
    <row r="1545" spans="1:12" x14ac:dyDescent="0.2">
      <c r="A1545" t="s">
        <v>7066</v>
      </c>
      <c r="B1545" t="s">
        <v>7075</v>
      </c>
      <c r="C1545" t="s">
        <v>74</v>
      </c>
      <c r="D1545" t="s">
        <v>6339</v>
      </c>
      <c r="E1545" s="1" t="s">
        <v>16</v>
      </c>
      <c r="F1545" t="s">
        <v>11</v>
      </c>
      <c r="G1545" t="s">
        <v>7092</v>
      </c>
      <c r="H1545" t="s">
        <v>7094</v>
      </c>
      <c r="I1545" t="s">
        <v>7095</v>
      </c>
      <c r="J1545">
        <v>1.76078663330359E-8</v>
      </c>
      <c r="K1545">
        <v>1.98711874549869E-10</v>
      </c>
      <c r="L1545">
        <v>0.99999998219342201</v>
      </c>
    </row>
    <row r="1546" spans="1:12" x14ac:dyDescent="0.2">
      <c r="A1546" t="s">
        <v>7066</v>
      </c>
      <c r="B1546" t="s">
        <v>7067</v>
      </c>
      <c r="C1546" t="s">
        <v>74</v>
      </c>
      <c r="D1546" t="s">
        <v>6339</v>
      </c>
      <c r="E1546" s="1" t="s">
        <v>16</v>
      </c>
      <c r="F1546" t="s">
        <v>11</v>
      </c>
      <c r="G1546" t="s">
        <v>7103</v>
      </c>
      <c r="H1546" t="s">
        <v>7105</v>
      </c>
      <c r="I1546" t="s">
        <v>7106</v>
      </c>
      <c r="J1546">
        <v>5.5721795484987999E-9</v>
      </c>
      <c r="K1546">
        <v>2.0325473976042801E-11</v>
      </c>
      <c r="L1546">
        <v>0.99999999440749499</v>
      </c>
    </row>
    <row r="1547" spans="1:12" x14ac:dyDescent="0.2">
      <c r="A1547" t="s">
        <v>7066</v>
      </c>
      <c r="B1547" t="s">
        <v>7067</v>
      </c>
      <c r="C1547" t="s">
        <v>74</v>
      </c>
      <c r="D1547" t="s">
        <v>6339</v>
      </c>
      <c r="E1547" s="1" t="s">
        <v>16</v>
      </c>
      <c r="F1547" t="s">
        <v>11</v>
      </c>
      <c r="G1547" t="s">
        <v>7087</v>
      </c>
      <c r="H1547" t="s">
        <v>7088</v>
      </c>
      <c r="I1547" t="s">
        <v>7089</v>
      </c>
      <c r="J1547">
        <v>2.4281809455940001E-10</v>
      </c>
      <c r="K1547">
        <v>6.4222894917553E-10</v>
      </c>
      <c r="L1547">
        <v>0.99999999911495296</v>
      </c>
    </row>
    <row r="1548" spans="1:12" x14ac:dyDescent="0.2">
      <c r="A1548" t="s">
        <v>7066</v>
      </c>
      <c r="B1548" t="s">
        <v>7067</v>
      </c>
      <c r="C1548" t="s">
        <v>500</v>
      </c>
      <c r="D1548" t="s">
        <v>6339</v>
      </c>
      <c r="E1548" s="1" t="s">
        <v>16</v>
      </c>
      <c r="F1548" t="s">
        <v>11</v>
      </c>
      <c r="G1548" t="s">
        <v>7071</v>
      </c>
      <c r="H1548" t="s">
        <v>7073</v>
      </c>
      <c r="I1548" t="s">
        <v>7074</v>
      </c>
      <c r="J1548">
        <v>3.1073488894591599E-11</v>
      </c>
      <c r="K1548">
        <v>2.7022115968361E-10</v>
      </c>
      <c r="L1548">
        <v>0.99999999969870601</v>
      </c>
    </row>
    <row r="1549" spans="1:12" x14ac:dyDescent="0.2">
      <c r="A1549" t="s">
        <v>7066</v>
      </c>
      <c r="B1549" t="s">
        <v>7067</v>
      </c>
      <c r="C1549" t="s">
        <v>14</v>
      </c>
      <c r="D1549" t="s">
        <v>6339</v>
      </c>
      <c r="E1549" s="1" t="s">
        <v>16</v>
      </c>
      <c r="F1549" t="s">
        <v>11</v>
      </c>
      <c r="G1549" t="s">
        <v>7084</v>
      </c>
      <c r="H1549" t="s">
        <v>7085</v>
      </c>
      <c r="I1549" t="s">
        <v>7086</v>
      </c>
      <c r="J1549">
        <v>1.4772064010092899E-11</v>
      </c>
      <c r="K1549">
        <v>4.4483444049869603E-11</v>
      </c>
      <c r="L1549">
        <v>0.99999999994074396</v>
      </c>
    </row>
    <row r="1550" spans="1:12" x14ac:dyDescent="0.2">
      <c r="A1550" t="s">
        <v>7066</v>
      </c>
      <c r="B1550" t="s">
        <v>7067</v>
      </c>
      <c r="C1550" t="s">
        <v>500</v>
      </c>
      <c r="D1550" t="s">
        <v>6339</v>
      </c>
      <c r="E1550" s="1" t="s">
        <v>16</v>
      </c>
      <c r="F1550" t="s">
        <v>11</v>
      </c>
      <c r="G1550" t="s">
        <v>7069</v>
      </c>
      <c r="H1550" t="s">
        <v>7071</v>
      </c>
      <c r="I1550" t="s">
        <v>7072</v>
      </c>
      <c r="J1550">
        <v>8.0034897411398307E-12</v>
      </c>
      <c r="K1550">
        <v>9.6120310527760705E-9</v>
      </c>
      <c r="L1550">
        <v>0.99999999037996501</v>
      </c>
    </row>
    <row r="1551" spans="1:12" x14ac:dyDescent="0.2">
      <c r="A1551" t="s">
        <v>7066</v>
      </c>
      <c r="B1551" t="s">
        <v>7075</v>
      </c>
      <c r="C1551" t="s">
        <v>500</v>
      </c>
      <c r="D1551" t="s">
        <v>6339</v>
      </c>
      <c r="E1551" s="1" t="s">
        <v>16</v>
      </c>
      <c r="F1551" t="s">
        <v>11</v>
      </c>
      <c r="G1551" t="s">
        <v>7076</v>
      </c>
      <c r="H1551" t="s">
        <v>7077</v>
      </c>
      <c r="I1551" t="s">
        <v>7078</v>
      </c>
      <c r="J1551">
        <v>3.1787119643531998E-12</v>
      </c>
      <c r="K1551">
        <v>3.9280042697802E-10</v>
      </c>
      <c r="L1551">
        <v>0.99999999960402097</v>
      </c>
    </row>
    <row r="1552" spans="1:12" x14ac:dyDescent="0.2">
      <c r="A1552" t="s">
        <v>5588</v>
      </c>
      <c r="B1552" t="s">
        <v>5589</v>
      </c>
      <c r="C1552" t="s">
        <v>4</v>
      </c>
      <c r="D1552" t="s">
        <v>4127</v>
      </c>
      <c r="E1552" s="1" t="s">
        <v>330</v>
      </c>
      <c r="F1552" t="s">
        <v>11</v>
      </c>
      <c r="G1552" t="s">
        <v>5590</v>
      </c>
      <c r="H1552" t="s">
        <v>5591</v>
      </c>
      <c r="I1552" t="s">
        <v>5592</v>
      </c>
      <c r="J1552">
        <v>3.4332759049027399E-10</v>
      </c>
      <c r="K1552">
        <v>2.3459211611655699E-14</v>
      </c>
      <c r="L1552">
        <v>0.99999999965664899</v>
      </c>
    </row>
    <row r="1553" spans="1:12" x14ac:dyDescent="0.2">
      <c r="A1553" t="s">
        <v>266</v>
      </c>
      <c r="B1553" t="s">
        <v>267</v>
      </c>
      <c r="C1553" t="s">
        <v>14</v>
      </c>
      <c r="D1553" t="s">
        <v>96</v>
      </c>
      <c r="E1553" s="1" t="s">
        <v>16</v>
      </c>
      <c r="F1553" t="s">
        <v>10</v>
      </c>
      <c r="G1553" t="s">
        <v>268</v>
      </c>
      <c r="H1553" t="s">
        <v>269</v>
      </c>
      <c r="I1553" t="s">
        <v>19</v>
      </c>
      <c r="J1553">
        <v>3.1775518121370799E-9</v>
      </c>
      <c r="K1553">
        <v>0.99992402708581096</v>
      </c>
      <c r="L1553">
        <v>7.5969736636750503E-5</v>
      </c>
    </row>
    <row r="1554" spans="1:12" x14ac:dyDescent="0.2">
      <c r="A1554" t="s">
        <v>266</v>
      </c>
      <c r="B1554" t="s">
        <v>267</v>
      </c>
      <c r="C1554" t="s">
        <v>14</v>
      </c>
      <c r="D1554" t="s">
        <v>96</v>
      </c>
      <c r="E1554" s="1" t="s">
        <v>16</v>
      </c>
      <c r="F1554" t="s">
        <v>10</v>
      </c>
      <c r="G1554" t="s">
        <v>270</v>
      </c>
      <c r="H1554" t="s">
        <v>271</v>
      </c>
      <c r="I1554" t="s">
        <v>272</v>
      </c>
      <c r="J1554">
        <v>2.28866443580678E-10</v>
      </c>
      <c r="K1554">
        <v>0.99998427630993503</v>
      </c>
      <c r="L1554">
        <v>1.5723461198960798E-5</v>
      </c>
    </row>
    <row r="1555" spans="1:12" x14ac:dyDescent="0.2">
      <c r="A1555" t="s">
        <v>8566</v>
      </c>
      <c r="B1555" t="s">
        <v>8567</v>
      </c>
      <c r="C1555" t="s">
        <v>26</v>
      </c>
      <c r="D1555" t="s">
        <v>6339</v>
      </c>
      <c r="E1555" s="1" t="s">
        <v>16</v>
      </c>
      <c r="F1555" t="s">
        <v>9</v>
      </c>
      <c r="G1555" t="s">
        <v>8571</v>
      </c>
      <c r="H1555" t="s">
        <v>8572</v>
      </c>
      <c r="I1555" t="s">
        <v>8573</v>
      </c>
      <c r="J1555">
        <v>0.98791673923137102</v>
      </c>
      <c r="K1555">
        <v>4.5019038429819897E-5</v>
      </c>
      <c r="L1555">
        <v>1.20382417301996E-2</v>
      </c>
    </row>
    <row r="1556" spans="1:12" x14ac:dyDescent="0.2">
      <c r="A1556" t="s">
        <v>8566</v>
      </c>
      <c r="B1556" t="s">
        <v>8567</v>
      </c>
      <c r="C1556" t="s">
        <v>26</v>
      </c>
      <c r="D1556" t="s">
        <v>6339</v>
      </c>
      <c r="E1556" s="1" t="s">
        <v>16</v>
      </c>
      <c r="F1556" t="s">
        <v>11</v>
      </c>
      <c r="G1556" t="s">
        <v>8568</v>
      </c>
      <c r="H1556" t="s">
        <v>8569</v>
      </c>
      <c r="I1556" t="s">
        <v>8570</v>
      </c>
      <c r="J1556">
        <v>8.5488528740118395E-3</v>
      </c>
      <c r="K1556">
        <v>1.3955780207253999E-7</v>
      </c>
      <c r="L1556">
        <v>0.99145100756818605</v>
      </c>
    </row>
    <row r="1557" spans="1:12" x14ac:dyDescent="0.2">
      <c r="A1557" t="s">
        <v>7369</v>
      </c>
      <c r="B1557" t="s">
        <v>7370</v>
      </c>
      <c r="C1557" t="s">
        <v>613</v>
      </c>
      <c r="D1557" t="s">
        <v>6339</v>
      </c>
      <c r="E1557" s="1" t="s">
        <v>16</v>
      </c>
      <c r="F1557" t="s">
        <v>9</v>
      </c>
      <c r="G1557" t="s">
        <v>7384</v>
      </c>
      <c r="H1557" t="s">
        <v>7385</v>
      </c>
      <c r="I1557" t="s">
        <v>7386</v>
      </c>
      <c r="J1557">
        <v>0.77730935008482105</v>
      </c>
      <c r="K1557">
        <v>1.1849509824230401E-10</v>
      </c>
      <c r="L1557">
        <v>0.22269064979668399</v>
      </c>
    </row>
    <row r="1558" spans="1:12" x14ac:dyDescent="0.2">
      <c r="A1558" t="s">
        <v>7369</v>
      </c>
      <c r="B1558" t="s">
        <v>7370</v>
      </c>
      <c r="C1558" t="s">
        <v>613</v>
      </c>
      <c r="D1558" t="s">
        <v>6339</v>
      </c>
      <c r="E1558" s="1" t="s">
        <v>16</v>
      </c>
      <c r="F1558" t="s">
        <v>11</v>
      </c>
      <c r="G1558" t="s">
        <v>7382</v>
      </c>
      <c r="H1558" t="s">
        <v>7383</v>
      </c>
      <c r="I1558" t="s">
        <v>19</v>
      </c>
      <c r="J1558">
        <v>5.2679532232431298E-2</v>
      </c>
      <c r="K1558">
        <v>5.96479049631208E-9</v>
      </c>
      <c r="L1558">
        <v>0.94732046180277796</v>
      </c>
    </row>
    <row r="1559" spans="1:12" x14ac:dyDescent="0.2">
      <c r="A1559" t="s">
        <v>7369</v>
      </c>
      <c r="B1559" t="s">
        <v>7370</v>
      </c>
      <c r="C1559" t="s">
        <v>613</v>
      </c>
      <c r="D1559" t="s">
        <v>6339</v>
      </c>
      <c r="E1559" s="1" t="s">
        <v>16</v>
      </c>
      <c r="F1559" t="s">
        <v>11</v>
      </c>
      <c r="G1559" t="s">
        <v>7381</v>
      </c>
      <c r="H1559" t="s">
        <v>7382</v>
      </c>
      <c r="I1559" t="s">
        <v>7383</v>
      </c>
      <c r="J1559">
        <v>3.6845377192241801E-3</v>
      </c>
      <c r="K1559">
        <v>4.3760077040164401E-8</v>
      </c>
      <c r="L1559">
        <v>0.99631541852069905</v>
      </c>
    </row>
    <row r="1560" spans="1:12" x14ac:dyDescent="0.2">
      <c r="A1560" t="s">
        <v>7369</v>
      </c>
      <c r="B1560" t="s">
        <v>7370</v>
      </c>
      <c r="C1560" t="s">
        <v>14</v>
      </c>
      <c r="D1560" t="s">
        <v>6339</v>
      </c>
      <c r="E1560" s="1" t="s">
        <v>16</v>
      </c>
      <c r="F1560" t="s">
        <v>11</v>
      </c>
      <c r="G1560" t="s">
        <v>7378</v>
      </c>
      <c r="H1560" t="s">
        <v>7379</v>
      </c>
      <c r="I1560" t="s">
        <v>7380</v>
      </c>
      <c r="J1560">
        <v>4.2904264308276702E-7</v>
      </c>
      <c r="K1560">
        <v>5.6681116751638895E-7</v>
      </c>
      <c r="L1560">
        <v>0.99999900414618903</v>
      </c>
    </row>
    <row r="1561" spans="1:12" x14ac:dyDescent="0.2">
      <c r="A1561" t="s">
        <v>7369</v>
      </c>
      <c r="B1561" t="s">
        <v>7370</v>
      </c>
      <c r="C1561" t="s">
        <v>14</v>
      </c>
      <c r="D1561" t="s">
        <v>6339</v>
      </c>
      <c r="E1561" s="1" t="s">
        <v>16</v>
      </c>
      <c r="F1561" t="s">
        <v>11</v>
      </c>
      <c r="G1561" t="s">
        <v>7375</v>
      </c>
      <c r="H1561" t="s">
        <v>7376</v>
      </c>
      <c r="I1561" t="s">
        <v>7377</v>
      </c>
      <c r="J1561">
        <v>1.7455218984133399E-8</v>
      </c>
      <c r="K1561">
        <v>1.41161816434033E-6</v>
      </c>
      <c r="L1561">
        <v>0.99999857092661704</v>
      </c>
    </row>
    <row r="1562" spans="1:12" x14ac:dyDescent="0.2">
      <c r="A1562" t="s">
        <v>7369</v>
      </c>
      <c r="B1562" t="s">
        <v>7370</v>
      </c>
      <c r="C1562" t="s">
        <v>14</v>
      </c>
      <c r="D1562" t="s">
        <v>6339</v>
      </c>
      <c r="E1562" s="1" t="s">
        <v>16</v>
      </c>
      <c r="F1562" t="s">
        <v>11</v>
      </c>
      <c r="G1562" t="s">
        <v>19</v>
      </c>
      <c r="H1562" t="s">
        <v>7371</v>
      </c>
      <c r="I1562" t="s">
        <v>19</v>
      </c>
      <c r="J1562">
        <v>7.3629605411953201E-9</v>
      </c>
      <c r="K1562">
        <v>2.2696819722779399E-5</v>
      </c>
      <c r="L1562">
        <v>0.99997729581731698</v>
      </c>
    </row>
    <row r="1563" spans="1:12" x14ac:dyDescent="0.2">
      <c r="A1563" t="s">
        <v>7369</v>
      </c>
      <c r="B1563" t="s">
        <v>7370</v>
      </c>
      <c r="C1563" t="s">
        <v>14</v>
      </c>
      <c r="D1563" t="s">
        <v>6339</v>
      </c>
      <c r="E1563" s="1" t="s">
        <v>16</v>
      </c>
      <c r="F1563" t="s">
        <v>11</v>
      </c>
      <c r="G1563" t="s">
        <v>7372</v>
      </c>
      <c r="H1563" t="s">
        <v>7373</v>
      </c>
      <c r="I1563" t="s">
        <v>7374</v>
      </c>
      <c r="J1563">
        <v>2.4280378421054602E-9</v>
      </c>
      <c r="K1563">
        <v>6.0693321144919295E-7</v>
      </c>
      <c r="L1563">
        <v>0.99999939063875098</v>
      </c>
    </row>
    <row r="1564" spans="1:12" x14ac:dyDescent="0.2">
      <c r="A1564" t="s">
        <v>7369</v>
      </c>
      <c r="B1564" t="s">
        <v>7370</v>
      </c>
      <c r="C1564" t="s">
        <v>4</v>
      </c>
      <c r="D1564" t="s">
        <v>6339</v>
      </c>
      <c r="E1564" s="1" t="s">
        <v>330</v>
      </c>
      <c r="F1564" t="s">
        <v>11</v>
      </c>
      <c r="G1564" t="s">
        <v>7387</v>
      </c>
      <c r="H1564" t="s">
        <v>7388</v>
      </c>
      <c r="I1564" t="s">
        <v>7389</v>
      </c>
      <c r="J1564">
        <v>3.8895320826075E-10</v>
      </c>
      <c r="K1564">
        <v>4.7417506066047397E-11</v>
      </c>
      <c r="L1564">
        <v>0.99999999956362895</v>
      </c>
    </row>
    <row r="1565" spans="1:12" x14ac:dyDescent="0.2">
      <c r="A1565" t="s">
        <v>3949</v>
      </c>
      <c r="B1565">
        <v>272800</v>
      </c>
      <c r="C1565" t="s">
        <v>660</v>
      </c>
      <c r="D1565" t="s">
        <v>3906</v>
      </c>
      <c r="E1565" s="1" t="s">
        <v>16</v>
      </c>
      <c r="F1565" t="s">
        <v>9</v>
      </c>
      <c r="G1565" t="s">
        <v>19</v>
      </c>
      <c r="H1565" t="s">
        <v>3950</v>
      </c>
      <c r="I1565" t="s">
        <v>3951</v>
      </c>
      <c r="J1565">
        <v>0.99989778272507701</v>
      </c>
      <c r="K1565">
        <v>1.3993397682128199E-12</v>
      </c>
      <c r="L1565">
        <v>1.02217273523936E-4</v>
      </c>
    </row>
    <row r="1566" spans="1:12" x14ac:dyDescent="0.2">
      <c r="A1566" t="s">
        <v>3949</v>
      </c>
      <c r="B1566" t="s">
        <v>6046</v>
      </c>
      <c r="C1566" t="s">
        <v>500</v>
      </c>
      <c r="D1566" t="s">
        <v>5924</v>
      </c>
      <c r="E1566" s="1" t="s">
        <v>16</v>
      </c>
      <c r="F1566" t="s">
        <v>11</v>
      </c>
      <c r="G1566" t="s">
        <v>6047</v>
      </c>
      <c r="H1566" t="s">
        <v>6048</v>
      </c>
      <c r="I1566" t="s">
        <v>6049</v>
      </c>
      <c r="J1566">
        <v>2.61069051948958E-7</v>
      </c>
      <c r="K1566">
        <v>2.0528905535159601E-7</v>
      </c>
      <c r="L1566">
        <v>0.99999953364189298</v>
      </c>
    </row>
    <row r="1567" spans="1:12" x14ac:dyDescent="0.2">
      <c r="A1567" t="s">
        <v>4268</v>
      </c>
      <c r="B1567" t="s">
        <v>4269</v>
      </c>
      <c r="C1567" t="s">
        <v>74</v>
      </c>
      <c r="D1567" t="s">
        <v>4127</v>
      </c>
      <c r="E1567" s="1" t="s">
        <v>16</v>
      </c>
      <c r="F1567" t="s">
        <v>11</v>
      </c>
      <c r="G1567" t="s">
        <v>4272</v>
      </c>
      <c r="H1567" t="s">
        <v>4273</v>
      </c>
      <c r="I1567" t="s">
        <v>4274</v>
      </c>
      <c r="J1567">
        <v>1.3504893673962201E-3</v>
      </c>
      <c r="K1567">
        <v>4.1792924859244501E-10</v>
      </c>
      <c r="L1567">
        <v>0.99864951021467396</v>
      </c>
    </row>
    <row r="1568" spans="1:12" x14ac:dyDescent="0.2">
      <c r="A1568" t="s">
        <v>4268</v>
      </c>
      <c r="B1568" t="s">
        <v>4269</v>
      </c>
      <c r="C1568" t="s">
        <v>14</v>
      </c>
      <c r="D1568" t="s">
        <v>4127</v>
      </c>
      <c r="E1568" s="1" t="s">
        <v>16</v>
      </c>
      <c r="F1568" t="s">
        <v>11</v>
      </c>
      <c r="G1568" t="s">
        <v>19</v>
      </c>
      <c r="H1568" t="s">
        <v>4270</v>
      </c>
      <c r="I1568" t="s">
        <v>4271</v>
      </c>
      <c r="J1568">
        <v>4.4581433456832299E-7</v>
      </c>
      <c r="K1568">
        <v>6.3555020412209905E-13</v>
      </c>
      <c r="L1568">
        <v>0.99999955418502995</v>
      </c>
    </row>
    <row r="1569" spans="1:12" x14ac:dyDescent="0.2">
      <c r="A1569" t="s">
        <v>1878</v>
      </c>
      <c r="B1569" t="s">
        <v>1890</v>
      </c>
      <c r="C1569" t="s">
        <v>74</v>
      </c>
      <c r="D1569" t="s">
        <v>407</v>
      </c>
      <c r="E1569" s="1" t="s">
        <v>16</v>
      </c>
      <c r="F1569" t="s">
        <v>11</v>
      </c>
      <c r="G1569" t="s">
        <v>1891</v>
      </c>
      <c r="H1569" t="s">
        <v>1892</v>
      </c>
      <c r="I1569" t="s">
        <v>1893</v>
      </c>
      <c r="J1569">
        <v>2.6940619257091701E-2</v>
      </c>
      <c r="K1569">
        <v>2.9320082852807602E-9</v>
      </c>
      <c r="L1569">
        <v>0.97305937781090002</v>
      </c>
    </row>
    <row r="1570" spans="1:12" x14ac:dyDescent="0.2">
      <c r="A1570" t="s">
        <v>1878</v>
      </c>
      <c r="B1570" t="s">
        <v>1886</v>
      </c>
      <c r="C1570" t="s">
        <v>74</v>
      </c>
      <c r="D1570" t="s">
        <v>407</v>
      </c>
      <c r="E1570" s="1" t="s">
        <v>16</v>
      </c>
      <c r="F1570" t="s">
        <v>11</v>
      </c>
      <c r="G1570" t="s">
        <v>1887</v>
      </c>
      <c r="H1570" t="s">
        <v>1888</v>
      </c>
      <c r="I1570" t="s">
        <v>1889</v>
      </c>
      <c r="J1570">
        <v>1.35951027722443E-3</v>
      </c>
      <c r="K1570">
        <v>4.6132193723119297E-8</v>
      </c>
      <c r="L1570">
        <v>0.99864044359058202</v>
      </c>
    </row>
    <row r="1571" spans="1:12" x14ac:dyDescent="0.2">
      <c r="A1571" t="s">
        <v>1878</v>
      </c>
      <c r="B1571" t="s">
        <v>1879</v>
      </c>
      <c r="C1571" t="s">
        <v>14</v>
      </c>
      <c r="D1571" t="s">
        <v>407</v>
      </c>
      <c r="E1571" s="1" t="s">
        <v>16</v>
      </c>
      <c r="F1571" t="s">
        <v>11</v>
      </c>
      <c r="G1571" t="s">
        <v>1880</v>
      </c>
      <c r="H1571" t="s">
        <v>1881</v>
      </c>
      <c r="I1571" t="s">
        <v>1882</v>
      </c>
      <c r="J1571">
        <v>3.3484074048909602E-10</v>
      </c>
      <c r="K1571">
        <v>8.78804360669128E-10</v>
      </c>
      <c r="L1571">
        <v>0.99999999878635504</v>
      </c>
    </row>
    <row r="1572" spans="1:12" x14ac:dyDescent="0.2">
      <c r="A1572" t="s">
        <v>1878</v>
      </c>
      <c r="B1572" t="s">
        <v>1883</v>
      </c>
      <c r="C1572" t="s">
        <v>14</v>
      </c>
      <c r="D1572" t="s">
        <v>407</v>
      </c>
      <c r="E1572" s="1" t="s">
        <v>16</v>
      </c>
      <c r="F1572" t="s">
        <v>10</v>
      </c>
      <c r="G1572" t="s">
        <v>1884</v>
      </c>
      <c r="H1572" t="s">
        <v>1885</v>
      </c>
      <c r="I1572" t="s">
        <v>19</v>
      </c>
      <c r="J1572">
        <v>7.0506714282542603E-11</v>
      </c>
      <c r="K1572">
        <v>0.999999933941915</v>
      </c>
      <c r="L1572">
        <v>6.5987578283150898E-8</v>
      </c>
    </row>
    <row r="1573" spans="1:12" x14ac:dyDescent="0.2">
      <c r="A1573" t="s">
        <v>9046</v>
      </c>
      <c r="B1573" t="s">
        <v>9047</v>
      </c>
      <c r="C1573" t="s">
        <v>14</v>
      </c>
      <c r="D1573" t="s">
        <v>8821</v>
      </c>
      <c r="E1573" s="1" t="s">
        <v>16</v>
      </c>
      <c r="F1573" t="s">
        <v>11</v>
      </c>
      <c r="G1573" t="s">
        <v>9048</v>
      </c>
      <c r="H1573" t="s">
        <v>9049</v>
      </c>
      <c r="I1573" t="s">
        <v>9050</v>
      </c>
      <c r="J1573">
        <v>1.3960441660657E-4</v>
      </c>
      <c r="K1573">
        <v>2.9759737681127901E-5</v>
      </c>
      <c r="L1573">
        <v>0.99983063584571197</v>
      </c>
    </row>
    <row r="1574" spans="1:12" x14ac:dyDescent="0.2">
      <c r="A1574" t="s">
        <v>986</v>
      </c>
      <c r="B1574" t="s">
        <v>987</v>
      </c>
      <c r="C1574" t="s">
        <v>14</v>
      </c>
      <c r="D1574" t="s">
        <v>407</v>
      </c>
      <c r="E1574" s="1" t="s">
        <v>16</v>
      </c>
      <c r="F1574" t="s">
        <v>10</v>
      </c>
      <c r="G1574" t="s">
        <v>19</v>
      </c>
      <c r="H1574" t="s">
        <v>988</v>
      </c>
      <c r="I1574" t="s">
        <v>19</v>
      </c>
      <c r="J1574">
        <v>3.94762017532033E-19</v>
      </c>
      <c r="K1574">
        <v>1</v>
      </c>
      <c r="L1574">
        <v>6.28599597963689E-18</v>
      </c>
    </row>
    <row r="1575" spans="1:12" x14ac:dyDescent="0.2">
      <c r="A1575" t="s">
        <v>5488</v>
      </c>
      <c r="B1575">
        <v>1.9999999999999999E+59</v>
      </c>
      <c r="C1575" t="s">
        <v>14</v>
      </c>
      <c r="D1575" t="s">
        <v>4127</v>
      </c>
      <c r="E1575" s="1" t="s">
        <v>16</v>
      </c>
      <c r="F1575" t="s">
        <v>11</v>
      </c>
      <c r="G1575" t="s">
        <v>5489</v>
      </c>
      <c r="H1575" t="s">
        <v>5490</v>
      </c>
      <c r="I1575" t="s">
        <v>5491</v>
      </c>
      <c r="J1575">
        <v>3.6496362849281999E-8</v>
      </c>
      <c r="K1575">
        <v>2.4834749929054502E-6</v>
      </c>
      <c r="L1575">
        <v>0.99999748002864397</v>
      </c>
    </row>
    <row r="1576" spans="1:12" x14ac:dyDescent="0.2">
      <c r="A1576" t="s">
        <v>2501</v>
      </c>
      <c r="B1576" t="s">
        <v>2502</v>
      </c>
      <c r="C1576" t="s">
        <v>660</v>
      </c>
      <c r="D1576" t="s">
        <v>407</v>
      </c>
      <c r="E1576" s="1" t="s">
        <v>16</v>
      </c>
      <c r="F1576" t="s">
        <v>9</v>
      </c>
      <c r="G1576" t="s">
        <v>2503</v>
      </c>
      <c r="H1576" t="s">
        <v>2504</v>
      </c>
      <c r="I1576" t="s">
        <v>2505</v>
      </c>
      <c r="J1576">
        <v>0.593544825231616</v>
      </c>
      <c r="K1576">
        <v>7.7086350714655495E-10</v>
      </c>
      <c r="L1576">
        <v>0.40645517399752101</v>
      </c>
    </row>
    <row r="1577" spans="1:12" x14ac:dyDescent="0.2">
      <c r="A1577" t="s">
        <v>3658</v>
      </c>
      <c r="B1577" t="s">
        <v>3659</v>
      </c>
      <c r="C1577" t="s">
        <v>14</v>
      </c>
      <c r="D1577" t="s">
        <v>3637</v>
      </c>
      <c r="E1577" s="1" t="s">
        <v>16</v>
      </c>
      <c r="F1577" t="s">
        <v>11</v>
      </c>
      <c r="G1577" t="s">
        <v>3660</v>
      </c>
      <c r="H1577" t="s">
        <v>3661</v>
      </c>
      <c r="I1577" t="s">
        <v>3662</v>
      </c>
      <c r="J1577">
        <v>3.7206655490089997E-8</v>
      </c>
      <c r="K1577">
        <v>2.9412146324218301E-6</v>
      </c>
      <c r="L1577">
        <v>0.99999702157871195</v>
      </c>
    </row>
    <row r="1578" spans="1:12" x14ac:dyDescent="0.2">
      <c r="A1578" t="s">
        <v>3658</v>
      </c>
      <c r="B1578" t="s">
        <v>3659</v>
      </c>
      <c r="C1578" t="s">
        <v>14</v>
      </c>
      <c r="D1578" t="s">
        <v>3637</v>
      </c>
      <c r="E1578" s="1" t="s">
        <v>16</v>
      </c>
      <c r="F1578" t="s">
        <v>11</v>
      </c>
      <c r="G1578" t="s">
        <v>3663</v>
      </c>
      <c r="H1578" t="s">
        <v>3664</v>
      </c>
      <c r="I1578" t="s">
        <v>3665</v>
      </c>
      <c r="J1578">
        <v>2.50658963903036E-9</v>
      </c>
      <c r="K1578">
        <v>1.3048008054716099E-4</v>
      </c>
      <c r="L1578">
        <v>0.99986951741286301</v>
      </c>
    </row>
    <row r="1579" spans="1:12" x14ac:dyDescent="0.2">
      <c r="A1579" t="s">
        <v>4625</v>
      </c>
      <c r="B1579" t="s">
        <v>4626</v>
      </c>
      <c r="C1579" t="s">
        <v>4</v>
      </c>
      <c r="D1579" t="s">
        <v>4127</v>
      </c>
      <c r="E1579" s="1" t="s">
        <v>330</v>
      </c>
      <c r="F1579" t="s">
        <v>11</v>
      </c>
      <c r="G1579" t="s">
        <v>4627</v>
      </c>
      <c r="H1579" t="s">
        <v>4628</v>
      </c>
      <c r="I1579" t="s">
        <v>4629</v>
      </c>
      <c r="J1579">
        <v>6.1346739740221202E-9</v>
      </c>
      <c r="K1579">
        <v>1.5529783831648499E-13</v>
      </c>
      <c r="L1579">
        <v>0.99999999386517102</v>
      </c>
    </row>
    <row r="1580" spans="1:12" x14ac:dyDescent="0.2">
      <c r="A1580" t="s">
        <v>4625</v>
      </c>
      <c r="B1580" t="s">
        <v>4630</v>
      </c>
      <c r="C1580" t="s">
        <v>4</v>
      </c>
      <c r="D1580" t="s">
        <v>4127</v>
      </c>
      <c r="E1580" s="1" t="s">
        <v>330</v>
      </c>
      <c r="F1580" t="s">
        <v>11</v>
      </c>
      <c r="G1580" t="s">
        <v>4631</v>
      </c>
      <c r="H1580" t="s">
        <v>4632</v>
      </c>
      <c r="I1580" t="s">
        <v>4633</v>
      </c>
      <c r="J1580">
        <v>1.3680415719144801E-9</v>
      </c>
      <c r="K1580">
        <v>7.7452013621635893E-15</v>
      </c>
      <c r="L1580">
        <v>0.99999999863195099</v>
      </c>
    </row>
    <row r="1581" spans="1:12" x14ac:dyDescent="0.2">
      <c r="A1581" t="s">
        <v>2934</v>
      </c>
      <c r="B1581" t="s">
        <v>2935</v>
      </c>
      <c r="C1581" t="s">
        <v>74</v>
      </c>
      <c r="D1581" t="s">
        <v>2909</v>
      </c>
      <c r="E1581" s="1" t="s">
        <v>16</v>
      </c>
      <c r="F1581" t="s">
        <v>11</v>
      </c>
      <c r="G1581" t="s">
        <v>2936</v>
      </c>
      <c r="H1581" t="s">
        <v>2937</v>
      </c>
      <c r="I1581" t="s">
        <v>2938</v>
      </c>
      <c r="J1581">
        <v>2.8292231919043401E-8</v>
      </c>
      <c r="K1581">
        <v>9.9465516988463101E-6</v>
      </c>
      <c r="L1581">
        <v>0.99999002515606905</v>
      </c>
    </row>
    <row r="1582" spans="1:12" x14ac:dyDescent="0.2">
      <c r="A1582" t="s">
        <v>2934</v>
      </c>
      <c r="B1582" t="s">
        <v>3298</v>
      </c>
      <c r="C1582" t="s">
        <v>613</v>
      </c>
      <c r="D1582" t="s">
        <v>3036</v>
      </c>
      <c r="E1582" s="1" t="s">
        <v>16</v>
      </c>
      <c r="F1582" t="s">
        <v>11</v>
      </c>
      <c r="G1582" t="s">
        <v>19</v>
      </c>
      <c r="H1582" t="s">
        <v>3299</v>
      </c>
      <c r="I1582" t="s">
        <v>3300</v>
      </c>
      <c r="J1582">
        <v>1.19247334714166E-10</v>
      </c>
      <c r="K1582">
        <v>8.3284739665301506E-9</v>
      </c>
      <c r="L1582">
        <v>0.99999999155227903</v>
      </c>
    </row>
    <row r="1583" spans="1:12" x14ac:dyDescent="0.2">
      <c r="A1583" t="s">
        <v>6119</v>
      </c>
      <c r="B1583" t="s">
        <v>6120</v>
      </c>
      <c r="C1583" t="s">
        <v>74</v>
      </c>
      <c r="D1583" t="s">
        <v>5924</v>
      </c>
      <c r="E1583" s="1" t="s">
        <v>16</v>
      </c>
      <c r="F1583" t="s">
        <v>11</v>
      </c>
      <c r="G1583" t="s">
        <v>6121</v>
      </c>
      <c r="H1583" t="s">
        <v>6122</v>
      </c>
      <c r="I1583" t="s">
        <v>19</v>
      </c>
      <c r="J1583">
        <v>6.6497882967267897E-8</v>
      </c>
      <c r="K1583">
        <v>4.4152030300110601E-9</v>
      </c>
      <c r="L1583">
        <v>0.99999992908691404</v>
      </c>
    </row>
    <row r="1584" spans="1:12" x14ac:dyDescent="0.2">
      <c r="A1584" t="s">
        <v>3675</v>
      </c>
      <c r="B1584" t="s">
        <v>3676</v>
      </c>
      <c r="C1584" t="s">
        <v>14</v>
      </c>
      <c r="D1584" t="s">
        <v>3637</v>
      </c>
      <c r="E1584" s="1" t="s">
        <v>16</v>
      </c>
      <c r="F1584" t="s">
        <v>11</v>
      </c>
      <c r="G1584" t="s">
        <v>3677</v>
      </c>
      <c r="H1584" t="s">
        <v>3678</v>
      </c>
      <c r="I1584" t="s">
        <v>3679</v>
      </c>
      <c r="J1584">
        <v>3.3694995837466001E-8</v>
      </c>
      <c r="K1584">
        <v>3.4363084974127101E-7</v>
      </c>
      <c r="L1584">
        <v>0.99999962267415399</v>
      </c>
    </row>
    <row r="1585" spans="1:12" x14ac:dyDescent="0.2">
      <c r="A1585" t="s">
        <v>3124</v>
      </c>
      <c r="B1585" t="s">
        <v>3125</v>
      </c>
      <c r="C1585" t="s">
        <v>14</v>
      </c>
      <c r="D1585" t="s">
        <v>3036</v>
      </c>
      <c r="E1585" s="1" t="s">
        <v>16</v>
      </c>
      <c r="F1585" t="s">
        <v>11</v>
      </c>
      <c r="G1585" t="s">
        <v>19</v>
      </c>
      <c r="H1585" t="s">
        <v>3126</v>
      </c>
      <c r="I1585" t="s">
        <v>3127</v>
      </c>
      <c r="J1585">
        <v>1.13581192266508E-10</v>
      </c>
      <c r="K1585">
        <v>1.24648632925708E-9</v>
      </c>
      <c r="L1585">
        <v>0.99999999863993205</v>
      </c>
    </row>
    <row r="1586" spans="1:12" x14ac:dyDescent="0.2">
      <c r="A1586" t="s">
        <v>3671</v>
      </c>
      <c r="B1586" t="s">
        <v>3672</v>
      </c>
      <c r="C1586" t="s">
        <v>14</v>
      </c>
      <c r="D1586" t="s">
        <v>3637</v>
      </c>
      <c r="E1586" s="1" t="s">
        <v>16</v>
      </c>
      <c r="F1586" t="s">
        <v>11</v>
      </c>
      <c r="G1586" t="s">
        <v>19</v>
      </c>
      <c r="H1586" t="s">
        <v>3673</v>
      </c>
      <c r="I1586" t="s">
        <v>3674</v>
      </c>
      <c r="J1586">
        <v>2.5609158085668798E-9</v>
      </c>
      <c r="K1586">
        <v>3.2181810219551601E-7</v>
      </c>
      <c r="L1586">
        <v>0.99999967562098202</v>
      </c>
    </row>
    <row r="1587" spans="1:12" x14ac:dyDescent="0.2">
      <c r="A1587" t="s">
        <v>67</v>
      </c>
      <c r="B1587" t="s">
        <v>2376</v>
      </c>
      <c r="C1587" t="s">
        <v>14</v>
      </c>
      <c r="D1587" t="s">
        <v>407</v>
      </c>
      <c r="E1587" s="1" t="s">
        <v>16</v>
      </c>
      <c r="F1587" t="s">
        <v>11</v>
      </c>
      <c r="G1587" t="s">
        <v>2377</v>
      </c>
      <c r="H1587" t="s">
        <v>2378</v>
      </c>
      <c r="I1587" t="s">
        <v>2379</v>
      </c>
      <c r="J1587">
        <v>1.5667584317325899E-3</v>
      </c>
      <c r="K1587">
        <v>3.4872003655129699E-8</v>
      </c>
      <c r="L1587">
        <v>0.99843320669626401</v>
      </c>
    </row>
    <row r="1588" spans="1:12" x14ac:dyDescent="0.2">
      <c r="A1588" t="s">
        <v>67</v>
      </c>
      <c r="B1588" t="s">
        <v>68</v>
      </c>
      <c r="C1588" t="s">
        <v>14</v>
      </c>
      <c r="D1588" t="s">
        <v>15</v>
      </c>
      <c r="E1588" s="1" t="s">
        <v>16</v>
      </c>
      <c r="F1588" t="s">
        <v>10</v>
      </c>
      <c r="G1588" t="s">
        <v>69</v>
      </c>
      <c r="H1588" t="s">
        <v>70</v>
      </c>
      <c r="I1588" t="s">
        <v>71</v>
      </c>
      <c r="J1588">
        <v>1.54305519750392E-14</v>
      </c>
      <c r="K1588">
        <v>0.99999999336211198</v>
      </c>
      <c r="L1588">
        <v>6.6378722805302598E-9</v>
      </c>
    </row>
    <row r="1589" spans="1:12" x14ac:dyDescent="0.2">
      <c r="A1589" t="s">
        <v>1894</v>
      </c>
      <c r="B1589" t="s">
        <v>1895</v>
      </c>
      <c r="C1589" t="s">
        <v>14</v>
      </c>
      <c r="D1589" t="s">
        <v>407</v>
      </c>
      <c r="E1589" s="1" t="s">
        <v>16</v>
      </c>
      <c r="F1589" t="s">
        <v>11</v>
      </c>
      <c r="G1589" t="s">
        <v>1896</v>
      </c>
      <c r="H1589" t="s">
        <v>1897</v>
      </c>
      <c r="I1589" t="s">
        <v>1898</v>
      </c>
      <c r="J1589">
        <v>5.1186840101917501E-8</v>
      </c>
      <c r="K1589">
        <v>4.2414112415366503E-5</v>
      </c>
      <c r="L1589">
        <v>0.999957534700744</v>
      </c>
    </row>
    <row r="1590" spans="1:12" x14ac:dyDescent="0.2">
      <c r="A1590" t="s">
        <v>4882</v>
      </c>
      <c r="B1590" t="s">
        <v>4883</v>
      </c>
      <c r="C1590" t="s">
        <v>74</v>
      </c>
      <c r="D1590" t="s">
        <v>4127</v>
      </c>
      <c r="E1590" s="1" t="s">
        <v>16</v>
      </c>
      <c r="F1590" t="s">
        <v>11</v>
      </c>
      <c r="G1590" t="s">
        <v>4884</v>
      </c>
      <c r="H1590" t="s">
        <v>4885</v>
      </c>
      <c r="I1590" t="s">
        <v>4886</v>
      </c>
      <c r="J1590">
        <v>3.1262317585038302E-8</v>
      </c>
      <c r="K1590">
        <v>1.26565647933249E-9</v>
      </c>
      <c r="L1590">
        <v>0.99999996747202602</v>
      </c>
    </row>
    <row r="1591" spans="1:12" x14ac:dyDescent="0.2">
      <c r="A1591" t="s">
        <v>5768</v>
      </c>
      <c r="B1591" t="s">
        <v>5769</v>
      </c>
      <c r="C1591" t="s">
        <v>4</v>
      </c>
      <c r="D1591" t="s">
        <v>4127</v>
      </c>
      <c r="E1591" s="1" t="s">
        <v>330</v>
      </c>
      <c r="F1591" t="s">
        <v>11</v>
      </c>
      <c r="G1591" t="s">
        <v>5770</v>
      </c>
      <c r="H1591" t="s">
        <v>5771</v>
      </c>
      <c r="I1591" t="s">
        <v>5772</v>
      </c>
      <c r="J1591">
        <v>1.0858607895175901E-6</v>
      </c>
      <c r="K1591">
        <v>5.0593760066011302E-15</v>
      </c>
      <c r="L1591">
        <v>0.99999891413920505</v>
      </c>
    </row>
    <row r="1592" spans="1:12" x14ac:dyDescent="0.2">
      <c r="A1592" t="s">
        <v>5768</v>
      </c>
      <c r="B1592" t="s">
        <v>9072</v>
      </c>
      <c r="C1592" t="s">
        <v>4</v>
      </c>
      <c r="D1592" t="s">
        <v>8821</v>
      </c>
      <c r="E1592" s="1" t="s">
        <v>330</v>
      </c>
      <c r="F1592" t="s">
        <v>11</v>
      </c>
      <c r="G1592" t="s">
        <v>9073</v>
      </c>
      <c r="H1592" t="s">
        <v>9074</v>
      </c>
      <c r="I1592" t="s">
        <v>9075</v>
      </c>
      <c r="J1592">
        <v>1.4415895032122101E-10</v>
      </c>
      <c r="K1592">
        <v>1.8630524992221999E-12</v>
      </c>
      <c r="L1592">
        <v>0.99999999985397803</v>
      </c>
    </row>
    <row r="1593" spans="1:12" x14ac:dyDescent="0.2">
      <c r="A1593" t="s">
        <v>8574</v>
      </c>
      <c r="B1593" t="s">
        <v>8575</v>
      </c>
      <c r="C1593" t="s">
        <v>613</v>
      </c>
      <c r="D1593" t="s">
        <v>6339</v>
      </c>
      <c r="E1593" s="1" t="s">
        <v>16</v>
      </c>
      <c r="F1593" t="s">
        <v>9</v>
      </c>
      <c r="G1593" t="s">
        <v>8606</v>
      </c>
      <c r="H1593" t="s">
        <v>8607</v>
      </c>
      <c r="I1593" t="s">
        <v>8608</v>
      </c>
      <c r="J1593">
        <v>0.87740305180828204</v>
      </c>
      <c r="K1593">
        <v>6.1112847280487999E-8</v>
      </c>
      <c r="L1593">
        <v>0.12259688707887099</v>
      </c>
    </row>
    <row r="1594" spans="1:12" x14ac:dyDescent="0.2">
      <c r="A1594" t="s">
        <v>8574</v>
      </c>
      <c r="B1594" t="s">
        <v>8595</v>
      </c>
      <c r="C1594" t="s">
        <v>613</v>
      </c>
      <c r="D1594" t="s">
        <v>6339</v>
      </c>
      <c r="E1594" s="1" t="s">
        <v>16</v>
      </c>
      <c r="F1594" t="s">
        <v>11</v>
      </c>
      <c r="G1594" t="s">
        <v>8596</v>
      </c>
      <c r="H1594" t="s">
        <v>8597</v>
      </c>
      <c r="I1594" t="s">
        <v>8598</v>
      </c>
      <c r="J1594">
        <v>1.7220899592896001E-2</v>
      </c>
      <c r="K1594">
        <v>7.4944078808536998E-8</v>
      </c>
      <c r="L1594">
        <v>0.98277902546302498</v>
      </c>
    </row>
    <row r="1595" spans="1:12" x14ac:dyDescent="0.2">
      <c r="A1595" t="s">
        <v>8574</v>
      </c>
      <c r="B1595" t="s">
        <v>8599</v>
      </c>
      <c r="C1595" t="s">
        <v>613</v>
      </c>
      <c r="D1595" t="s">
        <v>6339</v>
      </c>
      <c r="E1595" s="1" t="s">
        <v>16</v>
      </c>
      <c r="F1595" t="s">
        <v>11</v>
      </c>
      <c r="G1595" t="s">
        <v>8600</v>
      </c>
      <c r="H1595" t="s">
        <v>8601</v>
      </c>
      <c r="I1595" t="s">
        <v>8602</v>
      </c>
      <c r="J1595">
        <v>3.6596147581089902E-4</v>
      </c>
      <c r="K1595">
        <v>5.5095649322491696E-10</v>
      </c>
      <c r="L1595">
        <v>0.99963403797323303</v>
      </c>
    </row>
    <row r="1596" spans="1:12" x14ac:dyDescent="0.2">
      <c r="A1596" t="s">
        <v>8574</v>
      </c>
      <c r="B1596" t="s">
        <v>8575</v>
      </c>
      <c r="C1596" t="s">
        <v>74</v>
      </c>
      <c r="D1596" t="s">
        <v>6339</v>
      </c>
      <c r="E1596" s="1" t="s">
        <v>16</v>
      </c>
      <c r="F1596" t="s">
        <v>11</v>
      </c>
      <c r="G1596" t="s">
        <v>8584</v>
      </c>
      <c r="H1596" t="s">
        <v>8585</v>
      </c>
      <c r="I1596" t="s">
        <v>8586</v>
      </c>
      <c r="J1596">
        <v>1.5587170099016701E-5</v>
      </c>
      <c r="K1596">
        <v>3.3127477702675001E-8</v>
      </c>
      <c r="L1596">
        <v>0.99998437970242304</v>
      </c>
    </row>
    <row r="1597" spans="1:12" x14ac:dyDescent="0.2">
      <c r="A1597" t="s">
        <v>8574</v>
      </c>
      <c r="B1597" t="s">
        <v>8575</v>
      </c>
      <c r="C1597" t="s">
        <v>613</v>
      </c>
      <c r="D1597" t="s">
        <v>6339</v>
      </c>
      <c r="E1597" s="1" t="s">
        <v>16</v>
      </c>
      <c r="F1597" t="s">
        <v>11</v>
      </c>
      <c r="G1597" t="s">
        <v>8603</v>
      </c>
      <c r="H1597" t="s">
        <v>8604</v>
      </c>
      <c r="I1597" t="s">
        <v>8605</v>
      </c>
      <c r="J1597">
        <v>1.0227999587160999E-5</v>
      </c>
      <c r="K1597">
        <v>7.6855962064768895E-8</v>
      </c>
      <c r="L1597">
        <v>0.99998969514445102</v>
      </c>
    </row>
    <row r="1598" spans="1:12" x14ac:dyDescent="0.2">
      <c r="A1598" t="s">
        <v>8574</v>
      </c>
      <c r="B1598" t="s">
        <v>8575</v>
      </c>
      <c r="C1598" t="s">
        <v>74</v>
      </c>
      <c r="D1598" t="s">
        <v>6339</v>
      </c>
      <c r="E1598" s="1" t="s">
        <v>16</v>
      </c>
      <c r="F1598" t="s">
        <v>11</v>
      </c>
      <c r="G1598" t="s">
        <v>8590</v>
      </c>
      <c r="H1598" t="s">
        <v>8591</v>
      </c>
      <c r="I1598" t="s">
        <v>8592</v>
      </c>
      <c r="J1598">
        <v>2.25165402490519E-7</v>
      </c>
      <c r="K1598">
        <v>1.4407348140447501E-7</v>
      </c>
      <c r="L1598">
        <v>0.99999963076111598</v>
      </c>
    </row>
    <row r="1599" spans="1:12" x14ac:dyDescent="0.2">
      <c r="A1599" t="s">
        <v>8574</v>
      </c>
      <c r="B1599" t="s">
        <v>8575</v>
      </c>
      <c r="C1599" t="s">
        <v>74</v>
      </c>
      <c r="D1599" t="s">
        <v>6339</v>
      </c>
      <c r="E1599" s="1" t="s">
        <v>16</v>
      </c>
      <c r="F1599" t="s">
        <v>11</v>
      </c>
      <c r="G1599" t="s">
        <v>8591</v>
      </c>
      <c r="H1599" t="s">
        <v>8593</v>
      </c>
      <c r="I1599" t="s">
        <v>8594</v>
      </c>
      <c r="J1599">
        <v>1.13951449571179E-7</v>
      </c>
      <c r="K1599">
        <v>1.11091521319006E-8</v>
      </c>
      <c r="L1599">
        <v>0.99999987493939801</v>
      </c>
    </row>
    <row r="1600" spans="1:12" x14ac:dyDescent="0.2">
      <c r="A1600" t="s">
        <v>8574</v>
      </c>
      <c r="B1600" t="s">
        <v>8575</v>
      </c>
      <c r="C1600" t="s">
        <v>74</v>
      </c>
      <c r="D1600" t="s">
        <v>6339</v>
      </c>
      <c r="E1600" s="1" t="s">
        <v>16</v>
      </c>
      <c r="F1600" t="s">
        <v>11</v>
      </c>
      <c r="G1600" t="s">
        <v>8587</v>
      </c>
      <c r="H1600" t="s">
        <v>8588</v>
      </c>
      <c r="I1600" t="s">
        <v>8589</v>
      </c>
      <c r="J1600">
        <v>1.32726157490165E-8</v>
      </c>
      <c r="K1600">
        <v>5.1181245508413199E-11</v>
      </c>
      <c r="L1600">
        <v>0.99999998667620305</v>
      </c>
    </row>
    <row r="1601" spans="1:12" x14ac:dyDescent="0.2">
      <c r="A1601" t="s">
        <v>8574</v>
      </c>
      <c r="B1601" t="s">
        <v>8575</v>
      </c>
      <c r="C1601" t="s">
        <v>500</v>
      </c>
      <c r="D1601" t="s">
        <v>6339</v>
      </c>
      <c r="E1601" s="1" t="s">
        <v>16</v>
      </c>
      <c r="F1601" t="s">
        <v>11</v>
      </c>
      <c r="G1601" t="s">
        <v>8579</v>
      </c>
      <c r="H1601" t="s">
        <v>8580</v>
      </c>
      <c r="I1601" t="s">
        <v>19</v>
      </c>
      <c r="J1601">
        <v>1.04394417097486E-8</v>
      </c>
      <c r="K1601">
        <v>1.85523183823137E-7</v>
      </c>
      <c r="L1601">
        <v>0.99999980403737398</v>
      </c>
    </row>
    <row r="1602" spans="1:12" x14ac:dyDescent="0.2">
      <c r="A1602" t="s">
        <v>8574</v>
      </c>
      <c r="B1602" t="s">
        <v>8575</v>
      </c>
      <c r="C1602" t="s">
        <v>14</v>
      </c>
      <c r="D1602" t="s">
        <v>6339</v>
      </c>
      <c r="E1602" s="1" t="s">
        <v>16</v>
      </c>
      <c r="F1602" t="s">
        <v>11</v>
      </c>
      <c r="G1602" t="s">
        <v>8581</v>
      </c>
      <c r="H1602" t="s">
        <v>8582</v>
      </c>
      <c r="I1602" t="s">
        <v>8583</v>
      </c>
      <c r="J1602">
        <v>7.1834117372550396E-9</v>
      </c>
      <c r="K1602">
        <v>3.1068075321478302E-9</v>
      </c>
      <c r="L1602">
        <v>0.99999998970978099</v>
      </c>
    </row>
    <row r="1603" spans="1:12" x14ac:dyDescent="0.2">
      <c r="A1603" t="s">
        <v>8574</v>
      </c>
      <c r="B1603" t="s">
        <v>8575</v>
      </c>
      <c r="C1603" t="s">
        <v>500</v>
      </c>
      <c r="D1603" t="s">
        <v>6339</v>
      </c>
      <c r="E1603" s="1" t="s">
        <v>16</v>
      </c>
      <c r="F1603" t="s">
        <v>11</v>
      </c>
      <c r="G1603" t="s">
        <v>8576</v>
      </c>
      <c r="H1603" t="s">
        <v>8577</v>
      </c>
      <c r="I1603" t="s">
        <v>8578</v>
      </c>
      <c r="J1603">
        <v>1.61279553846587E-11</v>
      </c>
      <c r="K1603">
        <v>2.3721703030694701E-8</v>
      </c>
      <c r="L1603">
        <v>0.99999997626216897</v>
      </c>
    </row>
    <row r="1604" spans="1:12" x14ac:dyDescent="0.2">
      <c r="A1604" t="s">
        <v>8574</v>
      </c>
      <c r="B1604" t="s">
        <v>8609</v>
      </c>
      <c r="C1604" t="s">
        <v>4</v>
      </c>
      <c r="D1604" t="s">
        <v>6339</v>
      </c>
      <c r="E1604" s="1" t="s">
        <v>330</v>
      </c>
      <c r="F1604" t="s">
        <v>11</v>
      </c>
      <c r="G1604" t="s">
        <v>8610</v>
      </c>
      <c r="H1604" t="s">
        <v>8611</v>
      </c>
      <c r="I1604" t="s">
        <v>8612</v>
      </c>
      <c r="J1604">
        <v>9.9012676882311592E-13</v>
      </c>
      <c r="K1604">
        <v>1.7081999501550901E-13</v>
      </c>
      <c r="L1604">
        <v>0.99999999999883904</v>
      </c>
    </row>
    <row r="1605" spans="1:12" x14ac:dyDescent="0.2">
      <c r="A1605" t="s">
        <v>5141</v>
      </c>
      <c r="B1605" t="s">
        <v>5142</v>
      </c>
      <c r="C1605" t="s">
        <v>74</v>
      </c>
      <c r="D1605" t="s">
        <v>4127</v>
      </c>
      <c r="E1605" s="1" t="s">
        <v>16</v>
      </c>
      <c r="F1605" t="s">
        <v>11</v>
      </c>
      <c r="G1605" t="s">
        <v>5146</v>
      </c>
      <c r="H1605" t="s">
        <v>5147</v>
      </c>
      <c r="I1605" t="s">
        <v>5148</v>
      </c>
      <c r="J1605">
        <v>2.8836649009236601E-5</v>
      </c>
      <c r="K1605">
        <v>2.70147173449156E-2</v>
      </c>
      <c r="L1605">
        <v>0.972956446006075</v>
      </c>
    </row>
    <row r="1606" spans="1:12" x14ac:dyDescent="0.2">
      <c r="A1606" t="s">
        <v>5141</v>
      </c>
      <c r="B1606" t="s">
        <v>5142</v>
      </c>
      <c r="C1606" t="s">
        <v>74</v>
      </c>
      <c r="D1606" t="s">
        <v>4127</v>
      </c>
      <c r="E1606" s="1" t="s">
        <v>16</v>
      </c>
      <c r="F1606" t="s">
        <v>11</v>
      </c>
      <c r="G1606" t="s">
        <v>5143</v>
      </c>
      <c r="H1606" t="s">
        <v>5144</v>
      </c>
      <c r="I1606" t="s">
        <v>5145</v>
      </c>
      <c r="J1606">
        <v>2.5623988059239701E-7</v>
      </c>
      <c r="K1606">
        <v>3.1252236039258398E-7</v>
      </c>
      <c r="L1606">
        <v>0.99999943123775903</v>
      </c>
    </row>
    <row r="1607" spans="1:12" x14ac:dyDescent="0.2">
      <c r="A1607" t="s">
        <v>3450</v>
      </c>
      <c r="B1607" t="s">
        <v>3451</v>
      </c>
      <c r="C1607" t="s">
        <v>14</v>
      </c>
      <c r="D1607" t="s">
        <v>3036</v>
      </c>
      <c r="E1607" s="1" t="s">
        <v>16</v>
      </c>
      <c r="F1607" t="s">
        <v>10</v>
      </c>
      <c r="G1607" t="s">
        <v>3452</v>
      </c>
      <c r="H1607" t="s">
        <v>3453</v>
      </c>
      <c r="I1607" t="s">
        <v>3454</v>
      </c>
      <c r="J1607">
        <v>4.6589703991140501E-12</v>
      </c>
      <c r="K1607">
        <v>0.99997500216824697</v>
      </c>
      <c r="L1607">
        <v>2.4997827093954101E-5</v>
      </c>
    </row>
    <row r="1608" spans="1:12" x14ac:dyDescent="0.2">
      <c r="A1608" t="s">
        <v>842</v>
      </c>
      <c r="B1608" t="s">
        <v>843</v>
      </c>
      <c r="C1608" t="s">
        <v>14</v>
      </c>
      <c r="D1608" t="s">
        <v>407</v>
      </c>
      <c r="E1608" s="1" t="s">
        <v>16</v>
      </c>
      <c r="F1608" t="s">
        <v>11</v>
      </c>
      <c r="G1608" t="s">
        <v>844</v>
      </c>
      <c r="H1608" t="s">
        <v>845</v>
      </c>
      <c r="I1608" t="s">
        <v>846</v>
      </c>
      <c r="J1608">
        <v>1.4994511038319401E-6</v>
      </c>
      <c r="K1608">
        <v>1.6131343180559E-3</v>
      </c>
      <c r="L1608">
        <v>0.99838536623083995</v>
      </c>
    </row>
    <row r="1609" spans="1:12" x14ac:dyDescent="0.2">
      <c r="A1609" t="s">
        <v>528</v>
      </c>
      <c r="B1609" t="s">
        <v>529</v>
      </c>
      <c r="C1609" t="s">
        <v>14</v>
      </c>
      <c r="D1609" t="s">
        <v>407</v>
      </c>
      <c r="E1609" s="1" t="s">
        <v>16</v>
      </c>
      <c r="F1609" t="s">
        <v>10</v>
      </c>
      <c r="G1609" t="s">
        <v>530</v>
      </c>
      <c r="H1609" t="s">
        <v>531</v>
      </c>
      <c r="I1609" t="s">
        <v>532</v>
      </c>
      <c r="J1609">
        <v>5.0553965363937601E-5</v>
      </c>
      <c r="K1609">
        <v>0.996642724028173</v>
      </c>
      <c r="L1609">
        <v>3.3067220064628101E-3</v>
      </c>
    </row>
    <row r="1610" spans="1:12" x14ac:dyDescent="0.2">
      <c r="A1610" t="s">
        <v>528</v>
      </c>
      <c r="B1610" t="s">
        <v>533</v>
      </c>
      <c r="C1610" t="s">
        <v>14</v>
      </c>
      <c r="D1610" t="s">
        <v>407</v>
      </c>
      <c r="E1610" s="1" t="s">
        <v>16</v>
      </c>
      <c r="F1610" t="s">
        <v>11</v>
      </c>
      <c r="G1610" t="s">
        <v>534</v>
      </c>
      <c r="H1610" t="s">
        <v>535</v>
      </c>
      <c r="I1610" t="s">
        <v>536</v>
      </c>
      <c r="J1610">
        <v>5.6679483901139697E-7</v>
      </c>
      <c r="K1610">
        <v>2.59906507930815E-2</v>
      </c>
      <c r="L1610">
        <v>0.974008782412079</v>
      </c>
    </row>
    <row r="1611" spans="1:12" x14ac:dyDescent="0.2">
      <c r="A1611" t="s">
        <v>528</v>
      </c>
      <c r="B1611" t="s">
        <v>529</v>
      </c>
      <c r="C1611" t="s">
        <v>14</v>
      </c>
      <c r="D1611" t="s">
        <v>407</v>
      </c>
      <c r="E1611" s="1" t="s">
        <v>16</v>
      </c>
      <c r="F1611" t="s">
        <v>11</v>
      </c>
      <c r="G1611" t="s">
        <v>537</v>
      </c>
      <c r="H1611" t="s">
        <v>538</v>
      </c>
      <c r="I1611" t="s">
        <v>539</v>
      </c>
      <c r="J1611">
        <v>1.77009005515499E-7</v>
      </c>
      <c r="K1611">
        <v>3.9056000896655601E-3</v>
      </c>
      <c r="L1611">
        <v>0.99609422290132899</v>
      </c>
    </row>
    <row r="1612" spans="1:12" x14ac:dyDescent="0.2">
      <c r="A1612" t="s">
        <v>5112</v>
      </c>
      <c r="B1612" t="s">
        <v>5113</v>
      </c>
      <c r="C1612" t="s">
        <v>26</v>
      </c>
      <c r="D1612" t="s">
        <v>4127</v>
      </c>
      <c r="E1612" s="1" t="s">
        <v>16</v>
      </c>
      <c r="F1612" t="s">
        <v>9</v>
      </c>
      <c r="G1612" t="s">
        <v>5114</v>
      </c>
      <c r="H1612" t="s">
        <v>5115</v>
      </c>
      <c r="I1612" t="s">
        <v>5116</v>
      </c>
      <c r="J1612">
        <v>0.71309316165499004</v>
      </c>
      <c r="K1612">
        <v>3.6541972892858603E-8</v>
      </c>
      <c r="L1612">
        <v>0.28690680180303701</v>
      </c>
    </row>
    <row r="1613" spans="1:12" x14ac:dyDescent="0.2">
      <c r="A1613" t="s">
        <v>6277</v>
      </c>
      <c r="B1613" t="s">
        <v>6278</v>
      </c>
      <c r="C1613" t="s">
        <v>14</v>
      </c>
      <c r="D1613" t="s">
        <v>5924</v>
      </c>
      <c r="E1613" s="1" t="s">
        <v>16</v>
      </c>
      <c r="F1613" t="s">
        <v>11</v>
      </c>
      <c r="G1613" t="s">
        <v>6279</v>
      </c>
      <c r="H1613" t="s">
        <v>6280</v>
      </c>
      <c r="I1613" t="s">
        <v>6281</v>
      </c>
      <c r="J1613">
        <v>4.2730279916318799E-8</v>
      </c>
      <c r="K1613">
        <v>3.7129656359655697E-4</v>
      </c>
      <c r="L1613">
        <v>0.999628660706123</v>
      </c>
    </row>
    <row r="1614" spans="1:12" x14ac:dyDescent="0.2">
      <c r="A1614" t="s">
        <v>6277</v>
      </c>
      <c r="B1614" t="s">
        <v>6282</v>
      </c>
      <c r="C1614" t="s">
        <v>14</v>
      </c>
      <c r="D1614" t="s">
        <v>5924</v>
      </c>
      <c r="E1614" s="1" t="s">
        <v>16</v>
      </c>
      <c r="F1614" t="s">
        <v>11</v>
      </c>
      <c r="G1614" t="s">
        <v>6283</v>
      </c>
      <c r="H1614" t="s">
        <v>6284</v>
      </c>
      <c r="I1614" t="s">
        <v>6285</v>
      </c>
      <c r="J1614">
        <v>7.0781332680590601E-9</v>
      </c>
      <c r="K1614">
        <v>5.55229292420771E-8</v>
      </c>
      <c r="L1614">
        <v>0.999999937398938</v>
      </c>
    </row>
    <row r="1615" spans="1:12" x14ac:dyDescent="0.2">
      <c r="A1615" t="s">
        <v>5117</v>
      </c>
      <c r="B1615" t="s">
        <v>5118</v>
      </c>
      <c r="C1615" t="s">
        <v>660</v>
      </c>
      <c r="D1615" t="s">
        <v>4127</v>
      </c>
      <c r="E1615" s="1" t="s">
        <v>16</v>
      </c>
      <c r="F1615" t="s">
        <v>9</v>
      </c>
      <c r="G1615" t="s">
        <v>5119</v>
      </c>
      <c r="H1615" t="s">
        <v>5120</v>
      </c>
      <c r="I1615" t="s">
        <v>5121</v>
      </c>
      <c r="J1615">
        <v>0.93809160389857404</v>
      </c>
      <c r="K1615">
        <v>8.5107824438564299E-11</v>
      </c>
      <c r="L1615">
        <v>6.1908396016317903E-2</v>
      </c>
    </row>
    <row r="1616" spans="1:12" x14ac:dyDescent="0.2">
      <c r="A1616" t="s">
        <v>5117</v>
      </c>
      <c r="B1616" t="s">
        <v>5126</v>
      </c>
      <c r="C1616" t="s">
        <v>74</v>
      </c>
      <c r="D1616" t="s">
        <v>4127</v>
      </c>
      <c r="E1616" s="1" t="s">
        <v>16</v>
      </c>
      <c r="F1616" t="s">
        <v>11</v>
      </c>
      <c r="G1616" t="s">
        <v>5133</v>
      </c>
      <c r="H1616" t="s">
        <v>5134</v>
      </c>
      <c r="I1616" t="s">
        <v>5135</v>
      </c>
      <c r="J1616">
        <v>9.5486328812152098E-3</v>
      </c>
      <c r="K1616">
        <v>6.5543177753541898E-8</v>
      </c>
      <c r="L1616">
        <v>0.99045130157560701</v>
      </c>
    </row>
    <row r="1617" spans="1:12" x14ac:dyDescent="0.2">
      <c r="A1617" t="s">
        <v>5117</v>
      </c>
      <c r="B1617" t="s">
        <v>5122</v>
      </c>
      <c r="C1617" t="s">
        <v>74</v>
      </c>
      <c r="D1617" t="s">
        <v>4127</v>
      </c>
      <c r="E1617" s="1" t="s">
        <v>16</v>
      </c>
      <c r="F1617" t="s">
        <v>11</v>
      </c>
      <c r="G1617" t="s">
        <v>19</v>
      </c>
      <c r="H1617" t="s">
        <v>5139</v>
      </c>
      <c r="I1617" t="s">
        <v>5140</v>
      </c>
      <c r="J1617">
        <v>2.0209451190488599E-3</v>
      </c>
      <c r="K1617">
        <v>6.8802387225875195E-7</v>
      </c>
      <c r="L1617">
        <v>0.99797836685707897</v>
      </c>
    </row>
    <row r="1618" spans="1:12" x14ac:dyDescent="0.2">
      <c r="A1618" t="s">
        <v>5117</v>
      </c>
      <c r="B1618" t="s">
        <v>5122</v>
      </c>
      <c r="C1618" t="s">
        <v>660</v>
      </c>
      <c r="D1618" t="s">
        <v>4127</v>
      </c>
      <c r="E1618" s="1" t="s">
        <v>16</v>
      </c>
      <c r="F1618" t="s">
        <v>11</v>
      </c>
      <c r="G1618" t="s">
        <v>5123</v>
      </c>
      <c r="H1618" t="s">
        <v>5124</v>
      </c>
      <c r="I1618" t="s">
        <v>5125</v>
      </c>
      <c r="J1618">
        <v>1.3758822256613899E-3</v>
      </c>
      <c r="K1618">
        <v>2.0498411794356499E-10</v>
      </c>
      <c r="L1618">
        <v>0.99862411756935399</v>
      </c>
    </row>
    <row r="1619" spans="1:12" x14ac:dyDescent="0.2">
      <c r="A1619" t="s">
        <v>5117</v>
      </c>
      <c r="B1619" t="s">
        <v>5126</v>
      </c>
      <c r="C1619" t="s">
        <v>74</v>
      </c>
      <c r="D1619" t="s">
        <v>4127</v>
      </c>
      <c r="E1619" s="1" t="s">
        <v>16</v>
      </c>
      <c r="F1619" t="s">
        <v>11</v>
      </c>
      <c r="G1619" t="s">
        <v>5136</v>
      </c>
      <c r="H1619" t="s">
        <v>5137</v>
      </c>
      <c r="I1619" t="s">
        <v>5138</v>
      </c>
      <c r="J1619">
        <v>2.2694801573925301E-4</v>
      </c>
      <c r="K1619">
        <v>1.04799539059795E-4</v>
      </c>
      <c r="L1619">
        <v>0.99966825244520097</v>
      </c>
    </row>
    <row r="1620" spans="1:12" x14ac:dyDescent="0.2">
      <c r="A1620" t="s">
        <v>5117</v>
      </c>
      <c r="B1620" t="s">
        <v>5126</v>
      </c>
      <c r="C1620" t="s">
        <v>74</v>
      </c>
      <c r="D1620" t="s">
        <v>4127</v>
      </c>
      <c r="E1620" s="1" t="s">
        <v>16</v>
      </c>
      <c r="F1620" t="s">
        <v>11</v>
      </c>
      <c r="G1620" t="s">
        <v>5130</v>
      </c>
      <c r="H1620" t="s">
        <v>5131</v>
      </c>
      <c r="I1620" t="s">
        <v>5132</v>
      </c>
      <c r="J1620">
        <v>6.3803965773216096E-6</v>
      </c>
      <c r="K1620">
        <v>2.0574269401842599E-10</v>
      </c>
      <c r="L1620">
        <v>0.99999361939767994</v>
      </c>
    </row>
    <row r="1621" spans="1:12" x14ac:dyDescent="0.2">
      <c r="A1621" t="s">
        <v>5117</v>
      </c>
      <c r="B1621" t="s">
        <v>5126</v>
      </c>
      <c r="C1621" t="s">
        <v>14</v>
      </c>
      <c r="D1621" t="s">
        <v>4127</v>
      </c>
      <c r="E1621" s="1" t="s">
        <v>16</v>
      </c>
      <c r="F1621" t="s">
        <v>11</v>
      </c>
      <c r="G1621" t="s">
        <v>5127</v>
      </c>
      <c r="H1621" t="s">
        <v>5128</v>
      </c>
      <c r="I1621" t="s">
        <v>5129</v>
      </c>
      <c r="J1621">
        <v>2.1518847495591198E-8</v>
      </c>
      <c r="K1621">
        <v>2.03744171054959E-8</v>
      </c>
      <c r="L1621">
        <v>0.99999995810673503</v>
      </c>
    </row>
    <row r="1622" spans="1:12" x14ac:dyDescent="0.2">
      <c r="A1622" t="s">
        <v>1381</v>
      </c>
      <c r="B1622" t="s">
        <v>1386</v>
      </c>
      <c r="C1622" t="s">
        <v>74</v>
      </c>
      <c r="D1622" t="s">
        <v>407</v>
      </c>
      <c r="E1622" s="1" t="s">
        <v>16</v>
      </c>
      <c r="F1622" t="s">
        <v>11</v>
      </c>
      <c r="G1622" t="s">
        <v>1387</v>
      </c>
      <c r="H1622" t="s">
        <v>1388</v>
      </c>
      <c r="I1622" t="s">
        <v>19</v>
      </c>
      <c r="J1622">
        <v>9.4425191338019299E-2</v>
      </c>
      <c r="K1622">
        <v>1.4118419298505301E-6</v>
      </c>
      <c r="L1622">
        <v>0.905573396820051</v>
      </c>
    </row>
    <row r="1623" spans="1:12" x14ac:dyDescent="0.2">
      <c r="A1623" t="s">
        <v>1381</v>
      </c>
      <c r="B1623" t="s">
        <v>1382</v>
      </c>
      <c r="C1623" t="s">
        <v>74</v>
      </c>
      <c r="D1623" t="s">
        <v>407</v>
      </c>
      <c r="E1623" s="1" t="s">
        <v>16</v>
      </c>
      <c r="F1623" t="s">
        <v>11</v>
      </c>
      <c r="G1623" t="s">
        <v>1383</v>
      </c>
      <c r="H1623" t="s">
        <v>1384</v>
      </c>
      <c r="I1623" t="s">
        <v>1385</v>
      </c>
      <c r="J1623">
        <v>5.60581706088517E-6</v>
      </c>
      <c r="K1623">
        <v>1.7138895519735501E-3</v>
      </c>
      <c r="L1623">
        <v>0.99828050463096596</v>
      </c>
    </row>
    <row r="1624" spans="1:12" x14ac:dyDescent="0.2">
      <c r="A1624" t="s">
        <v>7546</v>
      </c>
      <c r="B1624" t="s">
        <v>7558</v>
      </c>
      <c r="C1624" t="s">
        <v>500</v>
      </c>
      <c r="D1624" t="s">
        <v>6339</v>
      </c>
      <c r="E1624" s="1" t="s">
        <v>16</v>
      </c>
      <c r="F1624" t="s">
        <v>11</v>
      </c>
      <c r="G1624" t="s">
        <v>7559</v>
      </c>
      <c r="H1624" t="s">
        <v>7560</v>
      </c>
      <c r="I1624" t="s">
        <v>7561</v>
      </c>
      <c r="J1624">
        <v>2.9561706935249001E-7</v>
      </c>
      <c r="K1624">
        <v>3.7602350881689401E-4</v>
      </c>
      <c r="L1624">
        <v>0.99962368087411402</v>
      </c>
    </row>
    <row r="1625" spans="1:12" x14ac:dyDescent="0.2">
      <c r="A1625" t="s">
        <v>7546</v>
      </c>
      <c r="B1625" t="s">
        <v>7551</v>
      </c>
      <c r="C1625" t="s">
        <v>613</v>
      </c>
      <c r="D1625" t="s">
        <v>6339</v>
      </c>
      <c r="E1625" s="1" t="s">
        <v>16</v>
      </c>
      <c r="F1625" t="s">
        <v>11</v>
      </c>
      <c r="G1625" t="s">
        <v>7562</v>
      </c>
      <c r="H1625" t="s">
        <v>7563</v>
      </c>
      <c r="I1625" t="s">
        <v>7564</v>
      </c>
      <c r="J1625">
        <v>4.1150880710355602E-8</v>
      </c>
      <c r="K1625">
        <v>1.04993182555693E-10</v>
      </c>
      <c r="L1625">
        <v>0.99999995874412595</v>
      </c>
    </row>
    <row r="1626" spans="1:12" x14ac:dyDescent="0.2">
      <c r="A1626" t="s">
        <v>7546</v>
      </c>
      <c r="B1626" t="s">
        <v>7551</v>
      </c>
      <c r="C1626" t="s">
        <v>74</v>
      </c>
      <c r="D1626" t="s">
        <v>6339</v>
      </c>
      <c r="E1626" s="1" t="s">
        <v>16</v>
      </c>
      <c r="F1626" t="s">
        <v>11</v>
      </c>
      <c r="G1626" t="s">
        <v>7555</v>
      </c>
      <c r="H1626" t="s">
        <v>7556</v>
      </c>
      <c r="I1626" t="s">
        <v>7557</v>
      </c>
      <c r="J1626">
        <v>4.0087042959458102E-8</v>
      </c>
      <c r="K1626">
        <v>1.3930080269145299E-5</v>
      </c>
      <c r="L1626">
        <v>0.99998602983268803</v>
      </c>
    </row>
    <row r="1627" spans="1:12" x14ac:dyDescent="0.2">
      <c r="A1627" t="s">
        <v>7546</v>
      </c>
      <c r="B1627" t="s">
        <v>7551</v>
      </c>
      <c r="C1627" t="s">
        <v>500</v>
      </c>
      <c r="D1627" t="s">
        <v>6339</v>
      </c>
      <c r="E1627" s="1" t="s">
        <v>16</v>
      </c>
      <c r="F1627" t="s">
        <v>11</v>
      </c>
      <c r="G1627" t="s">
        <v>7552</v>
      </c>
      <c r="H1627" t="s">
        <v>7553</v>
      </c>
      <c r="I1627" t="s">
        <v>7554</v>
      </c>
      <c r="J1627">
        <v>6.10199746048114E-9</v>
      </c>
      <c r="K1627">
        <v>1.11599145163063E-5</v>
      </c>
      <c r="L1627">
        <v>0.99998883398348604</v>
      </c>
    </row>
    <row r="1628" spans="1:12" x14ac:dyDescent="0.2">
      <c r="A1628" t="s">
        <v>7546</v>
      </c>
      <c r="B1628" t="s">
        <v>7547</v>
      </c>
      <c r="C1628" t="s">
        <v>500</v>
      </c>
      <c r="D1628" t="s">
        <v>6339</v>
      </c>
      <c r="E1628" s="1" t="s">
        <v>16</v>
      </c>
      <c r="F1628" t="s">
        <v>11</v>
      </c>
      <c r="G1628" t="s">
        <v>7548</v>
      </c>
      <c r="H1628" t="s">
        <v>7549</v>
      </c>
      <c r="I1628" t="s">
        <v>7550</v>
      </c>
      <c r="J1628">
        <v>2.6992257261579998E-10</v>
      </c>
      <c r="K1628">
        <v>9.8018431519507592E-6</v>
      </c>
      <c r="L1628">
        <v>0.999990197886926</v>
      </c>
    </row>
    <row r="1629" spans="1:12" x14ac:dyDescent="0.2">
      <c r="A1629" t="s">
        <v>1001</v>
      </c>
      <c r="B1629" t="s">
        <v>4470</v>
      </c>
      <c r="C1629" t="s">
        <v>74</v>
      </c>
      <c r="D1629" t="s">
        <v>4127</v>
      </c>
      <c r="E1629" s="1" t="s">
        <v>16</v>
      </c>
      <c r="F1629" t="s">
        <v>11</v>
      </c>
      <c r="G1629" t="s">
        <v>4471</v>
      </c>
      <c r="H1629" t="s">
        <v>4472</v>
      </c>
      <c r="I1629" t="s">
        <v>4473</v>
      </c>
      <c r="J1629">
        <v>4.9284921078825703E-5</v>
      </c>
      <c r="K1629">
        <v>9.9613570924927801E-8</v>
      </c>
      <c r="L1629">
        <v>0.99995061546535002</v>
      </c>
    </row>
    <row r="1630" spans="1:12" x14ac:dyDescent="0.2">
      <c r="A1630" t="s">
        <v>1001</v>
      </c>
      <c r="B1630" t="s">
        <v>4466</v>
      </c>
      <c r="C1630" t="s">
        <v>74</v>
      </c>
      <c r="D1630" t="s">
        <v>4127</v>
      </c>
      <c r="E1630" s="1" t="s">
        <v>16</v>
      </c>
      <c r="F1630" t="s">
        <v>11</v>
      </c>
      <c r="G1630" t="s">
        <v>4467</v>
      </c>
      <c r="H1630" t="s">
        <v>4468</v>
      </c>
      <c r="I1630" t="s">
        <v>4469</v>
      </c>
      <c r="J1630">
        <v>3.7552505574792499E-6</v>
      </c>
      <c r="K1630">
        <v>9.8627804742642106E-11</v>
      </c>
      <c r="L1630">
        <v>0.99999624465081505</v>
      </c>
    </row>
    <row r="1631" spans="1:12" x14ac:dyDescent="0.2">
      <c r="A1631" t="s">
        <v>1001</v>
      </c>
      <c r="B1631" t="s">
        <v>1002</v>
      </c>
      <c r="C1631" t="s">
        <v>14</v>
      </c>
      <c r="D1631" t="s">
        <v>407</v>
      </c>
      <c r="E1631" s="1" t="s">
        <v>16</v>
      </c>
      <c r="F1631" t="s">
        <v>11</v>
      </c>
      <c r="G1631" t="s">
        <v>1003</v>
      </c>
      <c r="H1631" t="s">
        <v>1004</v>
      </c>
      <c r="I1631" t="s">
        <v>1005</v>
      </c>
      <c r="J1631">
        <v>1.2249800512923899E-6</v>
      </c>
      <c r="K1631">
        <v>1.9691652578258601E-7</v>
      </c>
      <c r="L1631">
        <v>0.99999857810342296</v>
      </c>
    </row>
    <row r="1632" spans="1:12" x14ac:dyDescent="0.2">
      <c r="A1632" t="s">
        <v>262</v>
      </c>
      <c r="B1632" t="s">
        <v>2234</v>
      </c>
      <c r="C1632" t="s">
        <v>14</v>
      </c>
      <c r="D1632" t="s">
        <v>407</v>
      </c>
      <c r="E1632" s="1" t="s">
        <v>16</v>
      </c>
      <c r="F1632" t="s">
        <v>11</v>
      </c>
      <c r="G1632" t="s">
        <v>19</v>
      </c>
      <c r="H1632" t="s">
        <v>2238</v>
      </c>
      <c r="I1632" t="s">
        <v>2239</v>
      </c>
      <c r="J1632">
        <v>1.4253856620618799E-9</v>
      </c>
      <c r="K1632">
        <v>7.1392665889110101E-6</v>
      </c>
      <c r="L1632">
        <v>0.99999285930802495</v>
      </c>
    </row>
    <row r="1633" spans="1:12" x14ac:dyDescent="0.2">
      <c r="A1633" t="s">
        <v>262</v>
      </c>
      <c r="B1633" t="s">
        <v>2244</v>
      </c>
      <c r="C1633" t="s">
        <v>14</v>
      </c>
      <c r="D1633" t="s">
        <v>407</v>
      </c>
      <c r="E1633" s="1" t="s">
        <v>16</v>
      </c>
      <c r="F1633" t="s">
        <v>11</v>
      </c>
      <c r="G1633" t="s">
        <v>2242</v>
      </c>
      <c r="H1633" t="s">
        <v>2245</v>
      </c>
      <c r="I1633" t="s">
        <v>2246</v>
      </c>
      <c r="J1633">
        <v>9.7198749664481492E-10</v>
      </c>
      <c r="K1633">
        <v>3.2581990648929699E-9</v>
      </c>
      <c r="L1633">
        <v>0.99999999576981302</v>
      </c>
    </row>
    <row r="1634" spans="1:12" x14ac:dyDescent="0.2">
      <c r="A1634" t="s">
        <v>262</v>
      </c>
      <c r="B1634" t="s">
        <v>2240</v>
      </c>
      <c r="C1634" t="s">
        <v>14</v>
      </c>
      <c r="D1634" t="s">
        <v>407</v>
      </c>
      <c r="E1634" s="1" t="s">
        <v>16</v>
      </c>
      <c r="F1634" t="s">
        <v>11</v>
      </c>
      <c r="G1634" t="s">
        <v>2241</v>
      </c>
      <c r="H1634" t="s">
        <v>2242</v>
      </c>
      <c r="I1634" t="s">
        <v>2243</v>
      </c>
      <c r="J1634">
        <v>2.6615076271152501E-10</v>
      </c>
      <c r="K1634">
        <v>3.8689361551827197E-8</v>
      </c>
      <c r="L1634">
        <v>0.99999996104448796</v>
      </c>
    </row>
    <row r="1635" spans="1:12" x14ac:dyDescent="0.2">
      <c r="A1635" t="s">
        <v>262</v>
      </c>
      <c r="B1635" t="s">
        <v>2234</v>
      </c>
      <c r="C1635" t="s">
        <v>14</v>
      </c>
      <c r="D1635" t="s">
        <v>407</v>
      </c>
      <c r="E1635" s="1" t="s">
        <v>16</v>
      </c>
      <c r="F1635" t="s">
        <v>11</v>
      </c>
      <c r="G1635" t="s">
        <v>2235</v>
      </c>
      <c r="H1635" t="s">
        <v>2236</v>
      </c>
      <c r="I1635" t="s">
        <v>2237</v>
      </c>
      <c r="J1635">
        <v>8.5723734276192995E-11</v>
      </c>
      <c r="K1635">
        <v>1.27530485654911E-6</v>
      </c>
      <c r="L1635">
        <v>0.99999872460941996</v>
      </c>
    </row>
    <row r="1636" spans="1:12" x14ac:dyDescent="0.2">
      <c r="A1636" t="s">
        <v>262</v>
      </c>
      <c r="B1636" t="s">
        <v>263</v>
      </c>
      <c r="C1636" t="s">
        <v>26</v>
      </c>
      <c r="D1636" t="s">
        <v>96</v>
      </c>
      <c r="E1636" s="1" t="s">
        <v>16</v>
      </c>
      <c r="F1636" t="s">
        <v>10</v>
      </c>
      <c r="G1636" t="s">
        <v>264</v>
      </c>
      <c r="H1636" t="s">
        <v>265</v>
      </c>
      <c r="I1636" t="s">
        <v>19</v>
      </c>
      <c r="J1636">
        <v>1.1580301013601201E-24</v>
      </c>
      <c r="K1636">
        <v>1</v>
      </c>
      <c r="L1636">
        <v>6.2027095991922701E-23</v>
      </c>
    </row>
    <row r="1637" spans="1:12" x14ac:dyDescent="0.2">
      <c r="A1637" t="s">
        <v>262</v>
      </c>
      <c r="B1637" t="s">
        <v>263</v>
      </c>
      <c r="C1637" t="s">
        <v>26</v>
      </c>
      <c r="D1637" t="s">
        <v>96</v>
      </c>
      <c r="E1637" s="1" t="s">
        <v>16</v>
      </c>
      <c r="F1637" t="s">
        <v>10</v>
      </c>
      <c r="G1637" t="s">
        <v>19</v>
      </c>
      <c r="H1637" t="s">
        <v>264</v>
      </c>
      <c r="I1637" t="s">
        <v>265</v>
      </c>
      <c r="J1637">
        <v>3.9913409030293302E-25</v>
      </c>
      <c r="K1637">
        <v>1</v>
      </c>
      <c r="L1637">
        <v>7.51135991804091E-22</v>
      </c>
    </row>
    <row r="1638" spans="1:12" x14ac:dyDescent="0.2">
      <c r="A1638" t="s">
        <v>1237</v>
      </c>
      <c r="B1638" t="s">
        <v>1238</v>
      </c>
      <c r="C1638" t="s">
        <v>74</v>
      </c>
      <c r="D1638" t="s">
        <v>407</v>
      </c>
      <c r="E1638" s="1" t="s">
        <v>16</v>
      </c>
      <c r="F1638" t="s">
        <v>11</v>
      </c>
      <c r="G1638" t="s">
        <v>19</v>
      </c>
      <c r="H1638" t="s">
        <v>1239</v>
      </c>
      <c r="I1638" t="s">
        <v>1240</v>
      </c>
      <c r="J1638">
        <v>4.4544784525106997E-2</v>
      </c>
      <c r="K1638">
        <v>1.4503063878022499E-10</v>
      </c>
      <c r="L1638">
        <v>0.955455215329862</v>
      </c>
    </row>
    <row r="1639" spans="1:12" x14ac:dyDescent="0.2">
      <c r="A1639" t="s">
        <v>1237</v>
      </c>
      <c r="B1639" t="s">
        <v>3218</v>
      </c>
      <c r="C1639" t="s">
        <v>14</v>
      </c>
      <c r="D1639" t="s">
        <v>3036</v>
      </c>
      <c r="E1639" s="1" t="s">
        <v>16</v>
      </c>
      <c r="F1639" t="s">
        <v>10</v>
      </c>
      <c r="G1639" t="s">
        <v>3219</v>
      </c>
      <c r="H1639" t="s">
        <v>3220</v>
      </c>
      <c r="I1639" t="s">
        <v>19</v>
      </c>
      <c r="J1639">
        <v>4.1370693185256202E-14</v>
      </c>
      <c r="K1639">
        <v>0.99999985200500896</v>
      </c>
      <c r="L1639">
        <v>1.47994949987718E-7</v>
      </c>
    </row>
    <row r="1640" spans="1:12" x14ac:dyDescent="0.2">
      <c r="A1640" t="s">
        <v>2265</v>
      </c>
      <c r="B1640" t="s">
        <v>2266</v>
      </c>
      <c r="C1640" t="s">
        <v>26</v>
      </c>
      <c r="D1640" t="s">
        <v>407</v>
      </c>
      <c r="E1640" s="1" t="s">
        <v>16</v>
      </c>
      <c r="F1640" t="s">
        <v>11</v>
      </c>
      <c r="G1640" t="s">
        <v>2267</v>
      </c>
      <c r="H1640" t="s">
        <v>2268</v>
      </c>
      <c r="I1640" t="s">
        <v>2269</v>
      </c>
      <c r="J1640">
        <v>1.2834275754234301E-9</v>
      </c>
      <c r="K1640">
        <v>3.47786635713499E-13</v>
      </c>
      <c r="L1640">
        <v>0.99999999871622502</v>
      </c>
    </row>
    <row r="1641" spans="1:12" x14ac:dyDescent="0.2">
      <c r="A1641" t="s">
        <v>8457</v>
      </c>
      <c r="B1641" t="s">
        <v>8517</v>
      </c>
      <c r="C1641" t="s">
        <v>26</v>
      </c>
      <c r="D1641" t="s">
        <v>6339</v>
      </c>
      <c r="E1641" s="1" t="s">
        <v>16</v>
      </c>
      <c r="F1641" t="s">
        <v>9</v>
      </c>
      <c r="G1641" t="s">
        <v>8518</v>
      </c>
      <c r="H1641" t="s">
        <v>8519</v>
      </c>
      <c r="I1641" t="s">
        <v>8520</v>
      </c>
      <c r="J1641">
        <v>0.999962669746564</v>
      </c>
      <c r="K1641">
        <v>6.10471402903931E-15</v>
      </c>
      <c r="L1641">
        <v>3.7330253430100497E-5</v>
      </c>
    </row>
    <row r="1642" spans="1:12" x14ac:dyDescent="0.2">
      <c r="A1642" t="s">
        <v>8457</v>
      </c>
      <c r="B1642" t="s">
        <v>6664</v>
      </c>
      <c r="C1642" t="s">
        <v>26</v>
      </c>
      <c r="D1642" t="s">
        <v>6339</v>
      </c>
      <c r="E1642" s="1" t="s">
        <v>16</v>
      </c>
      <c r="F1642" t="s">
        <v>9</v>
      </c>
      <c r="G1642" t="s">
        <v>8477</v>
      </c>
      <c r="H1642" t="s">
        <v>8478</v>
      </c>
      <c r="I1642" t="s">
        <v>8479</v>
      </c>
      <c r="J1642">
        <v>0.99991737705346195</v>
      </c>
      <c r="K1642">
        <v>9.7478865222126098E-16</v>
      </c>
      <c r="L1642">
        <v>8.2622946536794795E-5</v>
      </c>
    </row>
    <row r="1643" spans="1:12" x14ac:dyDescent="0.2">
      <c r="A1643" t="s">
        <v>8457</v>
      </c>
      <c r="B1643" t="s">
        <v>8510</v>
      </c>
      <c r="C1643" t="s">
        <v>26</v>
      </c>
      <c r="D1643" t="s">
        <v>6339</v>
      </c>
      <c r="E1643" s="1" t="s">
        <v>16</v>
      </c>
      <c r="F1643" t="s">
        <v>9</v>
      </c>
      <c r="G1643" t="s">
        <v>8514</v>
      </c>
      <c r="H1643" t="s">
        <v>8515</v>
      </c>
      <c r="I1643" t="s">
        <v>8516</v>
      </c>
      <c r="J1643">
        <v>0.999889875050469</v>
      </c>
      <c r="K1643">
        <v>4.9784742020653696E-16</v>
      </c>
      <c r="L1643">
        <v>1.10124949530902E-4</v>
      </c>
    </row>
    <row r="1644" spans="1:12" x14ac:dyDescent="0.2">
      <c r="A1644" t="s">
        <v>8457</v>
      </c>
      <c r="B1644" t="s">
        <v>8480</v>
      </c>
      <c r="C1644" t="s">
        <v>26</v>
      </c>
      <c r="D1644" t="s">
        <v>6339</v>
      </c>
      <c r="E1644" s="1" t="s">
        <v>16</v>
      </c>
      <c r="F1644" t="s">
        <v>9</v>
      </c>
      <c r="G1644" t="s">
        <v>8481</v>
      </c>
      <c r="H1644" t="s">
        <v>8482</v>
      </c>
      <c r="I1644" t="s">
        <v>8483</v>
      </c>
      <c r="J1644">
        <v>0.98850244314600999</v>
      </c>
      <c r="K1644">
        <v>3.7249465225425802E-11</v>
      </c>
      <c r="L1644">
        <v>1.1497556816740299E-2</v>
      </c>
    </row>
    <row r="1645" spans="1:12" x14ac:dyDescent="0.2">
      <c r="A1645" t="s">
        <v>8457</v>
      </c>
      <c r="B1645" t="s">
        <v>8470</v>
      </c>
      <c r="C1645" t="s">
        <v>26</v>
      </c>
      <c r="D1645" t="s">
        <v>6339</v>
      </c>
      <c r="E1645" s="1" t="s">
        <v>16</v>
      </c>
      <c r="F1645" t="s">
        <v>9</v>
      </c>
      <c r="G1645" t="s">
        <v>8471</v>
      </c>
      <c r="H1645" t="s">
        <v>8472</v>
      </c>
      <c r="I1645" t="s">
        <v>8473</v>
      </c>
      <c r="J1645">
        <v>0.96292716441709503</v>
      </c>
      <c r="K1645">
        <v>1.4090402856340701E-10</v>
      </c>
      <c r="L1645">
        <v>3.7072835442000997E-2</v>
      </c>
    </row>
    <row r="1646" spans="1:12" x14ac:dyDescent="0.2">
      <c r="A1646" t="s">
        <v>8457</v>
      </c>
      <c r="B1646" t="s">
        <v>6667</v>
      </c>
      <c r="C1646" t="s">
        <v>26</v>
      </c>
      <c r="D1646" t="s">
        <v>6339</v>
      </c>
      <c r="E1646" s="1" t="s">
        <v>16</v>
      </c>
      <c r="F1646" t="s">
        <v>9</v>
      </c>
      <c r="G1646" t="s">
        <v>8458</v>
      </c>
      <c r="H1646" t="s">
        <v>8459</v>
      </c>
      <c r="I1646" t="s">
        <v>8460</v>
      </c>
      <c r="J1646">
        <v>0.96113534430206504</v>
      </c>
      <c r="K1646">
        <v>1.07415128811082E-5</v>
      </c>
      <c r="L1646">
        <v>3.8853914185054399E-2</v>
      </c>
    </row>
    <row r="1647" spans="1:12" x14ac:dyDescent="0.2">
      <c r="A1647" t="s">
        <v>8457</v>
      </c>
      <c r="B1647" t="s">
        <v>6671</v>
      </c>
      <c r="C1647" t="s">
        <v>26</v>
      </c>
      <c r="D1647" t="s">
        <v>6339</v>
      </c>
      <c r="E1647" s="1" t="s">
        <v>16</v>
      </c>
      <c r="F1647" t="s">
        <v>9</v>
      </c>
      <c r="G1647" t="s">
        <v>8484</v>
      </c>
      <c r="H1647" t="s">
        <v>8485</v>
      </c>
      <c r="I1647" t="s">
        <v>8486</v>
      </c>
      <c r="J1647">
        <v>0.94471370357697604</v>
      </c>
      <c r="K1647">
        <v>2.5544415281460698E-7</v>
      </c>
      <c r="L1647">
        <v>5.5286040978871298E-2</v>
      </c>
    </row>
    <row r="1648" spans="1:12" x14ac:dyDescent="0.2">
      <c r="A1648" t="s">
        <v>8457</v>
      </c>
      <c r="B1648" t="s">
        <v>6664</v>
      </c>
      <c r="C1648" t="s">
        <v>26</v>
      </c>
      <c r="D1648" t="s">
        <v>6339</v>
      </c>
      <c r="E1648" s="1" t="s">
        <v>16</v>
      </c>
      <c r="F1648" t="s">
        <v>9</v>
      </c>
      <c r="G1648" t="s">
        <v>8493</v>
      </c>
      <c r="H1648" t="s">
        <v>8494</v>
      </c>
      <c r="I1648" t="s">
        <v>8495</v>
      </c>
      <c r="J1648">
        <v>0.90211719882779495</v>
      </c>
      <c r="K1648">
        <v>3.5321546975490899E-11</v>
      </c>
      <c r="L1648">
        <v>9.7882801136883496E-2</v>
      </c>
    </row>
    <row r="1649" spans="1:12" x14ac:dyDescent="0.2">
      <c r="A1649" t="s">
        <v>8457</v>
      </c>
      <c r="B1649" t="s">
        <v>8499</v>
      </c>
      <c r="C1649" t="s">
        <v>26</v>
      </c>
      <c r="D1649" t="s">
        <v>6339</v>
      </c>
      <c r="E1649" s="1" t="s">
        <v>16</v>
      </c>
      <c r="F1649" t="s">
        <v>9</v>
      </c>
      <c r="G1649" t="s">
        <v>8507</v>
      </c>
      <c r="H1649" t="s">
        <v>8508</v>
      </c>
      <c r="I1649" t="s">
        <v>8509</v>
      </c>
      <c r="J1649">
        <v>0.68695372785185005</v>
      </c>
      <c r="K1649">
        <v>2.3986700245052902E-12</v>
      </c>
      <c r="L1649">
        <v>0.31304627214575098</v>
      </c>
    </row>
    <row r="1650" spans="1:12" x14ac:dyDescent="0.2">
      <c r="A1650" t="s">
        <v>8457</v>
      </c>
      <c r="B1650" t="s">
        <v>6671</v>
      </c>
      <c r="C1650" t="s">
        <v>26</v>
      </c>
      <c r="D1650" t="s">
        <v>6339</v>
      </c>
      <c r="E1650" s="1" t="s">
        <v>16</v>
      </c>
      <c r="F1650" t="s">
        <v>11</v>
      </c>
      <c r="G1650" t="s">
        <v>19</v>
      </c>
      <c r="H1650" t="s">
        <v>8464</v>
      </c>
      <c r="I1650" t="s">
        <v>8465</v>
      </c>
      <c r="J1650">
        <v>0.40329257260281498</v>
      </c>
      <c r="K1650">
        <v>1.11690837842699E-9</v>
      </c>
      <c r="L1650">
        <v>0.59670742628027695</v>
      </c>
    </row>
    <row r="1651" spans="1:12" x14ac:dyDescent="0.2">
      <c r="A1651" t="s">
        <v>8457</v>
      </c>
      <c r="B1651" t="s">
        <v>6664</v>
      </c>
      <c r="C1651" t="s">
        <v>26</v>
      </c>
      <c r="D1651" t="s">
        <v>6339</v>
      </c>
      <c r="E1651" s="1" t="s">
        <v>16</v>
      </c>
      <c r="F1651" t="s">
        <v>11</v>
      </c>
      <c r="G1651" t="s">
        <v>8496</v>
      </c>
      <c r="H1651" t="s">
        <v>8497</v>
      </c>
      <c r="I1651" t="s">
        <v>8498</v>
      </c>
      <c r="J1651">
        <v>0.303914692054924</v>
      </c>
      <c r="K1651">
        <v>8.6573205682525407E-9</v>
      </c>
      <c r="L1651">
        <v>0.69608529928775498</v>
      </c>
    </row>
    <row r="1652" spans="1:12" x14ac:dyDescent="0.2">
      <c r="A1652" t="s">
        <v>8457</v>
      </c>
      <c r="B1652" t="s">
        <v>8499</v>
      </c>
      <c r="C1652" t="s">
        <v>26</v>
      </c>
      <c r="D1652" t="s">
        <v>6339</v>
      </c>
      <c r="E1652" s="1" t="s">
        <v>16</v>
      </c>
      <c r="F1652" t="s">
        <v>11</v>
      </c>
      <c r="G1652" t="s">
        <v>8503</v>
      </c>
      <c r="H1652" t="s">
        <v>8505</v>
      </c>
      <c r="I1652" t="s">
        <v>8506</v>
      </c>
      <c r="J1652">
        <v>0.251287992048014</v>
      </c>
      <c r="K1652">
        <v>1.78113746235895E-8</v>
      </c>
      <c r="L1652">
        <v>0.74871199014061096</v>
      </c>
    </row>
    <row r="1653" spans="1:12" x14ac:dyDescent="0.2">
      <c r="A1653" t="s">
        <v>8457</v>
      </c>
      <c r="B1653" t="s">
        <v>6671</v>
      </c>
      <c r="C1653" t="s">
        <v>26</v>
      </c>
      <c r="D1653" t="s">
        <v>6339</v>
      </c>
      <c r="E1653" s="1" t="s">
        <v>16</v>
      </c>
      <c r="F1653" t="s">
        <v>11</v>
      </c>
      <c r="G1653" t="s">
        <v>8464</v>
      </c>
      <c r="H1653" t="s">
        <v>8466</v>
      </c>
      <c r="I1653" t="s">
        <v>8467</v>
      </c>
      <c r="J1653">
        <v>9.5498624449213407E-2</v>
      </c>
      <c r="K1653">
        <v>1.31969679561321E-8</v>
      </c>
      <c r="L1653">
        <v>0.90450136235381895</v>
      </c>
    </row>
    <row r="1654" spans="1:12" x14ac:dyDescent="0.2">
      <c r="A1654" t="s">
        <v>8457</v>
      </c>
      <c r="B1654" t="s">
        <v>6664</v>
      </c>
      <c r="C1654" t="s">
        <v>26</v>
      </c>
      <c r="D1654" t="s">
        <v>6339</v>
      </c>
      <c r="E1654" s="1" t="s">
        <v>16</v>
      </c>
      <c r="F1654" t="s">
        <v>11</v>
      </c>
      <c r="G1654" t="s">
        <v>8461</v>
      </c>
      <c r="H1654" t="s">
        <v>8462</v>
      </c>
      <c r="I1654" t="s">
        <v>8463</v>
      </c>
      <c r="J1654">
        <v>5.1153375408549903E-2</v>
      </c>
      <c r="K1654">
        <v>3.5313493219285099E-8</v>
      </c>
      <c r="L1654">
        <v>0.94884658927795695</v>
      </c>
    </row>
    <row r="1655" spans="1:12" x14ac:dyDescent="0.2">
      <c r="A1655" t="s">
        <v>8457</v>
      </c>
      <c r="B1655" t="s">
        <v>8525</v>
      </c>
      <c r="C1655" t="s">
        <v>26</v>
      </c>
      <c r="D1655" t="s">
        <v>6339</v>
      </c>
      <c r="E1655" s="1" t="s">
        <v>16</v>
      </c>
      <c r="F1655" t="s">
        <v>11</v>
      </c>
      <c r="G1655" t="s">
        <v>8526</v>
      </c>
      <c r="H1655" t="s">
        <v>8528</v>
      </c>
      <c r="I1655" t="s">
        <v>8529</v>
      </c>
      <c r="J1655">
        <v>1.2167071766756E-2</v>
      </c>
      <c r="K1655">
        <v>2.0980991080582301E-6</v>
      </c>
      <c r="L1655">
        <v>0.98783083013413597</v>
      </c>
    </row>
    <row r="1656" spans="1:12" x14ac:dyDescent="0.2">
      <c r="A1656" t="s">
        <v>8457</v>
      </c>
      <c r="B1656" t="s">
        <v>6664</v>
      </c>
      <c r="C1656" t="s">
        <v>26</v>
      </c>
      <c r="D1656" t="s">
        <v>6339</v>
      </c>
      <c r="E1656" s="1" t="s">
        <v>16</v>
      </c>
      <c r="F1656" t="s">
        <v>11</v>
      </c>
      <c r="G1656" t="s">
        <v>8538</v>
      </c>
      <c r="H1656" t="s">
        <v>8539</v>
      </c>
      <c r="I1656" t="s">
        <v>8540</v>
      </c>
      <c r="J1656">
        <v>9.6776194697891608E-3</v>
      </c>
      <c r="K1656">
        <v>2.08063411742485E-4</v>
      </c>
      <c r="L1656">
        <v>0.99011431711846798</v>
      </c>
    </row>
    <row r="1657" spans="1:12" x14ac:dyDescent="0.2">
      <c r="A1657" t="s">
        <v>8457</v>
      </c>
      <c r="B1657" t="s">
        <v>8499</v>
      </c>
      <c r="C1657" t="s">
        <v>26</v>
      </c>
      <c r="D1657" t="s">
        <v>6339</v>
      </c>
      <c r="E1657" s="1" t="s">
        <v>16</v>
      </c>
      <c r="F1657" t="s">
        <v>11</v>
      </c>
      <c r="G1657" t="s">
        <v>8501</v>
      </c>
      <c r="H1657" t="s">
        <v>8503</v>
      </c>
      <c r="I1657" t="s">
        <v>8504</v>
      </c>
      <c r="J1657">
        <v>6.3887860763967002E-3</v>
      </c>
      <c r="K1657">
        <v>3.6106966113435098E-8</v>
      </c>
      <c r="L1657">
        <v>0.99361117781663699</v>
      </c>
    </row>
    <row r="1658" spans="1:12" x14ac:dyDescent="0.2">
      <c r="A1658" t="s">
        <v>8457</v>
      </c>
      <c r="B1658" t="s">
        <v>8499</v>
      </c>
      <c r="C1658" t="s">
        <v>26</v>
      </c>
      <c r="D1658" t="s">
        <v>6339</v>
      </c>
      <c r="E1658" s="1" t="s">
        <v>16</v>
      </c>
      <c r="F1658" t="s">
        <v>11</v>
      </c>
      <c r="G1658" t="s">
        <v>8500</v>
      </c>
      <c r="H1658" t="s">
        <v>8501</v>
      </c>
      <c r="I1658" t="s">
        <v>8502</v>
      </c>
      <c r="J1658">
        <v>5.9172773616821299E-3</v>
      </c>
      <c r="K1658">
        <v>4.3689233786706198E-9</v>
      </c>
      <c r="L1658">
        <v>0.99408271826939398</v>
      </c>
    </row>
    <row r="1659" spans="1:12" x14ac:dyDescent="0.2">
      <c r="A1659" t="s">
        <v>8457</v>
      </c>
      <c r="B1659" t="s">
        <v>8541</v>
      </c>
      <c r="C1659" t="s">
        <v>26</v>
      </c>
      <c r="D1659" t="s">
        <v>6339</v>
      </c>
      <c r="E1659" s="1" t="s">
        <v>16</v>
      </c>
      <c r="F1659" t="s">
        <v>11</v>
      </c>
      <c r="G1659" t="s">
        <v>8542</v>
      </c>
      <c r="H1659" t="s">
        <v>8543</v>
      </c>
      <c r="I1659" t="s">
        <v>19</v>
      </c>
      <c r="J1659">
        <v>3.0414382891291E-3</v>
      </c>
      <c r="K1659">
        <v>1.04548039559472E-8</v>
      </c>
      <c r="L1659">
        <v>0.99695855125606703</v>
      </c>
    </row>
    <row r="1660" spans="1:12" x14ac:dyDescent="0.2">
      <c r="A1660" t="s">
        <v>8457</v>
      </c>
      <c r="B1660" t="s">
        <v>6664</v>
      </c>
      <c r="C1660" t="s">
        <v>26</v>
      </c>
      <c r="D1660" t="s">
        <v>6339</v>
      </c>
      <c r="E1660" s="1" t="s">
        <v>16</v>
      </c>
      <c r="F1660" t="s">
        <v>11</v>
      </c>
      <c r="G1660" t="s">
        <v>8474</v>
      </c>
      <c r="H1660" t="s">
        <v>8475</v>
      </c>
      <c r="I1660" t="s">
        <v>8476</v>
      </c>
      <c r="J1660">
        <v>2.6772096792750401E-3</v>
      </c>
      <c r="K1660">
        <v>7.0288441072835802E-10</v>
      </c>
      <c r="L1660">
        <v>0.99732278961784004</v>
      </c>
    </row>
    <row r="1661" spans="1:12" x14ac:dyDescent="0.2">
      <c r="A1661" t="s">
        <v>8457</v>
      </c>
      <c r="B1661" t="s">
        <v>6664</v>
      </c>
      <c r="C1661" t="s">
        <v>26</v>
      </c>
      <c r="D1661" t="s">
        <v>6339</v>
      </c>
      <c r="E1661" s="1" t="s">
        <v>16</v>
      </c>
      <c r="F1661" t="s">
        <v>11</v>
      </c>
      <c r="G1661" t="s">
        <v>8487</v>
      </c>
      <c r="H1661" t="s">
        <v>8488</v>
      </c>
      <c r="I1661" t="s">
        <v>8489</v>
      </c>
      <c r="J1661">
        <v>3.1647967663302998E-4</v>
      </c>
      <c r="K1661">
        <v>1.1886190711212901E-5</v>
      </c>
      <c r="L1661">
        <v>0.99967163413265603</v>
      </c>
    </row>
    <row r="1662" spans="1:12" x14ac:dyDescent="0.2">
      <c r="A1662" t="s">
        <v>8457</v>
      </c>
      <c r="B1662" t="s">
        <v>8525</v>
      </c>
      <c r="C1662" t="s">
        <v>26</v>
      </c>
      <c r="D1662" t="s">
        <v>6339</v>
      </c>
      <c r="E1662" s="1" t="s">
        <v>16</v>
      </c>
      <c r="F1662" t="s">
        <v>11</v>
      </c>
      <c r="G1662" t="s">
        <v>8523</v>
      </c>
      <c r="H1662" t="s">
        <v>8526</v>
      </c>
      <c r="I1662" t="s">
        <v>8527</v>
      </c>
      <c r="J1662">
        <v>1.3419737216308999E-4</v>
      </c>
      <c r="K1662">
        <v>1.4769507904451499E-6</v>
      </c>
      <c r="L1662">
        <v>0.99986432567704597</v>
      </c>
    </row>
    <row r="1663" spans="1:12" x14ac:dyDescent="0.2">
      <c r="A1663" t="s">
        <v>8457</v>
      </c>
      <c r="B1663" t="s">
        <v>8521</v>
      </c>
      <c r="C1663" t="s">
        <v>26</v>
      </c>
      <c r="D1663" t="s">
        <v>6339</v>
      </c>
      <c r="E1663" s="1" t="s">
        <v>16</v>
      </c>
      <c r="F1663" t="s">
        <v>11</v>
      </c>
      <c r="G1663" t="s">
        <v>8522</v>
      </c>
      <c r="H1663" t="s">
        <v>8523</v>
      </c>
      <c r="I1663" t="s">
        <v>8524</v>
      </c>
      <c r="J1663">
        <v>8.3795049669767099E-5</v>
      </c>
      <c r="K1663">
        <v>6.0537227221655102E-7</v>
      </c>
      <c r="L1663">
        <v>0.99991559957805798</v>
      </c>
    </row>
    <row r="1664" spans="1:12" x14ac:dyDescent="0.2">
      <c r="A1664" t="s">
        <v>8457</v>
      </c>
      <c r="B1664" t="s">
        <v>8534</v>
      </c>
      <c r="C1664" t="s">
        <v>26</v>
      </c>
      <c r="D1664" t="s">
        <v>6339</v>
      </c>
      <c r="E1664" s="1" t="s">
        <v>16</v>
      </c>
      <c r="F1664" t="s">
        <v>11</v>
      </c>
      <c r="G1664" t="s">
        <v>8535</v>
      </c>
      <c r="H1664" t="s">
        <v>8536</v>
      </c>
      <c r="I1664" t="s">
        <v>8537</v>
      </c>
      <c r="J1664">
        <v>7.7232503194922994E-5</v>
      </c>
      <c r="K1664">
        <v>8.3378622201080998E-10</v>
      </c>
      <c r="L1664">
        <v>0.99992276666301905</v>
      </c>
    </row>
    <row r="1665" spans="1:12" x14ac:dyDescent="0.2">
      <c r="A1665" t="s">
        <v>8457</v>
      </c>
      <c r="B1665" t="s">
        <v>8510</v>
      </c>
      <c r="C1665" t="s">
        <v>26</v>
      </c>
      <c r="D1665" t="s">
        <v>6339</v>
      </c>
      <c r="E1665" s="1" t="s">
        <v>16</v>
      </c>
      <c r="F1665" t="s">
        <v>11</v>
      </c>
      <c r="G1665" t="s">
        <v>8511</v>
      </c>
      <c r="H1665" t="s">
        <v>8512</v>
      </c>
      <c r="I1665" t="s">
        <v>8513</v>
      </c>
      <c r="J1665">
        <v>7.4380985662816302E-5</v>
      </c>
      <c r="K1665">
        <v>3.1646156078628902E-10</v>
      </c>
      <c r="L1665">
        <v>0.999925618697876</v>
      </c>
    </row>
    <row r="1666" spans="1:12" x14ac:dyDescent="0.2">
      <c r="A1666" t="s">
        <v>8457</v>
      </c>
      <c r="B1666" t="s">
        <v>6664</v>
      </c>
      <c r="C1666" t="s">
        <v>26</v>
      </c>
      <c r="D1666" t="s">
        <v>6339</v>
      </c>
      <c r="E1666" s="1" t="s">
        <v>16</v>
      </c>
      <c r="F1666" t="s">
        <v>11</v>
      </c>
      <c r="G1666" t="s">
        <v>8466</v>
      </c>
      <c r="H1666" t="s">
        <v>8468</v>
      </c>
      <c r="I1666" t="s">
        <v>8469</v>
      </c>
      <c r="J1666">
        <v>5.97134912948381E-5</v>
      </c>
      <c r="K1666">
        <v>3.0986299409557499E-10</v>
      </c>
      <c r="L1666">
        <v>0.99994028619884201</v>
      </c>
    </row>
    <row r="1667" spans="1:12" x14ac:dyDescent="0.2">
      <c r="A1667" t="s">
        <v>8457</v>
      </c>
      <c r="B1667" t="s">
        <v>8530</v>
      </c>
      <c r="C1667" t="s">
        <v>26</v>
      </c>
      <c r="D1667" t="s">
        <v>6339</v>
      </c>
      <c r="E1667" s="1" t="s">
        <v>16</v>
      </c>
      <c r="F1667" t="s">
        <v>11</v>
      </c>
      <c r="G1667" t="s">
        <v>8531</v>
      </c>
      <c r="H1667" t="s">
        <v>8532</v>
      </c>
      <c r="I1667" t="s">
        <v>8533</v>
      </c>
      <c r="J1667">
        <v>1.5748177493985102E-5</v>
      </c>
      <c r="K1667">
        <v>8.0190638540240701E-7</v>
      </c>
      <c r="L1667">
        <v>0.99998344991612098</v>
      </c>
    </row>
    <row r="1668" spans="1:12" x14ac:dyDescent="0.2">
      <c r="A1668" t="s">
        <v>8457</v>
      </c>
      <c r="B1668" t="s">
        <v>6664</v>
      </c>
      <c r="C1668" t="s">
        <v>26</v>
      </c>
      <c r="D1668" t="s">
        <v>6339</v>
      </c>
      <c r="E1668" s="1" t="s">
        <v>16</v>
      </c>
      <c r="F1668" t="s">
        <v>11</v>
      </c>
      <c r="G1668" t="s">
        <v>8490</v>
      </c>
      <c r="H1668" t="s">
        <v>8491</v>
      </c>
      <c r="I1668" t="s">
        <v>8492</v>
      </c>
      <c r="J1668">
        <v>1.7171804460947E-6</v>
      </c>
      <c r="K1668">
        <v>5.9972794747276901E-7</v>
      </c>
      <c r="L1668">
        <v>0.99999768309160597</v>
      </c>
    </row>
    <row r="1669" spans="1:12" x14ac:dyDescent="0.2">
      <c r="A1669" t="s">
        <v>4616</v>
      </c>
      <c r="B1669" t="s">
        <v>4617</v>
      </c>
      <c r="C1669" t="s">
        <v>74</v>
      </c>
      <c r="D1669" t="s">
        <v>4127</v>
      </c>
      <c r="E1669" s="1" t="s">
        <v>16</v>
      </c>
      <c r="F1669" t="s">
        <v>11</v>
      </c>
      <c r="G1669" t="s">
        <v>4618</v>
      </c>
      <c r="H1669" t="s">
        <v>4619</v>
      </c>
      <c r="I1669" t="s">
        <v>4620</v>
      </c>
      <c r="J1669">
        <v>1.1042193256238701E-4</v>
      </c>
      <c r="K1669">
        <v>1.1867807026863401E-9</v>
      </c>
      <c r="L1669">
        <v>0.99988957688065705</v>
      </c>
    </row>
    <row r="1670" spans="1:12" x14ac:dyDescent="0.2">
      <c r="A1670" t="s">
        <v>3107</v>
      </c>
      <c r="B1670" t="s">
        <v>3108</v>
      </c>
      <c r="C1670" t="s">
        <v>14</v>
      </c>
      <c r="D1670" t="s">
        <v>3036</v>
      </c>
      <c r="E1670" s="1" t="s">
        <v>16</v>
      </c>
      <c r="F1670" t="s">
        <v>11</v>
      </c>
      <c r="G1670" t="s">
        <v>19</v>
      </c>
      <c r="H1670" t="s">
        <v>3109</v>
      </c>
      <c r="I1670" t="s">
        <v>3110</v>
      </c>
      <c r="J1670">
        <v>9.2938642112277196E-9</v>
      </c>
      <c r="K1670">
        <v>2.6074227949890501E-2</v>
      </c>
      <c r="L1670">
        <v>0.97392576275624498</v>
      </c>
    </row>
    <row r="1671" spans="1:12" x14ac:dyDescent="0.2">
      <c r="A1671" t="s">
        <v>6310</v>
      </c>
      <c r="B1671" t="s">
        <v>6311</v>
      </c>
      <c r="C1671" t="s">
        <v>74</v>
      </c>
      <c r="D1671" t="s">
        <v>5924</v>
      </c>
      <c r="E1671" s="1" t="s">
        <v>16</v>
      </c>
      <c r="F1671" t="s">
        <v>11</v>
      </c>
      <c r="G1671" t="s">
        <v>6312</v>
      </c>
      <c r="H1671" t="s">
        <v>6313</v>
      </c>
      <c r="I1671" t="s">
        <v>6314</v>
      </c>
      <c r="J1671">
        <v>3.0184626242774401E-6</v>
      </c>
      <c r="K1671">
        <v>3.7448248784063199E-10</v>
      </c>
      <c r="L1671">
        <v>0.99999698116289304</v>
      </c>
    </row>
    <row r="1672" spans="1:12" x14ac:dyDescent="0.2">
      <c r="A1672" t="s">
        <v>6325</v>
      </c>
      <c r="B1672" t="s">
        <v>6326</v>
      </c>
      <c r="C1672" t="s">
        <v>14</v>
      </c>
      <c r="D1672" t="s">
        <v>5924</v>
      </c>
      <c r="E1672" s="1" t="s">
        <v>16</v>
      </c>
      <c r="F1672" t="s">
        <v>11</v>
      </c>
      <c r="G1672" t="s">
        <v>6327</v>
      </c>
      <c r="H1672" t="s">
        <v>6328</v>
      </c>
      <c r="I1672" t="s">
        <v>6329</v>
      </c>
      <c r="J1672">
        <v>1.28613065341562E-6</v>
      </c>
      <c r="K1672">
        <v>2.4661148635212401E-5</v>
      </c>
      <c r="L1672">
        <v>0.99997405272071105</v>
      </c>
    </row>
    <row r="1673" spans="1:12" x14ac:dyDescent="0.2">
      <c r="A1673" t="s">
        <v>877</v>
      </c>
      <c r="B1673" t="s">
        <v>6880</v>
      </c>
      <c r="C1673" t="s">
        <v>74</v>
      </c>
      <c r="D1673" t="s">
        <v>6339</v>
      </c>
      <c r="E1673" s="1" t="s">
        <v>16</v>
      </c>
      <c r="F1673" t="s">
        <v>11</v>
      </c>
      <c r="G1673" t="s">
        <v>6948</v>
      </c>
      <c r="H1673" t="s">
        <v>6950</v>
      </c>
      <c r="I1673" t="s">
        <v>6951</v>
      </c>
      <c r="J1673">
        <v>0.124066379157277</v>
      </c>
      <c r="K1673">
        <v>3.8191459372244698E-5</v>
      </c>
      <c r="L1673">
        <v>0.87589542938335097</v>
      </c>
    </row>
    <row r="1674" spans="1:12" x14ac:dyDescent="0.2">
      <c r="A1674" t="s">
        <v>877</v>
      </c>
      <c r="B1674" t="s">
        <v>6886</v>
      </c>
      <c r="C1674" t="s">
        <v>660</v>
      </c>
      <c r="D1674" t="s">
        <v>6339</v>
      </c>
      <c r="E1674" s="1" t="s">
        <v>16</v>
      </c>
      <c r="F1674" t="s">
        <v>11</v>
      </c>
      <c r="G1674" t="s">
        <v>6887</v>
      </c>
      <c r="H1674" t="s">
        <v>6888</v>
      </c>
      <c r="I1674" t="s">
        <v>6889</v>
      </c>
      <c r="J1674">
        <v>3.85745088996218E-3</v>
      </c>
      <c r="K1674">
        <v>8.0277757441786595E-7</v>
      </c>
      <c r="L1674">
        <v>0.996141746332463</v>
      </c>
    </row>
    <row r="1675" spans="1:12" x14ac:dyDescent="0.2">
      <c r="A1675" t="s">
        <v>877</v>
      </c>
      <c r="B1675" t="s">
        <v>6886</v>
      </c>
      <c r="C1675" t="s">
        <v>660</v>
      </c>
      <c r="D1675" t="s">
        <v>6339</v>
      </c>
      <c r="E1675" s="1" t="s">
        <v>16</v>
      </c>
      <c r="F1675" t="s">
        <v>11</v>
      </c>
      <c r="G1675" t="s">
        <v>6888</v>
      </c>
      <c r="H1675" t="s">
        <v>6889</v>
      </c>
      <c r="I1675" t="s">
        <v>19</v>
      </c>
      <c r="J1675">
        <v>3.7138539053364998E-3</v>
      </c>
      <c r="K1675">
        <v>2.2043754271469999E-5</v>
      </c>
      <c r="L1675">
        <v>0.99626410234039198</v>
      </c>
    </row>
    <row r="1676" spans="1:12" x14ac:dyDescent="0.2">
      <c r="A1676" t="s">
        <v>877</v>
      </c>
      <c r="B1676" t="s">
        <v>6886</v>
      </c>
      <c r="C1676" t="s">
        <v>74</v>
      </c>
      <c r="D1676" t="s">
        <v>6339</v>
      </c>
      <c r="E1676" s="1" t="s">
        <v>16</v>
      </c>
      <c r="F1676" t="s">
        <v>11</v>
      </c>
      <c r="G1676" t="s">
        <v>6931</v>
      </c>
      <c r="H1676" t="s">
        <v>6933</v>
      </c>
      <c r="I1676" t="s">
        <v>6934</v>
      </c>
      <c r="J1676">
        <v>2.3549828981601901E-3</v>
      </c>
      <c r="K1676">
        <v>9.4646433673186891E-10</v>
      </c>
      <c r="L1676">
        <v>0.99764501615537604</v>
      </c>
    </row>
    <row r="1677" spans="1:12" x14ac:dyDescent="0.2">
      <c r="A1677" t="s">
        <v>877</v>
      </c>
      <c r="B1677" t="s">
        <v>6880</v>
      </c>
      <c r="C1677" t="s">
        <v>74</v>
      </c>
      <c r="D1677" t="s">
        <v>6339</v>
      </c>
      <c r="E1677" s="1" t="s">
        <v>16</v>
      </c>
      <c r="F1677" t="s">
        <v>11</v>
      </c>
      <c r="G1677" t="s">
        <v>6930</v>
      </c>
      <c r="H1677" t="s">
        <v>6931</v>
      </c>
      <c r="I1677" t="s">
        <v>6932</v>
      </c>
      <c r="J1677">
        <v>1.00323378514787E-3</v>
      </c>
      <c r="K1677">
        <v>7.2999089832363996E-10</v>
      </c>
      <c r="L1677">
        <v>0.99899676548486105</v>
      </c>
    </row>
    <row r="1678" spans="1:12" x14ac:dyDescent="0.2">
      <c r="A1678" t="s">
        <v>877</v>
      </c>
      <c r="B1678" t="s">
        <v>6880</v>
      </c>
      <c r="C1678" t="s">
        <v>613</v>
      </c>
      <c r="D1678" t="s">
        <v>6339</v>
      </c>
      <c r="E1678" s="1" t="s">
        <v>16</v>
      </c>
      <c r="F1678" t="s">
        <v>11</v>
      </c>
      <c r="G1678" t="s">
        <v>6952</v>
      </c>
      <c r="H1678" t="s">
        <v>6953</v>
      </c>
      <c r="I1678" t="s">
        <v>6954</v>
      </c>
      <c r="J1678">
        <v>7.0433125742326401E-4</v>
      </c>
      <c r="K1678">
        <v>5.27212817107744E-9</v>
      </c>
      <c r="L1678">
        <v>0.99929566347044896</v>
      </c>
    </row>
    <row r="1679" spans="1:12" x14ac:dyDescent="0.2">
      <c r="A1679" t="s">
        <v>877</v>
      </c>
      <c r="B1679" t="s">
        <v>6886</v>
      </c>
      <c r="C1679" t="s">
        <v>74</v>
      </c>
      <c r="D1679" t="s">
        <v>6339</v>
      </c>
      <c r="E1679" s="1" t="s">
        <v>16</v>
      </c>
      <c r="F1679" t="s">
        <v>11</v>
      </c>
      <c r="G1679" t="s">
        <v>6943</v>
      </c>
      <c r="H1679" t="s">
        <v>6945</v>
      </c>
      <c r="I1679" t="s">
        <v>6946</v>
      </c>
      <c r="J1679">
        <v>6.7285299540103996E-4</v>
      </c>
      <c r="K1679">
        <v>6.0466189831479701E-7</v>
      </c>
      <c r="L1679">
        <v>0.99932654234270102</v>
      </c>
    </row>
    <row r="1680" spans="1:12" x14ac:dyDescent="0.2">
      <c r="A1680" t="s">
        <v>877</v>
      </c>
      <c r="B1680" t="s">
        <v>878</v>
      </c>
      <c r="C1680" t="s">
        <v>14</v>
      </c>
      <c r="D1680" t="s">
        <v>407</v>
      </c>
      <c r="E1680" s="1" t="s">
        <v>16</v>
      </c>
      <c r="F1680" t="s">
        <v>11</v>
      </c>
      <c r="G1680" t="s">
        <v>879</v>
      </c>
      <c r="H1680" t="s">
        <v>880</v>
      </c>
      <c r="I1680" t="s">
        <v>881</v>
      </c>
      <c r="J1680">
        <v>4.8926379087758801E-4</v>
      </c>
      <c r="K1680">
        <v>0.13406092163713301</v>
      </c>
      <c r="L1680">
        <v>0.86544981457198999</v>
      </c>
    </row>
    <row r="1681" spans="1:12" x14ac:dyDescent="0.2">
      <c r="A1681" t="s">
        <v>877</v>
      </c>
      <c r="B1681" t="s">
        <v>6886</v>
      </c>
      <c r="C1681" t="s">
        <v>74</v>
      </c>
      <c r="D1681" t="s">
        <v>6339</v>
      </c>
      <c r="E1681" s="1" t="s">
        <v>16</v>
      </c>
      <c r="F1681" t="s">
        <v>11</v>
      </c>
      <c r="G1681" t="s">
        <v>6902</v>
      </c>
      <c r="H1681" t="s">
        <v>6903</v>
      </c>
      <c r="I1681" t="s">
        <v>6904</v>
      </c>
      <c r="J1681">
        <v>3.9305633457746802E-4</v>
      </c>
      <c r="K1681">
        <v>2.0284859711469498E-6</v>
      </c>
      <c r="L1681">
        <v>0.99960491517945105</v>
      </c>
    </row>
    <row r="1682" spans="1:12" x14ac:dyDescent="0.2">
      <c r="A1682" t="s">
        <v>877</v>
      </c>
      <c r="B1682" t="s">
        <v>6923</v>
      </c>
      <c r="C1682" t="s">
        <v>74</v>
      </c>
      <c r="D1682" t="s">
        <v>6339</v>
      </c>
      <c r="E1682" s="1" t="s">
        <v>16</v>
      </c>
      <c r="F1682" t="s">
        <v>11</v>
      </c>
      <c r="G1682" t="s">
        <v>6924</v>
      </c>
      <c r="H1682" t="s">
        <v>6925</v>
      </c>
      <c r="I1682" t="s">
        <v>6926</v>
      </c>
      <c r="J1682">
        <v>3.2400331400346403E-4</v>
      </c>
      <c r="K1682">
        <v>4.1996714407885596E-9</v>
      </c>
      <c r="L1682">
        <v>0.99967599248632499</v>
      </c>
    </row>
    <row r="1683" spans="1:12" x14ac:dyDescent="0.2">
      <c r="A1683" t="s">
        <v>877</v>
      </c>
      <c r="B1683" t="s">
        <v>6923</v>
      </c>
      <c r="C1683" t="s">
        <v>74</v>
      </c>
      <c r="D1683" t="s">
        <v>6339</v>
      </c>
      <c r="E1683" s="1" t="s">
        <v>16</v>
      </c>
      <c r="F1683" t="s">
        <v>11</v>
      </c>
      <c r="G1683" t="s">
        <v>6941</v>
      </c>
      <c r="H1683" t="s">
        <v>6943</v>
      </c>
      <c r="I1683" t="s">
        <v>6944</v>
      </c>
      <c r="J1683">
        <v>9.0183076331533596E-5</v>
      </c>
      <c r="K1683">
        <v>7.0915091934634703E-10</v>
      </c>
      <c r="L1683">
        <v>0.99990981621451802</v>
      </c>
    </row>
    <row r="1684" spans="1:12" x14ac:dyDescent="0.2">
      <c r="A1684" t="s">
        <v>877</v>
      </c>
      <c r="B1684" t="s">
        <v>6886</v>
      </c>
      <c r="C1684" t="s">
        <v>74</v>
      </c>
      <c r="D1684" t="s">
        <v>6339</v>
      </c>
      <c r="E1684" s="1" t="s">
        <v>16</v>
      </c>
      <c r="F1684" t="s">
        <v>11</v>
      </c>
      <c r="G1684" t="s">
        <v>6905</v>
      </c>
      <c r="H1684" t="s">
        <v>6906</v>
      </c>
      <c r="I1684" t="s">
        <v>6907</v>
      </c>
      <c r="J1684">
        <v>4.0260984111746498E-5</v>
      </c>
      <c r="K1684">
        <v>9.1728802101944105E-8</v>
      </c>
      <c r="L1684">
        <v>0.99995964728708597</v>
      </c>
    </row>
    <row r="1685" spans="1:12" x14ac:dyDescent="0.2">
      <c r="A1685" t="s">
        <v>877</v>
      </c>
      <c r="B1685" t="s">
        <v>6880</v>
      </c>
      <c r="C1685" t="s">
        <v>613</v>
      </c>
      <c r="D1685" t="s">
        <v>6339</v>
      </c>
      <c r="E1685" s="1" t="s">
        <v>16</v>
      </c>
      <c r="F1685" t="s">
        <v>11</v>
      </c>
      <c r="G1685" t="s">
        <v>6958</v>
      </c>
      <c r="H1685" t="s">
        <v>6959</v>
      </c>
      <c r="I1685" t="s">
        <v>6960</v>
      </c>
      <c r="J1685">
        <v>2.95735930797714E-5</v>
      </c>
      <c r="K1685">
        <v>1.67825728821273E-8</v>
      </c>
      <c r="L1685">
        <v>0.99997040962434702</v>
      </c>
    </row>
    <row r="1686" spans="1:12" x14ac:dyDescent="0.2">
      <c r="A1686" t="s">
        <v>877</v>
      </c>
      <c r="B1686" t="s">
        <v>6880</v>
      </c>
      <c r="C1686" t="s">
        <v>500</v>
      </c>
      <c r="D1686" t="s">
        <v>6339</v>
      </c>
      <c r="E1686" s="1" t="s">
        <v>16</v>
      </c>
      <c r="F1686" t="s">
        <v>11</v>
      </c>
      <c r="G1686" t="s">
        <v>6882</v>
      </c>
      <c r="H1686" t="s">
        <v>6884</v>
      </c>
      <c r="I1686" t="s">
        <v>6885</v>
      </c>
      <c r="J1686">
        <v>6.1488941169045303E-6</v>
      </c>
      <c r="K1686">
        <v>7.3086611043878796E-6</v>
      </c>
      <c r="L1686">
        <v>0.99998654244477903</v>
      </c>
    </row>
    <row r="1687" spans="1:12" x14ac:dyDescent="0.2">
      <c r="A1687" t="s">
        <v>877</v>
      </c>
      <c r="B1687" t="s">
        <v>6880</v>
      </c>
      <c r="C1687" t="s">
        <v>74</v>
      </c>
      <c r="D1687" t="s">
        <v>6339</v>
      </c>
      <c r="E1687" s="1" t="s">
        <v>16</v>
      </c>
      <c r="F1687" t="s">
        <v>11</v>
      </c>
      <c r="G1687" t="s">
        <v>6940</v>
      </c>
      <c r="H1687" t="s">
        <v>6941</v>
      </c>
      <c r="I1687" t="s">
        <v>6942</v>
      </c>
      <c r="J1687">
        <v>5.5008915922399696E-6</v>
      </c>
      <c r="K1687">
        <v>2.4598140169966802E-10</v>
      </c>
      <c r="L1687">
        <v>0.99999449886242597</v>
      </c>
    </row>
    <row r="1688" spans="1:12" x14ac:dyDescent="0.2">
      <c r="A1688" t="s">
        <v>877</v>
      </c>
      <c r="B1688" t="s">
        <v>6890</v>
      </c>
      <c r="C1688" t="s">
        <v>74</v>
      </c>
      <c r="D1688" t="s">
        <v>6339</v>
      </c>
      <c r="E1688" s="1" t="s">
        <v>16</v>
      </c>
      <c r="F1688" t="s">
        <v>11</v>
      </c>
      <c r="G1688" t="s">
        <v>19</v>
      </c>
      <c r="H1688" t="s">
        <v>6891</v>
      </c>
      <c r="I1688" t="s">
        <v>19</v>
      </c>
      <c r="J1688">
        <v>3.9397778803662801E-6</v>
      </c>
      <c r="K1688">
        <v>6.6403626206975701E-6</v>
      </c>
      <c r="L1688">
        <v>0.99998941985949896</v>
      </c>
    </row>
    <row r="1689" spans="1:12" x14ac:dyDescent="0.2">
      <c r="A1689" t="s">
        <v>877</v>
      </c>
      <c r="B1689" t="s">
        <v>6886</v>
      </c>
      <c r="C1689" t="s">
        <v>74</v>
      </c>
      <c r="D1689" t="s">
        <v>6339</v>
      </c>
      <c r="E1689" s="1" t="s">
        <v>16</v>
      </c>
      <c r="F1689" t="s">
        <v>11</v>
      </c>
      <c r="G1689" t="s">
        <v>6937</v>
      </c>
      <c r="H1689" t="s">
        <v>6938</v>
      </c>
      <c r="I1689" t="s">
        <v>6939</v>
      </c>
      <c r="J1689">
        <v>1.0494943892046501E-6</v>
      </c>
      <c r="K1689">
        <v>7.7020857529947205E-8</v>
      </c>
      <c r="L1689">
        <v>0.99999887348475303</v>
      </c>
    </row>
    <row r="1690" spans="1:12" x14ac:dyDescent="0.2">
      <c r="A1690" t="s">
        <v>877</v>
      </c>
      <c r="B1690" t="s">
        <v>6917</v>
      </c>
      <c r="C1690" t="s">
        <v>74</v>
      </c>
      <c r="D1690" t="s">
        <v>6339</v>
      </c>
      <c r="E1690" s="1" t="s">
        <v>16</v>
      </c>
      <c r="F1690" t="s">
        <v>11</v>
      </c>
      <c r="G1690" t="s">
        <v>6919</v>
      </c>
      <c r="H1690" t="s">
        <v>6921</v>
      </c>
      <c r="I1690" t="s">
        <v>6922</v>
      </c>
      <c r="J1690">
        <v>9.8365551743019692E-7</v>
      </c>
      <c r="K1690">
        <v>3.0997968912977297E-11</v>
      </c>
      <c r="L1690">
        <v>0.99999901631348498</v>
      </c>
    </row>
    <row r="1691" spans="1:12" x14ac:dyDescent="0.2">
      <c r="A1691" t="s">
        <v>877</v>
      </c>
      <c r="B1691" t="s">
        <v>6923</v>
      </c>
      <c r="C1691" t="s">
        <v>74</v>
      </c>
      <c r="D1691" t="s">
        <v>6339</v>
      </c>
      <c r="E1691" s="1" t="s">
        <v>16</v>
      </c>
      <c r="F1691" t="s">
        <v>11</v>
      </c>
      <c r="G1691" t="s">
        <v>6933</v>
      </c>
      <c r="H1691" t="s">
        <v>6935</v>
      </c>
      <c r="I1691" t="s">
        <v>6936</v>
      </c>
      <c r="J1691">
        <v>8.6068627373207696E-7</v>
      </c>
      <c r="K1691">
        <v>1.53167360073106E-9</v>
      </c>
      <c r="L1691">
        <v>0.99999913778205296</v>
      </c>
    </row>
    <row r="1692" spans="1:12" x14ac:dyDescent="0.2">
      <c r="A1692" t="s">
        <v>877</v>
      </c>
      <c r="B1692" t="s">
        <v>6886</v>
      </c>
      <c r="C1692" t="s">
        <v>74</v>
      </c>
      <c r="D1692" t="s">
        <v>6339</v>
      </c>
      <c r="E1692" s="1" t="s">
        <v>16</v>
      </c>
      <c r="F1692" t="s">
        <v>11</v>
      </c>
      <c r="G1692" t="s">
        <v>6947</v>
      </c>
      <c r="H1692" t="s">
        <v>6948</v>
      </c>
      <c r="I1692" t="s">
        <v>6949</v>
      </c>
      <c r="J1692">
        <v>8.5597550049576595E-7</v>
      </c>
      <c r="K1692">
        <v>1.4426346801230499E-9</v>
      </c>
      <c r="L1692">
        <v>0.99999914258186495</v>
      </c>
    </row>
    <row r="1693" spans="1:12" x14ac:dyDescent="0.2">
      <c r="A1693" t="s">
        <v>877</v>
      </c>
      <c r="B1693" t="s">
        <v>6886</v>
      </c>
      <c r="C1693" t="s">
        <v>613</v>
      </c>
      <c r="D1693" t="s">
        <v>6339</v>
      </c>
      <c r="E1693" s="1" t="s">
        <v>16</v>
      </c>
      <c r="F1693" t="s">
        <v>11</v>
      </c>
      <c r="G1693" t="s">
        <v>6955</v>
      </c>
      <c r="H1693" t="s">
        <v>6956</v>
      </c>
      <c r="I1693" t="s">
        <v>6957</v>
      </c>
      <c r="J1693">
        <v>7.9780770701830599E-7</v>
      </c>
      <c r="K1693">
        <v>4.2757478349387504E-9</v>
      </c>
      <c r="L1693">
        <v>0.99999919791654501</v>
      </c>
    </row>
    <row r="1694" spans="1:12" x14ac:dyDescent="0.2">
      <c r="A1694" t="s">
        <v>877</v>
      </c>
      <c r="B1694" t="s">
        <v>6880</v>
      </c>
      <c r="C1694" t="s">
        <v>613</v>
      </c>
      <c r="D1694" t="s">
        <v>6339</v>
      </c>
      <c r="E1694" s="1" t="s">
        <v>16</v>
      </c>
      <c r="F1694" t="s">
        <v>11</v>
      </c>
      <c r="G1694" t="s">
        <v>6961</v>
      </c>
      <c r="H1694" t="s">
        <v>6962</v>
      </c>
      <c r="I1694" t="s">
        <v>6963</v>
      </c>
      <c r="J1694">
        <v>6.2164925707569803E-7</v>
      </c>
      <c r="K1694">
        <v>6.2158571194660703E-9</v>
      </c>
      <c r="L1694">
        <v>0.99999937213488599</v>
      </c>
    </row>
    <row r="1695" spans="1:12" x14ac:dyDescent="0.2">
      <c r="A1695" t="s">
        <v>877</v>
      </c>
      <c r="B1695" t="s">
        <v>6908</v>
      </c>
      <c r="C1695" t="s">
        <v>74</v>
      </c>
      <c r="D1695" t="s">
        <v>6339</v>
      </c>
      <c r="E1695" s="1" t="s">
        <v>16</v>
      </c>
      <c r="F1695" t="s">
        <v>11</v>
      </c>
      <c r="G1695" t="s">
        <v>6910</v>
      </c>
      <c r="H1695" t="s">
        <v>6912</v>
      </c>
      <c r="I1695" t="s">
        <v>6913</v>
      </c>
      <c r="J1695">
        <v>4.3281105305522102E-7</v>
      </c>
      <c r="K1695">
        <v>3.9446730254832996E-9</v>
      </c>
      <c r="L1695">
        <v>0.99999956324427397</v>
      </c>
    </row>
    <row r="1696" spans="1:12" x14ac:dyDescent="0.2">
      <c r="A1696" t="s">
        <v>877</v>
      </c>
      <c r="B1696" t="s">
        <v>6886</v>
      </c>
      <c r="C1696" t="s">
        <v>613</v>
      </c>
      <c r="D1696" t="s">
        <v>6339</v>
      </c>
      <c r="E1696" s="1" t="s">
        <v>16</v>
      </c>
      <c r="F1696" t="s">
        <v>11</v>
      </c>
      <c r="G1696" t="s">
        <v>6962</v>
      </c>
      <c r="H1696" t="s">
        <v>6964</v>
      </c>
      <c r="I1696" t="s">
        <v>6965</v>
      </c>
      <c r="J1696">
        <v>3.9707950867708698E-7</v>
      </c>
      <c r="K1696">
        <v>3.7614683100022102E-12</v>
      </c>
      <c r="L1696">
        <v>0.99999960291672996</v>
      </c>
    </row>
    <row r="1697" spans="1:12" x14ac:dyDescent="0.2">
      <c r="A1697" t="s">
        <v>877</v>
      </c>
      <c r="B1697" t="s">
        <v>6886</v>
      </c>
      <c r="C1697" t="s">
        <v>74</v>
      </c>
      <c r="D1697" t="s">
        <v>6339</v>
      </c>
      <c r="E1697" s="1" t="s">
        <v>16</v>
      </c>
      <c r="F1697" t="s">
        <v>11</v>
      </c>
      <c r="G1697" t="s">
        <v>6899</v>
      </c>
      <c r="H1697" t="s">
        <v>6900</v>
      </c>
      <c r="I1697" t="s">
        <v>6901</v>
      </c>
      <c r="J1697">
        <v>3.63912062779986E-7</v>
      </c>
      <c r="K1697">
        <v>1.9686382205699299E-8</v>
      </c>
      <c r="L1697">
        <v>0.99999961640155499</v>
      </c>
    </row>
    <row r="1698" spans="1:12" x14ac:dyDescent="0.2">
      <c r="A1698" t="s">
        <v>877</v>
      </c>
      <c r="B1698" t="s">
        <v>6908</v>
      </c>
      <c r="C1698" t="s">
        <v>74</v>
      </c>
      <c r="D1698" t="s">
        <v>6339</v>
      </c>
      <c r="E1698" s="1" t="s">
        <v>16</v>
      </c>
      <c r="F1698" t="s">
        <v>11</v>
      </c>
      <c r="G1698" t="s">
        <v>6909</v>
      </c>
      <c r="H1698" t="s">
        <v>6910</v>
      </c>
      <c r="I1698" t="s">
        <v>6911</v>
      </c>
      <c r="J1698">
        <v>2.6380464834859698E-7</v>
      </c>
      <c r="K1698">
        <v>3.4084335142621301E-7</v>
      </c>
      <c r="L1698">
        <v>0.999999395352</v>
      </c>
    </row>
    <row r="1699" spans="1:12" x14ac:dyDescent="0.2">
      <c r="A1699" t="s">
        <v>877</v>
      </c>
      <c r="B1699" t="s">
        <v>6886</v>
      </c>
      <c r="C1699" t="s">
        <v>14</v>
      </c>
      <c r="D1699" t="s">
        <v>6339</v>
      </c>
      <c r="E1699" s="1" t="s">
        <v>16</v>
      </c>
      <c r="F1699" t="s">
        <v>11</v>
      </c>
      <c r="G1699" t="s">
        <v>6970</v>
      </c>
      <c r="H1699" t="s">
        <v>6971</v>
      </c>
      <c r="I1699" t="s">
        <v>6972</v>
      </c>
      <c r="J1699">
        <v>1.9135034392031999E-7</v>
      </c>
      <c r="K1699">
        <v>4.7052490966845697E-9</v>
      </c>
      <c r="L1699">
        <v>0.99999980394440702</v>
      </c>
    </row>
    <row r="1700" spans="1:12" x14ac:dyDescent="0.2">
      <c r="A1700" t="s">
        <v>877</v>
      </c>
      <c r="B1700" t="s">
        <v>6880</v>
      </c>
      <c r="C1700" t="s">
        <v>500</v>
      </c>
      <c r="D1700" t="s">
        <v>6339</v>
      </c>
      <c r="E1700" s="1" t="s">
        <v>16</v>
      </c>
      <c r="F1700" t="s">
        <v>11</v>
      </c>
      <c r="G1700" t="s">
        <v>6881</v>
      </c>
      <c r="H1700" t="s">
        <v>6882</v>
      </c>
      <c r="I1700" t="s">
        <v>6883</v>
      </c>
      <c r="J1700">
        <v>1.6790345857425701E-7</v>
      </c>
      <c r="K1700">
        <v>7.0687757957800999E-6</v>
      </c>
      <c r="L1700">
        <v>0.99999276332074605</v>
      </c>
    </row>
    <row r="1701" spans="1:12" x14ac:dyDescent="0.2">
      <c r="A1701" t="s">
        <v>877</v>
      </c>
      <c r="B1701" t="s">
        <v>6966</v>
      </c>
      <c r="C1701" t="s">
        <v>14</v>
      </c>
      <c r="D1701" t="s">
        <v>6339</v>
      </c>
      <c r="E1701" s="1" t="s">
        <v>16</v>
      </c>
      <c r="F1701" t="s">
        <v>11</v>
      </c>
      <c r="G1701" t="s">
        <v>6967</v>
      </c>
      <c r="H1701" t="s">
        <v>6968</v>
      </c>
      <c r="I1701" t="s">
        <v>6969</v>
      </c>
      <c r="J1701">
        <v>7.3328934983270395E-8</v>
      </c>
      <c r="K1701">
        <v>6.2889342019843598E-9</v>
      </c>
      <c r="L1701">
        <v>0.99999992038213104</v>
      </c>
    </row>
    <row r="1702" spans="1:12" x14ac:dyDescent="0.2">
      <c r="A1702" t="s">
        <v>877</v>
      </c>
      <c r="B1702" t="s">
        <v>6917</v>
      </c>
      <c r="C1702" t="s">
        <v>74</v>
      </c>
      <c r="D1702" t="s">
        <v>6339</v>
      </c>
      <c r="E1702" s="1" t="s">
        <v>16</v>
      </c>
      <c r="F1702" t="s">
        <v>11</v>
      </c>
      <c r="G1702" t="s">
        <v>6918</v>
      </c>
      <c r="H1702" t="s">
        <v>6919</v>
      </c>
      <c r="I1702" t="s">
        <v>6920</v>
      </c>
      <c r="J1702">
        <v>7.9655071620685296E-9</v>
      </c>
      <c r="K1702">
        <v>7.4998671274260798E-9</v>
      </c>
      <c r="L1702">
        <v>0.99999998453462602</v>
      </c>
    </row>
    <row r="1703" spans="1:12" x14ac:dyDescent="0.2">
      <c r="A1703" t="s">
        <v>877</v>
      </c>
      <c r="B1703" t="s">
        <v>6886</v>
      </c>
      <c r="C1703" t="s">
        <v>74</v>
      </c>
      <c r="D1703" t="s">
        <v>6339</v>
      </c>
      <c r="E1703" s="1" t="s">
        <v>16</v>
      </c>
      <c r="F1703" t="s">
        <v>11</v>
      </c>
      <c r="G1703" t="s">
        <v>6927</v>
      </c>
      <c r="H1703" t="s">
        <v>6928</v>
      </c>
      <c r="I1703" t="s">
        <v>6929</v>
      </c>
      <c r="J1703">
        <v>7.1992148187905304E-9</v>
      </c>
      <c r="K1703">
        <v>4.0390093721603302E-7</v>
      </c>
      <c r="L1703">
        <v>0.99999958889984797</v>
      </c>
    </row>
    <row r="1704" spans="1:12" x14ac:dyDescent="0.2">
      <c r="A1704" t="s">
        <v>877</v>
      </c>
      <c r="B1704" t="s">
        <v>6880</v>
      </c>
      <c r="C1704" t="s">
        <v>74</v>
      </c>
      <c r="D1704" t="s">
        <v>6339</v>
      </c>
      <c r="E1704" s="1" t="s">
        <v>16</v>
      </c>
      <c r="F1704" t="s">
        <v>11</v>
      </c>
      <c r="G1704" t="s">
        <v>6914</v>
      </c>
      <c r="H1704" t="s">
        <v>6915</v>
      </c>
      <c r="I1704" t="s">
        <v>6916</v>
      </c>
      <c r="J1704">
        <v>3.4230095292551598E-10</v>
      </c>
      <c r="K1704">
        <v>4.8749582659246003E-12</v>
      </c>
      <c r="L1704">
        <v>0.99999999965282405</v>
      </c>
    </row>
    <row r="1705" spans="1:12" x14ac:dyDescent="0.2">
      <c r="A1705" t="s">
        <v>877</v>
      </c>
      <c r="B1705" t="s">
        <v>6892</v>
      </c>
      <c r="C1705" t="s">
        <v>74</v>
      </c>
      <c r="D1705" t="s">
        <v>6339</v>
      </c>
      <c r="E1705" s="1" t="s">
        <v>16</v>
      </c>
      <c r="F1705" t="s">
        <v>11</v>
      </c>
      <c r="G1705" t="s">
        <v>6896</v>
      </c>
      <c r="H1705" t="s">
        <v>6897</v>
      </c>
      <c r="I1705" t="s">
        <v>6898</v>
      </c>
      <c r="J1705">
        <v>2.5399836691318398E-10</v>
      </c>
      <c r="K1705">
        <v>1.08822406636408E-7</v>
      </c>
      <c r="L1705">
        <v>0.99999989092359498</v>
      </c>
    </row>
    <row r="1706" spans="1:12" x14ac:dyDescent="0.2">
      <c r="A1706" t="s">
        <v>877</v>
      </c>
      <c r="B1706" t="s">
        <v>6892</v>
      </c>
      <c r="C1706" t="s">
        <v>74</v>
      </c>
      <c r="D1706" t="s">
        <v>6339</v>
      </c>
      <c r="E1706" s="1" t="s">
        <v>16</v>
      </c>
      <c r="F1706" t="s">
        <v>11</v>
      </c>
      <c r="G1706" t="s">
        <v>6893</v>
      </c>
      <c r="H1706" t="s">
        <v>6894</v>
      </c>
      <c r="I1706" t="s">
        <v>6895</v>
      </c>
      <c r="J1706">
        <v>1.2237058570798299E-10</v>
      </c>
      <c r="K1706">
        <v>3.5784562751963702E-8</v>
      </c>
      <c r="L1706">
        <v>0.99999996409306702</v>
      </c>
    </row>
    <row r="1707" spans="1:12" x14ac:dyDescent="0.2">
      <c r="A1707" t="s">
        <v>5502</v>
      </c>
      <c r="B1707" t="s">
        <v>4284</v>
      </c>
      <c r="C1707" t="s">
        <v>14</v>
      </c>
      <c r="D1707" t="s">
        <v>4127</v>
      </c>
      <c r="E1707" s="1" t="s">
        <v>16</v>
      </c>
      <c r="F1707" t="s">
        <v>11</v>
      </c>
      <c r="G1707" t="s">
        <v>5509</v>
      </c>
      <c r="H1707" t="s">
        <v>5510</v>
      </c>
      <c r="I1707" t="s">
        <v>5511</v>
      </c>
      <c r="J1707">
        <v>3.37510765497345E-4</v>
      </c>
      <c r="K1707">
        <v>2.0048026031293399E-7</v>
      </c>
      <c r="L1707">
        <v>0.99966228875424201</v>
      </c>
    </row>
    <row r="1708" spans="1:12" x14ac:dyDescent="0.2">
      <c r="A1708" t="s">
        <v>5502</v>
      </c>
      <c r="B1708" t="s">
        <v>5503</v>
      </c>
      <c r="C1708" t="s">
        <v>14</v>
      </c>
      <c r="D1708" t="s">
        <v>4127</v>
      </c>
      <c r="E1708" s="1" t="s">
        <v>16</v>
      </c>
      <c r="F1708" t="s">
        <v>11</v>
      </c>
      <c r="G1708" t="s">
        <v>5504</v>
      </c>
      <c r="H1708" t="s">
        <v>5505</v>
      </c>
      <c r="I1708" t="s">
        <v>5506</v>
      </c>
      <c r="J1708">
        <v>6.8675722334123299E-8</v>
      </c>
      <c r="K1708">
        <v>1.08183781692217E-9</v>
      </c>
      <c r="L1708">
        <v>0.99999993024244005</v>
      </c>
    </row>
    <row r="1709" spans="1:12" x14ac:dyDescent="0.2">
      <c r="A1709" t="s">
        <v>5502</v>
      </c>
      <c r="B1709" t="s">
        <v>5155</v>
      </c>
      <c r="C1709" t="s">
        <v>14</v>
      </c>
      <c r="D1709" t="s">
        <v>4127</v>
      </c>
      <c r="E1709" s="1" t="s">
        <v>16</v>
      </c>
      <c r="F1709" t="s">
        <v>11</v>
      </c>
      <c r="G1709" t="s">
        <v>5505</v>
      </c>
      <c r="H1709" t="s">
        <v>5507</v>
      </c>
      <c r="I1709" t="s">
        <v>5508</v>
      </c>
      <c r="J1709">
        <v>6.7437915032327099E-8</v>
      </c>
      <c r="K1709">
        <v>3.5462714747434698E-12</v>
      </c>
      <c r="L1709">
        <v>0.99999993255853903</v>
      </c>
    </row>
    <row r="1710" spans="1:12" x14ac:dyDescent="0.2">
      <c r="A1710" t="s">
        <v>5502</v>
      </c>
      <c r="B1710" t="s">
        <v>4292</v>
      </c>
      <c r="C1710" t="s">
        <v>14</v>
      </c>
      <c r="D1710" t="s">
        <v>4127</v>
      </c>
      <c r="E1710" s="1" t="s">
        <v>16</v>
      </c>
      <c r="F1710" t="s">
        <v>11</v>
      </c>
      <c r="G1710" t="s">
        <v>5512</v>
      </c>
      <c r="H1710" t="s">
        <v>5513</v>
      </c>
      <c r="I1710" t="s">
        <v>5514</v>
      </c>
      <c r="J1710">
        <v>4.4261216054041398E-9</v>
      </c>
      <c r="K1710">
        <v>1.9077844113457601E-11</v>
      </c>
      <c r="L1710">
        <v>0.99999999555480001</v>
      </c>
    </row>
    <row r="1711" spans="1:12" x14ac:dyDescent="0.2">
      <c r="A1711" t="s">
        <v>3360</v>
      </c>
      <c r="B1711" t="s">
        <v>3361</v>
      </c>
      <c r="C1711" t="s">
        <v>14</v>
      </c>
      <c r="D1711" t="s">
        <v>3036</v>
      </c>
      <c r="E1711" s="1" t="s">
        <v>16</v>
      </c>
      <c r="F1711" t="s">
        <v>11</v>
      </c>
      <c r="G1711" t="s">
        <v>19</v>
      </c>
      <c r="H1711" t="s">
        <v>3362</v>
      </c>
      <c r="I1711" t="s">
        <v>19</v>
      </c>
      <c r="J1711">
        <v>2.6985316508944202E-13</v>
      </c>
      <c r="K1711">
        <v>3.2683420422730397E-2</v>
      </c>
      <c r="L1711">
        <v>0.96731657957700001</v>
      </c>
    </row>
    <row r="1712" spans="1:12" x14ac:dyDescent="0.2">
      <c r="A1712" t="s">
        <v>2733</v>
      </c>
      <c r="B1712" t="s">
        <v>2734</v>
      </c>
      <c r="C1712" t="s">
        <v>14</v>
      </c>
      <c r="D1712" t="s">
        <v>407</v>
      </c>
      <c r="E1712" s="1" t="s">
        <v>16</v>
      </c>
      <c r="F1712" t="s">
        <v>10</v>
      </c>
      <c r="G1712" t="s">
        <v>19</v>
      </c>
      <c r="H1712" t="s">
        <v>2735</v>
      </c>
      <c r="I1712" t="s">
        <v>19</v>
      </c>
      <c r="J1712">
        <v>8.92291705645254E-10</v>
      </c>
      <c r="K1712">
        <v>0.99999830736196305</v>
      </c>
      <c r="L1712">
        <v>1.69174574555575E-6</v>
      </c>
    </row>
    <row r="1713" spans="1:12" x14ac:dyDescent="0.2">
      <c r="A1713" t="s">
        <v>1389</v>
      </c>
      <c r="B1713" t="s">
        <v>1390</v>
      </c>
      <c r="C1713" t="s">
        <v>74</v>
      </c>
      <c r="D1713" t="s">
        <v>407</v>
      </c>
      <c r="E1713" s="1" t="s">
        <v>16</v>
      </c>
      <c r="F1713" t="s">
        <v>11</v>
      </c>
      <c r="G1713" t="s">
        <v>1391</v>
      </c>
      <c r="H1713" t="s">
        <v>1392</v>
      </c>
      <c r="I1713" t="s">
        <v>19</v>
      </c>
      <c r="J1713">
        <v>1.10398578558779E-3</v>
      </c>
      <c r="K1713">
        <v>5.4338616886446898E-7</v>
      </c>
      <c r="L1713">
        <v>0.99889547082824304</v>
      </c>
    </row>
    <row r="1714" spans="1:12" x14ac:dyDescent="0.2">
      <c r="A1714" t="s">
        <v>1389</v>
      </c>
      <c r="B1714" t="s">
        <v>1390</v>
      </c>
      <c r="C1714" t="s">
        <v>14</v>
      </c>
      <c r="D1714" t="s">
        <v>407</v>
      </c>
      <c r="E1714" s="1" t="s">
        <v>16</v>
      </c>
      <c r="F1714" t="s">
        <v>11</v>
      </c>
      <c r="G1714" t="s">
        <v>1395</v>
      </c>
      <c r="H1714" t="s">
        <v>1397</v>
      </c>
      <c r="I1714" t="s">
        <v>1398</v>
      </c>
      <c r="J1714">
        <v>8.8463603392481904E-5</v>
      </c>
      <c r="K1714">
        <v>6.3619287009646797E-3</v>
      </c>
      <c r="L1714">
        <v>0.99354960769564304</v>
      </c>
    </row>
    <row r="1715" spans="1:12" x14ac:dyDescent="0.2">
      <c r="A1715" t="s">
        <v>1389</v>
      </c>
      <c r="B1715" t="s">
        <v>1393</v>
      </c>
      <c r="C1715" t="s">
        <v>74</v>
      </c>
      <c r="D1715" t="s">
        <v>407</v>
      </c>
      <c r="E1715" s="1" t="s">
        <v>16</v>
      </c>
      <c r="F1715" t="s">
        <v>11</v>
      </c>
      <c r="G1715" t="s">
        <v>1394</v>
      </c>
      <c r="H1715" t="s">
        <v>1395</v>
      </c>
      <c r="I1715" t="s">
        <v>1396</v>
      </c>
      <c r="J1715">
        <v>5.4739568853860698E-6</v>
      </c>
      <c r="K1715">
        <v>4.7976813133407703E-12</v>
      </c>
      <c r="L1715">
        <v>0.99999452603831696</v>
      </c>
    </row>
    <row r="1716" spans="1:12" x14ac:dyDescent="0.2">
      <c r="A1716" t="s">
        <v>774</v>
      </c>
      <c r="B1716" t="s">
        <v>5982</v>
      </c>
      <c r="C1716" t="s">
        <v>74</v>
      </c>
      <c r="D1716" t="s">
        <v>5924</v>
      </c>
      <c r="E1716" s="1" t="s">
        <v>16</v>
      </c>
      <c r="F1716" t="s">
        <v>11</v>
      </c>
      <c r="G1716" t="s">
        <v>19</v>
      </c>
      <c r="H1716" t="s">
        <v>5983</v>
      </c>
      <c r="I1716" t="s">
        <v>5984</v>
      </c>
      <c r="J1716">
        <v>7.2607607183242898E-7</v>
      </c>
      <c r="K1716">
        <v>8.6136796821788408E-6</v>
      </c>
      <c r="L1716">
        <v>0.99999066024424599</v>
      </c>
    </row>
    <row r="1717" spans="1:12" x14ac:dyDescent="0.2">
      <c r="A1717" t="s">
        <v>774</v>
      </c>
      <c r="B1717" t="s">
        <v>779</v>
      </c>
      <c r="C1717" t="s">
        <v>74</v>
      </c>
      <c r="D1717" t="s">
        <v>407</v>
      </c>
      <c r="E1717" s="1" t="s">
        <v>16</v>
      </c>
      <c r="F1717" t="s">
        <v>11</v>
      </c>
      <c r="G1717" t="s">
        <v>780</v>
      </c>
      <c r="H1717" t="s">
        <v>781</v>
      </c>
      <c r="I1717" t="s">
        <v>19</v>
      </c>
      <c r="J1717">
        <v>2.7022243748960298E-7</v>
      </c>
      <c r="K1717">
        <v>1.8858246226786301E-6</v>
      </c>
      <c r="L1717">
        <v>0.99999784395294</v>
      </c>
    </row>
    <row r="1718" spans="1:12" x14ac:dyDescent="0.2">
      <c r="A1718" t="s">
        <v>774</v>
      </c>
      <c r="B1718" t="s">
        <v>782</v>
      </c>
      <c r="C1718" t="s">
        <v>74</v>
      </c>
      <c r="D1718" t="s">
        <v>407</v>
      </c>
      <c r="E1718" s="1" t="s">
        <v>16</v>
      </c>
      <c r="F1718" t="s">
        <v>11</v>
      </c>
      <c r="G1718" t="s">
        <v>19</v>
      </c>
      <c r="H1718" t="s">
        <v>783</v>
      </c>
      <c r="I1718" t="s">
        <v>784</v>
      </c>
      <c r="J1718">
        <v>6.66320487422224E-8</v>
      </c>
      <c r="K1718">
        <v>6.0002119711318497E-2</v>
      </c>
      <c r="L1718">
        <v>0.93999781365663304</v>
      </c>
    </row>
    <row r="1719" spans="1:12" x14ac:dyDescent="0.2">
      <c r="A1719" t="s">
        <v>774</v>
      </c>
      <c r="B1719" t="s">
        <v>785</v>
      </c>
      <c r="C1719" t="s">
        <v>74</v>
      </c>
      <c r="D1719" t="s">
        <v>407</v>
      </c>
      <c r="E1719" s="1" t="s">
        <v>16</v>
      </c>
      <c r="F1719" t="s">
        <v>11</v>
      </c>
      <c r="G1719" t="s">
        <v>783</v>
      </c>
      <c r="H1719" t="s">
        <v>784</v>
      </c>
      <c r="I1719" t="s">
        <v>19</v>
      </c>
      <c r="J1719">
        <v>4.7097987085490501E-8</v>
      </c>
      <c r="K1719">
        <v>5.0360792718127604E-3</v>
      </c>
      <c r="L1719">
        <v>0.9949638736302</v>
      </c>
    </row>
    <row r="1720" spans="1:12" x14ac:dyDescent="0.2">
      <c r="A1720" t="s">
        <v>774</v>
      </c>
      <c r="B1720" t="s">
        <v>775</v>
      </c>
      <c r="C1720" t="s">
        <v>14</v>
      </c>
      <c r="D1720" t="s">
        <v>407</v>
      </c>
      <c r="E1720" s="1" t="s">
        <v>16</v>
      </c>
      <c r="F1720" t="s">
        <v>11</v>
      </c>
      <c r="G1720" t="s">
        <v>776</v>
      </c>
      <c r="H1720" t="s">
        <v>777</v>
      </c>
      <c r="I1720" t="s">
        <v>778</v>
      </c>
      <c r="J1720">
        <v>7.0768649349377998E-9</v>
      </c>
      <c r="K1720">
        <v>2.4081078404100198E-3</v>
      </c>
      <c r="L1720">
        <v>0.99759188508272501</v>
      </c>
    </row>
    <row r="1721" spans="1:12" x14ac:dyDescent="0.2">
      <c r="A1721" t="s">
        <v>576</v>
      </c>
      <c r="B1721" t="s">
        <v>577</v>
      </c>
      <c r="C1721" t="s">
        <v>14</v>
      </c>
      <c r="D1721" t="s">
        <v>407</v>
      </c>
      <c r="E1721" s="1" t="s">
        <v>16</v>
      </c>
      <c r="F1721" t="s">
        <v>11</v>
      </c>
      <c r="G1721" t="s">
        <v>578</v>
      </c>
      <c r="H1721" t="s">
        <v>579</v>
      </c>
      <c r="I1721" t="s">
        <v>580</v>
      </c>
      <c r="J1721">
        <v>9.7459097796231495E-9</v>
      </c>
      <c r="K1721">
        <v>9.7980115836754905E-8</v>
      </c>
      <c r="L1721">
        <v>0.99999989227397401</v>
      </c>
    </row>
    <row r="1722" spans="1:12" x14ac:dyDescent="0.2">
      <c r="A1722" t="s">
        <v>1733</v>
      </c>
      <c r="B1722" t="s">
        <v>1734</v>
      </c>
      <c r="C1722" t="s">
        <v>14</v>
      </c>
      <c r="D1722" t="s">
        <v>407</v>
      </c>
      <c r="E1722" s="1" t="s">
        <v>16</v>
      </c>
      <c r="F1722" t="s">
        <v>10</v>
      </c>
      <c r="G1722" t="s">
        <v>19</v>
      </c>
      <c r="H1722" t="s">
        <v>1735</v>
      </c>
      <c r="I1722" t="s">
        <v>1736</v>
      </c>
      <c r="J1722">
        <v>1.1178814979752001E-6</v>
      </c>
      <c r="K1722">
        <v>0.97598352939463695</v>
      </c>
      <c r="L1722">
        <v>2.4015352723865398E-2</v>
      </c>
    </row>
    <row r="1723" spans="1:12" x14ac:dyDescent="0.2">
      <c r="A1723" t="s">
        <v>1733</v>
      </c>
      <c r="B1723" t="s">
        <v>1737</v>
      </c>
      <c r="C1723" t="s">
        <v>14</v>
      </c>
      <c r="D1723" t="s">
        <v>407</v>
      </c>
      <c r="E1723" s="1" t="s">
        <v>16</v>
      </c>
      <c r="F1723" t="s">
        <v>10</v>
      </c>
      <c r="G1723" t="s">
        <v>1738</v>
      </c>
      <c r="H1723" t="s">
        <v>1739</v>
      </c>
      <c r="I1723" t="s">
        <v>1740</v>
      </c>
      <c r="J1723">
        <v>3.64374199984989E-10</v>
      </c>
      <c r="K1723">
        <v>0.99813908680555696</v>
      </c>
      <c r="L1723">
        <v>1.86091283006849E-3</v>
      </c>
    </row>
    <row r="1724" spans="1:12" x14ac:dyDescent="0.2">
      <c r="A1724" t="s">
        <v>5977</v>
      </c>
      <c r="B1724" t="s">
        <v>5978</v>
      </c>
      <c r="C1724" t="s">
        <v>14</v>
      </c>
      <c r="D1724" t="s">
        <v>5924</v>
      </c>
      <c r="E1724" s="1" t="s">
        <v>16</v>
      </c>
      <c r="F1724" t="s">
        <v>11</v>
      </c>
      <c r="G1724" t="s">
        <v>5979</v>
      </c>
      <c r="H1724" t="s">
        <v>5980</v>
      </c>
      <c r="I1724" t="s">
        <v>5981</v>
      </c>
      <c r="J1724">
        <v>8.31001361448949E-10</v>
      </c>
      <c r="K1724">
        <v>1.2944327895211001E-6</v>
      </c>
      <c r="L1724">
        <v>0.999998704736209</v>
      </c>
    </row>
    <row r="1725" spans="1:12" x14ac:dyDescent="0.2">
      <c r="A1725" t="s">
        <v>3576</v>
      </c>
      <c r="B1725" t="s">
        <v>3577</v>
      </c>
      <c r="C1725" t="s">
        <v>500</v>
      </c>
      <c r="D1725" t="s">
        <v>3036</v>
      </c>
      <c r="E1725" s="1" t="s">
        <v>16</v>
      </c>
      <c r="F1725" t="s">
        <v>11</v>
      </c>
      <c r="G1725" t="s">
        <v>3578</v>
      </c>
      <c r="H1725" t="s">
        <v>3579</v>
      </c>
      <c r="I1725" t="s">
        <v>3580</v>
      </c>
      <c r="J1725">
        <v>1.19221656939065E-11</v>
      </c>
      <c r="K1725">
        <v>2.01342748122171E-3</v>
      </c>
      <c r="L1725">
        <v>0.99798657250685596</v>
      </c>
    </row>
    <row r="1726" spans="1:12" x14ac:dyDescent="0.2">
      <c r="A1726" t="s">
        <v>3576</v>
      </c>
      <c r="B1726" t="s">
        <v>3581</v>
      </c>
      <c r="C1726" t="s">
        <v>14</v>
      </c>
      <c r="D1726" t="s">
        <v>3036</v>
      </c>
      <c r="E1726" s="1" t="s">
        <v>16</v>
      </c>
      <c r="F1726" t="s">
        <v>10</v>
      </c>
      <c r="G1726" t="s">
        <v>3582</v>
      </c>
      <c r="H1726" t="s">
        <v>3583</v>
      </c>
      <c r="I1726" t="s">
        <v>3584</v>
      </c>
      <c r="J1726">
        <v>7.4935732422419193E-12</v>
      </c>
      <c r="K1726">
        <v>0.99953712248439597</v>
      </c>
      <c r="L1726">
        <v>4.62877508110617E-4</v>
      </c>
    </row>
    <row r="1727" spans="1:12" x14ac:dyDescent="0.2">
      <c r="A1727" t="s">
        <v>5894</v>
      </c>
      <c r="B1727" t="s">
        <v>5895</v>
      </c>
      <c r="C1727" t="s">
        <v>14</v>
      </c>
      <c r="D1727" t="s">
        <v>5869</v>
      </c>
      <c r="E1727" s="1" t="s">
        <v>16</v>
      </c>
      <c r="F1727" t="s">
        <v>10</v>
      </c>
      <c r="G1727" t="s">
        <v>5896</v>
      </c>
      <c r="H1727" t="s">
        <v>5897</v>
      </c>
      <c r="I1727" t="s">
        <v>19</v>
      </c>
      <c r="J1727">
        <v>7.0649599634151206E-14</v>
      </c>
      <c r="K1727">
        <v>0.99999999990286004</v>
      </c>
      <c r="L1727">
        <v>9.7069340097648801E-11</v>
      </c>
    </row>
    <row r="1728" spans="1:12" x14ac:dyDescent="0.2">
      <c r="A1728" t="s">
        <v>960</v>
      </c>
      <c r="B1728" t="s">
        <v>961</v>
      </c>
      <c r="C1728" t="s">
        <v>14</v>
      </c>
      <c r="D1728" t="s">
        <v>407</v>
      </c>
      <c r="E1728" s="1" t="s">
        <v>16</v>
      </c>
      <c r="F1728" t="s">
        <v>11</v>
      </c>
      <c r="G1728" t="s">
        <v>962</v>
      </c>
      <c r="H1728" t="s">
        <v>963</v>
      </c>
      <c r="I1728" t="s">
        <v>964</v>
      </c>
      <c r="J1728">
        <v>6.8627242214005196E-9</v>
      </c>
      <c r="K1728">
        <v>2.8508092261586901E-4</v>
      </c>
      <c r="L1728">
        <v>0.99971491221466002</v>
      </c>
    </row>
    <row r="1729" spans="1:12" x14ac:dyDescent="0.2">
      <c r="A1729" t="s">
        <v>5179</v>
      </c>
      <c r="B1729" t="s">
        <v>5180</v>
      </c>
      <c r="C1729" t="s">
        <v>613</v>
      </c>
      <c r="D1729" t="s">
        <v>4127</v>
      </c>
      <c r="E1729" s="1" t="s">
        <v>16</v>
      </c>
      <c r="F1729" t="s">
        <v>11</v>
      </c>
      <c r="G1729" t="s">
        <v>5186</v>
      </c>
      <c r="H1729" t="s">
        <v>5187</v>
      </c>
      <c r="I1729" t="s">
        <v>5188</v>
      </c>
      <c r="J1729">
        <v>7.3225779946983593E-2</v>
      </c>
      <c r="K1729">
        <v>2.19822965289825E-6</v>
      </c>
      <c r="L1729">
        <v>0.92677202182336405</v>
      </c>
    </row>
    <row r="1730" spans="1:12" x14ac:dyDescent="0.2">
      <c r="A1730" t="s">
        <v>5179</v>
      </c>
      <c r="B1730" t="s">
        <v>5180</v>
      </c>
      <c r="C1730" t="s">
        <v>613</v>
      </c>
      <c r="D1730" t="s">
        <v>4127</v>
      </c>
      <c r="E1730" s="1" t="s">
        <v>16</v>
      </c>
      <c r="F1730" t="s">
        <v>11</v>
      </c>
      <c r="G1730" t="s">
        <v>5194</v>
      </c>
      <c r="H1730" t="s">
        <v>5195</v>
      </c>
      <c r="I1730" t="s">
        <v>5196</v>
      </c>
      <c r="J1730">
        <v>2.3848375818394199E-3</v>
      </c>
      <c r="K1730">
        <v>4.6763044504844699E-7</v>
      </c>
      <c r="L1730">
        <v>0.99761469478771503</v>
      </c>
    </row>
    <row r="1731" spans="1:12" x14ac:dyDescent="0.2">
      <c r="A1731" t="s">
        <v>5179</v>
      </c>
      <c r="B1731" t="s">
        <v>5180</v>
      </c>
      <c r="C1731" t="s">
        <v>613</v>
      </c>
      <c r="D1731" t="s">
        <v>4127</v>
      </c>
      <c r="E1731" s="1" t="s">
        <v>16</v>
      </c>
      <c r="F1731" t="s">
        <v>11</v>
      </c>
      <c r="G1731" t="s">
        <v>5197</v>
      </c>
      <c r="H1731" t="s">
        <v>5198</v>
      </c>
      <c r="I1731" t="s">
        <v>5199</v>
      </c>
      <c r="J1731">
        <v>2.1031616845647201E-3</v>
      </c>
      <c r="K1731">
        <v>2.8289085196985902E-9</v>
      </c>
      <c r="L1731">
        <v>0.99789683548652697</v>
      </c>
    </row>
    <row r="1732" spans="1:12" x14ac:dyDescent="0.2">
      <c r="A1732" t="s">
        <v>5179</v>
      </c>
      <c r="B1732" t="s">
        <v>5180</v>
      </c>
      <c r="C1732" t="s">
        <v>613</v>
      </c>
      <c r="D1732" t="s">
        <v>4127</v>
      </c>
      <c r="E1732" s="1" t="s">
        <v>16</v>
      </c>
      <c r="F1732" t="s">
        <v>11</v>
      </c>
      <c r="G1732" t="s">
        <v>5189</v>
      </c>
      <c r="H1732" t="s">
        <v>5190</v>
      </c>
      <c r="I1732" t="s">
        <v>5191</v>
      </c>
      <c r="J1732">
        <v>1.66903887518365E-3</v>
      </c>
      <c r="K1732">
        <v>4.88797342909193E-9</v>
      </c>
      <c r="L1732">
        <v>0.99833095623684298</v>
      </c>
    </row>
    <row r="1733" spans="1:12" x14ac:dyDescent="0.2">
      <c r="A1733" t="s">
        <v>5179</v>
      </c>
      <c r="B1733" t="s">
        <v>5180</v>
      </c>
      <c r="C1733" t="s">
        <v>613</v>
      </c>
      <c r="D1733" t="s">
        <v>4127</v>
      </c>
      <c r="E1733" s="1" t="s">
        <v>16</v>
      </c>
      <c r="F1733" t="s">
        <v>11</v>
      </c>
      <c r="G1733" t="s">
        <v>5190</v>
      </c>
      <c r="H1733" t="s">
        <v>5192</v>
      </c>
      <c r="I1733" t="s">
        <v>5193</v>
      </c>
      <c r="J1733">
        <v>5.3472848536976602E-4</v>
      </c>
      <c r="K1733">
        <v>6.4194444353672102E-9</v>
      </c>
      <c r="L1733">
        <v>0.99946526509518596</v>
      </c>
    </row>
    <row r="1734" spans="1:12" x14ac:dyDescent="0.2">
      <c r="A1734" t="s">
        <v>5179</v>
      </c>
      <c r="B1734" t="s">
        <v>5180</v>
      </c>
      <c r="C1734" t="s">
        <v>74</v>
      </c>
      <c r="D1734" t="s">
        <v>4127</v>
      </c>
      <c r="E1734" s="1" t="s">
        <v>16</v>
      </c>
      <c r="F1734" t="s">
        <v>11</v>
      </c>
      <c r="G1734" t="s">
        <v>19</v>
      </c>
      <c r="H1734" t="s">
        <v>5184</v>
      </c>
      <c r="I1734" t="s">
        <v>5185</v>
      </c>
      <c r="J1734">
        <v>2.5621956951033897E-4</v>
      </c>
      <c r="K1734">
        <v>1.6680981134053501E-5</v>
      </c>
      <c r="L1734">
        <v>0.99972709944935501</v>
      </c>
    </row>
    <row r="1735" spans="1:12" x14ac:dyDescent="0.2">
      <c r="A1735" t="s">
        <v>5179</v>
      </c>
      <c r="B1735" t="s">
        <v>5180</v>
      </c>
      <c r="C1735" t="s">
        <v>74</v>
      </c>
      <c r="D1735" t="s">
        <v>4127</v>
      </c>
      <c r="E1735" s="1" t="s">
        <v>16</v>
      </c>
      <c r="F1735" t="s">
        <v>11</v>
      </c>
      <c r="G1735" t="s">
        <v>5181</v>
      </c>
      <c r="H1735" t="s">
        <v>5182</v>
      </c>
      <c r="I1735" t="s">
        <v>5183</v>
      </c>
      <c r="J1735">
        <v>1.88055486416738E-5</v>
      </c>
      <c r="K1735">
        <v>4.9514752446429898E-9</v>
      </c>
      <c r="L1735">
        <v>0.99998118949988302</v>
      </c>
    </row>
    <row r="1736" spans="1:12" x14ac:dyDescent="0.2">
      <c r="A1736" t="s">
        <v>1525</v>
      </c>
      <c r="B1736" t="s">
        <v>1526</v>
      </c>
      <c r="C1736" t="s">
        <v>14</v>
      </c>
      <c r="D1736" t="s">
        <v>407</v>
      </c>
      <c r="E1736" s="1" t="s">
        <v>16</v>
      </c>
      <c r="F1736" t="s">
        <v>10</v>
      </c>
      <c r="G1736" t="s">
        <v>1527</v>
      </c>
      <c r="H1736" t="s">
        <v>1528</v>
      </c>
      <c r="I1736" t="s">
        <v>1529</v>
      </c>
      <c r="J1736">
        <v>3.7977294316774802E-11</v>
      </c>
      <c r="K1736">
        <v>0.99999999922445904</v>
      </c>
      <c r="L1736">
        <v>7.3756376548517401E-10</v>
      </c>
    </row>
    <row r="1737" spans="1:12" x14ac:dyDescent="0.2">
      <c r="A1737" t="s">
        <v>2605</v>
      </c>
      <c r="B1737" t="s">
        <v>2606</v>
      </c>
      <c r="C1737" t="s">
        <v>14</v>
      </c>
      <c r="D1737" t="s">
        <v>407</v>
      </c>
      <c r="E1737" s="1" t="s">
        <v>16</v>
      </c>
      <c r="F1737" t="s">
        <v>10</v>
      </c>
      <c r="G1737" t="s">
        <v>707</v>
      </c>
      <c r="H1737" t="s">
        <v>2607</v>
      </c>
      <c r="I1737" t="s">
        <v>2608</v>
      </c>
      <c r="J1737">
        <v>1.07353726767121E-18</v>
      </c>
      <c r="K1737">
        <v>0.99999999999998801</v>
      </c>
      <c r="L1737">
        <v>1.24316838948418E-14</v>
      </c>
    </row>
    <row r="1738" spans="1:12" x14ac:dyDescent="0.2">
      <c r="A1738" t="s">
        <v>852</v>
      </c>
      <c r="B1738" t="s">
        <v>853</v>
      </c>
      <c r="C1738" t="s">
        <v>14</v>
      </c>
      <c r="D1738" t="s">
        <v>407</v>
      </c>
      <c r="E1738" s="1" t="s">
        <v>16</v>
      </c>
      <c r="F1738" t="s">
        <v>11</v>
      </c>
      <c r="G1738" t="s">
        <v>854</v>
      </c>
      <c r="H1738" t="s">
        <v>855</v>
      </c>
      <c r="I1738" t="s">
        <v>856</v>
      </c>
      <c r="J1738">
        <v>2.3315705493418202E-6</v>
      </c>
      <c r="K1738">
        <v>8.3267453553337702E-4</v>
      </c>
      <c r="L1738">
        <v>0.999164993893917</v>
      </c>
    </row>
    <row r="1739" spans="1:12" x14ac:dyDescent="0.2">
      <c r="A1739" t="s">
        <v>5149</v>
      </c>
      <c r="B1739" t="s">
        <v>5150</v>
      </c>
      <c r="C1739" t="s">
        <v>613</v>
      </c>
      <c r="D1739" t="s">
        <v>4127</v>
      </c>
      <c r="E1739" s="1" t="s">
        <v>16</v>
      </c>
      <c r="F1739" t="s">
        <v>11</v>
      </c>
      <c r="G1739" t="s">
        <v>5151</v>
      </c>
      <c r="H1739" t="s">
        <v>5152</v>
      </c>
      <c r="I1739" t="s">
        <v>5153</v>
      </c>
      <c r="J1739">
        <v>1.2923077247405301E-3</v>
      </c>
      <c r="K1739">
        <v>1.61409427166152E-7</v>
      </c>
      <c r="L1739">
        <v>0.99870753086583197</v>
      </c>
    </row>
    <row r="1740" spans="1:12" x14ac:dyDescent="0.2">
      <c r="A1740" t="s">
        <v>492</v>
      </c>
      <c r="B1740" t="s">
        <v>493</v>
      </c>
      <c r="C1740" t="s">
        <v>74</v>
      </c>
      <c r="D1740" t="s">
        <v>407</v>
      </c>
      <c r="E1740" s="1" t="s">
        <v>16</v>
      </c>
      <c r="F1740" t="s">
        <v>10</v>
      </c>
      <c r="G1740" t="s">
        <v>496</v>
      </c>
      <c r="H1740" t="s">
        <v>497</v>
      </c>
      <c r="I1740" t="s">
        <v>19</v>
      </c>
      <c r="J1740">
        <v>5.0528390174222998E-7</v>
      </c>
      <c r="K1740">
        <v>0.91920867605947998</v>
      </c>
      <c r="L1740">
        <v>8.0790818656618205E-2</v>
      </c>
    </row>
    <row r="1741" spans="1:12" x14ac:dyDescent="0.2">
      <c r="A1741" t="s">
        <v>492</v>
      </c>
      <c r="B1741" t="s">
        <v>493</v>
      </c>
      <c r="C1741" t="s">
        <v>14</v>
      </c>
      <c r="D1741" t="s">
        <v>407</v>
      </c>
      <c r="E1741" s="1" t="s">
        <v>16</v>
      </c>
      <c r="F1741" t="s">
        <v>10</v>
      </c>
      <c r="G1741" t="s">
        <v>494</v>
      </c>
      <c r="H1741" t="s">
        <v>495</v>
      </c>
      <c r="I1741" t="s">
        <v>19</v>
      </c>
      <c r="J1741">
        <v>2.51245249267321E-11</v>
      </c>
      <c r="K1741">
        <v>0.99986703831981805</v>
      </c>
      <c r="L1741">
        <v>1.3296165505727301E-4</v>
      </c>
    </row>
    <row r="1742" spans="1:12" x14ac:dyDescent="0.2">
      <c r="A1742" t="s">
        <v>3704</v>
      </c>
      <c r="B1742" t="s">
        <v>3705</v>
      </c>
      <c r="C1742" t="s">
        <v>14</v>
      </c>
      <c r="D1742" t="s">
        <v>3637</v>
      </c>
      <c r="E1742" s="1" t="s">
        <v>16</v>
      </c>
      <c r="F1742" t="s">
        <v>11</v>
      </c>
      <c r="G1742" t="s">
        <v>3706</v>
      </c>
      <c r="H1742" t="s">
        <v>3707</v>
      </c>
      <c r="I1742" t="s">
        <v>3708</v>
      </c>
      <c r="J1742">
        <v>3.630280188995E-10</v>
      </c>
      <c r="K1742">
        <v>5.9820226296740502E-5</v>
      </c>
      <c r="L1742">
        <v>0.99994017941067503</v>
      </c>
    </row>
    <row r="1743" spans="1:12" x14ac:dyDescent="0.2">
      <c r="A1743" t="s">
        <v>2260</v>
      </c>
      <c r="B1743" t="s">
        <v>2261</v>
      </c>
      <c r="C1743" t="s">
        <v>26</v>
      </c>
      <c r="D1743" t="s">
        <v>407</v>
      </c>
      <c r="E1743" s="1" t="s">
        <v>16</v>
      </c>
      <c r="F1743" t="s">
        <v>10</v>
      </c>
      <c r="G1743" t="s">
        <v>2262</v>
      </c>
      <c r="H1743" t="s">
        <v>2263</v>
      </c>
      <c r="I1743" t="s">
        <v>2264</v>
      </c>
      <c r="J1743">
        <v>4.1163468365777498E-21</v>
      </c>
      <c r="K1743">
        <v>1</v>
      </c>
      <c r="L1743">
        <v>2.0652361640797601E-23</v>
      </c>
    </row>
    <row r="1744" spans="1:12" x14ac:dyDescent="0.2">
      <c r="A1744" t="s">
        <v>3348</v>
      </c>
      <c r="B1744" t="s">
        <v>3349</v>
      </c>
      <c r="C1744" t="s">
        <v>14</v>
      </c>
      <c r="D1744" t="s">
        <v>3036</v>
      </c>
      <c r="E1744" s="1" t="s">
        <v>16</v>
      </c>
      <c r="F1744" t="s">
        <v>11</v>
      </c>
      <c r="G1744" t="s">
        <v>3350</v>
      </c>
      <c r="H1744" t="s">
        <v>3351</v>
      </c>
      <c r="I1744" t="s">
        <v>3352</v>
      </c>
      <c r="J1744">
        <v>2.4894860798880002E-8</v>
      </c>
      <c r="K1744">
        <v>2.6448530460100801E-7</v>
      </c>
      <c r="L1744">
        <v>0.99999971061983495</v>
      </c>
    </row>
    <row r="1745" spans="1:12" x14ac:dyDescent="0.2">
      <c r="A1745" t="s">
        <v>5952</v>
      </c>
      <c r="B1745" t="s">
        <v>5953</v>
      </c>
      <c r="C1745" t="s">
        <v>14</v>
      </c>
      <c r="D1745" t="s">
        <v>5924</v>
      </c>
      <c r="E1745" s="1" t="s">
        <v>16</v>
      </c>
      <c r="F1745" t="s">
        <v>11</v>
      </c>
      <c r="G1745" t="s">
        <v>19</v>
      </c>
      <c r="H1745" t="s">
        <v>5954</v>
      </c>
      <c r="I1745" t="s">
        <v>5955</v>
      </c>
      <c r="J1745">
        <v>2.29321019099682E-10</v>
      </c>
      <c r="K1745">
        <v>1.7741465326821398E-5</v>
      </c>
      <c r="L1745">
        <v>0.99998225830535203</v>
      </c>
    </row>
    <row r="1746" spans="1:12" x14ac:dyDescent="0.2">
      <c r="A1746" t="s">
        <v>227</v>
      </c>
      <c r="B1746" t="s">
        <v>2939</v>
      </c>
      <c r="C1746" t="s">
        <v>74</v>
      </c>
      <c r="D1746" t="s">
        <v>2909</v>
      </c>
      <c r="E1746" s="1" t="s">
        <v>16</v>
      </c>
      <c r="F1746" t="s">
        <v>11</v>
      </c>
      <c r="G1746" t="s">
        <v>2940</v>
      </c>
      <c r="H1746" t="s">
        <v>2941</v>
      </c>
      <c r="I1746" t="s">
        <v>2942</v>
      </c>
      <c r="J1746">
        <v>1.3661942348912499E-9</v>
      </c>
      <c r="K1746">
        <v>3.8677946023894803E-12</v>
      </c>
      <c r="L1746">
        <v>0.99999999862993805</v>
      </c>
    </row>
    <row r="1747" spans="1:12" x14ac:dyDescent="0.2">
      <c r="A1747" t="s">
        <v>227</v>
      </c>
      <c r="B1747" t="s">
        <v>228</v>
      </c>
      <c r="C1747" t="s">
        <v>14</v>
      </c>
      <c r="D1747" t="s">
        <v>96</v>
      </c>
      <c r="E1747" s="1" t="s">
        <v>16</v>
      </c>
      <c r="F1747" t="s">
        <v>10</v>
      </c>
      <c r="G1747" t="s">
        <v>19</v>
      </c>
      <c r="H1747" t="s">
        <v>229</v>
      </c>
      <c r="I1747" t="s">
        <v>19</v>
      </c>
      <c r="J1747">
        <v>2.6536937325130802E-27</v>
      </c>
      <c r="K1747">
        <v>1</v>
      </c>
      <c r="L1747">
        <v>8.28388067248183E-29</v>
      </c>
    </row>
    <row r="1748" spans="1:12" x14ac:dyDescent="0.2">
      <c r="A1748" t="s">
        <v>5565</v>
      </c>
      <c r="B1748" t="s">
        <v>5575</v>
      </c>
      <c r="C1748" t="s">
        <v>14</v>
      </c>
      <c r="D1748" t="s">
        <v>4127</v>
      </c>
      <c r="E1748" s="1" t="s">
        <v>16</v>
      </c>
      <c r="F1748" t="s">
        <v>11</v>
      </c>
      <c r="G1748" t="s">
        <v>5573</v>
      </c>
      <c r="H1748" t="s">
        <v>5576</v>
      </c>
      <c r="I1748" t="s">
        <v>5577</v>
      </c>
      <c r="J1748">
        <v>3.57454173867763E-3</v>
      </c>
      <c r="K1748">
        <v>9.4414433465638606E-10</v>
      </c>
      <c r="L1748">
        <v>0.99642545731717802</v>
      </c>
    </row>
    <row r="1749" spans="1:12" x14ac:dyDescent="0.2">
      <c r="A1749" t="s">
        <v>5565</v>
      </c>
      <c r="B1749" t="s">
        <v>5569</v>
      </c>
      <c r="C1749" t="s">
        <v>14</v>
      </c>
      <c r="D1749" t="s">
        <v>4127</v>
      </c>
      <c r="E1749" s="1" t="s">
        <v>16</v>
      </c>
      <c r="F1749" t="s">
        <v>11</v>
      </c>
      <c r="G1749" t="s">
        <v>5578</v>
      </c>
      <c r="H1749" t="s">
        <v>5579</v>
      </c>
      <c r="I1749" t="s">
        <v>5580</v>
      </c>
      <c r="J1749">
        <v>3.3026559486805801E-3</v>
      </c>
      <c r="K1749">
        <v>3.58295942852026E-6</v>
      </c>
      <c r="L1749">
        <v>0.99669376109189101</v>
      </c>
    </row>
    <row r="1750" spans="1:12" x14ac:dyDescent="0.2">
      <c r="A1750" t="s">
        <v>5565</v>
      </c>
      <c r="B1750" t="s">
        <v>5569</v>
      </c>
      <c r="C1750" t="s">
        <v>14</v>
      </c>
      <c r="D1750" t="s">
        <v>4127</v>
      </c>
      <c r="E1750" s="1" t="s">
        <v>16</v>
      </c>
      <c r="F1750" t="s">
        <v>11</v>
      </c>
      <c r="G1750" t="s">
        <v>5570</v>
      </c>
      <c r="H1750" t="s">
        <v>5571</v>
      </c>
      <c r="I1750" t="s">
        <v>5572</v>
      </c>
      <c r="J1750">
        <v>1.7971913262180701E-5</v>
      </c>
      <c r="K1750">
        <v>9.8536856091185497E-5</v>
      </c>
      <c r="L1750">
        <v>0.99988349123064701</v>
      </c>
    </row>
    <row r="1751" spans="1:12" x14ac:dyDescent="0.2">
      <c r="A1751" t="s">
        <v>5565</v>
      </c>
      <c r="B1751" t="s">
        <v>5569</v>
      </c>
      <c r="C1751" t="s">
        <v>14</v>
      </c>
      <c r="D1751" t="s">
        <v>4127</v>
      </c>
      <c r="E1751" s="1" t="s">
        <v>16</v>
      </c>
      <c r="F1751" t="s">
        <v>11</v>
      </c>
      <c r="G1751" t="s">
        <v>5571</v>
      </c>
      <c r="H1751" t="s">
        <v>5573</v>
      </c>
      <c r="I1751" t="s">
        <v>5574</v>
      </c>
      <c r="J1751">
        <v>1.1065659636201801E-5</v>
      </c>
      <c r="K1751">
        <v>5.3212300317898198E-8</v>
      </c>
      <c r="L1751">
        <v>0.99998888112806406</v>
      </c>
    </row>
    <row r="1752" spans="1:12" x14ac:dyDescent="0.2">
      <c r="A1752" t="s">
        <v>5565</v>
      </c>
      <c r="B1752" t="s">
        <v>5566</v>
      </c>
      <c r="C1752" t="s">
        <v>74</v>
      </c>
      <c r="D1752" t="s">
        <v>4127</v>
      </c>
      <c r="E1752" s="1" t="s">
        <v>16</v>
      </c>
      <c r="F1752" t="s">
        <v>11</v>
      </c>
      <c r="G1752" t="s">
        <v>5567</v>
      </c>
      <c r="H1752" t="s">
        <v>5568</v>
      </c>
      <c r="I1752" t="s">
        <v>19</v>
      </c>
      <c r="J1752">
        <v>5.6760158969061298E-7</v>
      </c>
      <c r="K1752">
        <v>5.9014808469276295E-7</v>
      </c>
      <c r="L1752">
        <v>0.99999884225032598</v>
      </c>
    </row>
    <row r="1753" spans="1:12" x14ac:dyDescent="0.2">
      <c r="A1753" t="s">
        <v>5565</v>
      </c>
      <c r="B1753" t="s">
        <v>5566</v>
      </c>
      <c r="C1753" t="s">
        <v>894</v>
      </c>
      <c r="D1753" t="s">
        <v>4127</v>
      </c>
      <c r="E1753" s="1" t="s">
        <v>16</v>
      </c>
      <c r="F1753" t="s">
        <v>11</v>
      </c>
      <c r="G1753" t="s">
        <v>19</v>
      </c>
      <c r="H1753" t="s">
        <v>5581</v>
      </c>
      <c r="I1753" t="s">
        <v>5582</v>
      </c>
      <c r="J1753">
        <v>2.6741272836597999E-7</v>
      </c>
      <c r="K1753">
        <v>1.13026535943081E-7</v>
      </c>
      <c r="L1753">
        <v>0.99999961956073602</v>
      </c>
    </row>
    <row r="1754" spans="1:12" x14ac:dyDescent="0.2">
      <c r="A1754" t="s">
        <v>847</v>
      </c>
      <c r="B1754" t="s">
        <v>6832</v>
      </c>
      <c r="C1754" t="s">
        <v>74</v>
      </c>
      <c r="D1754" t="s">
        <v>6339</v>
      </c>
      <c r="E1754" s="1" t="s">
        <v>16</v>
      </c>
      <c r="F1754" t="s">
        <v>9</v>
      </c>
      <c r="G1754" t="s">
        <v>6850</v>
      </c>
      <c r="H1754" t="s">
        <v>6851</v>
      </c>
      <c r="I1754" t="s">
        <v>6852</v>
      </c>
      <c r="J1754">
        <v>0.99575736875448895</v>
      </c>
      <c r="K1754">
        <v>4.0591196041215103E-9</v>
      </c>
      <c r="L1754">
        <v>4.2426271863912502E-3</v>
      </c>
    </row>
    <row r="1755" spans="1:12" x14ac:dyDescent="0.2">
      <c r="A1755" t="s">
        <v>847</v>
      </c>
      <c r="B1755" t="s">
        <v>6832</v>
      </c>
      <c r="C1755" t="s">
        <v>74</v>
      </c>
      <c r="D1755" t="s">
        <v>6339</v>
      </c>
      <c r="E1755" s="1" t="s">
        <v>16</v>
      </c>
      <c r="F1755" t="s">
        <v>11</v>
      </c>
      <c r="G1755" t="s">
        <v>6844</v>
      </c>
      <c r="H1755" t="s">
        <v>6845</v>
      </c>
      <c r="I1755" t="s">
        <v>6846</v>
      </c>
      <c r="J1755">
        <v>9.8279470593583607E-2</v>
      </c>
      <c r="K1755">
        <v>3.0057471564213798E-8</v>
      </c>
      <c r="L1755">
        <v>0.90172049934894505</v>
      </c>
    </row>
    <row r="1756" spans="1:12" x14ac:dyDescent="0.2">
      <c r="A1756" t="s">
        <v>847</v>
      </c>
      <c r="B1756" t="s">
        <v>6832</v>
      </c>
      <c r="C1756" t="s">
        <v>613</v>
      </c>
      <c r="D1756" t="s">
        <v>6339</v>
      </c>
      <c r="E1756" s="1" t="s">
        <v>16</v>
      </c>
      <c r="F1756" t="s">
        <v>11</v>
      </c>
      <c r="G1756" t="s">
        <v>6851</v>
      </c>
      <c r="H1756" t="s">
        <v>6853</v>
      </c>
      <c r="I1756" t="s">
        <v>6854</v>
      </c>
      <c r="J1756">
        <v>9.8145128408235402E-2</v>
      </c>
      <c r="K1756">
        <v>1.0983731580873299E-9</v>
      </c>
      <c r="L1756">
        <v>0.90185487049339097</v>
      </c>
    </row>
    <row r="1757" spans="1:12" x14ac:dyDescent="0.2">
      <c r="A1757" t="s">
        <v>847</v>
      </c>
      <c r="B1757" t="s">
        <v>848</v>
      </c>
      <c r="C1757" t="s">
        <v>14</v>
      </c>
      <c r="D1757" t="s">
        <v>407</v>
      </c>
      <c r="E1757" s="1" t="s">
        <v>16</v>
      </c>
      <c r="F1757" t="s">
        <v>11</v>
      </c>
      <c r="G1757" t="s">
        <v>849</v>
      </c>
      <c r="H1757" t="s">
        <v>850</v>
      </c>
      <c r="I1757" t="s">
        <v>851</v>
      </c>
      <c r="J1757">
        <v>4.1246077451160598E-3</v>
      </c>
      <c r="K1757">
        <v>2.4431020464391799E-5</v>
      </c>
      <c r="L1757">
        <v>0.99585096123441996</v>
      </c>
    </row>
    <row r="1758" spans="1:12" x14ac:dyDescent="0.2">
      <c r="A1758" t="s">
        <v>847</v>
      </c>
      <c r="B1758" t="s">
        <v>6832</v>
      </c>
      <c r="C1758" t="s">
        <v>74</v>
      </c>
      <c r="D1758" t="s">
        <v>6339</v>
      </c>
      <c r="E1758" s="1" t="s">
        <v>16</v>
      </c>
      <c r="F1758" t="s">
        <v>11</v>
      </c>
      <c r="G1758" t="s">
        <v>6833</v>
      </c>
      <c r="H1758" t="s">
        <v>6834</v>
      </c>
      <c r="I1758" t="s">
        <v>6835</v>
      </c>
      <c r="J1758">
        <v>3.7579968674689101E-3</v>
      </c>
      <c r="K1758">
        <v>7.1900779735469804E-7</v>
      </c>
      <c r="L1758">
        <v>0.99624128412473401</v>
      </c>
    </row>
    <row r="1759" spans="1:12" x14ac:dyDescent="0.2">
      <c r="A1759" t="s">
        <v>847</v>
      </c>
      <c r="B1759" t="s">
        <v>6832</v>
      </c>
      <c r="C1759" t="s">
        <v>613</v>
      </c>
      <c r="D1759" t="s">
        <v>6339</v>
      </c>
      <c r="E1759" s="1" t="s">
        <v>16</v>
      </c>
      <c r="F1759" t="s">
        <v>11</v>
      </c>
      <c r="G1759" t="s">
        <v>6855</v>
      </c>
      <c r="H1759" t="s">
        <v>6856</v>
      </c>
      <c r="I1759" t="s">
        <v>6857</v>
      </c>
      <c r="J1759">
        <v>2.5956667977200302E-3</v>
      </c>
      <c r="K1759">
        <v>2.9762837536900401E-7</v>
      </c>
      <c r="L1759">
        <v>0.997404035573905</v>
      </c>
    </row>
    <row r="1760" spans="1:12" x14ac:dyDescent="0.2">
      <c r="A1760" t="s">
        <v>847</v>
      </c>
      <c r="B1760" t="s">
        <v>4315</v>
      </c>
      <c r="C1760" t="s">
        <v>74</v>
      </c>
      <c r="D1760" t="s">
        <v>4127</v>
      </c>
      <c r="E1760" s="1" t="s">
        <v>16</v>
      </c>
      <c r="F1760" t="s">
        <v>11</v>
      </c>
      <c r="G1760" t="s">
        <v>4316</v>
      </c>
      <c r="H1760" t="s">
        <v>4317</v>
      </c>
      <c r="I1760" t="s">
        <v>4318</v>
      </c>
      <c r="J1760">
        <v>1.6260363486535899E-3</v>
      </c>
      <c r="K1760">
        <v>2.4225325010857001E-9</v>
      </c>
      <c r="L1760">
        <v>0.99837396122881406</v>
      </c>
    </row>
    <row r="1761" spans="1:12" x14ac:dyDescent="0.2">
      <c r="A1761" t="s">
        <v>847</v>
      </c>
      <c r="B1761" t="s">
        <v>6832</v>
      </c>
      <c r="C1761" t="s">
        <v>613</v>
      </c>
      <c r="D1761" t="s">
        <v>6339</v>
      </c>
      <c r="E1761" s="1" t="s">
        <v>16</v>
      </c>
      <c r="F1761" t="s">
        <v>11</v>
      </c>
      <c r="G1761" t="s">
        <v>6858</v>
      </c>
      <c r="H1761" t="s">
        <v>6859</v>
      </c>
      <c r="I1761" t="s">
        <v>6860</v>
      </c>
      <c r="J1761">
        <v>9.6965413877250902E-4</v>
      </c>
      <c r="K1761">
        <v>1.75900374123322E-8</v>
      </c>
      <c r="L1761">
        <v>0.99903032827118998</v>
      </c>
    </row>
    <row r="1762" spans="1:12" x14ac:dyDescent="0.2">
      <c r="A1762" t="s">
        <v>847</v>
      </c>
      <c r="B1762" t="s">
        <v>6829</v>
      </c>
      <c r="C1762" t="s">
        <v>613</v>
      </c>
      <c r="D1762" t="s">
        <v>6339</v>
      </c>
      <c r="E1762" s="1" t="s">
        <v>16</v>
      </c>
      <c r="F1762" t="s">
        <v>11</v>
      </c>
      <c r="G1762" t="s">
        <v>6847</v>
      </c>
      <c r="H1762" t="s">
        <v>6848</v>
      </c>
      <c r="I1762" t="s">
        <v>6849</v>
      </c>
      <c r="J1762">
        <v>7.7181849217702696E-4</v>
      </c>
      <c r="K1762">
        <v>2.4178844905378799E-4</v>
      </c>
      <c r="L1762">
        <v>0.99898639305876902</v>
      </c>
    </row>
    <row r="1763" spans="1:12" x14ac:dyDescent="0.2">
      <c r="A1763" t="s">
        <v>847</v>
      </c>
      <c r="B1763" t="s">
        <v>6829</v>
      </c>
      <c r="C1763" t="s">
        <v>74</v>
      </c>
      <c r="D1763" t="s">
        <v>6339</v>
      </c>
      <c r="E1763" s="1" t="s">
        <v>16</v>
      </c>
      <c r="F1763" t="s">
        <v>11</v>
      </c>
      <c r="G1763" t="s">
        <v>19</v>
      </c>
      <c r="H1763" t="s">
        <v>6830</v>
      </c>
      <c r="I1763" t="s">
        <v>6831</v>
      </c>
      <c r="J1763">
        <v>3.0475106010140402E-4</v>
      </c>
      <c r="K1763">
        <v>1.5773947528359699E-7</v>
      </c>
      <c r="L1763">
        <v>0.99969509120042299</v>
      </c>
    </row>
    <row r="1764" spans="1:12" x14ac:dyDescent="0.2">
      <c r="A1764" t="s">
        <v>847</v>
      </c>
      <c r="B1764" t="s">
        <v>6861</v>
      </c>
      <c r="C1764" t="s">
        <v>74</v>
      </c>
      <c r="D1764" t="s">
        <v>6339</v>
      </c>
      <c r="E1764" s="1" t="s">
        <v>16</v>
      </c>
      <c r="F1764" t="s">
        <v>11</v>
      </c>
      <c r="G1764" t="s">
        <v>6862</v>
      </c>
      <c r="H1764" t="s">
        <v>6863</v>
      </c>
      <c r="I1764" t="s">
        <v>6864</v>
      </c>
      <c r="J1764">
        <v>2.2262320109284499E-5</v>
      </c>
      <c r="K1764">
        <v>2.12942214876842E-6</v>
      </c>
      <c r="L1764">
        <v>0.99997560825774201</v>
      </c>
    </row>
    <row r="1765" spans="1:12" x14ac:dyDescent="0.2">
      <c r="A1765" t="s">
        <v>847</v>
      </c>
      <c r="B1765" t="s">
        <v>6832</v>
      </c>
      <c r="C1765" t="s">
        <v>74</v>
      </c>
      <c r="D1765" t="s">
        <v>6339</v>
      </c>
      <c r="E1765" s="1" t="s">
        <v>16</v>
      </c>
      <c r="F1765" t="s">
        <v>11</v>
      </c>
      <c r="G1765" t="s">
        <v>6837</v>
      </c>
      <c r="H1765" t="s">
        <v>6839</v>
      </c>
      <c r="I1765" t="s">
        <v>6840</v>
      </c>
      <c r="J1765">
        <v>9.5307588939949598E-6</v>
      </c>
      <c r="K1765">
        <v>2.4705915312022399E-9</v>
      </c>
      <c r="L1765">
        <v>0.99999046677051395</v>
      </c>
    </row>
    <row r="1766" spans="1:12" x14ac:dyDescent="0.2">
      <c r="A1766" t="s">
        <v>847</v>
      </c>
      <c r="B1766" t="s">
        <v>6832</v>
      </c>
      <c r="C1766" t="s">
        <v>74</v>
      </c>
      <c r="D1766" t="s">
        <v>6339</v>
      </c>
      <c r="E1766" s="1" t="s">
        <v>16</v>
      </c>
      <c r="F1766" t="s">
        <v>11</v>
      </c>
      <c r="G1766" t="s">
        <v>6841</v>
      </c>
      <c r="H1766" t="s">
        <v>6842</v>
      </c>
      <c r="I1766" t="s">
        <v>6843</v>
      </c>
      <c r="J1766">
        <v>6.5272789712043503E-6</v>
      </c>
      <c r="K1766">
        <v>2.1808023277721999E-9</v>
      </c>
      <c r="L1766">
        <v>0.99999347054022603</v>
      </c>
    </row>
    <row r="1767" spans="1:12" x14ac:dyDescent="0.2">
      <c r="A1767" t="s">
        <v>847</v>
      </c>
      <c r="B1767" t="s">
        <v>4322</v>
      </c>
      <c r="C1767" t="s">
        <v>14</v>
      </c>
      <c r="D1767" t="s">
        <v>4127</v>
      </c>
      <c r="E1767" s="1" t="s">
        <v>16</v>
      </c>
      <c r="F1767" t="s">
        <v>11</v>
      </c>
      <c r="G1767" t="s">
        <v>4323</v>
      </c>
      <c r="H1767" t="s">
        <v>4324</v>
      </c>
      <c r="I1767" t="s">
        <v>4325</v>
      </c>
      <c r="J1767">
        <v>6.1120048827139003E-6</v>
      </c>
      <c r="K1767">
        <v>3.0711415087056499E-6</v>
      </c>
      <c r="L1767">
        <v>0.99999081685360902</v>
      </c>
    </row>
    <row r="1768" spans="1:12" x14ac:dyDescent="0.2">
      <c r="A1768" t="s">
        <v>847</v>
      </c>
      <c r="B1768" t="s">
        <v>6829</v>
      </c>
      <c r="C1768" t="s">
        <v>74</v>
      </c>
      <c r="D1768" t="s">
        <v>6339</v>
      </c>
      <c r="E1768" s="1" t="s">
        <v>16</v>
      </c>
      <c r="F1768" t="s">
        <v>11</v>
      </c>
      <c r="G1768" t="s">
        <v>6836</v>
      </c>
      <c r="H1768" t="s">
        <v>6837</v>
      </c>
      <c r="I1768" t="s">
        <v>6838</v>
      </c>
      <c r="J1768">
        <v>3.1001290477373398E-6</v>
      </c>
      <c r="K1768">
        <v>1.33815651108762E-8</v>
      </c>
      <c r="L1768">
        <v>0.999996886489387</v>
      </c>
    </row>
    <row r="1769" spans="1:12" x14ac:dyDescent="0.2">
      <c r="A1769" t="s">
        <v>847</v>
      </c>
      <c r="B1769" t="s">
        <v>4315</v>
      </c>
      <c r="C1769" t="s">
        <v>14</v>
      </c>
      <c r="D1769" t="s">
        <v>4127</v>
      </c>
      <c r="E1769" s="1" t="s">
        <v>16</v>
      </c>
      <c r="F1769" t="s">
        <v>11</v>
      </c>
      <c r="G1769" t="s">
        <v>4319</v>
      </c>
      <c r="H1769" t="s">
        <v>4320</v>
      </c>
      <c r="I1769" t="s">
        <v>4321</v>
      </c>
      <c r="J1769">
        <v>1.87385858640451E-6</v>
      </c>
      <c r="K1769">
        <v>1.5551530421314501E-6</v>
      </c>
      <c r="L1769">
        <v>0.99999657098837103</v>
      </c>
    </row>
    <row r="1770" spans="1:12" x14ac:dyDescent="0.2">
      <c r="A1770" t="s">
        <v>1354</v>
      </c>
      <c r="B1770" t="s">
        <v>1357</v>
      </c>
      <c r="C1770" t="s">
        <v>14</v>
      </c>
      <c r="D1770" t="s">
        <v>407</v>
      </c>
      <c r="E1770" s="1" t="s">
        <v>330</v>
      </c>
      <c r="F1770" t="s">
        <v>11</v>
      </c>
      <c r="G1770" t="s">
        <v>1358</v>
      </c>
      <c r="H1770" t="s">
        <v>1359</v>
      </c>
      <c r="I1770" t="s">
        <v>1360</v>
      </c>
      <c r="J1770">
        <v>8.77121479265331E-6</v>
      </c>
      <c r="K1770">
        <v>2.16472166486156E-8</v>
      </c>
      <c r="L1770">
        <v>0.99999120713799095</v>
      </c>
    </row>
    <row r="1771" spans="1:12" x14ac:dyDescent="0.2">
      <c r="A1771" t="s">
        <v>1354</v>
      </c>
      <c r="B1771" t="s">
        <v>1355</v>
      </c>
      <c r="C1771" t="s">
        <v>14</v>
      </c>
      <c r="D1771" t="s">
        <v>407</v>
      </c>
      <c r="E1771" s="1" t="s">
        <v>16</v>
      </c>
      <c r="F1771" t="s">
        <v>10</v>
      </c>
      <c r="G1771" t="s">
        <v>19</v>
      </c>
      <c r="H1771" t="s">
        <v>1356</v>
      </c>
      <c r="I1771" t="s">
        <v>19</v>
      </c>
      <c r="J1771">
        <v>4.02126820150017E-15</v>
      </c>
      <c r="K1771">
        <v>0.99999999999997602</v>
      </c>
      <c r="L1771">
        <v>1.9723858652444801E-14</v>
      </c>
    </row>
    <row r="1772" spans="1:12" x14ac:dyDescent="0.2">
      <c r="A1772" t="s">
        <v>5390</v>
      </c>
      <c r="B1772" t="s">
        <v>5391</v>
      </c>
      <c r="C1772" t="s">
        <v>660</v>
      </c>
      <c r="D1772" t="s">
        <v>4127</v>
      </c>
      <c r="E1772" s="1" t="s">
        <v>16</v>
      </c>
      <c r="F1772" t="s">
        <v>11</v>
      </c>
      <c r="G1772" t="s">
        <v>5392</v>
      </c>
      <c r="H1772" t="s">
        <v>5393</v>
      </c>
      <c r="I1772" t="s">
        <v>5394</v>
      </c>
      <c r="J1772">
        <v>2.6634887312156899E-3</v>
      </c>
      <c r="K1772">
        <v>4.53145859119721E-9</v>
      </c>
      <c r="L1772">
        <v>0.99733650673732599</v>
      </c>
    </row>
    <row r="1773" spans="1:12" x14ac:dyDescent="0.2">
      <c r="A1773" t="s">
        <v>2882</v>
      </c>
      <c r="B1773" t="s">
        <v>2883</v>
      </c>
      <c r="C1773" t="s">
        <v>14</v>
      </c>
      <c r="D1773" t="s">
        <v>2860</v>
      </c>
      <c r="E1773" s="1" t="s">
        <v>16</v>
      </c>
      <c r="F1773" t="s">
        <v>11</v>
      </c>
      <c r="G1773" t="s">
        <v>2884</v>
      </c>
      <c r="H1773" t="s">
        <v>2885</v>
      </c>
      <c r="I1773" t="s">
        <v>2886</v>
      </c>
      <c r="J1773">
        <v>9.66094126731879E-10</v>
      </c>
      <c r="K1773">
        <v>5.8509177150284501E-8</v>
      </c>
      <c r="L1773">
        <v>0.99999994052472896</v>
      </c>
    </row>
    <row r="1774" spans="1:12" x14ac:dyDescent="0.2">
      <c r="A1774" t="s">
        <v>8294</v>
      </c>
      <c r="B1774" t="s">
        <v>8313</v>
      </c>
      <c r="C1774" t="s">
        <v>613</v>
      </c>
      <c r="D1774" t="s">
        <v>6339</v>
      </c>
      <c r="E1774" s="1" t="s">
        <v>16</v>
      </c>
      <c r="F1774" t="s">
        <v>9</v>
      </c>
      <c r="G1774" t="s">
        <v>8314</v>
      </c>
      <c r="H1774" t="s">
        <v>8315</v>
      </c>
      <c r="I1774" t="s">
        <v>8316</v>
      </c>
      <c r="J1774">
        <v>0.99835878033686398</v>
      </c>
      <c r="K1774">
        <v>2.7385772561697998E-10</v>
      </c>
      <c r="L1774">
        <v>1.64121938927775E-3</v>
      </c>
    </row>
    <row r="1775" spans="1:12" x14ac:dyDescent="0.2">
      <c r="A1775" t="s">
        <v>8294</v>
      </c>
      <c r="B1775" t="s">
        <v>8295</v>
      </c>
      <c r="C1775" t="s">
        <v>613</v>
      </c>
      <c r="D1775" t="s">
        <v>6339</v>
      </c>
      <c r="E1775" s="1" t="s">
        <v>16</v>
      </c>
      <c r="F1775" t="s">
        <v>9</v>
      </c>
      <c r="G1775" t="s">
        <v>8317</v>
      </c>
      <c r="H1775" t="s">
        <v>8318</v>
      </c>
      <c r="I1775" t="s">
        <v>8319</v>
      </c>
      <c r="J1775">
        <v>0.60111354514077797</v>
      </c>
      <c r="K1775">
        <v>2.8016410761350898E-6</v>
      </c>
      <c r="L1775">
        <v>0.39888365321814601</v>
      </c>
    </row>
    <row r="1776" spans="1:12" x14ac:dyDescent="0.2">
      <c r="A1776" t="s">
        <v>8294</v>
      </c>
      <c r="B1776" t="s">
        <v>8309</v>
      </c>
      <c r="C1776" t="s">
        <v>613</v>
      </c>
      <c r="D1776" t="s">
        <v>6339</v>
      </c>
      <c r="E1776" s="1" t="s">
        <v>16</v>
      </c>
      <c r="F1776" t="s">
        <v>11</v>
      </c>
      <c r="G1776" t="s">
        <v>8310</v>
      </c>
      <c r="H1776" t="s">
        <v>8311</v>
      </c>
      <c r="I1776" t="s">
        <v>8312</v>
      </c>
      <c r="J1776">
        <v>3.6234082155876E-2</v>
      </c>
      <c r="K1776">
        <v>9.0929972459255603E-10</v>
      </c>
      <c r="L1776">
        <v>0.96376591693482405</v>
      </c>
    </row>
    <row r="1777" spans="1:12" x14ac:dyDescent="0.2">
      <c r="A1777" t="s">
        <v>8294</v>
      </c>
      <c r="B1777" t="s">
        <v>8295</v>
      </c>
      <c r="C1777" t="s">
        <v>14</v>
      </c>
      <c r="D1777" t="s">
        <v>6339</v>
      </c>
      <c r="E1777" s="1" t="s">
        <v>16</v>
      </c>
      <c r="F1777" t="s">
        <v>11</v>
      </c>
      <c r="G1777" t="s">
        <v>8320</v>
      </c>
      <c r="H1777" t="s">
        <v>8321</v>
      </c>
      <c r="I1777" t="s">
        <v>8322</v>
      </c>
      <c r="J1777">
        <v>1.9477262702073998E-2</v>
      </c>
      <c r="K1777">
        <v>1.1491677992039599E-7</v>
      </c>
      <c r="L1777">
        <v>0.98052262238114596</v>
      </c>
    </row>
    <row r="1778" spans="1:12" x14ac:dyDescent="0.2">
      <c r="A1778" t="s">
        <v>8294</v>
      </c>
      <c r="B1778" t="s">
        <v>8295</v>
      </c>
      <c r="C1778" t="s">
        <v>613</v>
      </c>
      <c r="D1778" t="s">
        <v>6339</v>
      </c>
      <c r="E1778" s="1" t="s">
        <v>16</v>
      </c>
      <c r="F1778" t="s">
        <v>11</v>
      </c>
      <c r="G1778" t="s">
        <v>8304</v>
      </c>
      <c r="H1778" t="s">
        <v>8305</v>
      </c>
      <c r="I1778" t="s">
        <v>8306</v>
      </c>
      <c r="J1778">
        <v>7.2805044155177601E-3</v>
      </c>
      <c r="K1778">
        <v>3.1004783018903498E-8</v>
      </c>
      <c r="L1778">
        <v>0.99271946457969895</v>
      </c>
    </row>
    <row r="1779" spans="1:12" x14ac:dyDescent="0.2">
      <c r="A1779" t="s">
        <v>8294</v>
      </c>
      <c r="B1779" t="s">
        <v>8295</v>
      </c>
      <c r="C1779" t="s">
        <v>500</v>
      </c>
      <c r="D1779" t="s">
        <v>6339</v>
      </c>
      <c r="E1779" s="1" t="s">
        <v>16</v>
      </c>
      <c r="F1779" t="s">
        <v>11</v>
      </c>
      <c r="G1779" t="s">
        <v>8299</v>
      </c>
      <c r="H1779" t="s">
        <v>8300</v>
      </c>
      <c r="I1779" t="s">
        <v>19</v>
      </c>
      <c r="J1779">
        <v>2.8395624030631099E-5</v>
      </c>
      <c r="K1779">
        <v>4.2385817899325603E-8</v>
      </c>
      <c r="L1779">
        <v>0.99997156199015202</v>
      </c>
    </row>
    <row r="1780" spans="1:12" x14ac:dyDescent="0.2">
      <c r="A1780" t="s">
        <v>8294</v>
      </c>
      <c r="B1780" t="s">
        <v>8295</v>
      </c>
      <c r="C1780" t="s">
        <v>74</v>
      </c>
      <c r="D1780" t="s">
        <v>6339</v>
      </c>
      <c r="E1780" s="1" t="s">
        <v>16</v>
      </c>
      <c r="F1780" t="s">
        <v>11</v>
      </c>
      <c r="G1780" t="s">
        <v>8301</v>
      </c>
      <c r="H1780" t="s">
        <v>8302</v>
      </c>
      <c r="I1780" t="s">
        <v>8303</v>
      </c>
      <c r="J1780">
        <v>1.7467744093716001E-6</v>
      </c>
      <c r="K1780">
        <v>2.04113628190098E-10</v>
      </c>
      <c r="L1780">
        <v>0.99999825302147705</v>
      </c>
    </row>
    <row r="1781" spans="1:12" x14ac:dyDescent="0.2">
      <c r="A1781" t="s">
        <v>8294</v>
      </c>
      <c r="B1781" t="s">
        <v>8295</v>
      </c>
      <c r="C1781" t="s">
        <v>500</v>
      </c>
      <c r="D1781" t="s">
        <v>6339</v>
      </c>
      <c r="E1781" s="1" t="s">
        <v>16</v>
      </c>
      <c r="F1781" t="s">
        <v>11</v>
      </c>
      <c r="G1781" t="s">
        <v>8296</v>
      </c>
      <c r="H1781" t="s">
        <v>8297</v>
      </c>
      <c r="I1781" t="s">
        <v>8298</v>
      </c>
      <c r="J1781">
        <v>1.6472016340004901E-6</v>
      </c>
      <c r="K1781">
        <v>3.2843637658587297E-7</v>
      </c>
      <c r="L1781">
        <v>0.99999802436198904</v>
      </c>
    </row>
    <row r="1782" spans="1:12" x14ac:dyDescent="0.2">
      <c r="A1782" t="s">
        <v>8294</v>
      </c>
      <c r="B1782" t="s">
        <v>8295</v>
      </c>
      <c r="C1782" t="s">
        <v>613</v>
      </c>
      <c r="D1782" t="s">
        <v>6339</v>
      </c>
      <c r="E1782" s="1" t="s">
        <v>16</v>
      </c>
      <c r="F1782" t="s">
        <v>11</v>
      </c>
      <c r="G1782" t="s">
        <v>8305</v>
      </c>
      <c r="H1782" t="s">
        <v>8307</v>
      </c>
      <c r="I1782" t="s">
        <v>8308</v>
      </c>
      <c r="J1782">
        <v>1.50512880790712E-9</v>
      </c>
      <c r="K1782">
        <v>3.36923314545675E-11</v>
      </c>
      <c r="L1782">
        <v>0.99999999846117904</v>
      </c>
    </row>
    <row r="1783" spans="1:12" x14ac:dyDescent="0.2">
      <c r="A1783" t="s">
        <v>7673</v>
      </c>
      <c r="B1783" t="s">
        <v>7714</v>
      </c>
      <c r="C1783" t="s">
        <v>613</v>
      </c>
      <c r="D1783" t="s">
        <v>6339</v>
      </c>
      <c r="E1783" s="1" t="s">
        <v>16</v>
      </c>
      <c r="F1783" t="s">
        <v>9</v>
      </c>
      <c r="G1783" t="s">
        <v>7712</v>
      </c>
      <c r="H1783" t="s">
        <v>7715</v>
      </c>
      <c r="I1783" t="s">
        <v>7716</v>
      </c>
      <c r="J1783">
        <v>0.97216106976449901</v>
      </c>
      <c r="K1783">
        <v>6.9557632258133696E-8</v>
      </c>
      <c r="L1783">
        <v>2.7838860677868799E-2</v>
      </c>
    </row>
    <row r="1784" spans="1:12" x14ac:dyDescent="0.2">
      <c r="A1784" t="s">
        <v>7673</v>
      </c>
      <c r="B1784" t="s">
        <v>7674</v>
      </c>
      <c r="C1784" t="s">
        <v>74</v>
      </c>
      <c r="D1784" t="s">
        <v>6339</v>
      </c>
      <c r="E1784" s="1" t="s">
        <v>16</v>
      </c>
      <c r="F1784" t="s">
        <v>9</v>
      </c>
      <c r="G1784" t="s">
        <v>19</v>
      </c>
      <c r="H1784" t="s">
        <v>7683</v>
      </c>
      <c r="I1784" t="s">
        <v>7684</v>
      </c>
      <c r="J1784">
        <v>0.70695341818927404</v>
      </c>
      <c r="K1784">
        <v>9.15708578628918E-4</v>
      </c>
      <c r="L1784">
        <v>0.29213087323209702</v>
      </c>
    </row>
    <row r="1785" spans="1:12" x14ac:dyDescent="0.2">
      <c r="A1785" t="s">
        <v>7673</v>
      </c>
      <c r="B1785" t="s">
        <v>7674</v>
      </c>
      <c r="C1785" t="s">
        <v>660</v>
      </c>
      <c r="D1785" t="s">
        <v>6339</v>
      </c>
      <c r="E1785" s="1" t="s">
        <v>16</v>
      </c>
      <c r="F1785" t="s">
        <v>11</v>
      </c>
      <c r="G1785" t="s">
        <v>7680</v>
      </c>
      <c r="H1785" t="s">
        <v>7681</v>
      </c>
      <c r="I1785" t="s">
        <v>7682</v>
      </c>
      <c r="J1785">
        <v>0.45369472469396199</v>
      </c>
      <c r="K1785">
        <v>5.6310998713034997E-10</v>
      </c>
      <c r="L1785">
        <v>0.546305274742928</v>
      </c>
    </row>
    <row r="1786" spans="1:12" x14ac:dyDescent="0.2">
      <c r="A1786" t="s">
        <v>7673</v>
      </c>
      <c r="B1786" t="s">
        <v>7674</v>
      </c>
      <c r="C1786" t="s">
        <v>613</v>
      </c>
      <c r="D1786" t="s">
        <v>6339</v>
      </c>
      <c r="E1786" s="1" t="s">
        <v>16</v>
      </c>
      <c r="F1786" t="s">
        <v>11</v>
      </c>
      <c r="G1786" t="s">
        <v>7722</v>
      </c>
      <c r="H1786" t="s">
        <v>7723</v>
      </c>
      <c r="I1786" t="s">
        <v>7724</v>
      </c>
      <c r="J1786">
        <v>0.31725968852403702</v>
      </c>
      <c r="K1786">
        <v>9.8576984677951493E-7</v>
      </c>
      <c r="L1786">
        <v>0.68273932570611595</v>
      </c>
    </row>
    <row r="1787" spans="1:12" x14ac:dyDescent="0.2">
      <c r="A1787" t="s">
        <v>7673</v>
      </c>
      <c r="B1787" t="s">
        <v>7674</v>
      </c>
      <c r="C1787" t="s">
        <v>613</v>
      </c>
      <c r="D1787" t="s">
        <v>6339</v>
      </c>
      <c r="E1787" s="1" t="s">
        <v>16</v>
      </c>
      <c r="F1787" t="s">
        <v>11</v>
      </c>
      <c r="G1787" t="s">
        <v>7707</v>
      </c>
      <c r="H1787" t="s">
        <v>7708</v>
      </c>
      <c r="I1787" t="s">
        <v>7709</v>
      </c>
      <c r="J1787">
        <v>4.2526739324130702E-2</v>
      </c>
      <c r="K1787">
        <v>1.2392835544766399E-7</v>
      </c>
      <c r="L1787">
        <v>0.957473136747514</v>
      </c>
    </row>
    <row r="1788" spans="1:12" x14ac:dyDescent="0.2">
      <c r="A1788" t="s">
        <v>7673</v>
      </c>
      <c r="B1788" t="s">
        <v>7674</v>
      </c>
      <c r="C1788" t="s">
        <v>74</v>
      </c>
      <c r="D1788" t="s">
        <v>6339</v>
      </c>
      <c r="E1788" s="1" t="s">
        <v>16</v>
      </c>
      <c r="F1788" t="s">
        <v>11</v>
      </c>
      <c r="G1788" t="s">
        <v>7685</v>
      </c>
      <c r="H1788" t="s">
        <v>7686</v>
      </c>
      <c r="I1788" t="s">
        <v>7687</v>
      </c>
      <c r="J1788">
        <v>2.63352860092784E-2</v>
      </c>
      <c r="K1788">
        <v>7.7985379200320597E-8</v>
      </c>
      <c r="L1788">
        <v>0.97366463600534203</v>
      </c>
    </row>
    <row r="1789" spans="1:12" x14ac:dyDescent="0.2">
      <c r="A1789" t="s">
        <v>7673</v>
      </c>
      <c r="B1789" t="s">
        <v>7674</v>
      </c>
      <c r="C1789" t="s">
        <v>74</v>
      </c>
      <c r="D1789" t="s">
        <v>6339</v>
      </c>
      <c r="E1789" s="1" t="s">
        <v>16</v>
      </c>
      <c r="F1789" t="s">
        <v>11</v>
      </c>
      <c r="G1789" t="s">
        <v>7698</v>
      </c>
      <c r="H1789" t="s">
        <v>7699</v>
      </c>
      <c r="I1789" t="s">
        <v>7700</v>
      </c>
      <c r="J1789">
        <v>1.64288018795298E-2</v>
      </c>
      <c r="K1789">
        <v>8.4883690724834995E-6</v>
      </c>
      <c r="L1789">
        <v>0.98356270975139803</v>
      </c>
    </row>
    <row r="1790" spans="1:12" x14ac:dyDescent="0.2">
      <c r="A1790" t="s">
        <v>7673</v>
      </c>
      <c r="B1790" t="s">
        <v>7710</v>
      </c>
      <c r="C1790" t="s">
        <v>613</v>
      </c>
      <c r="D1790" t="s">
        <v>6339</v>
      </c>
      <c r="E1790" s="1" t="s">
        <v>16</v>
      </c>
      <c r="F1790" t="s">
        <v>11</v>
      </c>
      <c r="G1790" t="s">
        <v>7711</v>
      </c>
      <c r="H1790" t="s">
        <v>7712</v>
      </c>
      <c r="I1790" t="s">
        <v>7713</v>
      </c>
      <c r="J1790">
        <v>3.51222095411007E-3</v>
      </c>
      <c r="K1790">
        <v>2.9816558294932E-7</v>
      </c>
      <c r="L1790">
        <v>0.99648748088030703</v>
      </c>
    </row>
    <row r="1791" spans="1:12" x14ac:dyDescent="0.2">
      <c r="A1791" t="s">
        <v>7673</v>
      </c>
      <c r="B1791" t="s">
        <v>7674</v>
      </c>
      <c r="C1791" t="s">
        <v>74</v>
      </c>
      <c r="D1791" t="s">
        <v>6339</v>
      </c>
      <c r="E1791" s="1" t="s">
        <v>16</v>
      </c>
      <c r="F1791" t="s">
        <v>11</v>
      </c>
      <c r="G1791" t="s">
        <v>7701</v>
      </c>
      <c r="H1791" t="s">
        <v>7702</v>
      </c>
      <c r="I1791" t="s">
        <v>7703</v>
      </c>
      <c r="J1791">
        <v>1.47482124767636E-3</v>
      </c>
      <c r="K1791">
        <v>3.5271246412291698E-13</v>
      </c>
      <c r="L1791">
        <v>0.998525178751971</v>
      </c>
    </row>
    <row r="1792" spans="1:12" x14ac:dyDescent="0.2">
      <c r="A1792" t="s">
        <v>7673</v>
      </c>
      <c r="B1792" t="s">
        <v>7674</v>
      </c>
      <c r="C1792" t="s">
        <v>74</v>
      </c>
      <c r="D1792" t="s">
        <v>6339</v>
      </c>
      <c r="E1792" s="1" t="s">
        <v>16</v>
      </c>
      <c r="F1792" t="s">
        <v>11</v>
      </c>
      <c r="G1792" t="s">
        <v>7694</v>
      </c>
      <c r="H1792" t="s">
        <v>7696</v>
      </c>
      <c r="I1792" t="s">
        <v>7697</v>
      </c>
      <c r="J1792">
        <v>5.0011403520496499E-4</v>
      </c>
      <c r="K1792">
        <v>2.9856177104113399E-6</v>
      </c>
      <c r="L1792">
        <v>0.99949690034708505</v>
      </c>
    </row>
    <row r="1793" spans="1:12" x14ac:dyDescent="0.2">
      <c r="A1793" t="s">
        <v>7673</v>
      </c>
      <c r="B1793" t="s">
        <v>7674</v>
      </c>
      <c r="C1793" t="s">
        <v>613</v>
      </c>
      <c r="D1793" t="s">
        <v>6339</v>
      </c>
      <c r="E1793" s="1" t="s">
        <v>16</v>
      </c>
      <c r="F1793" t="s">
        <v>11</v>
      </c>
      <c r="G1793" t="s">
        <v>7717</v>
      </c>
      <c r="H1793" t="s">
        <v>7718</v>
      </c>
      <c r="I1793" t="s">
        <v>7719</v>
      </c>
      <c r="J1793">
        <v>1.6017272303429101E-4</v>
      </c>
      <c r="K1793">
        <v>4.5728826657049302E-9</v>
      </c>
      <c r="L1793">
        <v>0.999839822704083</v>
      </c>
    </row>
    <row r="1794" spans="1:12" x14ac:dyDescent="0.2">
      <c r="A1794" t="s">
        <v>7673</v>
      </c>
      <c r="B1794" t="s">
        <v>7674</v>
      </c>
      <c r="C1794" t="s">
        <v>74</v>
      </c>
      <c r="D1794" t="s">
        <v>6339</v>
      </c>
      <c r="E1794" s="1" t="s">
        <v>16</v>
      </c>
      <c r="F1794" t="s">
        <v>11</v>
      </c>
      <c r="G1794" t="s">
        <v>7693</v>
      </c>
      <c r="H1794" t="s">
        <v>7694</v>
      </c>
      <c r="I1794" t="s">
        <v>7695</v>
      </c>
      <c r="J1794">
        <v>4.9566364717337602E-5</v>
      </c>
      <c r="K1794">
        <v>4.1982719574364502E-7</v>
      </c>
      <c r="L1794">
        <v>0.99995001380808701</v>
      </c>
    </row>
    <row r="1795" spans="1:12" x14ac:dyDescent="0.2">
      <c r="A1795" t="s">
        <v>7673</v>
      </c>
      <c r="B1795" t="s">
        <v>7674</v>
      </c>
      <c r="C1795" t="s">
        <v>613</v>
      </c>
      <c r="D1795" t="s">
        <v>6339</v>
      </c>
      <c r="E1795" s="1" t="s">
        <v>16</v>
      </c>
      <c r="F1795" t="s">
        <v>11</v>
      </c>
      <c r="G1795" t="s">
        <v>7718</v>
      </c>
      <c r="H1795" t="s">
        <v>7720</v>
      </c>
      <c r="I1795" t="s">
        <v>7721</v>
      </c>
      <c r="J1795">
        <v>2.6498040553537399E-5</v>
      </c>
      <c r="K1795">
        <v>4.3410089649762499E-9</v>
      </c>
      <c r="L1795">
        <v>0.99997349761843701</v>
      </c>
    </row>
    <row r="1796" spans="1:12" x14ac:dyDescent="0.2">
      <c r="A1796" t="s">
        <v>7673</v>
      </c>
      <c r="B1796" t="s">
        <v>7674</v>
      </c>
      <c r="C1796" t="s">
        <v>74</v>
      </c>
      <c r="D1796" t="s">
        <v>6339</v>
      </c>
      <c r="E1796" s="1" t="s">
        <v>16</v>
      </c>
      <c r="F1796" t="s">
        <v>11</v>
      </c>
      <c r="G1796" t="s">
        <v>7688</v>
      </c>
      <c r="H1796" t="s">
        <v>7689</v>
      </c>
      <c r="I1796" t="s">
        <v>7690</v>
      </c>
      <c r="J1796">
        <v>6.33278860516494E-6</v>
      </c>
      <c r="K1796">
        <v>3.5318182951825698E-11</v>
      </c>
      <c r="L1796">
        <v>0.99999366717607696</v>
      </c>
    </row>
    <row r="1797" spans="1:12" x14ac:dyDescent="0.2">
      <c r="A1797" t="s">
        <v>7673</v>
      </c>
      <c r="B1797" t="s">
        <v>7674</v>
      </c>
      <c r="C1797" t="s">
        <v>500</v>
      </c>
      <c r="D1797" t="s">
        <v>6339</v>
      </c>
      <c r="E1797" s="1" t="s">
        <v>16</v>
      </c>
      <c r="F1797" t="s">
        <v>11</v>
      </c>
      <c r="G1797" t="s">
        <v>7678</v>
      </c>
      <c r="H1797" t="s">
        <v>7679</v>
      </c>
      <c r="I1797" t="s">
        <v>19</v>
      </c>
      <c r="J1797">
        <v>6.0419073154233997E-6</v>
      </c>
      <c r="K1797">
        <v>2.4629288416446298E-7</v>
      </c>
      <c r="L1797">
        <v>0.99999371179980001</v>
      </c>
    </row>
    <row r="1798" spans="1:12" x14ac:dyDescent="0.2">
      <c r="A1798" t="s">
        <v>7673</v>
      </c>
      <c r="B1798" t="s">
        <v>7674</v>
      </c>
      <c r="C1798" t="s">
        <v>74</v>
      </c>
      <c r="D1798" t="s">
        <v>6339</v>
      </c>
      <c r="E1798" s="1" t="s">
        <v>16</v>
      </c>
      <c r="F1798" t="s">
        <v>11</v>
      </c>
      <c r="G1798" t="s">
        <v>7689</v>
      </c>
      <c r="H1798" t="s">
        <v>7691</v>
      </c>
      <c r="I1798" t="s">
        <v>7692</v>
      </c>
      <c r="J1798">
        <v>4.4832338793947998E-6</v>
      </c>
      <c r="K1798">
        <v>5.8938276771514405E-10</v>
      </c>
      <c r="L1798">
        <v>0.99999551617673799</v>
      </c>
    </row>
    <row r="1799" spans="1:12" x14ac:dyDescent="0.2">
      <c r="A1799" t="s">
        <v>7673</v>
      </c>
      <c r="B1799" t="s">
        <v>7674</v>
      </c>
      <c r="C1799" t="s">
        <v>74</v>
      </c>
      <c r="D1799" t="s">
        <v>6339</v>
      </c>
      <c r="E1799" s="1" t="s">
        <v>16</v>
      </c>
      <c r="F1799" t="s">
        <v>11</v>
      </c>
      <c r="G1799" t="s">
        <v>7704</v>
      </c>
      <c r="H1799" t="s">
        <v>7705</v>
      </c>
      <c r="I1799" t="s">
        <v>7706</v>
      </c>
      <c r="J1799">
        <v>3.06477918813967E-6</v>
      </c>
      <c r="K1799">
        <v>1.03110051869729E-6</v>
      </c>
      <c r="L1799">
        <v>0.99999590412029304</v>
      </c>
    </row>
    <row r="1800" spans="1:12" x14ac:dyDescent="0.2">
      <c r="A1800" t="s">
        <v>7673</v>
      </c>
      <c r="B1800" t="s">
        <v>7674</v>
      </c>
      <c r="C1800" t="s">
        <v>500</v>
      </c>
      <c r="D1800" t="s">
        <v>6339</v>
      </c>
      <c r="E1800" s="1" t="s">
        <v>16</v>
      </c>
      <c r="F1800" t="s">
        <v>11</v>
      </c>
      <c r="G1800" t="s">
        <v>7675</v>
      </c>
      <c r="H1800" t="s">
        <v>7676</v>
      </c>
      <c r="I1800" t="s">
        <v>7677</v>
      </c>
      <c r="J1800">
        <v>1.41143135496897E-7</v>
      </c>
      <c r="K1800">
        <v>1.19012071004953E-5</v>
      </c>
      <c r="L1800">
        <v>0.999987957649764</v>
      </c>
    </row>
    <row r="1801" spans="1:12" x14ac:dyDescent="0.2">
      <c r="A1801" t="s">
        <v>7673</v>
      </c>
      <c r="B1801" t="s">
        <v>7674</v>
      </c>
      <c r="C1801" t="s">
        <v>4</v>
      </c>
      <c r="D1801" t="s">
        <v>6339</v>
      </c>
      <c r="E1801" s="1" t="s">
        <v>330</v>
      </c>
      <c r="F1801" t="s">
        <v>11</v>
      </c>
      <c r="G1801" t="s">
        <v>7727</v>
      </c>
      <c r="H1801" t="s">
        <v>7728</v>
      </c>
      <c r="I1801" t="s">
        <v>7729</v>
      </c>
      <c r="J1801">
        <v>2.3483332477887399E-9</v>
      </c>
      <c r="K1801">
        <v>1.4274246848145101E-10</v>
      </c>
      <c r="L1801">
        <v>0.99999999750892399</v>
      </c>
    </row>
    <row r="1802" spans="1:12" x14ac:dyDescent="0.2">
      <c r="A1802" t="s">
        <v>7673</v>
      </c>
      <c r="B1802" t="s">
        <v>7674</v>
      </c>
      <c r="C1802" t="s">
        <v>4</v>
      </c>
      <c r="D1802" t="s">
        <v>6339</v>
      </c>
      <c r="E1802" s="1" t="s">
        <v>330</v>
      </c>
      <c r="F1802" t="s">
        <v>11</v>
      </c>
      <c r="G1802" t="s">
        <v>19</v>
      </c>
      <c r="H1802" t="s">
        <v>7725</v>
      </c>
      <c r="I1802" t="s">
        <v>7726</v>
      </c>
      <c r="J1802">
        <v>3.2206580177790102E-10</v>
      </c>
      <c r="K1802">
        <v>2.16176432788919E-13</v>
      </c>
      <c r="L1802">
        <v>0.99999999967771802</v>
      </c>
    </row>
    <row r="1803" spans="1:12" x14ac:dyDescent="0.2">
      <c r="A1803" t="s">
        <v>3136</v>
      </c>
      <c r="B1803" t="s">
        <v>3137</v>
      </c>
      <c r="C1803" t="s">
        <v>14</v>
      </c>
      <c r="D1803" t="s">
        <v>3036</v>
      </c>
      <c r="E1803" s="1" t="s">
        <v>16</v>
      </c>
      <c r="F1803" t="s">
        <v>11</v>
      </c>
      <c r="G1803" t="s">
        <v>3138</v>
      </c>
      <c r="H1803" t="s">
        <v>3139</v>
      </c>
      <c r="I1803" t="s">
        <v>3140</v>
      </c>
      <c r="J1803">
        <v>3.5041473284830099E-9</v>
      </c>
      <c r="K1803">
        <v>1.48323146534507E-9</v>
      </c>
      <c r="L1803">
        <v>0.99999999501262105</v>
      </c>
    </row>
    <row r="1804" spans="1:12" x14ac:dyDescent="0.2">
      <c r="A1804" t="s">
        <v>6021</v>
      </c>
      <c r="B1804" t="s">
        <v>6022</v>
      </c>
      <c r="C1804" t="s">
        <v>14</v>
      </c>
      <c r="D1804" t="s">
        <v>5924</v>
      </c>
      <c r="E1804" s="1" t="s">
        <v>16</v>
      </c>
      <c r="F1804" t="s">
        <v>11</v>
      </c>
      <c r="G1804" t="s">
        <v>6023</v>
      </c>
      <c r="H1804" t="s">
        <v>6024</v>
      </c>
      <c r="I1804" t="s">
        <v>6025</v>
      </c>
      <c r="J1804">
        <v>5.9898788578595497E-9</v>
      </c>
      <c r="K1804">
        <v>5.4772444507435795E-10</v>
      </c>
      <c r="L1804">
        <v>0.99999999346239699</v>
      </c>
    </row>
    <row r="1805" spans="1:12" x14ac:dyDescent="0.2">
      <c r="A1805" t="s">
        <v>1960</v>
      </c>
      <c r="B1805" t="s">
        <v>1965</v>
      </c>
      <c r="C1805" t="s">
        <v>14</v>
      </c>
      <c r="D1805" t="s">
        <v>407</v>
      </c>
      <c r="E1805" s="1" t="s">
        <v>16</v>
      </c>
      <c r="F1805" t="s">
        <v>11</v>
      </c>
      <c r="G1805" t="s">
        <v>1966</v>
      </c>
      <c r="H1805" t="s">
        <v>1967</v>
      </c>
      <c r="I1805" t="s">
        <v>1968</v>
      </c>
      <c r="J1805">
        <v>5.6139787441560098E-6</v>
      </c>
      <c r="K1805">
        <v>2.1906316235005999E-9</v>
      </c>
      <c r="L1805">
        <v>0.999994383830624</v>
      </c>
    </row>
    <row r="1806" spans="1:12" x14ac:dyDescent="0.2">
      <c r="A1806" t="s">
        <v>1960</v>
      </c>
      <c r="B1806" t="s">
        <v>1961</v>
      </c>
      <c r="C1806" t="s">
        <v>14</v>
      </c>
      <c r="D1806" t="s">
        <v>407</v>
      </c>
      <c r="E1806" s="1" t="s">
        <v>16</v>
      </c>
      <c r="F1806" t="s">
        <v>11</v>
      </c>
      <c r="G1806" t="s">
        <v>1962</v>
      </c>
      <c r="H1806" t="s">
        <v>1963</v>
      </c>
      <c r="I1806" t="s">
        <v>1964</v>
      </c>
      <c r="J1806">
        <v>3.3067845313839699E-6</v>
      </c>
      <c r="K1806">
        <v>0.39056278622423302</v>
      </c>
      <c r="L1806">
        <v>0.60943390699123501</v>
      </c>
    </row>
    <row r="1807" spans="1:12" x14ac:dyDescent="0.2">
      <c r="A1807" t="s">
        <v>4025</v>
      </c>
      <c r="B1807">
        <v>608850</v>
      </c>
      <c r="C1807" t="s">
        <v>660</v>
      </c>
      <c r="D1807" t="s">
        <v>3906</v>
      </c>
      <c r="E1807" s="1" t="s">
        <v>16</v>
      </c>
      <c r="F1807" t="s">
        <v>9</v>
      </c>
      <c r="G1807" t="s">
        <v>4027</v>
      </c>
      <c r="H1807" t="s">
        <v>4029</v>
      </c>
      <c r="I1807" t="s">
        <v>4030</v>
      </c>
      <c r="J1807">
        <v>0.999908987927837</v>
      </c>
      <c r="K1807">
        <v>6.3890046746713998E-6</v>
      </c>
      <c r="L1807">
        <v>8.4623067488382293E-5</v>
      </c>
    </row>
    <row r="1808" spans="1:12" x14ac:dyDescent="0.2">
      <c r="A1808" t="s">
        <v>4025</v>
      </c>
      <c r="B1808">
        <v>136550</v>
      </c>
      <c r="C1808" t="s">
        <v>660</v>
      </c>
      <c r="D1808" t="s">
        <v>3906</v>
      </c>
      <c r="E1808" s="1" t="s">
        <v>16</v>
      </c>
      <c r="F1808" t="s">
        <v>9</v>
      </c>
      <c r="G1808" t="s">
        <v>4026</v>
      </c>
      <c r="H1808" t="s">
        <v>4027</v>
      </c>
      <c r="I1808" t="s">
        <v>4028</v>
      </c>
      <c r="J1808">
        <v>0.99968252720182404</v>
      </c>
      <c r="K1808">
        <v>4.6781144549413197E-7</v>
      </c>
      <c r="L1808">
        <v>3.1700498673075002E-4</v>
      </c>
    </row>
    <row r="1809" spans="1:12" x14ac:dyDescent="0.2">
      <c r="A1809" t="s">
        <v>3600</v>
      </c>
      <c r="B1809" t="s">
        <v>3601</v>
      </c>
      <c r="C1809" t="s">
        <v>14</v>
      </c>
      <c r="D1809" t="s">
        <v>3036</v>
      </c>
      <c r="E1809" s="1" t="s">
        <v>16</v>
      </c>
      <c r="F1809" t="s">
        <v>10</v>
      </c>
      <c r="G1809" t="s">
        <v>3602</v>
      </c>
      <c r="H1809" t="s">
        <v>3603</v>
      </c>
      <c r="I1809" t="s">
        <v>3604</v>
      </c>
      <c r="J1809">
        <v>1.28540107947908E-10</v>
      </c>
      <c r="K1809">
        <v>0.96164630847420796</v>
      </c>
      <c r="L1809">
        <v>3.8353691397252303E-2</v>
      </c>
    </row>
    <row r="1810" spans="1:12" x14ac:dyDescent="0.2">
      <c r="A1810" t="s">
        <v>4979</v>
      </c>
      <c r="B1810" t="s">
        <v>4980</v>
      </c>
      <c r="C1810" t="s">
        <v>74</v>
      </c>
      <c r="D1810" t="s">
        <v>4127</v>
      </c>
      <c r="E1810" s="1" t="s">
        <v>16</v>
      </c>
      <c r="F1810" t="s">
        <v>11</v>
      </c>
      <c r="G1810" t="s">
        <v>4981</v>
      </c>
      <c r="H1810" t="s">
        <v>4982</v>
      </c>
      <c r="I1810" t="s">
        <v>4983</v>
      </c>
      <c r="J1810">
        <v>5.4573722212743501E-5</v>
      </c>
      <c r="K1810">
        <v>2.2355876219761399E-10</v>
      </c>
      <c r="L1810">
        <v>0.99994542605422798</v>
      </c>
    </row>
    <row r="1811" spans="1:12" x14ac:dyDescent="0.2">
      <c r="A1811" t="s">
        <v>4979</v>
      </c>
      <c r="B1811" t="s">
        <v>8944</v>
      </c>
      <c r="C1811" t="s">
        <v>14</v>
      </c>
      <c r="D1811" t="s">
        <v>8821</v>
      </c>
      <c r="E1811" s="1" t="s">
        <v>16</v>
      </c>
      <c r="F1811" t="s">
        <v>11</v>
      </c>
      <c r="G1811" t="s">
        <v>8945</v>
      </c>
      <c r="H1811" t="s">
        <v>8946</v>
      </c>
      <c r="I1811" t="s">
        <v>8947</v>
      </c>
      <c r="J1811">
        <v>1.4794884650457101E-6</v>
      </c>
      <c r="K1811">
        <v>5.1215259287911504E-4</v>
      </c>
      <c r="L1811">
        <v>0.99948636791865597</v>
      </c>
    </row>
    <row r="1812" spans="1:12" x14ac:dyDescent="0.2">
      <c r="A1812" t="s">
        <v>3695</v>
      </c>
      <c r="B1812" t="s">
        <v>3696</v>
      </c>
      <c r="C1812" t="s">
        <v>14</v>
      </c>
      <c r="D1812" t="s">
        <v>3637</v>
      </c>
      <c r="E1812" s="1" t="s">
        <v>16</v>
      </c>
      <c r="F1812" t="s">
        <v>11</v>
      </c>
      <c r="G1812" t="s">
        <v>3697</v>
      </c>
      <c r="H1812" t="s">
        <v>3698</v>
      </c>
      <c r="I1812" t="s">
        <v>3699</v>
      </c>
      <c r="J1812">
        <v>6.0059824167953997E-9</v>
      </c>
      <c r="K1812">
        <v>8.3256307319046398E-8</v>
      </c>
      <c r="L1812">
        <v>0.99999991073771</v>
      </c>
    </row>
    <row r="1813" spans="1:12" x14ac:dyDescent="0.2">
      <c r="A1813" t="s">
        <v>383</v>
      </c>
      <c r="B1813" t="s">
        <v>4145</v>
      </c>
      <c r="C1813" t="s">
        <v>74</v>
      </c>
      <c r="D1813" t="s">
        <v>4127</v>
      </c>
      <c r="E1813" s="1" t="s">
        <v>16</v>
      </c>
      <c r="F1813" t="s">
        <v>11</v>
      </c>
      <c r="G1813" t="s">
        <v>4146</v>
      </c>
      <c r="H1813" t="s">
        <v>4147</v>
      </c>
      <c r="I1813" t="s">
        <v>4148</v>
      </c>
      <c r="J1813">
        <v>2.34531684574024E-5</v>
      </c>
      <c r="K1813">
        <v>5.5873294119150498E-8</v>
      </c>
      <c r="L1813">
        <v>0.99997649095824803</v>
      </c>
    </row>
    <row r="1814" spans="1:12" x14ac:dyDescent="0.2">
      <c r="A1814" t="s">
        <v>383</v>
      </c>
      <c r="B1814" t="s">
        <v>4149</v>
      </c>
      <c r="C1814" t="s">
        <v>14</v>
      </c>
      <c r="D1814" t="s">
        <v>4127</v>
      </c>
      <c r="E1814" s="1" t="s">
        <v>16</v>
      </c>
      <c r="F1814" t="s">
        <v>11</v>
      </c>
      <c r="G1814" t="s">
        <v>4150</v>
      </c>
      <c r="H1814" t="s">
        <v>4151</v>
      </c>
      <c r="I1814" t="s">
        <v>4152</v>
      </c>
      <c r="J1814">
        <v>6.5308645548104E-6</v>
      </c>
      <c r="K1814">
        <v>5.7107769681278896E-9</v>
      </c>
      <c r="L1814">
        <v>0.99999346342466799</v>
      </c>
    </row>
    <row r="1815" spans="1:12" x14ac:dyDescent="0.2">
      <c r="A1815" t="s">
        <v>383</v>
      </c>
      <c r="B1815" t="s">
        <v>4145</v>
      </c>
      <c r="C1815" t="s">
        <v>14</v>
      </c>
      <c r="D1815" t="s">
        <v>4127</v>
      </c>
      <c r="E1815" s="1" t="s">
        <v>16</v>
      </c>
      <c r="F1815" t="s">
        <v>11</v>
      </c>
      <c r="G1815" t="s">
        <v>4153</v>
      </c>
      <c r="H1815" t="s">
        <v>4154</v>
      </c>
      <c r="I1815" t="s">
        <v>4155</v>
      </c>
      <c r="J1815">
        <v>1.48519791217772E-7</v>
      </c>
      <c r="K1815">
        <v>1.4497223302783099E-4</v>
      </c>
      <c r="L1815">
        <v>0.99985487924718097</v>
      </c>
    </row>
    <row r="1816" spans="1:12" x14ac:dyDescent="0.2">
      <c r="A1816" t="s">
        <v>383</v>
      </c>
      <c r="B1816" t="s">
        <v>384</v>
      </c>
      <c r="C1816" t="s">
        <v>14</v>
      </c>
      <c r="D1816" t="s">
        <v>385</v>
      </c>
      <c r="E1816" s="1" t="s">
        <v>16</v>
      </c>
      <c r="F1816" t="s">
        <v>10</v>
      </c>
      <c r="G1816" t="s">
        <v>386</v>
      </c>
      <c r="H1816" t="s">
        <v>387</v>
      </c>
      <c r="I1816" t="s">
        <v>388</v>
      </c>
      <c r="J1816">
        <v>3.5048554713909202E-22</v>
      </c>
      <c r="K1816">
        <v>1</v>
      </c>
      <c r="L1816">
        <v>3.3802945471343401E-22</v>
      </c>
    </row>
    <row r="1817" spans="1:12" x14ac:dyDescent="0.2">
      <c r="A1817" t="s">
        <v>2036</v>
      </c>
      <c r="B1817" t="s">
        <v>2049</v>
      </c>
      <c r="C1817" t="s">
        <v>14</v>
      </c>
      <c r="D1817" t="s">
        <v>407</v>
      </c>
      <c r="E1817" s="1" t="s">
        <v>16</v>
      </c>
      <c r="F1817" t="s">
        <v>11</v>
      </c>
      <c r="G1817" t="s">
        <v>2050</v>
      </c>
      <c r="H1817" t="s">
        <v>2051</v>
      </c>
      <c r="I1817" t="s">
        <v>2052</v>
      </c>
      <c r="J1817">
        <v>7.6932551822675402E-7</v>
      </c>
      <c r="K1817">
        <v>6.4126438607490201E-5</v>
      </c>
      <c r="L1817">
        <v>0.99993510423587395</v>
      </c>
    </row>
    <row r="1818" spans="1:12" x14ac:dyDescent="0.2">
      <c r="A1818" t="s">
        <v>2036</v>
      </c>
      <c r="B1818" t="s">
        <v>2045</v>
      </c>
      <c r="C1818" t="s">
        <v>14</v>
      </c>
      <c r="D1818" t="s">
        <v>407</v>
      </c>
      <c r="E1818" s="1" t="s">
        <v>16</v>
      </c>
      <c r="F1818" t="s">
        <v>11</v>
      </c>
      <c r="G1818" t="s">
        <v>2046</v>
      </c>
      <c r="H1818" t="s">
        <v>2047</v>
      </c>
      <c r="I1818" t="s">
        <v>2048</v>
      </c>
      <c r="J1818">
        <v>9.7697249383044903E-8</v>
      </c>
      <c r="K1818">
        <v>1.14410617194272E-5</v>
      </c>
      <c r="L1818">
        <v>0.99998846124103102</v>
      </c>
    </row>
    <row r="1819" spans="1:12" x14ac:dyDescent="0.2">
      <c r="A1819" t="s">
        <v>2036</v>
      </c>
      <c r="B1819" t="s">
        <v>2037</v>
      </c>
      <c r="C1819" t="s">
        <v>74</v>
      </c>
      <c r="D1819" t="s">
        <v>407</v>
      </c>
      <c r="E1819" s="1" t="s">
        <v>16</v>
      </c>
      <c r="F1819" t="s">
        <v>11</v>
      </c>
      <c r="G1819" t="s">
        <v>2038</v>
      </c>
      <c r="H1819" t="s">
        <v>2039</v>
      </c>
      <c r="I1819" t="s">
        <v>2040</v>
      </c>
      <c r="J1819">
        <v>2.1783064837596299E-9</v>
      </c>
      <c r="K1819">
        <v>3.0671497911579502E-6</v>
      </c>
      <c r="L1819">
        <v>0.99999693067190198</v>
      </c>
    </row>
    <row r="1820" spans="1:12" x14ac:dyDescent="0.2">
      <c r="A1820" t="s">
        <v>2036</v>
      </c>
      <c r="B1820" t="s">
        <v>2041</v>
      </c>
      <c r="C1820" t="s">
        <v>14</v>
      </c>
      <c r="D1820" t="s">
        <v>407</v>
      </c>
      <c r="E1820" s="1" t="s">
        <v>16</v>
      </c>
      <c r="F1820" t="s">
        <v>11</v>
      </c>
      <c r="G1820" t="s">
        <v>2042</v>
      </c>
      <c r="H1820" t="s">
        <v>2043</v>
      </c>
      <c r="I1820" t="s">
        <v>2044</v>
      </c>
      <c r="J1820">
        <v>2.9693754258465599E-13</v>
      </c>
      <c r="K1820">
        <v>1.5337991439287201E-7</v>
      </c>
      <c r="L1820">
        <v>0.99999984661978902</v>
      </c>
    </row>
    <row r="1821" spans="1:12" x14ac:dyDescent="0.2">
      <c r="A1821" t="s">
        <v>3485</v>
      </c>
      <c r="B1821" t="s">
        <v>3486</v>
      </c>
      <c r="C1821" t="s">
        <v>14</v>
      </c>
      <c r="D1821" t="s">
        <v>3036</v>
      </c>
      <c r="E1821" s="1" t="s">
        <v>16</v>
      </c>
      <c r="F1821" t="s">
        <v>10</v>
      </c>
      <c r="G1821" t="s">
        <v>19</v>
      </c>
      <c r="H1821" t="s">
        <v>3487</v>
      </c>
      <c r="I1821" t="s">
        <v>19</v>
      </c>
      <c r="J1821">
        <v>1.1242693142873899E-24</v>
      </c>
      <c r="K1821">
        <v>1</v>
      </c>
      <c r="L1821">
        <v>4.4675256288113201E-21</v>
      </c>
    </row>
    <row r="1822" spans="1:12" x14ac:dyDescent="0.2">
      <c r="A1822" t="s">
        <v>1815</v>
      </c>
      <c r="B1822" t="s">
        <v>1816</v>
      </c>
      <c r="C1822" t="s">
        <v>613</v>
      </c>
      <c r="D1822" t="s">
        <v>407</v>
      </c>
      <c r="E1822" s="1" t="s">
        <v>16</v>
      </c>
      <c r="F1822" t="s">
        <v>11</v>
      </c>
      <c r="G1822" t="s">
        <v>1817</v>
      </c>
      <c r="H1822" t="s">
        <v>1818</v>
      </c>
      <c r="I1822" t="s">
        <v>1819</v>
      </c>
      <c r="J1822">
        <v>4.7208836119059302E-4</v>
      </c>
      <c r="K1822">
        <v>1.4479218104888599E-9</v>
      </c>
      <c r="L1822">
        <v>0.99952791019088805</v>
      </c>
    </row>
    <row r="1823" spans="1:12" x14ac:dyDescent="0.2">
      <c r="A1823" t="s">
        <v>7528</v>
      </c>
      <c r="B1823" t="s">
        <v>7529</v>
      </c>
      <c r="C1823" t="s">
        <v>74</v>
      </c>
      <c r="D1823" t="s">
        <v>6339</v>
      </c>
      <c r="E1823" s="1" t="s">
        <v>16</v>
      </c>
      <c r="F1823" t="s">
        <v>9</v>
      </c>
      <c r="G1823" t="s">
        <v>7530</v>
      </c>
      <c r="H1823" t="s">
        <v>7531</v>
      </c>
      <c r="I1823" t="s">
        <v>7532</v>
      </c>
      <c r="J1823">
        <v>0.93144572372965295</v>
      </c>
      <c r="K1823">
        <v>7.3943391555511198E-6</v>
      </c>
      <c r="L1823">
        <v>6.8546881931191503E-2</v>
      </c>
    </row>
    <row r="1824" spans="1:12" x14ac:dyDescent="0.2">
      <c r="A1824" t="s">
        <v>7528</v>
      </c>
      <c r="B1824" t="s">
        <v>7536</v>
      </c>
      <c r="C1824" t="s">
        <v>74</v>
      </c>
      <c r="D1824" t="s">
        <v>6339</v>
      </c>
      <c r="E1824" s="1" t="s">
        <v>16</v>
      </c>
      <c r="F1824" t="s">
        <v>11</v>
      </c>
      <c r="G1824" t="s">
        <v>7537</v>
      </c>
      <c r="H1824" t="s">
        <v>7538</v>
      </c>
      <c r="I1824" t="s">
        <v>7539</v>
      </c>
      <c r="J1824">
        <v>9.5508602158238908E-6</v>
      </c>
      <c r="K1824">
        <v>4.9617860494071496E-10</v>
      </c>
      <c r="L1824">
        <v>0.99999044864360598</v>
      </c>
    </row>
    <row r="1825" spans="1:12" x14ac:dyDescent="0.2">
      <c r="A1825" t="s">
        <v>7528</v>
      </c>
      <c r="B1825" t="s">
        <v>7529</v>
      </c>
      <c r="C1825" t="s">
        <v>74</v>
      </c>
      <c r="D1825" t="s">
        <v>6339</v>
      </c>
      <c r="E1825" s="1" t="s">
        <v>16</v>
      </c>
      <c r="F1825" t="s">
        <v>11</v>
      </c>
      <c r="G1825" t="s">
        <v>7533</v>
      </c>
      <c r="H1825" t="s">
        <v>7534</v>
      </c>
      <c r="I1825" t="s">
        <v>7535</v>
      </c>
      <c r="J1825">
        <v>3.7407564833580299E-6</v>
      </c>
      <c r="K1825">
        <v>1.05732466790312E-7</v>
      </c>
      <c r="L1825">
        <v>0.99999615351104998</v>
      </c>
    </row>
    <row r="1826" spans="1:12" x14ac:dyDescent="0.2">
      <c r="A1826" t="s">
        <v>4854</v>
      </c>
      <c r="B1826" t="s">
        <v>4394</v>
      </c>
      <c r="C1826" t="s">
        <v>74</v>
      </c>
      <c r="D1826" t="s">
        <v>4127</v>
      </c>
      <c r="E1826" s="1" t="s">
        <v>16</v>
      </c>
      <c r="F1826" t="s">
        <v>11</v>
      </c>
      <c r="G1826" t="s">
        <v>4855</v>
      </c>
      <c r="H1826" t="s">
        <v>4856</v>
      </c>
      <c r="I1826" t="s">
        <v>4857</v>
      </c>
      <c r="J1826">
        <v>5.4869890678432002E-5</v>
      </c>
      <c r="K1826">
        <v>1.9825248269503701E-9</v>
      </c>
      <c r="L1826">
        <v>0.99994512812679703</v>
      </c>
    </row>
    <row r="1827" spans="1:12" x14ac:dyDescent="0.2">
      <c r="A1827" t="s">
        <v>4854</v>
      </c>
      <c r="B1827" t="s">
        <v>4394</v>
      </c>
      <c r="C1827" t="s">
        <v>74</v>
      </c>
      <c r="D1827" t="s">
        <v>4127</v>
      </c>
      <c r="E1827" s="1" t="s">
        <v>16</v>
      </c>
      <c r="F1827" t="s">
        <v>11</v>
      </c>
      <c r="G1827" t="s">
        <v>19</v>
      </c>
      <c r="H1827" t="s">
        <v>4858</v>
      </c>
      <c r="I1827" t="s">
        <v>19</v>
      </c>
      <c r="J1827">
        <v>3.8439300278321602E-6</v>
      </c>
      <c r="K1827">
        <v>1.7357568464612701E-7</v>
      </c>
      <c r="L1827">
        <v>0.99999598249428701</v>
      </c>
    </row>
    <row r="1828" spans="1:12" x14ac:dyDescent="0.2">
      <c r="A1828" t="s">
        <v>4576</v>
      </c>
      <c r="B1828" t="s">
        <v>4577</v>
      </c>
      <c r="C1828" t="s">
        <v>74</v>
      </c>
      <c r="D1828" t="s">
        <v>4127</v>
      </c>
      <c r="E1828" s="1" t="s">
        <v>16</v>
      </c>
      <c r="F1828" t="s">
        <v>11</v>
      </c>
      <c r="G1828" t="s">
        <v>4584</v>
      </c>
      <c r="H1828" t="s">
        <v>4585</v>
      </c>
      <c r="I1828" t="s">
        <v>4586</v>
      </c>
      <c r="J1828">
        <v>2.5091352024035299E-2</v>
      </c>
      <c r="K1828">
        <v>1.6621264898821399E-7</v>
      </c>
      <c r="L1828">
        <v>0.97490848176331601</v>
      </c>
    </row>
    <row r="1829" spans="1:12" x14ac:dyDescent="0.2">
      <c r="A1829" t="s">
        <v>4576</v>
      </c>
      <c r="B1829" t="s">
        <v>4587</v>
      </c>
      <c r="C1829" t="s">
        <v>613</v>
      </c>
      <c r="D1829" t="s">
        <v>4127</v>
      </c>
      <c r="E1829" s="1" t="s">
        <v>16</v>
      </c>
      <c r="F1829" t="s">
        <v>11</v>
      </c>
      <c r="G1829" t="s">
        <v>4588</v>
      </c>
      <c r="H1829" t="s">
        <v>4589</v>
      </c>
      <c r="I1829" t="s">
        <v>4590</v>
      </c>
      <c r="J1829">
        <v>1.3955248445419201E-3</v>
      </c>
      <c r="K1829">
        <v>4.6203249994664499E-9</v>
      </c>
      <c r="L1829">
        <v>0.99860447053513302</v>
      </c>
    </row>
    <row r="1830" spans="1:12" x14ac:dyDescent="0.2">
      <c r="A1830" t="s">
        <v>4576</v>
      </c>
      <c r="B1830" t="s">
        <v>8894</v>
      </c>
      <c r="C1830" t="s">
        <v>14</v>
      </c>
      <c r="D1830" t="s">
        <v>8821</v>
      </c>
      <c r="E1830" s="1" t="s">
        <v>16</v>
      </c>
      <c r="F1830" t="s">
        <v>11</v>
      </c>
      <c r="G1830" t="s">
        <v>8895</v>
      </c>
      <c r="H1830" t="s">
        <v>8896</v>
      </c>
      <c r="I1830" t="s">
        <v>8897</v>
      </c>
      <c r="J1830">
        <v>5.3793749468987603E-4</v>
      </c>
      <c r="K1830">
        <v>3.2445657572838702E-3</v>
      </c>
      <c r="L1830">
        <v>0.99621749674802595</v>
      </c>
    </row>
    <row r="1831" spans="1:12" x14ac:dyDescent="0.2">
      <c r="A1831" t="s">
        <v>4576</v>
      </c>
      <c r="B1831" t="s">
        <v>4577</v>
      </c>
      <c r="C1831" t="s">
        <v>74</v>
      </c>
      <c r="D1831" t="s">
        <v>4127</v>
      </c>
      <c r="E1831" s="1" t="s">
        <v>16</v>
      </c>
      <c r="F1831" t="s">
        <v>11</v>
      </c>
      <c r="G1831" t="s">
        <v>4578</v>
      </c>
      <c r="H1831" t="s">
        <v>4579</v>
      </c>
      <c r="I1831" t="s">
        <v>4580</v>
      </c>
      <c r="J1831">
        <v>4.8072596388500098E-5</v>
      </c>
      <c r="K1831">
        <v>2.4782137643854801E-8</v>
      </c>
      <c r="L1831">
        <v>0.99995190262147404</v>
      </c>
    </row>
    <row r="1832" spans="1:12" x14ac:dyDescent="0.2">
      <c r="A1832" t="s">
        <v>4576</v>
      </c>
      <c r="B1832" t="s">
        <v>4591</v>
      </c>
      <c r="C1832" t="s">
        <v>14</v>
      </c>
      <c r="D1832" t="s">
        <v>4127</v>
      </c>
      <c r="E1832" s="1" t="s">
        <v>16</v>
      </c>
      <c r="F1832" t="s">
        <v>11</v>
      </c>
      <c r="G1832" t="s">
        <v>4592</v>
      </c>
      <c r="H1832" t="s">
        <v>4593</v>
      </c>
      <c r="I1832" t="s">
        <v>4594</v>
      </c>
      <c r="J1832">
        <v>1.02251027206589E-6</v>
      </c>
      <c r="K1832">
        <v>8.0690780321008199E-11</v>
      </c>
      <c r="L1832">
        <v>0.99999897740903698</v>
      </c>
    </row>
    <row r="1833" spans="1:12" x14ac:dyDescent="0.2">
      <c r="A1833" t="s">
        <v>4576</v>
      </c>
      <c r="B1833" t="s">
        <v>4577</v>
      </c>
      <c r="C1833" t="s">
        <v>74</v>
      </c>
      <c r="D1833" t="s">
        <v>4127</v>
      </c>
      <c r="E1833" s="1" t="s">
        <v>16</v>
      </c>
      <c r="F1833" t="s">
        <v>11</v>
      </c>
      <c r="G1833" t="s">
        <v>4581</v>
      </c>
      <c r="H1833" t="s">
        <v>4582</v>
      </c>
      <c r="I1833" t="s">
        <v>4583</v>
      </c>
      <c r="J1833">
        <v>1.3295522587556E-8</v>
      </c>
      <c r="K1833">
        <v>1.19845554659236E-10</v>
      </c>
      <c r="L1833">
        <v>0.99999998658463196</v>
      </c>
    </row>
    <row r="1834" spans="1:12" x14ac:dyDescent="0.2">
      <c r="A1834" t="s">
        <v>1857</v>
      </c>
      <c r="B1834" t="s">
        <v>1858</v>
      </c>
      <c r="C1834" t="s">
        <v>26</v>
      </c>
      <c r="D1834" t="s">
        <v>407</v>
      </c>
      <c r="E1834" s="1" t="s">
        <v>16</v>
      </c>
      <c r="F1834" t="s">
        <v>10</v>
      </c>
      <c r="G1834" t="s">
        <v>19</v>
      </c>
      <c r="H1834" t="s">
        <v>1859</v>
      </c>
      <c r="I1834" t="s">
        <v>1860</v>
      </c>
      <c r="J1834">
        <v>4.6972525767808001E-8</v>
      </c>
      <c r="K1834">
        <v>0.99999983278079996</v>
      </c>
      <c r="L1834">
        <v>1.2024667395157601E-7</v>
      </c>
    </row>
    <row r="1835" spans="1:12" x14ac:dyDescent="0.2">
      <c r="A1835" t="s">
        <v>2458</v>
      </c>
      <c r="B1835" t="s">
        <v>2459</v>
      </c>
      <c r="C1835" t="s">
        <v>14</v>
      </c>
      <c r="D1835" t="s">
        <v>407</v>
      </c>
      <c r="E1835" s="1" t="s">
        <v>16</v>
      </c>
      <c r="F1835" t="s">
        <v>10</v>
      </c>
      <c r="G1835" t="s">
        <v>2460</v>
      </c>
      <c r="H1835" t="s">
        <v>2461</v>
      </c>
      <c r="I1835" t="s">
        <v>19</v>
      </c>
      <c r="J1835">
        <v>3.6391447941163401E-7</v>
      </c>
      <c r="K1835">
        <v>0.55953133789835097</v>
      </c>
      <c r="L1835">
        <v>0.44046829818716998</v>
      </c>
    </row>
    <row r="1836" spans="1:12" x14ac:dyDescent="0.2">
      <c r="A1836" t="s">
        <v>2757</v>
      </c>
      <c r="B1836" t="s">
        <v>2758</v>
      </c>
      <c r="C1836" t="s">
        <v>14</v>
      </c>
      <c r="D1836" t="s">
        <v>407</v>
      </c>
      <c r="E1836" s="1" t="s">
        <v>16</v>
      </c>
      <c r="F1836" t="s">
        <v>11</v>
      </c>
      <c r="G1836" t="s">
        <v>2759</v>
      </c>
      <c r="H1836" t="s">
        <v>2760</v>
      </c>
      <c r="I1836" t="s">
        <v>2761</v>
      </c>
      <c r="J1836">
        <v>2.7308060741208401E-8</v>
      </c>
      <c r="K1836">
        <v>7.8891037262928902E-6</v>
      </c>
      <c r="L1836">
        <v>0.99999208358821301</v>
      </c>
    </row>
    <row r="1837" spans="1:12" x14ac:dyDescent="0.2">
      <c r="A1837" t="s">
        <v>2757</v>
      </c>
      <c r="B1837" t="s">
        <v>2758</v>
      </c>
      <c r="C1837" t="s">
        <v>613</v>
      </c>
      <c r="D1837" t="s">
        <v>407</v>
      </c>
      <c r="E1837" s="1" t="s">
        <v>330</v>
      </c>
      <c r="F1837" t="s">
        <v>11</v>
      </c>
      <c r="G1837" t="s">
        <v>19</v>
      </c>
      <c r="H1837" t="s">
        <v>2762</v>
      </c>
      <c r="I1837" t="s">
        <v>2763</v>
      </c>
      <c r="J1837">
        <v>3.1613759441938502E-10</v>
      </c>
      <c r="K1837">
        <v>3.6657309959145503E-14</v>
      </c>
      <c r="L1837">
        <v>0.99999999968382602</v>
      </c>
    </row>
    <row r="1838" spans="1:12" x14ac:dyDescent="0.2">
      <c r="A1838" t="s">
        <v>104</v>
      </c>
      <c r="B1838" t="s">
        <v>5803</v>
      </c>
      <c r="C1838" t="s">
        <v>74</v>
      </c>
      <c r="D1838" t="s">
        <v>5775</v>
      </c>
      <c r="E1838" s="1" t="s">
        <v>16</v>
      </c>
      <c r="F1838" t="s">
        <v>11</v>
      </c>
      <c r="G1838" t="s">
        <v>5804</v>
      </c>
      <c r="H1838" t="s">
        <v>5805</v>
      </c>
      <c r="I1838" t="s">
        <v>5806</v>
      </c>
      <c r="J1838">
        <v>4.0495711421467996E-3</v>
      </c>
      <c r="K1838">
        <v>2.6101248473500298E-6</v>
      </c>
      <c r="L1838">
        <v>0.99594781873300597</v>
      </c>
    </row>
    <row r="1839" spans="1:12" x14ac:dyDescent="0.2">
      <c r="A1839" t="s">
        <v>104</v>
      </c>
      <c r="B1839" t="s">
        <v>5800</v>
      </c>
      <c r="C1839" t="s">
        <v>74</v>
      </c>
      <c r="D1839" t="s">
        <v>5775</v>
      </c>
      <c r="E1839" s="1" t="s">
        <v>16</v>
      </c>
      <c r="F1839" t="s">
        <v>11</v>
      </c>
      <c r="G1839" t="s">
        <v>19</v>
      </c>
      <c r="H1839" t="s">
        <v>5801</v>
      </c>
      <c r="I1839" t="s">
        <v>5802</v>
      </c>
      <c r="J1839">
        <v>3.0997463793681801E-3</v>
      </c>
      <c r="K1839">
        <v>1.04291352289501E-9</v>
      </c>
      <c r="L1839">
        <v>0.99690025257771797</v>
      </c>
    </row>
    <row r="1840" spans="1:12" x14ac:dyDescent="0.2">
      <c r="A1840" t="s">
        <v>104</v>
      </c>
      <c r="B1840" t="s">
        <v>5790</v>
      </c>
      <c r="C1840" t="s">
        <v>74</v>
      </c>
      <c r="D1840" t="s">
        <v>5775</v>
      </c>
      <c r="E1840" s="1" t="s">
        <v>16</v>
      </c>
      <c r="F1840" t="s">
        <v>11</v>
      </c>
      <c r="G1840" t="s">
        <v>5791</v>
      </c>
      <c r="H1840" t="s">
        <v>5792</v>
      </c>
      <c r="I1840" t="s">
        <v>5793</v>
      </c>
      <c r="J1840">
        <v>1.3461667964094399E-3</v>
      </c>
      <c r="K1840">
        <v>4.1589629657768499E-8</v>
      </c>
      <c r="L1840">
        <v>0.99865379161396095</v>
      </c>
    </row>
    <row r="1841" spans="1:12" x14ac:dyDescent="0.2">
      <c r="A1841" t="s">
        <v>104</v>
      </c>
      <c r="B1841" t="s">
        <v>5797</v>
      </c>
      <c r="C1841" t="s">
        <v>74</v>
      </c>
      <c r="D1841" t="s">
        <v>5775</v>
      </c>
      <c r="E1841" s="1" t="s">
        <v>16</v>
      </c>
      <c r="F1841" t="s">
        <v>11</v>
      </c>
      <c r="G1841" t="s">
        <v>19</v>
      </c>
      <c r="H1841" t="s">
        <v>5798</v>
      </c>
      <c r="I1841" t="s">
        <v>5799</v>
      </c>
      <c r="J1841">
        <v>7.7536056163102305E-4</v>
      </c>
      <c r="K1841">
        <v>6.8207882405591794E-8</v>
      </c>
      <c r="L1841">
        <v>0.99922457123048603</v>
      </c>
    </row>
    <row r="1842" spans="1:12" x14ac:dyDescent="0.2">
      <c r="A1842" t="s">
        <v>104</v>
      </c>
      <c r="B1842" t="s">
        <v>8835</v>
      </c>
      <c r="C1842" t="s">
        <v>74</v>
      </c>
      <c r="D1842" t="s">
        <v>8821</v>
      </c>
      <c r="E1842" s="1" t="s">
        <v>16</v>
      </c>
      <c r="F1842" t="s">
        <v>11</v>
      </c>
      <c r="G1842" t="s">
        <v>5795</v>
      </c>
      <c r="H1842" t="s">
        <v>8836</v>
      </c>
      <c r="I1842" t="s">
        <v>8837</v>
      </c>
      <c r="J1842">
        <v>5.3034254395873195E-4</v>
      </c>
      <c r="K1842">
        <v>8.8738080913614603E-8</v>
      </c>
      <c r="L1842">
        <v>0.99946956871796</v>
      </c>
    </row>
    <row r="1843" spans="1:12" x14ac:dyDescent="0.2">
      <c r="A1843" t="s">
        <v>104</v>
      </c>
      <c r="B1843" t="s">
        <v>5794</v>
      </c>
      <c r="C1843" t="s">
        <v>74</v>
      </c>
      <c r="D1843" t="s">
        <v>5775</v>
      </c>
      <c r="E1843" s="1" t="s">
        <v>16</v>
      </c>
      <c r="F1843" t="s">
        <v>11</v>
      </c>
      <c r="G1843" t="s">
        <v>19</v>
      </c>
      <c r="H1843" t="s">
        <v>5795</v>
      </c>
      <c r="I1843" t="s">
        <v>5796</v>
      </c>
      <c r="J1843">
        <v>2.9119311483926898E-4</v>
      </c>
      <c r="K1843">
        <v>1.2497071481152699E-6</v>
      </c>
      <c r="L1843">
        <v>0.99970755717801196</v>
      </c>
    </row>
    <row r="1844" spans="1:12" x14ac:dyDescent="0.2">
      <c r="A1844" t="s">
        <v>104</v>
      </c>
      <c r="B1844" t="s">
        <v>4209</v>
      </c>
      <c r="C1844" t="s">
        <v>74</v>
      </c>
      <c r="D1844" t="s">
        <v>4127</v>
      </c>
      <c r="E1844" s="1" t="s">
        <v>16</v>
      </c>
      <c r="F1844" t="s">
        <v>11</v>
      </c>
      <c r="G1844" t="s">
        <v>4210</v>
      </c>
      <c r="H1844" t="s">
        <v>4211</v>
      </c>
      <c r="I1844" t="s">
        <v>4212</v>
      </c>
      <c r="J1844">
        <v>9.7475244484852207E-7</v>
      </c>
      <c r="K1844">
        <v>5.6448097081926401E-11</v>
      </c>
      <c r="L1844">
        <v>0.99999902519110695</v>
      </c>
    </row>
    <row r="1845" spans="1:12" x14ac:dyDescent="0.2">
      <c r="A1845" t="s">
        <v>104</v>
      </c>
      <c r="B1845" t="s">
        <v>105</v>
      </c>
      <c r="C1845" t="s">
        <v>26</v>
      </c>
      <c r="D1845" t="s">
        <v>96</v>
      </c>
      <c r="E1845" s="1" t="s">
        <v>16</v>
      </c>
      <c r="F1845" t="s">
        <v>10</v>
      </c>
      <c r="G1845" t="s">
        <v>108</v>
      </c>
      <c r="H1845" t="s">
        <v>109</v>
      </c>
      <c r="I1845" t="s">
        <v>110</v>
      </c>
      <c r="J1845">
        <v>7.9874801833435503E-9</v>
      </c>
      <c r="K1845">
        <v>0.99999977349712299</v>
      </c>
      <c r="L1845">
        <v>2.1851539647974001E-7</v>
      </c>
    </row>
    <row r="1846" spans="1:12" x14ac:dyDescent="0.2">
      <c r="A1846" t="s">
        <v>104</v>
      </c>
      <c r="B1846" t="s">
        <v>4213</v>
      </c>
      <c r="C1846" t="s">
        <v>74</v>
      </c>
      <c r="D1846" t="s">
        <v>4127</v>
      </c>
      <c r="E1846" s="1" t="s">
        <v>16</v>
      </c>
      <c r="F1846" t="s">
        <v>11</v>
      </c>
      <c r="G1846" t="s">
        <v>4214</v>
      </c>
      <c r="H1846" t="s">
        <v>4215</v>
      </c>
      <c r="I1846" t="s">
        <v>4216</v>
      </c>
      <c r="J1846">
        <v>7.6338946348760901E-10</v>
      </c>
      <c r="K1846">
        <v>1.08502868634248E-10</v>
      </c>
      <c r="L1846">
        <v>0.999999999128108</v>
      </c>
    </row>
    <row r="1847" spans="1:12" x14ac:dyDescent="0.2">
      <c r="A1847" t="s">
        <v>104</v>
      </c>
      <c r="B1847" t="s">
        <v>4209</v>
      </c>
      <c r="C1847" t="s">
        <v>74</v>
      </c>
      <c r="D1847" t="s">
        <v>4127</v>
      </c>
      <c r="E1847" s="1" t="s">
        <v>330</v>
      </c>
      <c r="F1847" t="s">
        <v>11</v>
      </c>
      <c r="G1847" t="s">
        <v>4217</v>
      </c>
      <c r="H1847" t="s">
        <v>4218</v>
      </c>
      <c r="I1847" t="s">
        <v>4219</v>
      </c>
      <c r="J1847">
        <v>2.0621108804088501E-11</v>
      </c>
      <c r="K1847">
        <v>4.5602557516824401E-20</v>
      </c>
      <c r="L1847">
        <v>0.99999999997937905</v>
      </c>
    </row>
    <row r="1848" spans="1:12" x14ac:dyDescent="0.2">
      <c r="A1848" t="s">
        <v>104</v>
      </c>
      <c r="B1848" t="s">
        <v>105</v>
      </c>
      <c r="C1848" t="s">
        <v>26</v>
      </c>
      <c r="D1848" t="s">
        <v>96</v>
      </c>
      <c r="E1848" s="1" t="s">
        <v>16</v>
      </c>
      <c r="F1848" t="s">
        <v>10</v>
      </c>
      <c r="G1848" t="s">
        <v>19</v>
      </c>
      <c r="H1848" t="s">
        <v>106</v>
      </c>
      <c r="I1848" t="s">
        <v>107</v>
      </c>
      <c r="J1848">
        <v>5.20072634956748E-18</v>
      </c>
      <c r="K1848">
        <v>1</v>
      </c>
      <c r="L1848">
        <v>1.8573096719005898E-18</v>
      </c>
    </row>
    <row r="1849" spans="1:12" x14ac:dyDescent="0.2">
      <c r="A1849" t="s">
        <v>312</v>
      </c>
      <c r="B1849" t="s">
        <v>313</v>
      </c>
      <c r="C1849" t="s">
        <v>14</v>
      </c>
      <c r="D1849" t="s">
        <v>314</v>
      </c>
      <c r="E1849" s="1" t="s">
        <v>16</v>
      </c>
      <c r="F1849" t="s">
        <v>11</v>
      </c>
      <c r="G1849" t="s">
        <v>315</v>
      </c>
      <c r="H1849" t="s">
        <v>316</v>
      </c>
      <c r="I1849" t="s">
        <v>317</v>
      </c>
      <c r="J1849">
        <v>8.3269471552408603E-2</v>
      </c>
      <c r="K1849">
        <v>0.11333606056909799</v>
      </c>
      <c r="L1849">
        <v>0.803394467878494</v>
      </c>
    </row>
    <row r="1850" spans="1:12" x14ac:dyDescent="0.2">
      <c r="A1850" t="s">
        <v>312</v>
      </c>
      <c r="B1850" t="s">
        <v>1522</v>
      </c>
      <c r="C1850" t="s">
        <v>26</v>
      </c>
      <c r="D1850" t="s">
        <v>407</v>
      </c>
      <c r="E1850" s="1" t="s">
        <v>16</v>
      </c>
      <c r="F1850" t="s">
        <v>10</v>
      </c>
      <c r="G1850" t="s">
        <v>19</v>
      </c>
      <c r="H1850" t="s">
        <v>1523</v>
      </c>
      <c r="I1850" t="s">
        <v>1524</v>
      </c>
      <c r="J1850">
        <v>2.3557751911824699E-21</v>
      </c>
      <c r="K1850">
        <v>1</v>
      </c>
      <c r="L1850">
        <v>8.5219755645073698E-24</v>
      </c>
    </row>
    <row r="1851" spans="1:12" x14ac:dyDescent="0.2">
      <c r="A1851" t="s">
        <v>2929</v>
      </c>
      <c r="B1851" t="s">
        <v>2930</v>
      </c>
      <c r="C1851" t="s">
        <v>74</v>
      </c>
      <c r="D1851" t="s">
        <v>2909</v>
      </c>
      <c r="E1851" s="1" t="s">
        <v>16</v>
      </c>
      <c r="F1851" t="s">
        <v>11</v>
      </c>
      <c r="G1851" t="s">
        <v>2931</v>
      </c>
      <c r="H1851" t="s">
        <v>2932</v>
      </c>
      <c r="I1851" t="s">
        <v>2933</v>
      </c>
      <c r="J1851">
        <v>2.3184735514193401E-4</v>
      </c>
      <c r="K1851">
        <v>4.4066091754162797E-8</v>
      </c>
      <c r="L1851">
        <v>0.99976810857876597</v>
      </c>
    </row>
    <row r="1852" spans="1:12" x14ac:dyDescent="0.2">
      <c r="A1852" t="s">
        <v>5867</v>
      </c>
      <c r="B1852" t="s">
        <v>5868</v>
      </c>
      <c r="C1852" t="s">
        <v>14</v>
      </c>
      <c r="D1852" t="s">
        <v>5869</v>
      </c>
      <c r="E1852" s="1" t="s">
        <v>16</v>
      </c>
      <c r="F1852" t="s">
        <v>10</v>
      </c>
      <c r="G1852" t="s">
        <v>5870</v>
      </c>
      <c r="H1852" t="s">
        <v>5871</v>
      </c>
      <c r="I1852" t="s">
        <v>19</v>
      </c>
      <c r="J1852">
        <v>1.45056079040268E-13</v>
      </c>
      <c r="K1852">
        <v>0.99999997293227605</v>
      </c>
      <c r="L1852">
        <v>2.7067579302849999E-8</v>
      </c>
    </row>
    <row r="1853" spans="1:12" x14ac:dyDescent="0.2">
      <c r="A1853" t="s">
        <v>3493</v>
      </c>
      <c r="B1853" t="s">
        <v>3494</v>
      </c>
      <c r="C1853" t="s">
        <v>14</v>
      </c>
      <c r="D1853" t="s">
        <v>3036</v>
      </c>
      <c r="E1853" s="1" t="s">
        <v>16</v>
      </c>
      <c r="F1853" t="s">
        <v>11</v>
      </c>
      <c r="G1853" t="s">
        <v>3495</v>
      </c>
      <c r="H1853" t="s">
        <v>3496</v>
      </c>
      <c r="I1853" t="s">
        <v>3497</v>
      </c>
      <c r="J1853">
        <v>8.3182604355379294E-8</v>
      </c>
      <c r="K1853">
        <v>4.0742860310184698E-7</v>
      </c>
      <c r="L1853">
        <v>0.99999950938879301</v>
      </c>
    </row>
    <row r="1854" spans="1:12" x14ac:dyDescent="0.2">
      <c r="A1854" t="s">
        <v>3493</v>
      </c>
      <c r="B1854" t="s">
        <v>3498</v>
      </c>
      <c r="C1854" t="s">
        <v>14</v>
      </c>
      <c r="D1854" t="s">
        <v>3036</v>
      </c>
      <c r="E1854" s="1" t="s">
        <v>16</v>
      </c>
      <c r="F1854" t="s">
        <v>11</v>
      </c>
      <c r="G1854" t="s">
        <v>3499</v>
      </c>
      <c r="H1854" t="s">
        <v>3500</v>
      </c>
      <c r="I1854" t="s">
        <v>19</v>
      </c>
      <c r="J1854">
        <v>3.4120657399596202E-8</v>
      </c>
      <c r="K1854">
        <v>4.65186435155419E-4</v>
      </c>
      <c r="L1854">
        <v>0.999534779444187</v>
      </c>
    </row>
    <row r="1855" spans="1:12" x14ac:dyDescent="0.2">
      <c r="A1855" t="s">
        <v>190</v>
      </c>
      <c r="B1855" t="s">
        <v>191</v>
      </c>
      <c r="C1855" t="s">
        <v>88</v>
      </c>
      <c r="D1855" t="s">
        <v>96</v>
      </c>
      <c r="E1855" s="1" t="s">
        <v>16</v>
      </c>
      <c r="F1855" t="s">
        <v>10</v>
      </c>
      <c r="G1855" t="s">
        <v>192</v>
      </c>
      <c r="H1855" t="s">
        <v>193</v>
      </c>
      <c r="I1855" t="s">
        <v>194</v>
      </c>
      <c r="J1855">
        <v>2.3212890247647698E-13</v>
      </c>
      <c r="K1855">
        <v>0.999999967612201</v>
      </c>
      <c r="L1855">
        <v>3.2387566801039302E-8</v>
      </c>
    </row>
    <row r="1856" spans="1:12" x14ac:dyDescent="0.2">
      <c r="A1856" t="s">
        <v>190</v>
      </c>
      <c r="B1856" t="s">
        <v>1334</v>
      </c>
      <c r="C1856" t="s">
        <v>88</v>
      </c>
      <c r="D1856" t="s">
        <v>407</v>
      </c>
      <c r="E1856" s="1" t="s">
        <v>16</v>
      </c>
      <c r="F1856" t="s">
        <v>10</v>
      </c>
      <c r="G1856" t="s">
        <v>1332</v>
      </c>
      <c r="H1856" t="s">
        <v>1333</v>
      </c>
      <c r="I1856" t="s">
        <v>19</v>
      </c>
      <c r="J1856">
        <v>5.0175220371370099E-25</v>
      </c>
      <c r="K1856">
        <v>1</v>
      </c>
      <c r="L1856">
        <v>1.03244877154718E-21</v>
      </c>
    </row>
    <row r="1857" spans="1:12" x14ac:dyDescent="0.2">
      <c r="A1857" t="s">
        <v>190</v>
      </c>
      <c r="B1857" t="s">
        <v>1331</v>
      </c>
      <c r="C1857" t="s">
        <v>88</v>
      </c>
      <c r="D1857" t="s">
        <v>407</v>
      </c>
      <c r="E1857" s="1" t="s">
        <v>16</v>
      </c>
      <c r="F1857" t="s">
        <v>10</v>
      </c>
      <c r="G1857" t="s">
        <v>193</v>
      </c>
      <c r="H1857" t="s">
        <v>1332</v>
      </c>
      <c r="I1857" t="s">
        <v>1333</v>
      </c>
      <c r="J1857">
        <v>1.1334028760894399E-27</v>
      </c>
      <c r="K1857">
        <v>1</v>
      </c>
      <c r="L1857">
        <v>1.1381331909094199E-27</v>
      </c>
    </row>
    <row r="1858" spans="1:12" x14ac:dyDescent="0.2">
      <c r="A1858" t="s">
        <v>723</v>
      </c>
      <c r="B1858" t="s">
        <v>724</v>
      </c>
      <c r="C1858" t="s">
        <v>26</v>
      </c>
      <c r="D1858" t="s">
        <v>407</v>
      </c>
      <c r="E1858" s="1" t="s">
        <v>16</v>
      </c>
      <c r="F1858" t="s">
        <v>11</v>
      </c>
      <c r="G1858" t="s">
        <v>725</v>
      </c>
      <c r="H1858" t="s">
        <v>726</v>
      </c>
      <c r="I1858" t="s">
        <v>727</v>
      </c>
      <c r="J1858">
        <v>2.1590730095876699E-4</v>
      </c>
      <c r="K1858">
        <v>3.7637554569745998E-8</v>
      </c>
      <c r="L1858">
        <v>0.99978405506148704</v>
      </c>
    </row>
    <row r="1859" spans="1:12" x14ac:dyDescent="0.2">
      <c r="A1859" t="s">
        <v>723</v>
      </c>
      <c r="B1859" t="s">
        <v>728</v>
      </c>
      <c r="C1859" t="s">
        <v>26</v>
      </c>
      <c r="D1859" t="s">
        <v>407</v>
      </c>
      <c r="E1859" s="1" t="s">
        <v>16</v>
      </c>
      <c r="F1859" t="s">
        <v>10</v>
      </c>
      <c r="G1859" t="s">
        <v>19</v>
      </c>
      <c r="H1859" t="s">
        <v>729</v>
      </c>
      <c r="I1859" t="s">
        <v>730</v>
      </c>
      <c r="J1859">
        <v>2.0417427447857401E-14</v>
      </c>
      <c r="K1859">
        <v>0.999999999819148</v>
      </c>
      <c r="L1859">
        <v>1.8083202966014101E-10</v>
      </c>
    </row>
    <row r="1860" spans="1:12" x14ac:dyDescent="0.2">
      <c r="A1860" t="s">
        <v>8865</v>
      </c>
      <c r="B1860" t="s">
        <v>8866</v>
      </c>
      <c r="C1860" t="s">
        <v>14</v>
      </c>
      <c r="D1860" t="s">
        <v>8821</v>
      </c>
      <c r="E1860" s="1" t="s">
        <v>16</v>
      </c>
      <c r="F1860" t="s">
        <v>11</v>
      </c>
      <c r="G1860" t="s">
        <v>8867</v>
      </c>
      <c r="H1860" t="s">
        <v>8868</v>
      </c>
      <c r="I1860" t="s">
        <v>8869</v>
      </c>
      <c r="J1860">
        <v>1.2150658541131799E-6</v>
      </c>
      <c r="K1860">
        <v>5.4832939115985905E-7</v>
      </c>
      <c r="L1860">
        <v>0.99999823660475495</v>
      </c>
    </row>
    <row r="1861" spans="1:12" x14ac:dyDescent="0.2">
      <c r="A1861" t="s">
        <v>8865</v>
      </c>
      <c r="B1861" t="s">
        <v>8866</v>
      </c>
      <c r="C1861" t="s">
        <v>14</v>
      </c>
      <c r="D1861" t="s">
        <v>8821</v>
      </c>
      <c r="E1861" s="1" t="s">
        <v>16</v>
      </c>
      <c r="F1861" t="s">
        <v>11</v>
      </c>
      <c r="G1861" t="s">
        <v>8870</v>
      </c>
      <c r="H1861" t="s">
        <v>8871</v>
      </c>
      <c r="I1861" t="s">
        <v>8872</v>
      </c>
      <c r="J1861">
        <v>4.1304501616925E-8</v>
      </c>
      <c r="K1861">
        <v>5.0096650484514903E-7</v>
      </c>
      <c r="L1861">
        <v>0.99999945772899401</v>
      </c>
    </row>
    <row r="1862" spans="1:12" x14ac:dyDescent="0.2">
      <c r="A1862" t="s">
        <v>4345</v>
      </c>
      <c r="B1862" t="s">
        <v>6871</v>
      </c>
      <c r="C1862" t="s">
        <v>660</v>
      </c>
      <c r="D1862" t="s">
        <v>6339</v>
      </c>
      <c r="E1862" s="1" t="s">
        <v>16</v>
      </c>
      <c r="F1862" t="s">
        <v>11</v>
      </c>
      <c r="G1862" t="s">
        <v>6874</v>
      </c>
      <c r="H1862" t="s">
        <v>6875</v>
      </c>
      <c r="I1862" t="s">
        <v>6876</v>
      </c>
      <c r="J1862">
        <v>4.4365040398201598E-2</v>
      </c>
      <c r="K1862">
        <v>5.4936685120224099E-7</v>
      </c>
      <c r="L1862">
        <v>0.955634410234947</v>
      </c>
    </row>
    <row r="1863" spans="1:12" x14ac:dyDescent="0.2">
      <c r="A1863" t="s">
        <v>4345</v>
      </c>
      <c r="B1863" t="s">
        <v>6871</v>
      </c>
      <c r="C1863" t="s">
        <v>14</v>
      </c>
      <c r="D1863" t="s">
        <v>6339</v>
      </c>
      <c r="E1863" s="1" t="s">
        <v>16</v>
      </c>
      <c r="F1863" t="s">
        <v>11</v>
      </c>
      <c r="G1863" t="s">
        <v>6877</v>
      </c>
      <c r="H1863" t="s">
        <v>6878</v>
      </c>
      <c r="I1863" t="s">
        <v>6879</v>
      </c>
      <c r="J1863">
        <v>1.7380046063052001E-3</v>
      </c>
      <c r="K1863">
        <v>3.7081054457903801E-13</v>
      </c>
      <c r="L1863">
        <v>0.99826199539332405</v>
      </c>
    </row>
    <row r="1864" spans="1:12" x14ac:dyDescent="0.2">
      <c r="A1864" t="s">
        <v>4345</v>
      </c>
      <c r="B1864" t="s">
        <v>4346</v>
      </c>
      <c r="C1864" t="s">
        <v>14</v>
      </c>
      <c r="D1864" t="s">
        <v>4127</v>
      </c>
      <c r="E1864" s="1" t="s">
        <v>16</v>
      </c>
      <c r="F1864" t="s">
        <v>11</v>
      </c>
      <c r="G1864" t="s">
        <v>4347</v>
      </c>
      <c r="H1864" t="s">
        <v>4348</v>
      </c>
      <c r="I1864" t="s">
        <v>4349</v>
      </c>
      <c r="J1864">
        <v>6.6929097976413098E-5</v>
      </c>
      <c r="K1864">
        <v>1.38513994485201E-10</v>
      </c>
      <c r="L1864">
        <v>0.99993307076351001</v>
      </c>
    </row>
    <row r="1865" spans="1:12" x14ac:dyDescent="0.2">
      <c r="A1865" t="s">
        <v>4345</v>
      </c>
      <c r="B1865" t="s">
        <v>6871</v>
      </c>
      <c r="C1865" t="s">
        <v>500</v>
      </c>
      <c r="D1865" t="s">
        <v>6339</v>
      </c>
      <c r="E1865" s="1" t="s">
        <v>16</v>
      </c>
      <c r="F1865" t="s">
        <v>11</v>
      </c>
      <c r="G1865" t="s">
        <v>19</v>
      </c>
      <c r="H1865" t="s">
        <v>6872</v>
      </c>
      <c r="I1865" t="s">
        <v>6873</v>
      </c>
      <c r="J1865">
        <v>6.1972452699712602E-8</v>
      </c>
      <c r="K1865">
        <v>6.8404895060860098E-4</v>
      </c>
      <c r="L1865">
        <v>0.99931588907693902</v>
      </c>
    </row>
    <row r="1866" spans="1:12" x14ac:dyDescent="0.2">
      <c r="A1866" t="s">
        <v>7390</v>
      </c>
      <c r="B1866" t="s">
        <v>7391</v>
      </c>
      <c r="C1866" t="s">
        <v>26</v>
      </c>
      <c r="D1866" t="s">
        <v>6339</v>
      </c>
      <c r="E1866" s="1" t="s">
        <v>16</v>
      </c>
      <c r="F1866" t="s">
        <v>9</v>
      </c>
      <c r="G1866" t="s">
        <v>7399</v>
      </c>
      <c r="H1866" t="s">
        <v>7400</v>
      </c>
      <c r="I1866" t="s">
        <v>7401</v>
      </c>
      <c r="J1866">
        <v>0.96178633962413296</v>
      </c>
      <c r="K1866">
        <v>2.9247368238369999E-8</v>
      </c>
      <c r="L1866">
        <v>3.82136311284983E-2</v>
      </c>
    </row>
    <row r="1867" spans="1:12" x14ac:dyDescent="0.2">
      <c r="A1867" t="s">
        <v>7390</v>
      </c>
      <c r="B1867" t="s">
        <v>7402</v>
      </c>
      <c r="C1867" t="s">
        <v>26</v>
      </c>
      <c r="D1867" t="s">
        <v>6339</v>
      </c>
      <c r="E1867" s="1" t="s">
        <v>16</v>
      </c>
      <c r="F1867" t="s">
        <v>9</v>
      </c>
      <c r="G1867" t="s">
        <v>7403</v>
      </c>
      <c r="H1867" t="s">
        <v>7404</v>
      </c>
      <c r="I1867" t="s">
        <v>7405</v>
      </c>
      <c r="J1867">
        <v>0.81827419421523895</v>
      </c>
      <c r="K1867">
        <v>3.43272474296494E-5</v>
      </c>
      <c r="L1867">
        <v>0.181691478537331</v>
      </c>
    </row>
    <row r="1868" spans="1:12" x14ac:dyDescent="0.2">
      <c r="A1868" t="s">
        <v>7390</v>
      </c>
      <c r="B1868" t="s">
        <v>7395</v>
      </c>
      <c r="C1868" t="s">
        <v>26</v>
      </c>
      <c r="D1868" t="s">
        <v>6339</v>
      </c>
      <c r="E1868" s="1" t="s">
        <v>16</v>
      </c>
      <c r="F1868" t="s">
        <v>9</v>
      </c>
      <c r="G1868" t="s">
        <v>7396</v>
      </c>
      <c r="H1868" t="s">
        <v>7397</v>
      </c>
      <c r="I1868" t="s">
        <v>7398</v>
      </c>
      <c r="J1868">
        <v>0.63865700653954505</v>
      </c>
      <c r="K1868">
        <v>3.8254170898872503E-8</v>
      </c>
      <c r="L1868">
        <v>0.36134295520628401</v>
      </c>
    </row>
    <row r="1869" spans="1:12" x14ac:dyDescent="0.2">
      <c r="A1869" t="s">
        <v>7390</v>
      </c>
      <c r="B1869" t="s">
        <v>7391</v>
      </c>
      <c r="C1869" t="s">
        <v>26</v>
      </c>
      <c r="D1869" t="s">
        <v>6339</v>
      </c>
      <c r="E1869" s="1" t="s">
        <v>16</v>
      </c>
      <c r="F1869" t="s">
        <v>11</v>
      </c>
      <c r="G1869" t="s">
        <v>7392</v>
      </c>
      <c r="H1869" t="s">
        <v>7393</v>
      </c>
      <c r="I1869" t="s">
        <v>7394</v>
      </c>
      <c r="J1869">
        <v>2.9858265342944199E-2</v>
      </c>
      <c r="K1869">
        <v>7.7520345399344403E-9</v>
      </c>
      <c r="L1869">
        <v>0.97014172690502098</v>
      </c>
    </row>
    <row r="1870" spans="1:12" x14ac:dyDescent="0.2">
      <c r="A1870" t="s">
        <v>2808</v>
      </c>
      <c r="B1870" t="s">
        <v>7115</v>
      </c>
      <c r="C1870" t="s">
        <v>14</v>
      </c>
      <c r="D1870" t="s">
        <v>6339</v>
      </c>
      <c r="E1870" s="1" t="s">
        <v>16</v>
      </c>
      <c r="F1870" t="s">
        <v>11</v>
      </c>
      <c r="G1870" t="s">
        <v>7116</v>
      </c>
      <c r="H1870" t="s">
        <v>7117</v>
      </c>
      <c r="I1870" t="s">
        <v>7118</v>
      </c>
      <c r="J1870">
        <v>1.5658658933281099E-4</v>
      </c>
      <c r="K1870">
        <v>2.07096714648874E-7</v>
      </c>
      <c r="L1870">
        <v>0.99984320631395196</v>
      </c>
    </row>
    <row r="1871" spans="1:12" x14ac:dyDescent="0.2">
      <c r="A1871" t="s">
        <v>2808</v>
      </c>
      <c r="B1871" t="s">
        <v>2809</v>
      </c>
      <c r="C1871" t="s">
        <v>74</v>
      </c>
      <c r="D1871" t="s">
        <v>2780</v>
      </c>
      <c r="E1871" s="1" t="s">
        <v>16</v>
      </c>
      <c r="F1871" t="s">
        <v>11</v>
      </c>
      <c r="G1871" t="s">
        <v>2810</v>
      </c>
      <c r="H1871" t="s">
        <v>2811</v>
      </c>
      <c r="I1871" t="s">
        <v>2812</v>
      </c>
      <c r="J1871">
        <v>6.4560529225678697E-8</v>
      </c>
      <c r="K1871">
        <v>1.4170716811403401E-6</v>
      </c>
      <c r="L1871">
        <v>0.99999851836778997</v>
      </c>
    </row>
    <row r="1872" spans="1:12" x14ac:dyDescent="0.2">
      <c r="A1872" t="s">
        <v>2808</v>
      </c>
      <c r="B1872" t="s">
        <v>3180</v>
      </c>
      <c r="C1872" t="s">
        <v>74</v>
      </c>
      <c r="D1872" t="s">
        <v>3036</v>
      </c>
      <c r="E1872" s="1" t="s">
        <v>16</v>
      </c>
      <c r="F1872" t="s">
        <v>11</v>
      </c>
      <c r="G1872" t="s">
        <v>3181</v>
      </c>
      <c r="H1872" t="s">
        <v>3182</v>
      </c>
      <c r="I1872" t="s">
        <v>3183</v>
      </c>
      <c r="J1872">
        <v>1.4715965271677301E-10</v>
      </c>
      <c r="K1872">
        <v>6.1759507701906601E-5</v>
      </c>
      <c r="L1872">
        <v>0.99993824034513801</v>
      </c>
    </row>
    <row r="1873" spans="1:12" x14ac:dyDescent="0.2">
      <c r="A1873" t="s">
        <v>1033</v>
      </c>
      <c r="B1873" t="s">
        <v>1044</v>
      </c>
      <c r="C1873" t="s">
        <v>14</v>
      </c>
      <c r="D1873" t="s">
        <v>407</v>
      </c>
      <c r="E1873" s="1" t="s">
        <v>16</v>
      </c>
      <c r="F1873" t="s">
        <v>11</v>
      </c>
      <c r="G1873" t="s">
        <v>1045</v>
      </c>
      <c r="H1873" t="s">
        <v>1046</v>
      </c>
      <c r="I1873" t="s">
        <v>1047</v>
      </c>
      <c r="J1873">
        <v>9.5711278096376702E-6</v>
      </c>
      <c r="K1873">
        <v>2.6237082771342303E-4</v>
      </c>
      <c r="L1873">
        <v>0.99972805804447695</v>
      </c>
    </row>
    <row r="1874" spans="1:12" x14ac:dyDescent="0.2">
      <c r="A1874" t="s">
        <v>1033</v>
      </c>
      <c r="B1874" t="s">
        <v>1040</v>
      </c>
      <c r="C1874" t="s">
        <v>14</v>
      </c>
      <c r="D1874" t="s">
        <v>407</v>
      </c>
      <c r="E1874" s="1" t="s">
        <v>16</v>
      </c>
      <c r="F1874" t="s">
        <v>11</v>
      </c>
      <c r="G1874" t="s">
        <v>1041</v>
      </c>
      <c r="H1874" t="s">
        <v>1042</v>
      </c>
      <c r="I1874" t="s">
        <v>1043</v>
      </c>
      <c r="J1874">
        <v>5.6232536721266595E-7</v>
      </c>
      <c r="K1874">
        <v>3.2646896339361002E-5</v>
      </c>
      <c r="L1874">
        <v>0.99996679077829298</v>
      </c>
    </row>
    <row r="1875" spans="1:12" x14ac:dyDescent="0.2">
      <c r="A1875" t="s">
        <v>1033</v>
      </c>
      <c r="B1875" t="s">
        <v>1034</v>
      </c>
      <c r="C1875" t="s">
        <v>26</v>
      </c>
      <c r="D1875" t="s">
        <v>407</v>
      </c>
      <c r="E1875" s="1" t="s">
        <v>16</v>
      </c>
      <c r="F1875" t="s">
        <v>10</v>
      </c>
      <c r="G1875" t="s">
        <v>19</v>
      </c>
      <c r="H1875" t="s">
        <v>1035</v>
      </c>
      <c r="I1875" t="s">
        <v>1036</v>
      </c>
      <c r="J1875">
        <v>3.5523099598001097E-7</v>
      </c>
      <c r="K1875">
        <v>0.99624371902326803</v>
      </c>
      <c r="L1875">
        <v>3.75592574573553E-3</v>
      </c>
    </row>
    <row r="1876" spans="1:12" x14ac:dyDescent="0.2">
      <c r="A1876" t="s">
        <v>1033</v>
      </c>
      <c r="B1876" t="s">
        <v>1037</v>
      </c>
      <c r="C1876" t="s">
        <v>74</v>
      </c>
      <c r="D1876" t="s">
        <v>407</v>
      </c>
      <c r="E1876" s="1" t="s">
        <v>330</v>
      </c>
      <c r="F1876" t="s">
        <v>11</v>
      </c>
      <c r="G1876" t="s">
        <v>1038</v>
      </c>
      <c r="H1876" t="s">
        <v>1039</v>
      </c>
      <c r="I1876" t="s">
        <v>19</v>
      </c>
      <c r="J1876">
        <v>3.2865445901940702E-10</v>
      </c>
      <c r="K1876">
        <v>3.5389959904909099E-14</v>
      </c>
      <c r="L1876">
        <v>0.99999999967131004</v>
      </c>
    </row>
    <row r="1877" spans="1:12" x14ac:dyDescent="0.2">
      <c r="A1877" t="s">
        <v>82</v>
      </c>
      <c r="B1877" t="s">
        <v>87</v>
      </c>
      <c r="C1877" t="s">
        <v>88</v>
      </c>
      <c r="D1877" t="s">
        <v>15</v>
      </c>
      <c r="E1877" s="1" t="s">
        <v>16</v>
      </c>
      <c r="F1877" t="s">
        <v>10</v>
      </c>
      <c r="G1877" t="s">
        <v>90</v>
      </c>
      <c r="H1877" t="s">
        <v>92</v>
      </c>
      <c r="I1877" t="s">
        <v>93</v>
      </c>
      <c r="J1877">
        <v>3.95108068932605E-9</v>
      </c>
      <c r="K1877">
        <v>0.99975931373261495</v>
      </c>
      <c r="L1877">
        <v>2.40682316304428E-4</v>
      </c>
    </row>
    <row r="1878" spans="1:12" x14ac:dyDescent="0.2">
      <c r="A1878" t="s">
        <v>82</v>
      </c>
      <c r="B1878" t="s">
        <v>83</v>
      </c>
      <c r="C1878" t="s">
        <v>14</v>
      </c>
      <c r="D1878" t="s">
        <v>15</v>
      </c>
      <c r="E1878" s="1" t="s">
        <v>16</v>
      </c>
      <c r="F1878" t="s">
        <v>10</v>
      </c>
      <c r="G1878" t="s">
        <v>84</v>
      </c>
      <c r="H1878" t="s">
        <v>85</v>
      </c>
      <c r="I1878" t="s">
        <v>86</v>
      </c>
      <c r="J1878">
        <v>2.0001635033580999E-12</v>
      </c>
      <c r="K1878">
        <v>0.99999999877005596</v>
      </c>
      <c r="L1878">
        <v>1.22794409833767E-9</v>
      </c>
    </row>
    <row r="1879" spans="1:12" x14ac:dyDescent="0.2">
      <c r="A1879" t="s">
        <v>82</v>
      </c>
      <c r="B1879" t="s">
        <v>87</v>
      </c>
      <c r="C1879" t="s">
        <v>14</v>
      </c>
      <c r="D1879" t="s">
        <v>15</v>
      </c>
      <c r="E1879" s="1" t="s">
        <v>16</v>
      </c>
      <c r="F1879" t="s">
        <v>10</v>
      </c>
      <c r="G1879" t="s">
        <v>85</v>
      </c>
      <c r="H1879" t="s">
        <v>86</v>
      </c>
      <c r="I1879" t="s">
        <v>19</v>
      </c>
      <c r="J1879">
        <v>1.51734857219502E-12</v>
      </c>
      <c r="K1879">
        <v>0.99999999999844003</v>
      </c>
      <c r="L1879">
        <v>4.3029415714043001E-14</v>
      </c>
    </row>
    <row r="1880" spans="1:12" x14ac:dyDescent="0.2">
      <c r="A1880" t="s">
        <v>82</v>
      </c>
      <c r="B1880" t="s">
        <v>83</v>
      </c>
      <c r="C1880" t="s">
        <v>88</v>
      </c>
      <c r="D1880" t="s">
        <v>15</v>
      </c>
      <c r="E1880" s="1" t="s">
        <v>16</v>
      </c>
      <c r="F1880" t="s">
        <v>10</v>
      </c>
      <c r="G1880" t="s">
        <v>89</v>
      </c>
      <c r="H1880" t="s">
        <v>90</v>
      </c>
      <c r="I1880" t="s">
        <v>91</v>
      </c>
      <c r="J1880">
        <v>1.55819216654961E-15</v>
      </c>
      <c r="K1880">
        <v>0.99999991502367203</v>
      </c>
      <c r="L1880">
        <v>8.4976326149141006E-8</v>
      </c>
    </row>
    <row r="1881" spans="1:12" x14ac:dyDescent="0.2">
      <c r="A1881" t="s">
        <v>3209</v>
      </c>
      <c r="B1881" t="s">
        <v>3210</v>
      </c>
      <c r="C1881" t="s">
        <v>14</v>
      </c>
      <c r="D1881" t="s">
        <v>3036</v>
      </c>
      <c r="E1881" s="1" t="s">
        <v>16</v>
      </c>
      <c r="F1881" t="s">
        <v>10</v>
      </c>
      <c r="G1881" t="s">
        <v>3211</v>
      </c>
      <c r="H1881" t="s">
        <v>3212</v>
      </c>
      <c r="I1881" t="s">
        <v>3213</v>
      </c>
      <c r="J1881">
        <v>3.9245196380633903E-18</v>
      </c>
      <c r="K1881">
        <v>0.99999999819219998</v>
      </c>
      <c r="L1881">
        <v>1.8077994918006201E-9</v>
      </c>
    </row>
    <row r="1882" spans="1:12" x14ac:dyDescent="0.2">
      <c r="A1882" t="s">
        <v>3426</v>
      </c>
      <c r="B1882" t="s">
        <v>3427</v>
      </c>
      <c r="C1882" t="s">
        <v>88</v>
      </c>
      <c r="D1882" t="s">
        <v>3036</v>
      </c>
      <c r="E1882" s="1" t="s">
        <v>16</v>
      </c>
      <c r="F1882" t="s">
        <v>10</v>
      </c>
      <c r="G1882" t="s">
        <v>3428</v>
      </c>
      <c r="H1882" t="s">
        <v>3429</v>
      </c>
      <c r="I1882" t="s">
        <v>3430</v>
      </c>
      <c r="J1882">
        <v>7.6687647999016401E-9</v>
      </c>
      <c r="K1882">
        <v>0.98478435692433397</v>
      </c>
      <c r="L1882">
        <v>1.52156354069006E-2</v>
      </c>
    </row>
    <row r="1883" spans="1:12" x14ac:dyDescent="0.2">
      <c r="A1883" t="s">
        <v>2028</v>
      </c>
      <c r="B1883" t="s">
        <v>2029</v>
      </c>
      <c r="C1883" t="s">
        <v>14</v>
      </c>
      <c r="D1883" t="s">
        <v>407</v>
      </c>
      <c r="E1883" s="1" t="s">
        <v>16</v>
      </c>
      <c r="F1883" t="s">
        <v>11</v>
      </c>
      <c r="G1883" t="s">
        <v>2030</v>
      </c>
      <c r="H1883" t="s">
        <v>2031</v>
      </c>
      <c r="I1883" t="s">
        <v>2032</v>
      </c>
      <c r="J1883">
        <v>2.62205314936804E-9</v>
      </c>
      <c r="K1883">
        <v>2.0891408591802301E-11</v>
      </c>
      <c r="L1883">
        <v>0.99999999735705603</v>
      </c>
    </row>
    <row r="1884" spans="1:12" x14ac:dyDescent="0.2">
      <c r="A1884" t="s">
        <v>932</v>
      </c>
      <c r="B1884" t="s">
        <v>933</v>
      </c>
      <c r="C1884" t="s">
        <v>4</v>
      </c>
      <c r="D1884" t="s">
        <v>407</v>
      </c>
      <c r="E1884" s="1" t="s">
        <v>330</v>
      </c>
      <c r="F1884" t="s">
        <v>11</v>
      </c>
      <c r="G1884" t="s">
        <v>937</v>
      </c>
      <c r="H1884" t="s">
        <v>938</v>
      </c>
      <c r="I1884" t="s">
        <v>936</v>
      </c>
      <c r="J1884">
        <v>1.7747903450837301E-11</v>
      </c>
      <c r="K1884">
        <v>5.2463340032310101E-12</v>
      </c>
      <c r="L1884">
        <v>0.99999999997700595</v>
      </c>
    </row>
    <row r="1885" spans="1:12" x14ac:dyDescent="0.2">
      <c r="A1885" t="s">
        <v>932</v>
      </c>
      <c r="B1885" t="s">
        <v>933</v>
      </c>
      <c r="C1885" t="s">
        <v>4</v>
      </c>
      <c r="D1885" t="s">
        <v>407</v>
      </c>
      <c r="E1885" s="1" t="s">
        <v>330</v>
      </c>
      <c r="F1885" t="s">
        <v>11</v>
      </c>
      <c r="G1885" t="s">
        <v>934</v>
      </c>
      <c r="H1885" t="s">
        <v>935</v>
      </c>
      <c r="I1885" t="s">
        <v>936</v>
      </c>
      <c r="J1885">
        <v>1.4826374314644599E-11</v>
      </c>
      <c r="K1885">
        <v>5.6708183796722398E-12</v>
      </c>
      <c r="L1885">
        <v>0.99999999997950295</v>
      </c>
    </row>
    <row r="1886" spans="1:12" x14ac:dyDescent="0.2">
      <c r="A1886" t="s">
        <v>5925</v>
      </c>
      <c r="B1886" t="s">
        <v>5926</v>
      </c>
      <c r="C1886" t="s">
        <v>14</v>
      </c>
      <c r="D1886" t="s">
        <v>5924</v>
      </c>
      <c r="E1886" s="1" t="s">
        <v>16</v>
      </c>
      <c r="F1886" t="s">
        <v>11</v>
      </c>
      <c r="G1886" t="s">
        <v>19</v>
      </c>
      <c r="H1886" t="s">
        <v>5927</v>
      </c>
      <c r="I1886" t="s">
        <v>5928</v>
      </c>
      <c r="J1886">
        <v>2.32638519917785E-4</v>
      </c>
      <c r="K1886">
        <v>1.15568066583991E-7</v>
      </c>
      <c r="L1886">
        <v>0.99976724591201604</v>
      </c>
    </row>
    <row r="1887" spans="1:12" x14ac:dyDescent="0.2">
      <c r="A1887" t="s">
        <v>3301</v>
      </c>
      <c r="B1887" t="s">
        <v>3306</v>
      </c>
      <c r="C1887" t="s">
        <v>14</v>
      </c>
      <c r="D1887" t="s">
        <v>3036</v>
      </c>
      <c r="E1887" s="1" t="s">
        <v>16</v>
      </c>
      <c r="F1887" t="s">
        <v>11</v>
      </c>
      <c r="G1887" t="s">
        <v>3307</v>
      </c>
      <c r="H1887" t="s">
        <v>3308</v>
      </c>
      <c r="I1887" t="s">
        <v>3309</v>
      </c>
      <c r="J1887">
        <v>2.8539976149396498E-7</v>
      </c>
      <c r="K1887">
        <v>3.4474004353972099E-4</v>
      </c>
      <c r="L1887">
        <v>0.99965497455669905</v>
      </c>
    </row>
    <row r="1888" spans="1:12" x14ac:dyDescent="0.2">
      <c r="A1888" t="s">
        <v>3301</v>
      </c>
      <c r="B1888" t="s">
        <v>3302</v>
      </c>
      <c r="C1888" t="s">
        <v>14</v>
      </c>
      <c r="D1888" t="s">
        <v>3036</v>
      </c>
      <c r="E1888" s="1" t="s">
        <v>16</v>
      </c>
      <c r="F1888" t="s">
        <v>11</v>
      </c>
      <c r="G1888" t="s">
        <v>3303</v>
      </c>
      <c r="H1888" t="s">
        <v>3304</v>
      </c>
      <c r="I1888" t="s">
        <v>3305</v>
      </c>
      <c r="J1888">
        <v>1.0861610577783601E-12</v>
      </c>
      <c r="K1888">
        <v>3.8135465724924899E-8</v>
      </c>
      <c r="L1888">
        <v>0.99999996186344797</v>
      </c>
    </row>
    <row r="1889" spans="1:12" x14ac:dyDescent="0.2">
      <c r="A1889" t="s">
        <v>3913</v>
      </c>
      <c r="B1889">
        <v>608576</v>
      </c>
      <c r="C1889" t="s">
        <v>613</v>
      </c>
      <c r="D1889" t="s">
        <v>3906</v>
      </c>
      <c r="E1889" s="1" t="s">
        <v>16</v>
      </c>
      <c r="F1889" t="s">
        <v>9</v>
      </c>
      <c r="G1889" t="s">
        <v>3914</v>
      </c>
      <c r="H1889" t="s">
        <v>3915</v>
      </c>
      <c r="I1889" t="s">
        <v>3916</v>
      </c>
      <c r="J1889">
        <v>0.99995078485260402</v>
      </c>
      <c r="K1889">
        <v>2.8694153121144999E-10</v>
      </c>
      <c r="L1889">
        <v>4.9214860455129897E-5</v>
      </c>
    </row>
    <row r="1890" spans="1:12" x14ac:dyDescent="0.2">
      <c r="A1890" t="s">
        <v>348</v>
      </c>
      <c r="B1890" t="s">
        <v>349</v>
      </c>
      <c r="C1890" t="s">
        <v>14</v>
      </c>
      <c r="D1890" t="s">
        <v>336</v>
      </c>
      <c r="E1890" s="1" t="s">
        <v>16</v>
      </c>
      <c r="F1890" t="s">
        <v>11</v>
      </c>
      <c r="G1890" t="s">
        <v>350</v>
      </c>
      <c r="H1890" t="s">
        <v>351</v>
      </c>
      <c r="I1890" t="s">
        <v>352</v>
      </c>
      <c r="J1890">
        <v>8.2781670385169804E-9</v>
      </c>
      <c r="K1890">
        <v>0.31091504285328198</v>
      </c>
      <c r="L1890">
        <v>0.68908494886855098</v>
      </c>
    </row>
    <row r="1891" spans="1:12" x14ac:dyDescent="0.2">
      <c r="A1891" t="s">
        <v>1675</v>
      </c>
      <c r="B1891" t="s">
        <v>1676</v>
      </c>
      <c r="C1891" t="s">
        <v>14</v>
      </c>
      <c r="D1891" t="s">
        <v>407</v>
      </c>
      <c r="E1891" s="1" t="s">
        <v>16</v>
      </c>
      <c r="F1891" t="s">
        <v>11</v>
      </c>
      <c r="G1891" t="s">
        <v>1677</v>
      </c>
      <c r="H1891" t="s">
        <v>1678</v>
      </c>
      <c r="I1891" t="s">
        <v>1679</v>
      </c>
      <c r="J1891">
        <v>6.5664831036014105E-7</v>
      </c>
      <c r="K1891">
        <v>1.20680307514137E-7</v>
      </c>
      <c r="L1891">
        <v>0.99999922267138197</v>
      </c>
    </row>
    <row r="1892" spans="1:12" x14ac:dyDescent="0.2">
      <c r="A1892" t="s">
        <v>6366</v>
      </c>
      <c r="B1892" t="s">
        <v>6367</v>
      </c>
      <c r="C1892" t="s">
        <v>613</v>
      </c>
      <c r="D1892" t="s">
        <v>6339</v>
      </c>
      <c r="E1892" s="1" t="s">
        <v>16</v>
      </c>
      <c r="F1892" t="s">
        <v>9</v>
      </c>
      <c r="G1892" t="s">
        <v>6375</v>
      </c>
      <c r="H1892" t="s">
        <v>6376</v>
      </c>
      <c r="I1892" t="s">
        <v>6377</v>
      </c>
      <c r="J1892">
        <v>0.837641551172145</v>
      </c>
      <c r="K1892">
        <v>4.2933910758746302E-10</v>
      </c>
      <c r="L1892">
        <v>0.16235844839851599</v>
      </c>
    </row>
    <row r="1893" spans="1:12" x14ac:dyDescent="0.2">
      <c r="A1893" t="s">
        <v>6366</v>
      </c>
      <c r="B1893" t="s">
        <v>6367</v>
      </c>
      <c r="C1893" t="s">
        <v>14</v>
      </c>
      <c r="D1893" t="s">
        <v>6339</v>
      </c>
      <c r="E1893" s="1" t="s">
        <v>16</v>
      </c>
      <c r="F1893" t="s">
        <v>11</v>
      </c>
      <c r="G1893" t="s">
        <v>6368</v>
      </c>
      <c r="H1893" t="s">
        <v>6369</v>
      </c>
      <c r="I1893" t="s">
        <v>6370</v>
      </c>
      <c r="J1893">
        <v>7.7167017745973404E-6</v>
      </c>
      <c r="K1893">
        <v>9.1073970155476497E-9</v>
      </c>
      <c r="L1893">
        <v>0.99999227419082803</v>
      </c>
    </row>
    <row r="1894" spans="1:12" x14ac:dyDescent="0.2">
      <c r="A1894" t="s">
        <v>6366</v>
      </c>
      <c r="B1894" t="s">
        <v>6371</v>
      </c>
      <c r="C1894" t="s">
        <v>74</v>
      </c>
      <c r="D1894" t="s">
        <v>6339</v>
      </c>
      <c r="E1894" s="1" t="s">
        <v>16</v>
      </c>
      <c r="F1894" t="s">
        <v>11</v>
      </c>
      <c r="G1894" t="s">
        <v>6372</v>
      </c>
      <c r="H1894" t="s">
        <v>6373</v>
      </c>
      <c r="I1894" t="s">
        <v>6374</v>
      </c>
      <c r="J1894">
        <v>6.2664582111803695E-7</v>
      </c>
      <c r="K1894">
        <v>1.4191609496372201E-9</v>
      </c>
      <c r="L1894">
        <v>0.99999937193501798</v>
      </c>
    </row>
    <row r="1895" spans="1:12" x14ac:dyDescent="0.2">
      <c r="A1895" t="s">
        <v>459</v>
      </c>
      <c r="B1895" t="s">
        <v>460</v>
      </c>
      <c r="C1895" t="s">
        <v>14</v>
      </c>
      <c r="D1895" t="s">
        <v>407</v>
      </c>
      <c r="E1895" s="1" t="s">
        <v>16</v>
      </c>
      <c r="F1895" t="s">
        <v>10</v>
      </c>
      <c r="G1895" t="s">
        <v>461</v>
      </c>
      <c r="H1895" t="s">
        <v>462</v>
      </c>
      <c r="I1895" t="s">
        <v>463</v>
      </c>
      <c r="J1895">
        <v>6.12473807915141E-12</v>
      </c>
      <c r="K1895">
        <v>0.99999802547690497</v>
      </c>
      <c r="L1895">
        <v>1.97451697043786E-6</v>
      </c>
    </row>
    <row r="1896" spans="1:12" x14ac:dyDescent="0.2">
      <c r="A1896" t="s">
        <v>7132</v>
      </c>
      <c r="B1896" t="s">
        <v>7133</v>
      </c>
      <c r="C1896" t="s">
        <v>26</v>
      </c>
      <c r="D1896" t="s">
        <v>6339</v>
      </c>
      <c r="E1896" s="1" t="s">
        <v>16</v>
      </c>
      <c r="F1896" t="s">
        <v>11</v>
      </c>
      <c r="G1896" t="s">
        <v>7134</v>
      </c>
      <c r="H1896" t="s">
        <v>7135</v>
      </c>
      <c r="I1896" t="s">
        <v>7136</v>
      </c>
      <c r="J1896">
        <v>0.30123647321379998</v>
      </c>
      <c r="K1896">
        <v>3.58789289908248E-4</v>
      </c>
      <c r="L1896">
        <v>0.69840473749629195</v>
      </c>
    </row>
    <row r="1897" spans="1:12" x14ac:dyDescent="0.2">
      <c r="A1897" t="s">
        <v>1268</v>
      </c>
      <c r="B1897" t="s">
        <v>1269</v>
      </c>
      <c r="C1897" t="s">
        <v>14</v>
      </c>
      <c r="D1897" t="s">
        <v>407</v>
      </c>
      <c r="E1897" s="1" t="s">
        <v>16</v>
      </c>
      <c r="F1897" t="s">
        <v>11</v>
      </c>
      <c r="G1897" t="s">
        <v>1270</v>
      </c>
      <c r="H1897" t="s">
        <v>1271</v>
      </c>
      <c r="I1897" t="s">
        <v>1272</v>
      </c>
      <c r="J1897">
        <v>7.2420584592794099E-4</v>
      </c>
      <c r="K1897">
        <v>7.77654240956141E-6</v>
      </c>
      <c r="L1897">
        <v>0.99926801761166195</v>
      </c>
    </row>
    <row r="1898" spans="1:12" x14ac:dyDescent="0.2">
      <c r="A1898" t="s">
        <v>2764</v>
      </c>
      <c r="B1898" t="s">
        <v>2765</v>
      </c>
      <c r="C1898" t="s">
        <v>14</v>
      </c>
      <c r="D1898" t="s">
        <v>407</v>
      </c>
      <c r="E1898" s="1" t="s">
        <v>16</v>
      </c>
      <c r="F1898" t="s">
        <v>11</v>
      </c>
      <c r="G1898" t="s">
        <v>19</v>
      </c>
      <c r="H1898" t="s">
        <v>2766</v>
      </c>
      <c r="I1898" t="s">
        <v>19</v>
      </c>
      <c r="J1898">
        <v>2.0208320063245801E-5</v>
      </c>
      <c r="K1898">
        <v>1.72783311808865E-3</v>
      </c>
      <c r="L1898">
        <v>0.99825195856184801</v>
      </c>
    </row>
    <row r="1899" spans="1:12" x14ac:dyDescent="0.2">
      <c r="A1899" t="s">
        <v>223</v>
      </c>
      <c r="B1899" t="s">
        <v>224</v>
      </c>
      <c r="C1899" t="s">
        <v>14</v>
      </c>
      <c r="D1899" t="s">
        <v>96</v>
      </c>
      <c r="E1899" s="1" t="s">
        <v>16</v>
      </c>
      <c r="F1899" t="s">
        <v>10</v>
      </c>
      <c r="G1899" t="s">
        <v>19</v>
      </c>
      <c r="H1899" t="s">
        <v>225</v>
      </c>
      <c r="I1899" t="s">
        <v>226</v>
      </c>
      <c r="J1899">
        <v>2.3219324969093699E-17</v>
      </c>
      <c r="K1899">
        <v>1</v>
      </c>
      <c r="L1899">
        <v>7.3061900975314295E-17</v>
      </c>
    </row>
    <row r="1900" spans="1:12" x14ac:dyDescent="0.2">
      <c r="A1900" t="s">
        <v>6041</v>
      </c>
      <c r="B1900" t="s">
        <v>6042</v>
      </c>
      <c r="C1900" t="s">
        <v>613</v>
      </c>
      <c r="D1900" t="s">
        <v>5924</v>
      </c>
      <c r="E1900" s="1" t="s">
        <v>16</v>
      </c>
      <c r="F1900" t="s">
        <v>11</v>
      </c>
      <c r="G1900" t="s">
        <v>6043</v>
      </c>
      <c r="H1900" t="s">
        <v>6044</v>
      </c>
      <c r="I1900" t="s">
        <v>6045</v>
      </c>
      <c r="J1900">
        <v>1.8418394546445699E-2</v>
      </c>
      <c r="K1900">
        <v>4.8845623229480398E-9</v>
      </c>
      <c r="L1900">
        <v>0.98158160056899202</v>
      </c>
    </row>
    <row r="1901" spans="1:12" x14ac:dyDescent="0.2">
      <c r="A1901" t="s">
        <v>4326</v>
      </c>
      <c r="B1901" t="s">
        <v>4331</v>
      </c>
      <c r="C1901" t="s">
        <v>14</v>
      </c>
      <c r="D1901" t="s">
        <v>4127</v>
      </c>
      <c r="E1901" s="1" t="s">
        <v>16</v>
      </c>
      <c r="F1901" t="s">
        <v>11</v>
      </c>
      <c r="G1901" t="s">
        <v>4335</v>
      </c>
      <c r="H1901" t="s">
        <v>4336</v>
      </c>
      <c r="I1901" t="s">
        <v>4337</v>
      </c>
      <c r="J1901">
        <v>2.7471060052371501E-5</v>
      </c>
      <c r="K1901">
        <v>2.7644212302585699E-10</v>
      </c>
      <c r="L1901">
        <v>0.99997252866350606</v>
      </c>
    </row>
    <row r="1902" spans="1:12" x14ac:dyDescent="0.2">
      <c r="A1902" t="s">
        <v>4326</v>
      </c>
      <c r="B1902" t="s">
        <v>4331</v>
      </c>
      <c r="C1902" t="s">
        <v>14</v>
      </c>
      <c r="D1902" t="s">
        <v>4127</v>
      </c>
      <c r="E1902" s="1" t="s">
        <v>16</v>
      </c>
      <c r="F1902" t="s">
        <v>11</v>
      </c>
      <c r="G1902" t="s">
        <v>4332</v>
      </c>
      <c r="H1902" t="s">
        <v>4333</v>
      </c>
      <c r="I1902" t="s">
        <v>4334</v>
      </c>
      <c r="J1902">
        <v>6.0236954301589404E-7</v>
      </c>
      <c r="K1902">
        <v>1.70940012401161E-4</v>
      </c>
      <c r="L1902">
        <v>0.99982845761805605</v>
      </c>
    </row>
    <row r="1903" spans="1:12" x14ac:dyDescent="0.2">
      <c r="A1903" t="s">
        <v>4326</v>
      </c>
      <c r="B1903" t="s">
        <v>4338</v>
      </c>
      <c r="C1903" t="s">
        <v>14</v>
      </c>
      <c r="D1903" t="s">
        <v>4127</v>
      </c>
      <c r="E1903" s="1" t="s">
        <v>16</v>
      </c>
      <c r="F1903" t="s">
        <v>11</v>
      </c>
      <c r="G1903" t="s">
        <v>4336</v>
      </c>
      <c r="H1903" t="s">
        <v>4339</v>
      </c>
      <c r="I1903" t="s">
        <v>4340</v>
      </c>
      <c r="J1903">
        <v>1.5402708605535199E-7</v>
      </c>
      <c r="K1903">
        <v>1.3702627112497199E-12</v>
      </c>
      <c r="L1903">
        <v>0.99999984597154401</v>
      </c>
    </row>
    <row r="1904" spans="1:12" x14ac:dyDescent="0.2">
      <c r="A1904" t="s">
        <v>4326</v>
      </c>
      <c r="B1904" t="s">
        <v>4341</v>
      </c>
      <c r="C1904" t="s">
        <v>74</v>
      </c>
      <c r="D1904" t="s">
        <v>4127</v>
      </c>
      <c r="E1904" s="1" t="s">
        <v>330</v>
      </c>
      <c r="F1904" t="s">
        <v>11</v>
      </c>
      <c r="G1904" t="s">
        <v>4342</v>
      </c>
      <c r="H1904" t="s">
        <v>4343</v>
      </c>
      <c r="I1904" t="s">
        <v>4344</v>
      </c>
      <c r="J1904">
        <v>1.18697751339765E-9</v>
      </c>
      <c r="K1904">
        <v>1.7771742901594001E-17</v>
      </c>
      <c r="L1904">
        <v>0.99999999881302204</v>
      </c>
    </row>
    <row r="1905" spans="1:12" x14ac:dyDescent="0.2">
      <c r="A1905" t="s">
        <v>4326</v>
      </c>
      <c r="B1905" t="s">
        <v>4327</v>
      </c>
      <c r="C1905" t="s">
        <v>14</v>
      </c>
      <c r="D1905" t="s">
        <v>4127</v>
      </c>
      <c r="E1905" s="1" t="s">
        <v>16</v>
      </c>
      <c r="F1905" t="s">
        <v>11</v>
      </c>
      <c r="G1905" t="s">
        <v>4328</v>
      </c>
      <c r="H1905" t="s">
        <v>4329</v>
      </c>
      <c r="I1905" t="s">
        <v>4330</v>
      </c>
      <c r="J1905">
        <v>4.49114399661843E-10</v>
      </c>
      <c r="K1905">
        <v>5.9373175058986596E-9</v>
      </c>
      <c r="L1905">
        <v>0.99999999361356795</v>
      </c>
    </row>
    <row r="1906" spans="1:12" x14ac:dyDescent="0.2">
      <c r="A1906" t="s">
        <v>8327</v>
      </c>
      <c r="B1906" t="s">
        <v>8332</v>
      </c>
      <c r="C1906" t="s">
        <v>660</v>
      </c>
      <c r="D1906" t="s">
        <v>6339</v>
      </c>
      <c r="E1906" s="1" t="s">
        <v>16</v>
      </c>
      <c r="F1906" t="s">
        <v>9</v>
      </c>
      <c r="G1906" t="s">
        <v>8333</v>
      </c>
      <c r="H1906" t="s">
        <v>8334</v>
      </c>
      <c r="I1906" t="s">
        <v>8335</v>
      </c>
      <c r="J1906">
        <v>0.99980422955247705</v>
      </c>
      <c r="K1906">
        <v>1.0042338995515E-11</v>
      </c>
      <c r="L1906">
        <v>1.9577043748074201E-4</v>
      </c>
    </row>
    <row r="1907" spans="1:12" x14ac:dyDescent="0.2">
      <c r="A1907" t="s">
        <v>8327</v>
      </c>
      <c r="B1907" t="s">
        <v>8328</v>
      </c>
      <c r="C1907" t="s">
        <v>660</v>
      </c>
      <c r="D1907" t="s">
        <v>6339</v>
      </c>
      <c r="E1907" s="1" t="s">
        <v>16</v>
      </c>
      <c r="F1907" t="s">
        <v>9</v>
      </c>
      <c r="G1907" t="s">
        <v>8329</v>
      </c>
      <c r="H1907" t="s">
        <v>8330</v>
      </c>
      <c r="I1907" t="s">
        <v>8331</v>
      </c>
      <c r="J1907">
        <v>0.99910687401585396</v>
      </c>
      <c r="K1907">
        <v>3.7791168184719104E-9</v>
      </c>
      <c r="L1907">
        <v>8.9312220502891105E-4</v>
      </c>
    </row>
    <row r="1908" spans="1:12" x14ac:dyDescent="0.2">
      <c r="A1908" t="s">
        <v>8327</v>
      </c>
      <c r="B1908" t="s">
        <v>8336</v>
      </c>
      <c r="C1908" t="s">
        <v>660</v>
      </c>
      <c r="D1908" t="s">
        <v>6339</v>
      </c>
      <c r="E1908" s="1" t="s">
        <v>16</v>
      </c>
      <c r="F1908" t="s">
        <v>9</v>
      </c>
      <c r="G1908" t="s">
        <v>8334</v>
      </c>
      <c r="H1908" t="s">
        <v>8337</v>
      </c>
      <c r="I1908" t="s">
        <v>8338</v>
      </c>
      <c r="J1908">
        <v>0.66867316905538299</v>
      </c>
      <c r="K1908">
        <v>9.0760333657632808E-12</v>
      </c>
      <c r="L1908">
        <v>0.33132683093554099</v>
      </c>
    </row>
    <row r="1909" spans="1:12" x14ac:dyDescent="0.2">
      <c r="A1909" t="s">
        <v>8327</v>
      </c>
      <c r="B1909" t="s">
        <v>8328</v>
      </c>
      <c r="C1909" t="s">
        <v>14</v>
      </c>
      <c r="D1909" t="s">
        <v>6339</v>
      </c>
      <c r="E1909" s="1" t="s">
        <v>16</v>
      </c>
      <c r="F1909" t="s">
        <v>11</v>
      </c>
      <c r="G1909" t="s">
        <v>8339</v>
      </c>
      <c r="H1909" t="s">
        <v>8340</v>
      </c>
      <c r="I1909" t="s">
        <v>8341</v>
      </c>
      <c r="J1909">
        <v>7.6361178348566094E-11</v>
      </c>
      <c r="K1909">
        <v>5.02997707873948E-9</v>
      </c>
      <c r="L1909">
        <v>0.99999999489366198</v>
      </c>
    </row>
    <row r="1910" spans="1:12" x14ac:dyDescent="0.2">
      <c r="A1910" t="s">
        <v>6795</v>
      </c>
      <c r="B1910" t="s">
        <v>6800</v>
      </c>
      <c r="C1910" t="s">
        <v>74</v>
      </c>
      <c r="D1910" t="s">
        <v>6339</v>
      </c>
      <c r="E1910" s="1" t="s">
        <v>16</v>
      </c>
      <c r="F1910" t="s">
        <v>9</v>
      </c>
      <c r="G1910" t="s">
        <v>6807</v>
      </c>
      <c r="H1910" t="s">
        <v>6808</v>
      </c>
      <c r="I1910" t="s">
        <v>6809</v>
      </c>
      <c r="J1910">
        <v>0.97751183587273605</v>
      </c>
      <c r="K1910">
        <v>7.7196845437574104E-9</v>
      </c>
      <c r="L1910">
        <v>2.2488156407578799E-2</v>
      </c>
    </row>
    <row r="1911" spans="1:12" x14ac:dyDescent="0.2">
      <c r="A1911" t="s">
        <v>6795</v>
      </c>
      <c r="B1911" t="s">
        <v>6812</v>
      </c>
      <c r="C1911" t="s">
        <v>613</v>
      </c>
      <c r="D1911" t="s">
        <v>6339</v>
      </c>
      <c r="E1911" s="1" t="s">
        <v>16</v>
      </c>
      <c r="F1911" t="s">
        <v>11</v>
      </c>
      <c r="G1911" t="s">
        <v>6816</v>
      </c>
      <c r="H1911" t="s">
        <v>6817</v>
      </c>
      <c r="I1911" t="s">
        <v>6818</v>
      </c>
      <c r="J1911">
        <v>0.156509852801588</v>
      </c>
      <c r="K1911">
        <v>3.1742115975416399E-9</v>
      </c>
      <c r="L1911">
        <v>0.84349014402419997</v>
      </c>
    </row>
    <row r="1912" spans="1:12" x14ac:dyDescent="0.2">
      <c r="A1912" t="s">
        <v>6795</v>
      </c>
      <c r="B1912" t="s">
        <v>6812</v>
      </c>
      <c r="C1912" t="s">
        <v>74</v>
      </c>
      <c r="D1912" t="s">
        <v>6339</v>
      </c>
      <c r="E1912" s="1" t="s">
        <v>16</v>
      </c>
      <c r="F1912" t="s">
        <v>11</v>
      </c>
      <c r="G1912" t="s">
        <v>6813</v>
      </c>
      <c r="H1912" t="s">
        <v>6814</v>
      </c>
      <c r="I1912" t="s">
        <v>6815</v>
      </c>
      <c r="J1912">
        <v>2.3994898411381201E-2</v>
      </c>
      <c r="K1912">
        <v>1.0360904686757199E-8</v>
      </c>
      <c r="L1912">
        <v>0.97600509122771395</v>
      </c>
    </row>
    <row r="1913" spans="1:12" x14ac:dyDescent="0.2">
      <c r="A1913" t="s">
        <v>6795</v>
      </c>
      <c r="B1913" t="s">
        <v>6800</v>
      </c>
      <c r="C1913" t="s">
        <v>660</v>
      </c>
      <c r="D1913" t="s">
        <v>6339</v>
      </c>
      <c r="E1913" s="1" t="s">
        <v>16</v>
      </c>
      <c r="F1913" t="s">
        <v>11</v>
      </c>
      <c r="G1913" t="s">
        <v>19</v>
      </c>
      <c r="H1913" t="s">
        <v>6801</v>
      </c>
      <c r="I1913" t="s">
        <v>6802</v>
      </c>
      <c r="J1913">
        <v>8.2104753113113604E-3</v>
      </c>
      <c r="K1913">
        <v>1.10605060067309E-10</v>
      </c>
      <c r="L1913">
        <v>0.991789524578084</v>
      </c>
    </row>
    <row r="1914" spans="1:12" x14ac:dyDescent="0.2">
      <c r="A1914" t="s">
        <v>6795</v>
      </c>
      <c r="B1914" t="s">
        <v>6800</v>
      </c>
      <c r="C1914" t="s">
        <v>74</v>
      </c>
      <c r="D1914" t="s">
        <v>6339</v>
      </c>
      <c r="E1914" s="1" t="s">
        <v>16</v>
      </c>
      <c r="F1914" t="s">
        <v>11</v>
      </c>
      <c r="G1914" t="s">
        <v>19</v>
      </c>
      <c r="H1914" t="s">
        <v>6810</v>
      </c>
      <c r="I1914" t="s">
        <v>6811</v>
      </c>
      <c r="J1914">
        <v>5.5508126351952296E-4</v>
      </c>
      <c r="K1914">
        <v>8.4932479215413904E-7</v>
      </c>
      <c r="L1914">
        <v>0.99944406941168795</v>
      </c>
    </row>
    <row r="1915" spans="1:12" x14ac:dyDescent="0.2">
      <c r="A1915" t="s">
        <v>6795</v>
      </c>
      <c r="B1915" t="s">
        <v>6796</v>
      </c>
      <c r="C1915" t="s">
        <v>74</v>
      </c>
      <c r="D1915" t="s">
        <v>6339</v>
      </c>
      <c r="E1915" s="1" t="s">
        <v>16</v>
      </c>
      <c r="F1915" t="s">
        <v>11</v>
      </c>
      <c r="G1915" t="s">
        <v>6803</v>
      </c>
      <c r="H1915" t="s">
        <v>6805</v>
      </c>
      <c r="I1915" t="s">
        <v>6806</v>
      </c>
      <c r="J1915">
        <v>2.2077388370459899E-6</v>
      </c>
      <c r="K1915">
        <v>1.1278789882607301E-8</v>
      </c>
      <c r="L1915">
        <v>0.99999778098237302</v>
      </c>
    </row>
    <row r="1916" spans="1:12" x14ac:dyDescent="0.2">
      <c r="A1916" t="s">
        <v>6795</v>
      </c>
      <c r="B1916" t="s">
        <v>6796</v>
      </c>
      <c r="C1916" t="s">
        <v>74</v>
      </c>
      <c r="D1916" t="s">
        <v>6339</v>
      </c>
      <c r="E1916" s="1" t="s">
        <v>16</v>
      </c>
      <c r="F1916" t="s">
        <v>11</v>
      </c>
      <c r="G1916" t="s">
        <v>19</v>
      </c>
      <c r="H1916" t="s">
        <v>6803</v>
      </c>
      <c r="I1916" t="s">
        <v>6804</v>
      </c>
      <c r="J1916">
        <v>2.0406223746701801E-6</v>
      </c>
      <c r="K1916">
        <v>6.7341735671493401E-9</v>
      </c>
      <c r="L1916">
        <v>0.99999795264345204</v>
      </c>
    </row>
    <row r="1917" spans="1:12" x14ac:dyDescent="0.2">
      <c r="A1917" t="s">
        <v>6795</v>
      </c>
      <c r="B1917" t="s">
        <v>6796</v>
      </c>
      <c r="C1917" t="s">
        <v>500</v>
      </c>
      <c r="D1917" t="s">
        <v>6339</v>
      </c>
      <c r="E1917" s="1" t="s">
        <v>16</v>
      </c>
      <c r="F1917" t="s">
        <v>11</v>
      </c>
      <c r="G1917" t="s">
        <v>6797</v>
      </c>
      <c r="H1917" t="s">
        <v>6798</v>
      </c>
      <c r="I1917" t="s">
        <v>6799</v>
      </c>
      <c r="J1917">
        <v>7.7660609224796601E-10</v>
      </c>
      <c r="K1917">
        <v>1.22918856492912E-7</v>
      </c>
      <c r="L1917">
        <v>0.99999987630453802</v>
      </c>
    </row>
    <row r="1918" spans="1:12" x14ac:dyDescent="0.2">
      <c r="A1918" t="s">
        <v>7110</v>
      </c>
      <c r="B1918" t="s">
        <v>7111</v>
      </c>
      <c r="C1918" t="s">
        <v>14</v>
      </c>
      <c r="D1918" t="s">
        <v>6339</v>
      </c>
      <c r="E1918" s="1" t="s">
        <v>16</v>
      </c>
      <c r="F1918" t="s">
        <v>11</v>
      </c>
      <c r="G1918" t="s">
        <v>7112</v>
      </c>
      <c r="H1918" t="s">
        <v>7113</v>
      </c>
      <c r="I1918" t="s">
        <v>7114</v>
      </c>
      <c r="J1918">
        <v>6.3287276254585099E-10</v>
      </c>
      <c r="K1918">
        <v>1.41149433568358E-10</v>
      </c>
      <c r="L1918">
        <v>0.99999999922597804</v>
      </c>
    </row>
    <row r="1919" spans="1:12" x14ac:dyDescent="0.2">
      <c r="A1919" t="s">
        <v>5884</v>
      </c>
      <c r="B1919" t="s">
        <v>5885</v>
      </c>
      <c r="C1919" t="s">
        <v>88</v>
      </c>
      <c r="D1919" t="s">
        <v>5869</v>
      </c>
      <c r="E1919" s="1" t="s">
        <v>16</v>
      </c>
      <c r="F1919" t="s">
        <v>10</v>
      </c>
      <c r="G1919" t="s">
        <v>5886</v>
      </c>
      <c r="H1919" t="s">
        <v>5887</v>
      </c>
      <c r="I1919" t="s">
        <v>19</v>
      </c>
      <c r="J1919">
        <v>2.1086111476835599E-17</v>
      </c>
      <c r="K1919">
        <v>0.99999999999449896</v>
      </c>
      <c r="L1919">
        <v>5.50096126613194E-12</v>
      </c>
    </row>
    <row r="1920" spans="1:12" x14ac:dyDescent="0.2">
      <c r="A1920" t="s">
        <v>8414</v>
      </c>
      <c r="B1920" t="s">
        <v>8419</v>
      </c>
      <c r="C1920" t="s">
        <v>660</v>
      </c>
      <c r="D1920" t="s">
        <v>6339</v>
      </c>
      <c r="E1920" s="1" t="s">
        <v>16</v>
      </c>
      <c r="F1920" t="s">
        <v>9</v>
      </c>
      <c r="G1920" t="s">
        <v>8420</v>
      </c>
      <c r="H1920" t="s">
        <v>8421</v>
      </c>
      <c r="I1920" t="s">
        <v>8422</v>
      </c>
      <c r="J1920">
        <v>0.99996242816200898</v>
      </c>
      <c r="K1920">
        <v>1.5127111222217201E-8</v>
      </c>
      <c r="L1920">
        <v>3.7556710879600402E-5</v>
      </c>
    </row>
    <row r="1921" spans="1:12" x14ac:dyDescent="0.2">
      <c r="A1921" t="s">
        <v>8414</v>
      </c>
      <c r="B1921" t="s">
        <v>8415</v>
      </c>
      <c r="C1921" t="s">
        <v>613</v>
      </c>
      <c r="D1921" t="s">
        <v>6339</v>
      </c>
      <c r="E1921" s="1" t="s">
        <v>16</v>
      </c>
      <c r="F1921" t="s">
        <v>9</v>
      </c>
      <c r="G1921" t="s">
        <v>8454</v>
      </c>
      <c r="H1921" t="s">
        <v>8455</v>
      </c>
      <c r="I1921" t="s">
        <v>8456</v>
      </c>
      <c r="J1921">
        <v>0.58840742289836101</v>
      </c>
      <c r="K1921">
        <v>1.5197185463743301E-7</v>
      </c>
      <c r="L1921">
        <v>0.411592425129784</v>
      </c>
    </row>
    <row r="1922" spans="1:12" x14ac:dyDescent="0.2">
      <c r="A1922" t="s">
        <v>8414</v>
      </c>
      <c r="B1922" t="s">
        <v>8419</v>
      </c>
      <c r="C1922" t="s">
        <v>14</v>
      </c>
      <c r="D1922" t="s">
        <v>6339</v>
      </c>
      <c r="E1922" s="1" t="s">
        <v>16</v>
      </c>
      <c r="F1922" t="s">
        <v>11</v>
      </c>
      <c r="G1922" t="s">
        <v>8423</v>
      </c>
      <c r="H1922" t="s">
        <v>8424</v>
      </c>
      <c r="I1922" t="s">
        <v>8425</v>
      </c>
      <c r="J1922">
        <v>0.107879926619445</v>
      </c>
      <c r="K1922">
        <v>3.4134476002675498E-6</v>
      </c>
      <c r="L1922">
        <v>0.89211665993295497</v>
      </c>
    </row>
    <row r="1923" spans="1:12" x14ac:dyDescent="0.2">
      <c r="A1923" t="s">
        <v>8414</v>
      </c>
      <c r="B1923" t="s">
        <v>8419</v>
      </c>
      <c r="C1923" t="s">
        <v>74</v>
      </c>
      <c r="D1923" t="s">
        <v>6339</v>
      </c>
      <c r="E1923" s="1" t="s">
        <v>16</v>
      </c>
      <c r="F1923" t="s">
        <v>11</v>
      </c>
      <c r="G1923" t="s">
        <v>8440</v>
      </c>
      <c r="H1923" t="s">
        <v>8441</v>
      </c>
      <c r="I1923" t="s">
        <v>8442</v>
      </c>
      <c r="J1923">
        <v>1.0897495085409601E-3</v>
      </c>
      <c r="K1923">
        <v>1.5903230146555601E-5</v>
      </c>
      <c r="L1923">
        <v>0.99889434726131199</v>
      </c>
    </row>
    <row r="1924" spans="1:12" x14ac:dyDescent="0.2">
      <c r="A1924" t="s">
        <v>8414</v>
      </c>
      <c r="B1924" t="s">
        <v>8419</v>
      </c>
      <c r="C1924" t="s">
        <v>74</v>
      </c>
      <c r="D1924" t="s">
        <v>6339</v>
      </c>
      <c r="E1924" s="1" t="s">
        <v>16</v>
      </c>
      <c r="F1924" t="s">
        <v>11</v>
      </c>
      <c r="G1924" t="s">
        <v>8430</v>
      </c>
      <c r="H1924" t="s">
        <v>8431</v>
      </c>
      <c r="I1924" t="s">
        <v>8432</v>
      </c>
      <c r="J1924">
        <v>3.1365092948099099E-4</v>
      </c>
      <c r="K1924">
        <v>1.3292153978871001E-5</v>
      </c>
      <c r="L1924">
        <v>0.99967305691653996</v>
      </c>
    </row>
    <row r="1925" spans="1:12" x14ac:dyDescent="0.2">
      <c r="A1925" t="s">
        <v>8414</v>
      </c>
      <c r="B1925" t="s">
        <v>8426</v>
      </c>
      <c r="C1925" t="s">
        <v>74</v>
      </c>
      <c r="D1925" t="s">
        <v>6339</v>
      </c>
      <c r="E1925" s="1" t="s">
        <v>16</v>
      </c>
      <c r="F1925" t="s">
        <v>11</v>
      </c>
      <c r="G1925" t="s">
        <v>8431</v>
      </c>
      <c r="H1925" t="s">
        <v>8432</v>
      </c>
      <c r="I1925" t="s">
        <v>19</v>
      </c>
      <c r="J1925">
        <v>1.45786168589763E-5</v>
      </c>
      <c r="K1925">
        <v>2.7515880738255801E-5</v>
      </c>
      <c r="L1925">
        <v>0.99995790550240304</v>
      </c>
    </row>
    <row r="1926" spans="1:12" x14ac:dyDescent="0.2">
      <c r="A1926" t="s">
        <v>8414</v>
      </c>
      <c r="B1926" t="s">
        <v>8426</v>
      </c>
      <c r="C1926" t="s">
        <v>74</v>
      </c>
      <c r="D1926" t="s">
        <v>6339</v>
      </c>
      <c r="E1926" s="1" t="s">
        <v>16</v>
      </c>
      <c r="F1926" t="s">
        <v>11</v>
      </c>
      <c r="G1926" t="s">
        <v>8443</v>
      </c>
      <c r="H1926" t="s">
        <v>8444</v>
      </c>
      <c r="I1926" t="s">
        <v>8445</v>
      </c>
      <c r="J1926">
        <v>2.25757496125209E-6</v>
      </c>
      <c r="K1926">
        <v>4.2973856706374502E-8</v>
      </c>
      <c r="L1926">
        <v>0.999997699451182</v>
      </c>
    </row>
    <row r="1927" spans="1:12" x14ac:dyDescent="0.2">
      <c r="A1927" t="s">
        <v>8414</v>
      </c>
      <c r="B1927" t="s">
        <v>8419</v>
      </c>
      <c r="C1927" t="s">
        <v>74</v>
      </c>
      <c r="D1927" t="s">
        <v>6339</v>
      </c>
      <c r="E1927" s="1" t="s">
        <v>16</v>
      </c>
      <c r="F1927" t="s">
        <v>11</v>
      </c>
      <c r="G1927" t="s">
        <v>8433</v>
      </c>
      <c r="H1927" t="s">
        <v>8434</v>
      </c>
      <c r="I1927" t="s">
        <v>8435</v>
      </c>
      <c r="J1927">
        <v>1.67522264036654E-6</v>
      </c>
      <c r="K1927">
        <v>1.56987397127556E-7</v>
      </c>
      <c r="L1927">
        <v>0.99999816778996198</v>
      </c>
    </row>
    <row r="1928" spans="1:12" x14ac:dyDescent="0.2">
      <c r="A1928" t="s">
        <v>8414</v>
      </c>
      <c r="B1928" t="s">
        <v>8426</v>
      </c>
      <c r="C1928" t="s">
        <v>14</v>
      </c>
      <c r="D1928" t="s">
        <v>6339</v>
      </c>
      <c r="E1928" s="1" t="s">
        <v>16</v>
      </c>
      <c r="F1928" t="s">
        <v>11</v>
      </c>
      <c r="G1928" t="s">
        <v>8427</v>
      </c>
      <c r="H1928" t="s">
        <v>8428</v>
      </c>
      <c r="I1928" t="s">
        <v>8429</v>
      </c>
      <c r="J1928">
        <v>2.4366881361723502E-7</v>
      </c>
      <c r="K1928">
        <v>5.4422987057990301E-6</v>
      </c>
      <c r="L1928">
        <v>0.99999431403247996</v>
      </c>
    </row>
    <row r="1929" spans="1:12" x14ac:dyDescent="0.2">
      <c r="A1929" t="s">
        <v>8414</v>
      </c>
      <c r="B1929" t="s">
        <v>8415</v>
      </c>
      <c r="C1929" t="s">
        <v>74</v>
      </c>
      <c r="D1929" t="s">
        <v>6339</v>
      </c>
      <c r="E1929" s="1" t="s">
        <v>16</v>
      </c>
      <c r="F1929" t="s">
        <v>11</v>
      </c>
      <c r="G1929" t="s">
        <v>8444</v>
      </c>
      <c r="H1929" t="s">
        <v>8446</v>
      </c>
      <c r="I1929" t="s">
        <v>8447</v>
      </c>
      <c r="J1929">
        <v>2.3771819509520399E-7</v>
      </c>
      <c r="K1929">
        <v>4.9804747173497303E-10</v>
      </c>
      <c r="L1929">
        <v>0.99999976178375705</v>
      </c>
    </row>
    <row r="1930" spans="1:12" x14ac:dyDescent="0.2">
      <c r="A1930" t="s">
        <v>8414</v>
      </c>
      <c r="B1930" t="s">
        <v>8426</v>
      </c>
      <c r="C1930" t="s">
        <v>74</v>
      </c>
      <c r="D1930" t="s">
        <v>6339</v>
      </c>
      <c r="E1930" s="1" t="s">
        <v>16</v>
      </c>
      <c r="F1930" t="s">
        <v>11</v>
      </c>
      <c r="G1930" t="s">
        <v>8434</v>
      </c>
      <c r="H1930" t="s">
        <v>8436</v>
      </c>
      <c r="I1930" t="s">
        <v>8437</v>
      </c>
      <c r="J1930">
        <v>1.5309301909904801E-7</v>
      </c>
      <c r="K1930">
        <v>4.6659877292008304E-10</v>
      </c>
      <c r="L1930">
        <v>0.99999984644038198</v>
      </c>
    </row>
    <row r="1931" spans="1:12" x14ac:dyDescent="0.2">
      <c r="A1931" t="s">
        <v>8414</v>
      </c>
      <c r="B1931" t="s">
        <v>8415</v>
      </c>
      <c r="C1931" t="s">
        <v>74</v>
      </c>
      <c r="D1931" t="s">
        <v>6339</v>
      </c>
      <c r="E1931" s="1" t="s">
        <v>16</v>
      </c>
      <c r="F1931" t="s">
        <v>11</v>
      </c>
      <c r="G1931" t="s">
        <v>8436</v>
      </c>
      <c r="H1931" t="s">
        <v>8438</v>
      </c>
      <c r="I1931" t="s">
        <v>8439</v>
      </c>
      <c r="J1931">
        <v>4.2746894112744398E-8</v>
      </c>
      <c r="K1931">
        <v>5.2134540171911202E-12</v>
      </c>
      <c r="L1931">
        <v>0.99999995724789204</v>
      </c>
    </row>
    <row r="1932" spans="1:12" x14ac:dyDescent="0.2">
      <c r="A1932" t="s">
        <v>8414</v>
      </c>
      <c r="B1932" t="s">
        <v>8426</v>
      </c>
      <c r="C1932" t="s">
        <v>74</v>
      </c>
      <c r="D1932" t="s">
        <v>6339</v>
      </c>
      <c r="E1932" s="1" t="s">
        <v>16</v>
      </c>
      <c r="F1932" t="s">
        <v>11</v>
      </c>
      <c r="G1932" t="s">
        <v>8451</v>
      </c>
      <c r="H1932" t="s">
        <v>8452</v>
      </c>
      <c r="I1932" t="s">
        <v>8453</v>
      </c>
      <c r="J1932">
        <v>1.0272830404401599E-8</v>
      </c>
      <c r="K1932">
        <v>6.8768211929244402E-14</v>
      </c>
      <c r="L1932">
        <v>0.99999998972710102</v>
      </c>
    </row>
    <row r="1933" spans="1:12" x14ac:dyDescent="0.2">
      <c r="A1933" t="s">
        <v>8414</v>
      </c>
      <c r="B1933" t="s">
        <v>8419</v>
      </c>
      <c r="C1933" t="s">
        <v>74</v>
      </c>
      <c r="D1933" t="s">
        <v>6339</v>
      </c>
      <c r="E1933" s="1" t="s">
        <v>16</v>
      </c>
      <c r="F1933" t="s">
        <v>11</v>
      </c>
      <c r="G1933" t="s">
        <v>8448</v>
      </c>
      <c r="H1933" t="s">
        <v>8449</v>
      </c>
      <c r="I1933" t="s">
        <v>8450</v>
      </c>
      <c r="J1933">
        <v>5.5065995007400705E-10</v>
      </c>
      <c r="K1933">
        <v>1.75098580187588E-12</v>
      </c>
      <c r="L1933">
        <v>0.99999999944758899</v>
      </c>
    </row>
    <row r="1934" spans="1:12" x14ac:dyDescent="0.2">
      <c r="A1934" t="s">
        <v>8414</v>
      </c>
      <c r="B1934" t="s">
        <v>8415</v>
      </c>
      <c r="C1934" t="s">
        <v>500</v>
      </c>
      <c r="D1934" t="s">
        <v>6339</v>
      </c>
      <c r="E1934" s="1" t="s">
        <v>16</v>
      </c>
      <c r="F1934" t="s">
        <v>11</v>
      </c>
      <c r="G1934" t="s">
        <v>8416</v>
      </c>
      <c r="H1934" t="s">
        <v>8417</v>
      </c>
      <c r="I1934" t="s">
        <v>8418</v>
      </c>
      <c r="J1934">
        <v>1.28323111610958E-11</v>
      </c>
      <c r="K1934">
        <v>1.63656663262221E-9</v>
      </c>
      <c r="L1934">
        <v>0.99999999835060105</v>
      </c>
    </row>
    <row r="1935" spans="1:12" x14ac:dyDescent="0.2">
      <c r="A1935" t="s">
        <v>1902</v>
      </c>
      <c r="B1935" t="s">
        <v>1903</v>
      </c>
      <c r="C1935" t="s">
        <v>14</v>
      </c>
      <c r="D1935" t="s">
        <v>407</v>
      </c>
      <c r="E1935" s="1" t="s">
        <v>16</v>
      </c>
      <c r="F1935" t="s">
        <v>10</v>
      </c>
      <c r="G1935" t="s">
        <v>19</v>
      </c>
      <c r="H1935" t="s">
        <v>1904</v>
      </c>
      <c r="I1935" t="s">
        <v>1905</v>
      </c>
      <c r="J1935">
        <v>1.4770373873570399E-25</v>
      </c>
      <c r="K1935">
        <v>1</v>
      </c>
      <c r="L1935">
        <v>1.02434538991879E-20</v>
      </c>
    </row>
    <row r="1936" spans="1:12" x14ac:dyDescent="0.2">
      <c r="A1936" t="s">
        <v>5907</v>
      </c>
      <c r="B1936" t="s">
        <v>5908</v>
      </c>
      <c r="C1936" t="s">
        <v>14</v>
      </c>
      <c r="D1936" t="s">
        <v>5869</v>
      </c>
      <c r="E1936" s="1" t="s">
        <v>16</v>
      </c>
      <c r="F1936" t="s">
        <v>10</v>
      </c>
      <c r="G1936" t="s">
        <v>5909</v>
      </c>
      <c r="H1936" t="s">
        <v>5910</v>
      </c>
      <c r="I1936" t="s">
        <v>5911</v>
      </c>
      <c r="J1936">
        <v>9.6414818644227606E-20</v>
      </c>
      <c r="K1936">
        <v>0.999999999729693</v>
      </c>
      <c r="L1936">
        <v>2.7030678376869101E-10</v>
      </c>
    </row>
    <row r="1937" spans="1:12" x14ac:dyDescent="0.2">
      <c r="A1937" t="s">
        <v>6528</v>
      </c>
      <c r="B1937" t="s">
        <v>6535</v>
      </c>
      <c r="C1937" t="s">
        <v>613</v>
      </c>
      <c r="D1937" t="s">
        <v>6339</v>
      </c>
      <c r="E1937" s="1" t="s">
        <v>16</v>
      </c>
      <c r="F1937" t="s">
        <v>9</v>
      </c>
      <c r="G1937" t="s">
        <v>6548</v>
      </c>
      <c r="H1937" t="s">
        <v>6549</v>
      </c>
      <c r="I1937" t="s">
        <v>6550</v>
      </c>
      <c r="J1937">
        <v>0.58055648554015904</v>
      </c>
      <c r="K1937">
        <v>1.70872347934215E-8</v>
      </c>
      <c r="L1937">
        <v>0.419443497372606</v>
      </c>
    </row>
    <row r="1938" spans="1:12" x14ac:dyDescent="0.2">
      <c r="A1938" t="s">
        <v>6528</v>
      </c>
      <c r="B1938" t="s">
        <v>6535</v>
      </c>
      <c r="C1938" t="s">
        <v>613</v>
      </c>
      <c r="D1938" t="s">
        <v>6339</v>
      </c>
      <c r="E1938" s="1" t="s">
        <v>16</v>
      </c>
      <c r="F1938" t="s">
        <v>11</v>
      </c>
      <c r="G1938" t="s">
        <v>6551</v>
      </c>
      <c r="H1938" t="s">
        <v>6552</v>
      </c>
      <c r="I1938" t="s">
        <v>6553</v>
      </c>
      <c r="J1938">
        <v>9.3008880279437291E-3</v>
      </c>
      <c r="K1938">
        <v>1.76900449403207E-7</v>
      </c>
      <c r="L1938">
        <v>0.990698935071607</v>
      </c>
    </row>
    <row r="1939" spans="1:12" x14ac:dyDescent="0.2">
      <c r="A1939" t="s">
        <v>6528</v>
      </c>
      <c r="B1939" t="s">
        <v>6529</v>
      </c>
      <c r="C1939" t="s">
        <v>613</v>
      </c>
      <c r="D1939" t="s">
        <v>6339</v>
      </c>
      <c r="E1939" s="1" t="s">
        <v>16</v>
      </c>
      <c r="F1939" t="s">
        <v>11</v>
      </c>
      <c r="G1939" t="s">
        <v>6554</v>
      </c>
      <c r="H1939" t="s">
        <v>6555</v>
      </c>
      <c r="I1939" t="s">
        <v>19</v>
      </c>
      <c r="J1939">
        <v>9.2435766334860001E-4</v>
      </c>
      <c r="K1939">
        <v>3.2492341694050198E-8</v>
      </c>
      <c r="L1939">
        <v>0.99907560984430999</v>
      </c>
    </row>
    <row r="1940" spans="1:12" x14ac:dyDescent="0.2">
      <c r="A1940" t="s">
        <v>6528</v>
      </c>
      <c r="B1940" t="s">
        <v>6529</v>
      </c>
      <c r="C1940" t="s">
        <v>613</v>
      </c>
      <c r="D1940" t="s">
        <v>6339</v>
      </c>
      <c r="E1940" s="1" t="s">
        <v>16</v>
      </c>
      <c r="F1940" t="s">
        <v>11</v>
      </c>
      <c r="G1940" t="s">
        <v>6557</v>
      </c>
      <c r="H1940" t="s">
        <v>6558</v>
      </c>
      <c r="I1940" t="s">
        <v>19</v>
      </c>
      <c r="J1940">
        <v>4.2029223626708799E-5</v>
      </c>
      <c r="K1940">
        <v>1.1685110145014199E-10</v>
      </c>
      <c r="L1940">
        <v>0.99995797065952197</v>
      </c>
    </row>
    <row r="1941" spans="1:12" x14ac:dyDescent="0.2">
      <c r="A1941" t="s">
        <v>6528</v>
      </c>
      <c r="B1941" t="s">
        <v>6535</v>
      </c>
      <c r="C1941" t="s">
        <v>14</v>
      </c>
      <c r="D1941" t="s">
        <v>6339</v>
      </c>
      <c r="E1941" s="1" t="s">
        <v>16</v>
      </c>
      <c r="F1941" t="s">
        <v>11</v>
      </c>
      <c r="G1941" t="s">
        <v>6537</v>
      </c>
      <c r="H1941" t="s">
        <v>6539</v>
      </c>
      <c r="I1941" t="s">
        <v>6540</v>
      </c>
      <c r="J1941">
        <v>4.1900240525657898E-5</v>
      </c>
      <c r="K1941">
        <v>3.4381331304943398E-12</v>
      </c>
      <c r="L1941">
        <v>0.999958099756036</v>
      </c>
    </row>
    <row r="1942" spans="1:12" x14ac:dyDescent="0.2">
      <c r="A1942" t="s">
        <v>6528</v>
      </c>
      <c r="B1942" t="s">
        <v>6535</v>
      </c>
      <c r="C1942" t="s">
        <v>74</v>
      </c>
      <c r="D1942" t="s">
        <v>6339</v>
      </c>
      <c r="E1942" s="1" t="s">
        <v>16</v>
      </c>
      <c r="F1942" t="s">
        <v>11</v>
      </c>
      <c r="G1942" t="s">
        <v>6544</v>
      </c>
      <c r="H1942" t="s">
        <v>6545</v>
      </c>
      <c r="I1942" t="s">
        <v>19</v>
      </c>
      <c r="J1942">
        <v>6.1272462117785397E-6</v>
      </c>
      <c r="K1942">
        <v>7.3920319481183101E-9</v>
      </c>
      <c r="L1942">
        <v>0.99999386536175605</v>
      </c>
    </row>
    <row r="1943" spans="1:12" x14ac:dyDescent="0.2">
      <c r="A1943" t="s">
        <v>6528</v>
      </c>
      <c r="B1943" t="s">
        <v>6535</v>
      </c>
      <c r="C1943" t="s">
        <v>74</v>
      </c>
      <c r="D1943" t="s">
        <v>6339</v>
      </c>
      <c r="E1943" s="1" t="s">
        <v>16</v>
      </c>
      <c r="F1943" t="s">
        <v>11</v>
      </c>
      <c r="G1943" t="s">
        <v>19</v>
      </c>
      <c r="H1943" t="s">
        <v>6559</v>
      </c>
      <c r="I1943" t="s">
        <v>6560</v>
      </c>
      <c r="J1943">
        <v>2.6321553995548499E-6</v>
      </c>
      <c r="K1943">
        <v>1.0423342827265E-4</v>
      </c>
      <c r="L1943">
        <v>0.99989313441632799</v>
      </c>
    </row>
    <row r="1944" spans="1:12" x14ac:dyDescent="0.2">
      <c r="A1944" t="s">
        <v>6528</v>
      </c>
      <c r="B1944" t="s">
        <v>6535</v>
      </c>
      <c r="C1944" t="s">
        <v>14</v>
      </c>
      <c r="D1944" t="s">
        <v>6339</v>
      </c>
      <c r="E1944" s="1" t="s">
        <v>16</v>
      </c>
      <c r="F1944" t="s">
        <v>11</v>
      </c>
      <c r="G1944" t="s">
        <v>6536</v>
      </c>
      <c r="H1944" t="s">
        <v>6537</v>
      </c>
      <c r="I1944" t="s">
        <v>6538</v>
      </c>
      <c r="J1944">
        <v>1.32424430505707E-6</v>
      </c>
      <c r="K1944">
        <v>1.9360199484882002E-11</v>
      </c>
      <c r="L1944">
        <v>0.99999867573633505</v>
      </c>
    </row>
    <row r="1945" spans="1:12" x14ac:dyDescent="0.2">
      <c r="A1945" t="s">
        <v>6528</v>
      </c>
      <c r="B1945" t="s">
        <v>6535</v>
      </c>
      <c r="C1945" t="s">
        <v>74</v>
      </c>
      <c r="D1945" t="s">
        <v>6339</v>
      </c>
      <c r="E1945" s="1" t="s">
        <v>16</v>
      </c>
      <c r="F1945" t="s">
        <v>11</v>
      </c>
      <c r="G1945" t="s">
        <v>19</v>
      </c>
      <c r="H1945" t="s">
        <v>6546</v>
      </c>
      <c r="I1945" t="s">
        <v>6547</v>
      </c>
      <c r="J1945">
        <v>9.1659384179344804E-8</v>
      </c>
      <c r="K1945">
        <v>4.2607209597835702E-7</v>
      </c>
      <c r="L1945">
        <v>0.99999948226851998</v>
      </c>
    </row>
    <row r="1946" spans="1:12" x14ac:dyDescent="0.2">
      <c r="A1946" t="s">
        <v>6528</v>
      </c>
      <c r="B1946" t="s">
        <v>6529</v>
      </c>
      <c r="C1946" t="s">
        <v>14</v>
      </c>
      <c r="D1946" t="s">
        <v>6339</v>
      </c>
      <c r="E1946" s="1" t="s">
        <v>16</v>
      </c>
      <c r="F1946" t="s">
        <v>11</v>
      </c>
      <c r="G1946" t="s">
        <v>6532</v>
      </c>
      <c r="H1946" t="s">
        <v>6533</v>
      </c>
      <c r="I1946" t="s">
        <v>6534</v>
      </c>
      <c r="J1946">
        <v>8.1875914036950096E-8</v>
      </c>
      <c r="K1946">
        <v>1.0158619962667901E-6</v>
      </c>
      <c r="L1946">
        <v>0.99999890226208998</v>
      </c>
    </row>
    <row r="1947" spans="1:12" x14ac:dyDescent="0.2">
      <c r="A1947" t="s">
        <v>6528</v>
      </c>
      <c r="B1947" t="s">
        <v>6535</v>
      </c>
      <c r="C1947" t="s">
        <v>74</v>
      </c>
      <c r="D1947" t="s">
        <v>6339</v>
      </c>
      <c r="E1947" s="1" t="s">
        <v>16</v>
      </c>
      <c r="F1947" t="s">
        <v>11</v>
      </c>
      <c r="G1947" t="s">
        <v>6559</v>
      </c>
      <c r="H1947" t="s">
        <v>6560</v>
      </c>
      <c r="I1947" t="s">
        <v>19</v>
      </c>
      <c r="J1947">
        <v>6.3455202454219896E-8</v>
      </c>
      <c r="K1947">
        <v>1.1693250666414799E-6</v>
      </c>
      <c r="L1947">
        <v>0.99999876721973102</v>
      </c>
    </row>
    <row r="1948" spans="1:12" x14ac:dyDescent="0.2">
      <c r="A1948" t="s">
        <v>6528</v>
      </c>
      <c r="B1948" t="s">
        <v>6535</v>
      </c>
      <c r="C1948" t="s">
        <v>213</v>
      </c>
      <c r="D1948" t="s">
        <v>6339</v>
      </c>
      <c r="E1948" s="1" t="s">
        <v>16</v>
      </c>
      <c r="F1948" t="s">
        <v>11</v>
      </c>
      <c r="G1948" t="s">
        <v>6556</v>
      </c>
      <c r="H1948" t="s">
        <v>6557</v>
      </c>
      <c r="I1948" t="s">
        <v>6558</v>
      </c>
      <c r="J1948">
        <v>5.1633866154134201E-9</v>
      </c>
      <c r="K1948">
        <v>4.7982516441499198E-10</v>
      </c>
      <c r="L1948">
        <v>0.99999999435678799</v>
      </c>
    </row>
    <row r="1949" spans="1:12" x14ac:dyDescent="0.2">
      <c r="A1949" t="s">
        <v>6528</v>
      </c>
      <c r="B1949" t="s">
        <v>6529</v>
      </c>
      <c r="C1949" t="s">
        <v>500</v>
      </c>
      <c r="D1949" t="s">
        <v>6339</v>
      </c>
      <c r="E1949" s="1" t="s">
        <v>16</v>
      </c>
      <c r="F1949" t="s">
        <v>11</v>
      </c>
      <c r="G1949" t="s">
        <v>6530</v>
      </c>
      <c r="H1949" t="s">
        <v>6531</v>
      </c>
      <c r="I1949" t="s">
        <v>19</v>
      </c>
      <c r="J1949">
        <v>7.0044186289404505E-10</v>
      </c>
      <c r="K1949">
        <v>6.98087628552119E-4</v>
      </c>
      <c r="L1949">
        <v>0.99930191167100602</v>
      </c>
    </row>
    <row r="1950" spans="1:12" x14ac:dyDescent="0.2">
      <c r="A1950" t="s">
        <v>6528</v>
      </c>
      <c r="B1950" t="s">
        <v>6529</v>
      </c>
      <c r="C1950" t="s">
        <v>500</v>
      </c>
      <c r="D1950" t="s">
        <v>6339</v>
      </c>
      <c r="E1950" s="1" t="s">
        <v>16</v>
      </c>
      <c r="F1950" t="s">
        <v>11</v>
      </c>
      <c r="G1950" t="s">
        <v>6541</v>
      </c>
      <c r="H1950" t="s">
        <v>6542</v>
      </c>
      <c r="I1950" t="s">
        <v>6543</v>
      </c>
      <c r="J1950">
        <v>5.4047228326146303E-11</v>
      </c>
      <c r="K1950">
        <v>1.65435507067954E-7</v>
      </c>
      <c r="L1950">
        <v>0.99999983451044605</v>
      </c>
    </row>
    <row r="1951" spans="1:12" x14ac:dyDescent="0.2">
      <c r="A1951" t="s">
        <v>389</v>
      </c>
      <c r="B1951" t="s">
        <v>4859</v>
      </c>
      <c r="C1951" t="s">
        <v>14</v>
      </c>
      <c r="D1951" t="s">
        <v>4127</v>
      </c>
      <c r="E1951" s="1" t="s">
        <v>16</v>
      </c>
      <c r="F1951" t="s">
        <v>11</v>
      </c>
      <c r="G1951" t="s">
        <v>4860</v>
      </c>
      <c r="H1951" t="s">
        <v>4861</v>
      </c>
      <c r="I1951" t="s">
        <v>4862</v>
      </c>
      <c r="J1951">
        <v>9.4696589946324196E-6</v>
      </c>
      <c r="K1951">
        <v>9.4637036780248296E-7</v>
      </c>
      <c r="L1951">
        <v>0.99998958397063697</v>
      </c>
    </row>
    <row r="1952" spans="1:12" x14ac:dyDescent="0.2">
      <c r="A1952" t="s">
        <v>389</v>
      </c>
      <c r="B1952" t="s">
        <v>390</v>
      </c>
      <c r="C1952" t="s">
        <v>14</v>
      </c>
      <c r="D1952" t="s">
        <v>385</v>
      </c>
      <c r="E1952" s="1" t="s">
        <v>16</v>
      </c>
      <c r="F1952" t="s">
        <v>10</v>
      </c>
      <c r="G1952" t="s">
        <v>19</v>
      </c>
      <c r="H1952" t="s">
        <v>391</v>
      </c>
      <c r="I1952" t="s">
        <v>392</v>
      </c>
      <c r="J1952">
        <v>4.2767911271307003E-18</v>
      </c>
      <c r="K1952">
        <v>0.99999999999993205</v>
      </c>
      <c r="L1952">
        <v>6.7988855772517796E-14</v>
      </c>
    </row>
    <row r="1953" spans="1:12" x14ac:dyDescent="0.2">
      <c r="A1953" t="s">
        <v>160</v>
      </c>
      <c r="B1953" t="s">
        <v>161</v>
      </c>
      <c r="C1953" t="s">
        <v>88</v>
      </c>
      <c r="D1953" t="s">
        <v>96</v>
      </c>
      <c r="E1953" s="1" t="s">
        <v>16</v>
      </c>
      <c r="F1953" t="s">
        <v>10</v>
      </c>
      <c r="G1953" t="s">
        <v>162</v>
      </c>
      <c r="H1953" t="s">
        <v>163</v>
      </c>
      <c r="I1953" t="s">
        <v>19</v>
      </c>
      <c r="J1953">
        <v>6.1427448605836198E-15</v>
      </c>
      <c r="K1953">
        <v>0.99999999999985401</v>
      </c>
      <c r="L1953">
        <v>1.3985114596004599E-13</v>
      </c>
    </row>
    <row r="1954" spans="1:12" x14ac:dyDescent="0.2">
      <c r="A1954" t="s">
        <v>1307</v>
      </c>
      <c r="B1954" t="s">
        <v>1308</v>
      </c>
      <c r="C1954" t="s">
        <v>14</v>
      </c>
      <c r="D1954" t="s">
        <v>407</v>
      </c>
      <c r="E1954" s="1" t="s">
        <v>16</v>
      </c>
      <c r="F1954" t="s">
        <v>11</v>
      </c>
      <c r="G1954" t="s">
        <v>1309</v>
      </c>
      <c r="H1954" t="s">
        <v>1310</v>
      </c>
      <c r="I1954" t="s">
        <v>1311</v>
      </c>
      <c r="J1954">
        <v>1.3894701050438201E-6</v>
      </c>
      <c r="K1954">
        <v>2.2041074388276298E-5</v>
      </c>
      <c r="L1954">
        <v>0.99997656945550695</v>
      </c>
    </row>
    <row r="1955" spans="1:12" x14ac:dyDescent="0.2">
      <c r="A1955" t="s">
        <v>2314</v>
      </c>
      <c r="B1955" t="s">
        <v>2315</v>
      </c>
      <c r="C1955" t="s">
        <v>74</v>
      </c>
      <c r="D1955" t="s">
        <v>407</v>
      </c>
      <c r="E1955" s="1" t="s">
        <v>16</v>
      </c>
      <c r="F1955" t="s">
        <v>11</v>
      </c>
      <c r="G1955" t="s">
        <v>2316</v>
      </c>
      <c r="H1955" t="s">
        <v>2317</v>
      </c>
      <c r="I1955" t="s">
        <v>2318</v>
      </c>
      <c r="J1955">
        <v>7.0440617323154099E-5</v>
      </c>
      <c r="K1955">
        <v>1.24090067169524E-6</v>
      </c>
      <c r="L1955">
        <v>0.99992831848200503</v>
      </c>
    </row>
    <row r="1956" spans="1:12" x14ac:dyDescent="0.2">
      <c r="A1956" t="s">
        <v>3685</v>
      </c>
      <c r="B1956" t="s">
        <v>7931</v>
      </c>
      <c r="C1956" t="s">
        <v>613</v>
      </c>
      <c r="D1956" t="s">
        <v>6339</v>
      </c>
      <c r="E1956" s="1" t="s">
        <v>16</v>
      </c>
      <c r="F1956" t="s">
        <v>9</v>
      </c>
      <c r="G1956" t="s">
        <v>7962</v>
      </c>
      <c r="H1956" t="s">
        <v>7963</v>
      </c>
      <c r="I1956" t="s">
        <v>7964</v>
      </c>
      <c r="J1956">
        <v>0.99668580611278801</v>
      </c>
      <c r="K1956">
        <v>7.9834985851531995E-11</v>
      </c>
      <c r="L1956">
        <v>3.3141938073772098E-3</v>
      </c>
    </row>
    <row r="1957" spans="1:12" x14ac:dyDescent="0.2">
      <c r="A1957" t="s">
        <v>3685</v>
      </c>
      <c r="B1957" t="s">
        <v>7944</v>
      </c>
      <c r="C1957" t="s">
        <v>74</v>
      </c>
      <c r="D1957" t="s">
        <v>6339</v>
      </c>
      <c r="E1957" s="1" t="s">
        <v>16</v>
      </c>
      <c r="F1957" t="s">
        <v>11</v>
      </c>
      <c r="G1957" t="s">
        <v>7945</v>
      </c>
      <c r="H1957" t="s">
        <v>7946</v>
      </c>
      <c r="I1957" t="s">
        <v>7947</v>
      </c>
      <c r="J1957">
        <v>5.5993999696636E-3</v>
      </c>
      <c r="K1957">
        <v>7.9363279516587898E-8</v>
      </c>
      <c r="L1957">
        <v>0.99440052066705698</v>
      </c>
    </row>
    <row r="1958" spans="1:12" x14ac:dyDescent="0.2">
      <c r="A1958" t="s">
        <v>3685</v>
      </c>
      <c r="B1958" t="s">
        <v>7931</v>
      </c>
      <c r="C1958" t="s">
        <v>74</v>
      </c>
      <c r="D1958" t="s">
        <v>6339</v>
      </c>
      <c r="E1958" s="1" t="s">
        <v>16</v>
      </c>
      <c r="F1958" t="s">
        <v>11</v>
      </c>
      <c r="G1958" t="s">
        <v>7956</v>
      </c>
      <c r="H1958" t="s">
        <v>7957</v>
      </c>
      <c r="I1958" t="s">
        <v>7958</v>
      </c>
      <c r="J1958">
        <v>4.5029809488485702E-3</v>
      </c>
      <c r="K1958">
        <v>5.24897636437003E-10</v>
      </c>
      <c r="L1958">
        <v>0.99549701852625405</v>
      </c>
    </row>
    <row r="1959" spans="1:12" x14ac:dyDescent="0.2">
      <c r="A1959" t="s">
        <v>3685</v>
      </c>
      <c r="B1959" t="s">
        <v>7931</v>
      </c>
      <c r="C1959" t="s">
        <v>74</v>
      </c>
      <c r="D1959" t="s">
        <v>6339</v>
      </c>
      <c r="E1959" s="1" t="s">
        <v>16</v>
      </c>
      <c r="F1959" t="s">
        <v>11</v>
      </c>
      <c r="G1959" t="s">
        <v>7951</v>
      </c>
      <c r="H1959" t="s">
        <v>7952</v>
      </c>
      <c r="I1959" t="s">
        <v>7953</v>
      </c>
      <c r="J1959">
        <v>1.7589049452112599E-3</v>
      </c>
      <c r="K1959">
        <v>3.8955655969785399E-8</v>
      </c>
      <c r="L1959">
        <v>0.99824105609913305</v>
      </c>
    </row>
    <row r="1960" spans="1:12" x14ac:dyDescent="0.2">
      <c r="A1960" t="s">
        <v>3685</v>
      </c>
      <c r="B1960" t="s">
        <v>7931</v>
      </c>
      <c r="C1960" t="s">
        <v>613</v>
      </c>
      <c r="D1960" t="s">
        <v>6339</v>
      </c>
      <c r="E1960" s="1" t="s">
        <v>16</v>
      </c>
      <c r="F1960" t="s">
        <v>11</v>
      </c>
      <c r="G1960" t="s">
        <v>7965</v>
      </c>
      <c r="H1960" t="s">
        <v>7966</v>
      </c>
      <c r="I1960" t="s">
        <v>7967</v>
      </c>
      <c r="J1960">
        <v>1.6366582834838499E-3</v>
      </c>
      <c r="K1960">
        <v>7.1828584056729803E-10</v>
      </c>
      <c r="L1960">
        <v>0.99836334099822999</v>
      </c>
    </row>
    <row r="1961" spans="1:12" x14ac:dyDescent="0.2">
      <c r="A1961" t="s">
        <v>3685</v>
      </c>
      <c r="B1961" t="s">
        <v>7931</v>
      </c>
      <c r="C1961" t="s">
        <v>74</v>
      </c>
      <c r="D1961" t="s">
        <v>6339</v>
      </c>
      <c r="E1961" s="1" t="s">
        <v>16</v>
      </c>
      <c r="F1961" t="s">
        <v>11</v>
      </c>
      <c r="G1961" t="s">
        <v>7952</v>
      </c>
      <c r="H1961" t="s">
        <v>7954</v>
      </c>
      <c r="I1961" t="s">
        <v>7955</v>
      </c>
      <c r="J1961">
        <v>9.0891548023595403E-4</v>
      </c>
      <c r="K1961">
        <v>3.8425464610485098E-10</v>
      </c>
      <c r="L1961">
        <v>0.99909108413550896</v>
      </c>
    </row>
    <row r="1962" spans="1:12" x14ac:dyDescent="0.2">
      <c r="A1962" t="s">
        <v>3685</v>
      </c>
      <c r="B1962" t="s">
        <v>7940</v>
      </c>
      <c r="C1962" t="s">
        <v>74</v>
      </c>
      <c r="D1962" t="s">
        <v>6339</v>
      </c>
      <c r="E1962" s="1" t="s">
        <v>16</v>
      </c>
      <c r="F1962" t="s">
        <v>11</v>
      </c>
      <c r="G1962" t="s">
        <v>7941</v>
      </c>
      <c r="H1962" t="s">
        <v>7942</v>
      </c>
      <c r="I1962" t="s">
        <v>7943</v>
      </c>
      <c r="J1962">
        <v>6.9155343349989898E-4</v>
      </c>
      <c r="K1962">
        <v>2.6790514068649901E-6</v>
      </c>
      <c r="L1962">
        <v>0.99930576751509304</v>
      </c>
    </row>
    <row r="1963" spans="1:12" x14ac:dyDescent="0.2">
      <c r="A1963" t="s">
        <v>3685</v>
      </c>
      <c r="B1963" t="s">
        <v>7931</v>
      </c>
      <c r="C1963" t="s">
        <v>74</v>
      </c>
      <c r="D1963" t="s">
        <v>6339</v>
      </c>
      <c r="E1963" s="1" t="s">
        <v>16</v>
      </c>
      <c r="F1963" t="s">
        <v>11</v>
      </c>
      <c r="G1963" t="s">
        <v>7948</v>
      </c>
      <c r="H1963" t="s">
        <v>7949</v>
      </c>
      <c r="I1963" t="s">
        <v>7950</v>
      </c>
      <c r="J1963">
        <v>1.5176851149566599E-4</v>
      </c>
      <c r="K1963">
        <v>1.2939504720875899E-8</v>
      </c>
      <c r="L1963">
        <v>0.99984821854899997</v>
      </c>
    </row>
    <row r="1964" spans="1:12" x14ac:dyDescent="0.2">
      <c r="A1964" t="s">
        <v>3685</v>
      </c>
      <c r="B1964" t="s">
        <v>7931</v>
      </c>
      <c r="C1964" t="s">
        <v>613</v>
      </c>
      <c r="D1964" t="s">
        <v>6339</v>
      </c>
      <c r="E1964" s="1" t="s">
        <v>16</v>
      </c>
      <c r="F1964" t="s">
        <v>11</v>
      </c>
      <c r="G1964" t="s">
        <v>7966</v>
      </c>
      <c r="H1964" t="s">
        <v>7968</v>
      </c>
      <c r="I1964" t="s">
        <v>7969</v>
      </c>
      <c r="J1964">
        <v>9.1569806548800095E-5</v>
      </c>
      <c r="K1964">
        <v>2.4302730028235701E-9</v>
      </c>
      <c r="L1964">
        <v>0.99990842776317801</v>
      </c>
    </row>
    <row r="1965" spans="1:12" x14ac:dyDescent="0.2">
      <c r="A1965" t="s">
        <v>3685</v>
      </c>
      <c r="B1965" t="s">
        <v>7931</v>
      </c>
      <c r="C1965" t="s">
        <v>14</v>
      </c>
      <c r="D1965" t="s">
        <v>6339</v>
      </c>
      <c r="E1965" s="1" t="s">
        <v>16</v>
      </c>
      <c r="F1965" t="s">
        <v>11</v>
      </c>
      <c r="G1965" t="s">
        <v>7932</v>
      </c>
      <c r="H1965" t="s">
        <v>7933</v>
      </c>
      <c r="I1965" t="s">
        <v>19</v>
      </c>
      <c r="J1965">
        <v>3.90646775657794E-6</v>
      </c>
      <c r="K1965">
        <v>2.63973154468775E-5</v>
      </c>
      <c r="L1965">
        <v>0.99996969621679599</v>
      </c>
    </row>
    <row r="1966" spans="1:12" x14ac:dyDescent="0.2">
      <c r="A1966" t="s">
        <v>3685</v>
      </c>
      <c r="B1966" t="s">
        <v>7937</v>
      </c>
      <c r="C1966" t="s">
        <v>14</v>
      </c>
      <c r="D1966" t="s">
        <v>6339</v>
      </c>
      <c r="E1966" s="1" t="s">
        <v>16</v>
      </c>
      <c r="F1966" t="s">
        <v>11</v>
      </c>
      <c r="G1966" t="s">
        <v>19</v>
      </c>
      <c r="H1966" t="s">
        <v>7938</v>
      </c>
      <c r="I1966" t="s">
        <v>7939</v>
      </c>
      <c r="J1966">
        <v>1.21027479824216E-8</v>
      </c>
      <c r="K1966">
        <v>4.0267784390822601E-8</v>
      </c>
      <c r="L1966">
        <v>0.99999994762946798</v>
      </c>
    </row>
    <row r="1967" spans="1:12" x14ac:dyDescent="0.2">
      <c r="A1967" t="s">
        <v>3685</v>
      </c>
      <c r="B1967" t="s">
        <v>7931</v>
      </c>
      <c r="C1967" t="s">
        <v>74</v>
      </c>
      <c r="D1967" t="s">
        <v>6339</v>
      </c>
      <c r="E1967" s="1" t="s">
        <v>16</v>
      </c>
      <c r="F1967" t="s">
        <v>11</v>
      </c>
      <c r="G1967" t="s">
        <v>7959</v>
      </c>
      <c r="H1967" t="s">
        <v>7960</v>
      </c>
      <c r="I1967" t="s">
        <v>7961</v>
      </c>
      <c r="J1967">
        <v>8.5811563262530908E-9</v>
      </c>
      <c r="K1967">
        <v>1.7937052611418201E-11</v>
      </c>
      <c r="L1967">
        <v>0.99999999140090701</v>
      </c>
    </row>
    <row r="1968" spans="1:12" x14ac:dyDescent="0.2">
      <c r="A1968" t="s">
        <v>3685</v>
      </c>
      <c r="B1968" t="s">
        <v>3686</v>
      </c>
      <c r="C1968" t="s">
        <v>14</v>
      </c>
      <c r="D1968" t="s">
        <v>3637</v>
      </c>
      <c r="E1968" s="1" t="s">
        <v>16</v>
      </c>
      <c r="F1968" t="s">
        <v>11</v>
      </c>
      <c r="G1968" t="s">
        <v>3687</v>
      </c>
      <c r="H1968" t="s">
        <v>3688</v>
      </c>
      <c r="I1968" t="s">
        <v>3689</v>
      </c>
      <c r="J1968">
        <v>2.65574144773688E-9</v>
      </c>
      <c r="K1968">
        <v>1.78139659105455E-5</v>
      </c>
      <c r="L1968">
        <v>0.99998218337834799</v>
      </c>
    </row>
    <row r="1969" spans="1:12" x14ac:dyDescent="0.2">
      <c r="A1969" t="s">
        <v>3685</v>
      </c>
      <c r="B1969" t="s">
        <v>7931</v>
      </c>
      <c r="C1969" t="s">
        <v>14</v>
      </c>
      <c r="D1969" t="s">
        <v>6339</v>
      </c>
      <c r="E1969" s="1" t="s">
        <v>16</v>
      </c>
      <c r="F1969" t="s">
        <v>11</v>
      </c>
      <c r="G1969" t="s">
        <v>7934</v>
      </c>
      <c r="H1969" t="s">
        <v>7935</v>
      </c>
      <c r="I1969" t="s">
        <v>7936</v>
      </c>
      <c r="J1969">
        <v>5.4989273980746798E-10</v>
      </c>
      <c r="K1969">
        <v>9.2060236231755005E-8</v>
      </c>
      <c r="L1969">
        <v>0.99999990738987099</v>
      </c>
    </row>
    <row r="1970" spans="1:12" x14ac:dyDescent="0.2">
      <c r="A1970" t="s">
        <v>218</v>
      </c>
      <c r="B1970" t="s">
        <v>219</v>
      </c>
      <c r="C1970" t="s">
        <v>14</v>
      </c>
      <c r="D1970" t="s">
        <v>96</v>
      </c>
      <c r="E1970" s="1" t="s">
        <v>16</v>
      </c>
      <c r="F1970" t="s">
        <v>10</v>
      </c>
      <c r="G1970" t="s">
        <v>220</v>
      </c>
      <c r="H1970" t="s">
        <v>221</v>
      </c>
      <c r="I1970" t="s">
        <v>222</v>
      </c>
      <c r="J1970">
        <v>2.1487747430725299E-17</v>
      </c>
      <c r="K1970">
        <v>0.99999998628518005</v>
      </c>
      <c r="L1970">
        <v>1.37148198082753E-8</v>
      </c>
    </row>
    <row r="1971" spans="1:12" x14ac:dyDescent="0.2">
      <c r="A1971" t="s">
        <v>2892</v>
      </c>
      <c r="B1971" t="s">
        <v>2893</v>
      </c>
      <c r="C1971" t="s">
        <v>14</v>
      </c>
      <c r="D1971" t="s">
        <v>2860</v>
      </c>
      <c r="E1971" s="1" t="s">
        <v>16</v>
      </c>
      <c r="F1971" t="s">
        <v>11</v>
      </c>
      <c r="G1971" t="s">
        <v>2900</v>
      </c>
      <c r="H1971" t="s">
        <v>2901</v>
      </c>
      <c r="I1971" t="s">
        <v>2902</v>
      </c>
      <c r="J1971">
        <v>7.5969319323707901E-9</v>
      </c>
      <c r="K1971">
        <v>6.6477248673884297E-11</v>
      </c>
      <c r="L1971">
        <v>0.99999999233659098</v>
      </c>
    </row>
    <row r="1972" spans="1:12" x14ac:dyDescent="0.2">
      <c r="A1972" t="s">
        <v>2892</v>
      </c>
      <c r="B1972" t="s">
        <v>2893</v>
      </c>
      <c r="C1972" t="s">
        <v>14</v>
      </c>
      <c r="D1972" t="s">
        <v>2860</v>
      </c>
      <c r="E1972" s="1" t="s">
        <v>16</v>
      </c>
      <c r="F1972" t="s">
        <v>11</v>
      </c>
      <c r="G1972" t="s">
        <v>2894</v>
      </c>
      <c r="H1972" t="s">
        <v>2895</v>
      </c>
      <c r="I1972" t="s">
        <v>2896</v>
      </c>
      <c r="J1972">
        <v>3.3873275317569402E-11</v>
      </c>
      <c r="K1972">
        <v>1.8066700008622599E-8</v>
      </c>
      <c r="L1972">
        <v>0.99999998189942696</v>
      </c>
    </row>
    <row r="1973" spans="1:12" x14ac:dyDescent="0.2">
      <c r="A1973" t="s">
        <v>2892</v>
      </c>
      <c r="B1973" t="s">
        <v>2893</v>
      </c>
      <c r="C1973" t="s">
        <v>14</v>
      </c>
      <c r="D1973" t="s">
        <v>2860</v>
      </c>
      <c r="E1973" s="1" t="s">
        <v>16</v>
      </c>
      <c r="F1973" t="s">
        <v>11</v>
      </c>
      <c r="G1973" t="s">
        <v>2897</v>
      </c>
      <c r="H1973" t="s">
        <v>2898</v>
      </c>
      <c r="I1973" t="s">
        <v>2899</v>
      </c>
      <c r="J1973">
        <v>1.4140093077313099E-11</v>
      </c>
      <c r="K1973">
        <v>4.82297231896238E-8</v>
      </c>
      <c r="L1973">
        <v>0.99999995175613698</v>
      </c>
    </row>
    <row r="1974" spans="1:12" x14ac:dyDescent="0.2">
      <c r="A1974" t="s">
        <v>3444</v>
      </c>
      <c r="B1974" t="s">
        <v>3445</v>
      </c>
      <c r="C1974" t="s">
        <v>14</v>
      </c>
      <c r="D1974" t="s">
        <v>3036</v>
      </c>
      <c r="E1974" s="1" t="s">
        <v>16</v>
      </c>
      <c r="F1974" t="s">
        <v>10</v>
      </c>
      <c r="G1974" t="s">
        <v>3446</v>
      </c>
      <c r="H1974" t="s">
        <v>3447</v>
      </c>
      <c r="I1974" t="s">
        <v>3448</v>
      </c>
      <c r="J1974">
        <v>4.2121436716198702E-12</v>
      </c>
      <c r="K1974">
        <v>0.99736501074033201</v>
      </c>
      <c r="L1974">
        <v>2.6349892554562498E-3</v>
      </c>
    </row>
    <row r="1975" spans="1:12" x14ac:dyDescent="0.2">
      <c r="A1975" t="s">
        <v>3444</v>
      </c>
      <c r="B1975" t="s">
        <v>3445</v>
      </c>
      <c r="C1975" t="s">
        <v>14</v>
      </c>
      <c r="D1975" t="s">
        <v>3036</v>
      </c>
      <c r="E1975" s="1" t="s">
        <v>16</v>
      </c>
      <c r="F1975" t="s">
        <v>10</v>
      </c>
      <c r="G1975" t="s">
        <v>19</v>
      </c>
      <c r="H1975" t="s">
        <v>3449</v>
      </c>
      <c r="I1975" t="s">
        <v>19</v>
      </c>
      <c r="J1975">
        <v>3.5954101275723999E-18</v>
      </c>
      <c r="K1975">
        <v>0.99999997096568505</v>
      </c>
      <c r="L1975">
        <v>2.9034314932182501E-8</v>
      </c>
    </row>
    <row r="1976" spans="1:12" x14ac:dyDescent="0.2">
      <c r="A1976" t="s">
        <v>718</v>
      </c>
      <c r="B1976" t="s">
        <v>719</v>
      </c>
      <c r="C1976" t="s">
        <v>74</v>
      </c>
      <c r="D1976" t="s">
        <v>407</v>
      </c>
      <c r="E1976" s="1" t="s">
        <v>16</v>
      </c>
      <c r="F1976" t="s">
        <v>11</v>
      </c>
      <c r="G1976" t="s">
        <v>720</v>
      </c>
      <c r="H1976" t="s">
        <v>721</v>
      </c>
      <c r="I1976" t="s">
        <v>722</v>
      </c>
      <c r="J1976">
        <v>8.1151881602512608E-3</v>
      </c>
      <c r="K1976">
        <v>4.5588234271519402E-8</v>
      </c>
      <c r="L1976">
        <v>0.99188476625151401</v>
      </c>
    </row>
    <row r="1977" spans="1:12" x14ac:dyDescent="0.2">
      <c r="A1977" t="s">
        <v>718</v>
      </c>
      <c r="B1977" t="s">
        <v>5969</v>
      </c>
      <c r="C1977" t="s">
        <v>74</v>
      </c>
      <c r="D1977" t="s">
        <v>5924</v>
      </c>
      <c r="E1977" s="1" t="s">
        <v>16</v>
      </c>
      <c r="F1977" t="s">
        <v>11</v>
      </c>
      <c r="G1977" t="s">
        <v>5970</v>
      </c>
      <c r="H1977" t="s">
        <v>5971</v>
      </c>
      <c r="I1977" t="s">
        <v>5972</v>
      </c>
      <c r="J1977">
        <v>2.7289969795934901E-3</v>
      </c>
      <c r="K1977">
        <v>2.3348529336098402E-3</v>
      </c>
      <c r="L1977">
        <v>0.99493615008679703</v>
      </c>
    </row>
    <row r="1978" spans="1:12" x14ac:dyDescent="0.2">
      <c r="A1978" t="s">
        <v>4887</v>
      </c>
      <c r="B1978" t="s">
        <v>4895</v>
      </c>
      <c r="C1978" t="s">
        <v>14</v>
      </c>
      <c r="D1978" t="s">
        <v>4127</v>
      </c>
      <c r="E1978" s="1" t="s">
        <v>16</v>
      </c>
      <c r="F1978" t="s">
        <v>11</v>
      </c>
      <c r="G1978" t="s">
        <v>4893</v>
      </c>
      <c r="H1978" t="s">
        <v>4896</v>
      </c>
      <c r="I1978" t="s">
        <v>4897</v>
      </c>
      <c r="J1978">
        <v>3.3633571728791001E-2</v>
      </c>
      <c r="K1978">
        <v>3.5022892553104903E-5</v>
      </c>
      <c r="L1978">
        <v>0.96633140537865603</v>
      </c>
    </row>
    <row r="1979" spans="1:12" x14ac:dyDescent="0.2">
      <c r="A1979" t="s">
        <v>4887</v>
      </c>
      <c r="B1979" t="s">
        <v>4898</v>
      </c>
      <c r="C1979" t="s">
        <v>14</v>
      </c>
      <c r="D1979" t="s">
        <v>4127</v>
      </c>
      <c r="E1979" s="1" t="s">
        <v>16</v>
      </c>
      <c r="F1979" t="s">
        <v>11</v>
      </c>
      <c r="G1979" t="s">
        <v>4896</v>
      </c>
      <c r="H1979" t="s">
        <v>4899</v>
      </c>
      <c r="I1979" t="s">
        <v>4900</v>
      </c>
      <c r="J1979">
        <v>2.8171574850431001E-2</v>
      </c>
      <c r="K1979">
        <v>1.4959218717402401E-8</v>
      </c>
      <c r="L1979">
        <v>0.97182841019035004</v>
      </c>
    </row>
    <row r="1980" spans="1:12" x14ac:dyDescent="0.2">
      <c r="A1980" t="s">
        <v>4887</v>
      </c>
      <c r="B1980" t="s">
        <v>4888</v>
      </c>
      <c r="C1980" t="s">
        <v>14</v>
      </c>
      <c r="D1980" t="s">
        <v>4127</v>
      </c>
      <c r="E1980" s="1" t="s">
        <v>16</v>
      </c>
      <c r="F1980" t="s">
        <v>11</v>
      </c>
      <c r="G1980" t="s">
        <v>4892</v>
      </c>
      <c r="H1980" t="s">
        <v>4893</v>
      </c>
      <c r="I1980" t="s">
        <v>4894</v>
      </c>
      <c r="J1980">
        <v>2.7038704152117501E-3</v>
      </c>
      <c r="K1980">
        <v>2.0633243999816701E-4</v>
      </c>
      <c r="L1980">
        <v>0.99708979714478996</v>
      </c>
    </row>
    <row r="1981" spans="1:12" x14ac:dyDescent="0.2">
      <c r="A1981" t="s">
        <v>4887</v>
      </c>
      <c r="B1981" t="s">
        <v>4895</v>
      </c>
      <c r="C1981" t="s">
        <v>14</v>
      </c>
      <c r="D1981" t="s">
        <v>4127</v>
      </c>
      <c r="E1981" s="1" t="s">
        <v>16</v>
      </c>
      <c r="F1981" t="s">
        <v>11</v>
      </c>
      <c r="G1981" t="s">
        <v>4899</v>
      </c>
      <c r="H1981" t="s">
        <v>4901</v>
      </c>
      <c r="I1981" t="s">
        <v>4902</v>
      </c>
      <c r="J1981">
        <v>2.0024502462476501E-3</v>
      </c>
      <c r="K1981">
        <v>3.1688287577620901E-9</v>
      </c>
      <c r="L1981">
        <v>0.99799754658492301</v>
      </c>
    </row>
    <row r="1982" spans="1:12" x14ac:dyDescent="0.2">
      <c r="A1982" t="s">
        <v>4887</v>
      </c>
      <c r="B1982" t="s">
        <v>4888</v>
      </c>
      <c r="C1982" t="s">
        <v>14</v>
      </c>
      <c r="D1982" t="s">
        <v>4127</v>
      </c>
      <c r="E1982" s="1" t="s">
        <v>16</v>
      </c>
      <c r="F1982" t="s">
        <v>11</v>
      </c>
      <c r="G1982" t="s">
        <v>4889</v>
      </c>
      <c r="H1982" t="s">
        <v>4890</v>
      </c>
      <c r="I1982" t="s">
        <v>4891</v>
      </c>
      <c r="J1982">
        <v>7.6148174140338004E-4</v>
      </c>
      <c r="K1982">
        <v>5.5072975053779802E-11</v>
      </c>
      <c r="L1982">
        <v>0.99923851820352405</v>
      </c>
    </row>
    <row r="1983" spans="1:12" x14ac:dyDescent="0.2">
      <c r="A1983" t="s">
        <v>4887</v>
      </c>
      <c r="B1983" t="s">
        <v>4898</v>
      </c>
      <c r="C1983" t="s">
        <v>14</v>
      </c>
      <c r="D1983" t="s">
        <v>4127</v>
      </c>
      <c r="E1983" s="1" t="s">
        <v>16</v>
      </c>
      <c r="F1983" t="s">
        <v>11</v>
      </c>
      <c r="G1983" t="s">
        <v>4906</v>
      </c>
      <c r="H1983" t="s">
        <v>4907</v>
      </c>
      <c r="I1983" t="s">
        <v>4908</v>
      </c>
      <c r="J1983">
        <v>3.9376700401679798E-7</v>
      </c>
      <c r="K1983">
        <v>1.4013905420600799E-7</v>
      </c>
      <c r="L1983">
        <v>0.99999946609394097</v>
      </c>
    </row>
    <row r="1984" spans="1:12" x14ac:dyDescent="0.2">
      <c r="A1984" t="s">
        <v>4887</v>
      </c>
      <c r="B1984" t="s">
        <v>4888</v>
      </c>
      <c r="C1984" t="s">
        <v>14</v>
      </c>
      <c r="D1984" t="s">
        <v>4127</v>
      </c>
      <c r="E1984" s="1" t="s">
        <v>16</v>
      </c>
      <c r="F1984" t="s">
        <v>11</v>
      </c>
      <c r="G1984" t="s">
        <v>4903</v>
      </c>
      <c r="H1984" t="s">
        <v>4904</v>
      </c>
      <c r="I1984" t="s">
        <v>4905</v>
      </c>
      <c r="J1984">
        <v>4.0835123971765098E-8</v>
      </c>
      <c r="K1984">
        <v>1.33391232566568E-6</v>
      </c>
      <c r="L1984">
        <v>0.99999862525255001</v>
      </c>
    </row>
    <row r="1985" spans="1:12" x14ac:dyDescent="0.2">
      <c r="A1985" t="s">
        <v>4418</v>
      </c>
      <c r="B1985" t="s">
        <v>4419</v>
      </c>
      <c r="C1985" t="s">
        <v>26</v>
      </c>
      <c r="D1985" t="s">
        <v>4127</v>
      </c>
      <c r="E1985" s="1" t="s">
        <v>16</v>
      </c>
      <c r="F1985" t="s">
        <v>11</v>
      </c>
      <c r="G1985" t="s">
        <v>4420</v>
      </c>
      <c r="H1985" t="s">
        <v>4421</v>
      </c>
      <c r="I1985" t="s">
        <v>4422</v>
      </c>
      <c r="J1985">
        <v>1.85275112067082E-4</v>
      </c>
      <c r="K1985">
        <v>2.57464929732025E-7</v>
      </c>
      <c r="L1985">
        <v>0.99981446742300295</v>
      </c>
    </row>
    <row r="1986" spans="1:12" x14ac:dyDescent="0.2">
      <c r="A1986" t="s">
        <v>5835</v>
      </c>
      <c r="B1986" t="s">
        <v>5836</v>
      </c>
      <c r="C1986" t="s">
        <v>74</v>
      </c>
      <c r="D1986" t="s">
        <v>5775</v>
      </c>
      <c r="E1986" s="1" t="s">
        <v>16</v>
      </c>
      <c r="F1986" t="s">
        <v>11</v>
      </c>
      <c r="G1986" t="s">
        <v>5837</v>
      </c>
      <c r="H1986" t="s">
        <v>5838</v>
      </c>
      <c r="I1986" t="s">
        <v>5839</v>
      </c>
      <c r="J1986">
        <v>2.66699668265002E-4</v>
      </c>
      <c r="K1986">
        <v>1.35423531344105E-6</v>
      </c>
      <c r="L1986">
        <v>0.99973194609642202</v>
      </c>
    </row>
    <row r="1987" spans="1:12" x14ac:dyDescent="0.2">
      <c r="A1987" t="s">
        <v>5835</v>
      </c>
      <c r="B1987" t="s">
        <v>5836</v>
      </c>
      <c r="C1987" t="s">
        <v>14</v>
      </c>
      <c r="D1987" t="s">
        <v>5775</v>
      </c>
      <c r="E1987" s="1" t="s">
        <v>16</v>
      </c>
      <c r="F1987" t="s">
        <v>11</v>
      </c>
      <c r="G1987" t="s">
        <v>5840</v>
      </c>
      <c r="H1987" t="s">
        <v>5841</v>
      </c>
      <c r="I1987" t="s">
        <v>5842</v>
      </c>
      <c r="J1987">
        <v>5.9209856304802803E-7</v>
      </c>
      <c r="K1987">
        <v>3.1034194266476502E-7</v>
      </c>
      <c r="L1987">
        <v>0.99999909755949401</v>
      </c>
    </row>
    <row r="1988" spans="1:12" x14ac:dyDescent="0.2">
      <c r="A1988" t="s">
        <v>281</v>
      </c>
      <c r="B1988" t="s">
        <v>2488</v>
      </c>
      <c r="C1988" t="s">
        <v>74</v>
      </c>
      <c r="D1988" t="s">
        <v>407</v>
      </c>
      <c r="E1988" s="1" t="s">
        <v>16</v>
      </c>
      <c r="F1988" t="s">
        <v>11</v>
      </c>
      <c r="G1988" t="s">
        <v>2486</v>
      </c>
      <c r="H1988" t="s">
        <v>2489</v>
      </c>
      <c r="I1988" t="s">
        <v>2490</v>
      </c>
      <c r="J1988">
        <v>0.27634757547725602</v>
      </c>
      <c r="K1988">
        <v>1.4124043315686099E-7</v>
      </c>
      <c r="L1988">
        <v>0.72365228328231102</v>
      </c>
    </row>
    <row r="1989" spans="1:12" x14ac:dyDescent="0.2">
      <c r="A1989" t="s">
        <v>281</v>
      </c>
      <c r="B1989" t="s">
        <v>2484</v>
      </c>
      <c r="C1989" t="s">
        <v>74</v>
      </c>
      <c r="D1989" t="s">
        <v>407</v>
      </c>
      <c r="E1989" s="1" t="s">
        <v>16</v>
      </c>
      <c r="F1989" t="s">
        <v>11</v>
      </c>
      <c r="G1989" t="s">
        <v>2485</v>
      </c>
      <c r="H1989" t="s">
        <v>2486</v>
      </c>
      <c r="I1989" t="s">
        <v>2487</v>
      </c>
      <c r="J1989">
        <v>0.26545734314362901</v>
      </c>
      <c r="K1989">
        <v>5.92322613543904E-7</v>
      </c>
      <c r="L1989">
        <v>0.73454206453375703</v>
      </c>
    </row>
    <row r="1990" spans="1:12" x14ac:dyDescent="0.2">
      <c r="A1990" t="s">
        <v>281</v>
      </c>
      <c r="B1990" t="s">
        <v>2480</v>
      </c>
      <c r="C1990" t="s">
        <v>74</v>
      </c>
      <c r="D1990" t="s">
        <v>407</v>
      </c>
      <c r="E1990" s="1" t="s">
        <v>16</v>
      </c>
      <c r="F1990" t="s">
        <v>11</v>
      </c>
      <c r="G1990" t="s">
        <v>2481</v>
      </c>
      <c r="H1990" t="s">
        <v>2482</v>
      </c>
      <c r="I1990" t="s">
        <v>2483</v>
      </c>
      <c r="J1990">
        <v>1.3401927115124E-4</v>
      </c>
      <c r="K1990">
        <v>3.28002261957584E-6</v>
      </c>
      <c r="L1990">
        <v>0.99986270070622896</v>
      </c>
    </row>
    <row r="1991" spans="1:12" x14ac:dyDescent="0.2">
      <c r="A1991" t="s">
        <v>281</v>
      </c>
      <c r="B1991" t="s">
        <v>2462</v>
      </c>
      <c r="C1991" t="s">
        <v>14</v>
      </c>
      <c r="D1991" t="s">
        <v>407</v>
      </c>
      <c r="E1991" s="1" t="s">
        <v>16</v>
      </c>
      <c r="F1991" t="s">
        <v>11</v>
      </c>
      <c r="G1991" t="s">
        <v>2463</v>
      </c>
      <c r="H1991" t="s">
        <v>2464</v>
      </c>
      <c r="I1991" t="s">
        <v>2465</v>
      </c>
      <c r="J1991">
        <v>1.0045377110107E-4</v>
      </c>
      <c r="K1991">
        <v>1.76415374519843E-6</v>
      </c>
      <c r="L1991">
        <v>0.99989778207515401</v>
      </c>
    </row>
    <row r="1992" spans="1:12" x14ac:dyDescent="0.2">
      <c r="A1992" t="s">
        <v>281</v>
      </c>
      <c r="B1992" t="s">
        <v>2473</v>
      </c>
      <c r="C1992" t="s">
        <v>74</v>
      </c>
      <c r="D1992" t="s">
        <v>407</v>
      </c>
      <c r="E1992" s="1" t="s">
        <v>16</v>
      </c>
      <c r="F1992" t="s">
        <v>11</v>
      </c>
      <c r="G1992" t="s">
        <v>2474</v>
      </c>
      <c r="H1992" t="s">
        <v>2475</v>
      </c>
      <c r="I1992" t="s">
        <v>2476</v>
      </c>
      <c r="J1992">
        <v>9.7078041914925694E-5</v>
      </c>
      <c r="K1992">
        <v>3.6179979682221801E-4</v>
      </c>
      <c r="L1992">
        <v>0.99954112216126301</v>
      </c>
    </row>
    <row r="1993" spans="1:12" x14ac:dyDescent="0.2">
      <c r="A1993" t="s">
        <v>281</v>
      </c>
      <c r="B1993" t="s">
        <v>2470</v>
      </c>
      <c r="C1993" t="s">
        <v>74</v>
      </c>
      <c r="D1993" t="s">
        <v>407</v>
      </c>
      <c r="E1993" s="1" t="s">
        <v>16</v>
      </c>
      <c r="F1993" t="s">
        <v>11</v>
      </c>
      <c r="G1993" t="s">
        <v>2468</v>
      </c>
      <c r="H1993" t="s">
        <v>2471</v>
      </c>
      <c r="I1993" t="s">
        <v>2472</v>
      </c>
      <c r="J1993">
        <v>3.0219924415917799E-5</v>
      </c>
      <c r="K1993">
        <v>2.07071973960941E-4</v>
      </c>
      <c r="L1993">
        <v>0.99976270810162304</v>
      </c>
    </row>
    <row r="1994" spans="1:12" x14ac:dyDescent="0.2">
      <c r="A1994" t="s">
        <v>281</v>
      </c>
      <c r="B1994" t="s">
        <v>2466</v>
      </c>
      <c r="C1994" t="s">
        <v>74</v>
      </c>
      <c r="D1994" t="s">
        <v>407</v>
      </c>
      <c r="E1994" s="1" t="s">
        <v>16</v>
      </c>
      <c r="F1994" t="s">
        <v>11</v>
      </c>
      <c r="G1994" t="s">
        <v>2467</v>
      </c>
      <c r="H1994" t="s">
        <v>2468</v>
      </c>
      <c r="I1994" t="s">
        <v>2469</v>
      </c>
      <c r="J1994">
        <v>2.1047542117656301E-5</v>
      </c>
      <c r="K1994">
        <v>2.86971708861944E-2</v>
      </c>
      <c r="L1994">
        <v>0.97128178157168799</v>
      </c>
    </row>
    <row r="1995" spans="1:12" x14ac:dyDescent="0.2">
      <c r="A1995" t="s">
        <v>281</v>
      </c>
      <c r="B1995" t="s">
        <v>2470</v>
      </c>
      <c r="C1995" t="s">
        <v>74</v>
      </c>
      <c r="D1995" t="s">
        <v>407</v>
      </c>
      <c r="E1995" s="1" t="s">
        <v>16</v>
      </c>
      <c r="F1995" t="s">
        <v>11</v>
      </c>
      <c r="G1995" t="s">
        <v>2477</v>
      </c>
      <c r="H1995" t="s">
        <v>2478</v>
      </c>
      <c r="I1995" t="s">
        <v>2479</v>
      </c>
      <c r="J1995">
        <v>7.0549537100618802E-6</v>
      </c>
      <c r="K1995">
        <v>4.4861265275409198E-8</v>
      </c>
      <c r="L1995">
        <v>0.99999290018502396</v>
      </c>
    </row>
    <row r="1996" spans="1:12" x14ac:dyDescent="0.2">
      <c r="A1996" t="s">
        <v>281</v>
      </c>
      <c r="B1996" t="s">
        <v>282</v>
      </c>
      <c r="C1996" t="s">
        <v>14</v>
      </c>
      <c r="D1996" t="s">
        <v>96</v>
      </c>
      <c r="E1996" s="1" t="s">
        <v>16</v>
      </c>
      <c r="F1996" t="s">
        <v>10</v>
      </c>
      <c r="G1996" t="s">
        <v>19</v>
      </c>
      <c r="H1996" t="s">
        <v>283</v>
      </c>
      <c r="I1996" t="s">
        <v>284</v>
      </c>
      <c r="J1996">
        <v>2.4107987292097199E-7</v>
      </c>
      <c r="K1996">
        <v>0.869787608207091</v>
      </c>
      <c r="L1996">
        <v>0.13021215071303599</v>
      </c>
    </row>
    <row r="1997" spans="1:12" x14ac:dyDescent="0.2">
      <c r="A1997" t="s">
        <v>199</v>
      </c>
      <c r="B1997" t="s">
        <v>200</v>
      </c>
      <c r="C1997" t="s">
        <v>14</v>
      </c>
      <c r="D1997" t="s">
        <v>96</v>
      </c>
      <c r="E1997" s="1" t="s">
        <v>16</v>
      </c>
      <c r="F1997" t="s">
        <v>10</v>
      </c>
      <c r="G1997" t="s">
        <v>201</v>
      </c>
      <c r="H1997" t="s">
        <v>202</v>
      </c>
      <c r="I1997" t="s">
        <v>203</v>
      </c>
      <c r="J1997">
        <v>6.2265107640597994E-14</v>
      </c>
      <c r="K1997">
        <v>0.99999982458380499</v>
      </c>
      <c r="L1997">
        <v>1.75416132946384E-7</v>
      </c>
    </row>
    <row r="1998" spans="1:12" x14ac:dyDescent="0.2">
      <c r="A1998" t="s">
        <v>6399</v>
      </c>
      <c r="B1998" t="s">
        <v>6400</v>
      </c>
      <c r="C1998" t="s">
        <v>613</v>
      </c>
      <c r="D1998" t="s">
        <v>6339</v>
      </c>
      <c r="E1998" s="1" t="s">
        <v>16</v>
      </c>
      <c r="F1998" t="s">
        <v>9</v>
      </c>
      <c r="G1998" t="s">
        <v>6440</v>
      </c>
      <c r="H1998" t="s">
        <v>6442</v>
      </c>
      <c r="I1998" t="s">
        <v>6443</v>
      </c>
      <c r="J1998">
        <v>0.99852818336951199</v>
      </c>
      <c r="K1998">
        <v>1.3289251526783E-14</v>
      </c>
      <c r="L1998">
        <v>1.4718166304742799E-3</v>
      </c>
    </row>
    <row r="1999" spans="1:12" x14ac:dyDescent="0.2">
      <c r="A1999" t="s">
        <v>6399</v>
      </c>
      <c r="B1999" t="s">
        <v>6400</v>
      </c>
      <c r="C1999" t="s">
        <v>660</v>
      </c>
      <c r="D1999" t="s">
        <v>6339</v>
      </c>
      <c r="E1999" s="1" t="s">
        <v>16</v>
      </c>
      <c r="F1999" t="s">
        <v>9</v>
      </c>
      <c r="G1999" t="s">
        <v>6406</v>
      </c>
      <c r="H1999" t="s">
        <v>6408</v>
      </c>
      <c r="I1999" t="s">
        <v>6409</v>
      </c>
      <c r="J1999">
        <v>0.99327069515598199</v>
      </c>
      <c r="K1999">
        <v>4.8826187500294102E-11</v>
      </c>
      <c r="L1999">
        <v>6.7293047951921701E-3</v>
      </c>
    </row>
    <row r="2000" spans="1:12" x14ac:dyDescent="0.2">
      <c r="A2000" t="s">
        <v>6399</v>
      </c>
      <c r="B2000" t="s">
        <v>6438</v>
      </c>
      <c r="C2000" t="s">
        <v>613</v>
      </c>
      <c r="D2000" t="s">
        <v>6339</v>
      </c>
      <c r="E2000" s="1" t="s">
        <v>16</v>
      </c>
      <c r="F2000" t="s">
        <v>11</v>
      </c>
      <c r="G2000" t="s">
        <v>6439</v>
      </c>
      <c r="H2000" t="s">
        <v>6440</v>
      </c>
      <c r="I2000" t="s">
        <v>6441</v>
      </c>
      <c r="J2000">
        <v>0.38794205916316998</v>
      </c>
      <c r="K2000">
        <v>2.2486692746642102E-9</v>
      </c>
      <c r="L2000">
        <v>0.61205793858816104</v>
      </c>
    </row>
    <row r="2001" spans="1:12" x14ac:dyDescent="0.2">
      <c r="A2001" t="s">
        <v>6399</v>
      </c>
      <c r="B2001" t="s">
        <v>6400</v>
      </c>
      <c r="C2001" t="s">
        <v>613</v>
      </c>
      <c r="D2001" t="s">
        <v>6339</v>
      </c>
      <c r="E2001" s="1" t="s">
        <v>16</v>
      </c>
      <c r="F2001" t="s">
        <v>11</v>
      </c>
      <c r="G2001" t="s">
        <v>6408</v>
      </c>
      <c r="H2001" t="s">
        <v>6410</v>
      </c>
      <c r="I2001" t="s">
        <v>6411</v>
      </c>
      <c r="J2001">
        <v>0.11908643009925</v>
      </c>
      <c r="K2001">
        <v>1.89714999196119E-8</v>
      </c>
      <c r="L2001">
        <v>0.88091355092925006</v>
      </c>
    </row>
    <row r="2002" spans="1:12" x14ac:dyDescent="0.2">
      <c r="A2002" t="s">
        <v>6399</v>
      </c>
      <c r="B2002" t="s">
        <v>6400</v>
      </c>
      <c r="C2002" t="s">
        <v>613</v>
      </c>
      <c r="D2002" t="s">
        <v>6339</v>
      </c>
      <c r="E2002" s="1" t="s">
        <v>16</v>
      </c>
      <c r="F2002" t="s">
        <v>11</v>
      </c>
      <c r="G2002" t="s">
        <v>6429</v>
      </c>
      <c r="H2002" t="s">
        <v>6430</v>
      </c>
      <c r="I2002" t="s">
        <v>6431</v>
      </c>
      <c r="J2002">
        <v>3.4039405626345103E-2</v>
      </c>
      <c r="K2002">
        <v>5.4241762705340602E-12</v>
      </c>
      <c r="L2002">
        <v>0.96596059436823101</v>
      </c>
    </row>
    <row r="2003" spans="1:12" x14ac:dyDescent="0.2">
      <c r="A2003" t="s">
        <v>6399</v>
      </c>
      <c r="B2003" t="s">
        <v>6400</v>
      </c>
      <c r="C2003" t="s">
        <v>613</v>
      </c>
      <c r="D2003" t="s">
        <v>6339</v>
      </c>
      <c r="E2003" s="1" t="s">
        <v>16</v>
      </c>
      <c r="F2003" t="s">
        <v>11</v>
      </c>
      <c r="G2003" t="s">
        <v>6435</v>
      </c>
      <c r="H2003" t="s">
        <v>6436</v>
      </c>
      <c r="I2003" t="s">
        <v>6437</v>
      </c>
      <c r="J2003">
        <v>4.1769852458828898E-3</v>
      </c>
      <c r="K2003">
        <v>3.1068552607887698E-9</v>
      </c>
      <c r="L2003">
        <v>0.99582301164726195</v>
      </c>
    </row>
    <row r="2004" spans="1:12" x14ac:dyDescent="0.2">
      <c r="A2004" t="s">
        <v>6399</v>
      </c>
      <c r="B2004" t="s">
        <v>6400</v>
      </c>
      <c r="C2004" t="s">
        <v>74</v>
      </c>
      <c r="D2004" t="s">
        <v>6339</v>
      </c>
      <c r="E2004" s="1" t="s">
        <v>16</v>
      </c>
      <c r="F2004" t="s">
        <v>11</v>
      </c>
      <c r="G2004" t="s">
        <v>6420</v>
      </c>
      <c r="H2004" t="s">
        <v>6421</v>
      </c>
      <c r="I2004" t="s">
        <v>6422</v>
      </c>
      <c r="J2004">
        <v>7.1568488344946502E-5</v>
      </c>
      <c r="K2004">
        <v>1.7883378156868799E-7</v>
      </c>
      <c r="L2004">
        <v>0.999928252677873</v>
      </c>
    </row>
    <row r="2005" spans="1:12" x14ac:dyDescent="0.2">
      <c r="A2005" t="s">
        <v>6399</v>
      </c>
      <c r="B2005" t="s">
        <v>6400</v>
      </c>
      <c r="C2005" t="s">
        <v>613</v>
      </c>
      <c r="D2005" t="s">
        <v>6339</v>
      </c>
      <c r="E2005" s="1" t="s">
        <v>16</v>
      </c>
      <c r="F2005" t="s">
        <v>11</v>
      </c>
      <c r="G2005" t="s">
        <v>6432</v>
      </c>
      <c r="H2005" t="s">
        <v>6433</v>
      </c>
      <c r="I2005" t="s">
        <v>6434</v>
      </c>
      <c r="J2005">
        <v>5.90146919722144E-5</v>
      </c>
      <c r="K2005">
        <v>6.4728638549900803E-9</v>
      </c>
      <c r="L2005">
        <v>0.99994097883516397</v>
      </c>
    </row>
    <row r="2006" spans="1:12" x14ac:dyDescent="0.2">
      <c r="A2006" t="s">
        <v>6399</v>
      </c>
      <c r="B2006" t="s">
        <v>6400</v>
      </c>
      <c r="C2006" t="s">
        <v>500</v>
      </c>
      <c r="D2006" t="s">
        <v>6339</v>
      </c>
      <c r="E2006" s="1" t="s">
        <v>16</v>
      </c>
      <c r="F2006" t="s">
        <v>11</v>
      </c>
      <c r="G2006" t="s">
        <v>6405</v>
      </c>
      <c r="H2006" t="s">
        <v>6406</v>
      </c>
      <c r="I2006" t="s">
        <v>6407</v>
      </c>
      <c r="J2006">
        <v>1.8840476402794098E-5</v>
      </c>
      <c r="K2006">
        <v>6.7029839303626599E-7</v>
      </c>
      <c r="L2006">
        <v>0.99998048922520399</v>
      </c>
    </row>
    <row r="2007" spans="1:12" x14ac:dyDescent="0.2">
      <c r="A2007" t="s">
        <v>6399</v>
      </c>
      <c r="B2007" t="s">
        <v>6400</v>
      </c>
      <c r="C2007" t="s">
        <v>500</v>
      </c>
      <c r="D2007" t="s">
        <v>6339</v>
      </c>
      <c r="E2007" s="1" t="s">
        <v>16</v>
      </c>
      <c r="F2007" t="s">
        <v>11</v>
      </c>
      <c r="G2007" t="s">
        <v>19</v>
      </c>
      <c r="H2007" t="s">
        <v>6401</v>
      </c>
      <c r="I2007" t="s">
        <v>6402</v>
      </c>
      <c r="J2007">
        <v>1.0023027788769101E-5</v>
      </c>
      <c r="K2007">
        <v>4.72507915128459E-3</v>
      </c>
      <c r="L2007">
        <v>0.99526489782092697</v>
      </c>
    </row>
    <row r="2008" spans="1:12" x14ac:dyDescent="0.2">
      <c r="A2008" t="s">
        <v>6399</v>
      </c>
      <c r="B2008" t="s">
        <v>6400</v>
      </c>
      <c r="C2008" t="s">
        <v>613</v>
      </c>
      <c r="D2008" t="s">
        <v>6339</v>
      </c>
      <c r="E2008" s="1" t="s">
        <v>16</v>
      </c>
      <c r="F2008" t="s">
        <v>11</v>
      </c>
      <c r="G2008" t="s">
        <v>6403</v>
      </c>
      <c r="H2008" t="s">
        <v>6404</v>
      </c>
      <c r="I2008" t="s">
        <v>19</v>
      </c>
      <c r="J2008">
        <v>1.28589774726027E-6</v>
      </c>
      <c r="K2008">
        <v>8.4655405421018697E-11</v>
      </c>
      <c r="L2008">
        <v>0.99999871401759699</v>
      </c>
    </row>
    <row r="2009" spans="1:12" x14ac:dyDescent="0.2">
      <c r="A2009" t="s">
        <v>6399</v>
      </c>
      <c r="B2009" t="s">
        <v>6400</v>
      </c>
      <c r="C2009" t="s">
        <v>74</v>
      </c>
      <c r="D2009" t="s">
        <v>6339</v>
      </c>
      <c r="E2009" s="1" t="s">
        <v>16</v>
      </c>
      <c r="F2009" t="s">
        <v>11</v>
      </c>
      <c r="G2009" t="s">
        <v>6412</v>
      </c>
      <c r="H2009" t="s">
        <v>6413</v>
      </c>
      <c r="I2009" t="s">
        <v>6414</v>
      </c>
      <c r="J2009">
        <v>8.11881017037052E-8</v>
      </c>
      <c r="K2009">
        <v>1.19401939256924E-5</v>
      </c>
      <c r="L2009">
        <v>0.99998797861797295</v>
      </c>
    </row>
    <row r="2010" spans="1:12" x14ac:dyDescent="0.2">
      <c r="A2010" t="s">
        <v>6399</v>
      </c>
      <c r="B2010" t="s">
        <v>6400</v>
      </c>
      <c r="C2010" t="s">
        <v>74</v>
      </c>
      <c r="D2010" t="s">
        <v>6339</v>
      </c>
      <c r="E2010" s="1" t="s">
        <v>330</v>
      </c>
      <c r="F2010" t="s">
        <v>11</v>
      </c>
      <c r="G2010" t="s">
        <v>19</v>
      </c>
      <c r="H2010" t="s">
        <v>6419</v>
      </c>
      <c r="I2010" t="s">
        <v>19</v>
      </c>
      <c r="J2010">
        <v>5.1505958263806702E-9</v>
      </c>
      <c r="K2010">
        <v>1.4315910011738901E-14</v>
      </c>
      <c r="L2010">
        <v>0.99999999484938995</v>
      </c>
    </row>
    <row r="2011" spans="1:12" x14ac:dyDescent="0.2">
      <c r="A2011" t="s">
        <v>6399</v>
      </c>
      <c r="B2011" t="s">
        <v>6400</v>
      </c>
      <c r="C2011" t="s">
        <v>74</v>
      </c>
      <c r="D2011" t="s">
        <v>6339</v>
      </c>
      <c r="E2011" s="1" t="s">
        <v>16</v>
      </c>
      <c r="F2011" t="s">
        <v>11</v>
      </c>
      <c r="G2011" t="s">
        <v>6423</v>
      </c>
      <c r="H2011" t="s">
        <v>6424</v>
      </c>
      <c r="I2011" t="s">
        <v>6425</v>
      </c>
      <c r="J2011">
        <v>1.6437006950465499E-11</v>
      </c>
      <c r="K2011">
        <v>4.3520272173474801E-10</v>
      </c>
      <c r="L2011">
        <v>0.99999999954836005</v>
      </c>
    </row>
    <row r="2012" spans="1:12" x14ac:dyDescent="0.2">
      <c r="A2012" t="s">
        <v>6399</v>
      </c>
      <c r="B2012" t="s">
        <v>6400</v>
      </c>
      <c r="C2012" t="s">
        <v>74</v>
      </c>
      <c r="D2012" t="s">
        <v>6339</v>
      </c>
      <c r="E2012" s="1" t="s">
        <v>330</v>
      </c>
      <c r="F2012" t="s">
        <v>11</v>
      </c>
      <c r="G2012" t="s">
        <v>6426</v>
      </c>
      <c r="H2012" t="s">
        <v>6427</v>
      </c>
      <c r="I2012" t="s">
        <v>6428</v>
      </c>
      <c r="J2012">
        <v>5.0056987714150704E-12</v>
      </c>
      <c r="K2012">
        <v>2.4461473354185702E-15</v>
      </c>
      <c r="L2012">
        <v>0.99999999999499201</v>
      </c>
    </row>
    <row r="2013" spans="1:12" x14ac:dyDescent="0.2">
      <c r="A2013" t="s">
        <v>6399</v>
      </c>
      <c r="B2013" t="s">
        <v>6400</v>
      </c>
      <c r="C2013" t="s">
        <v>74</v>
      </c>
      <c r="D2013" t="s">
        <v>6339</v>
      </c>
      <c r="E2013" s="1" t="s">
        <v>16</v>
      </c>
      <c r="F2013" t="s">
        <v>11</v>
      </c>
      <c r="G2013" t="s">
        <v>6415</v>
      </c>
      <c r="H2013" t="s">
        <v>6417</v>
      </c>
      <c r="I2013" t="s">
        <v>6418</v>
      </c>
      <c r="J2013">
        <v>3.6239222908937701E-12</v>
      </c>
      <c r="K2013">
        <v>1.7279989192611001E-15</v>
      </c>
      <c r="L2013">
        <v>0.99999999999637401</v>
      </c>
    </row>
    <row r="2014" spans="1:12" x14ac:dyDescent="0.2">
      <c r="A2014" t="s">
        <v>6399</v>
      </c>
      <c r="B2014" t="s">
        <v>6400</v>
      </c>
      <c r="C2014" t="s">
        <v>74</v>
      </c>
      <c r="D2014" t="s">
        <v>6339</v>
      </c>
      <c r="E2014" s="1" t="s">
        <v>16</v>
      </c>
      <c r="F2014" t="s">
        <v>11</v>
      </c>
      <c r="G2014" t="s">
        <v>6413</v>
      </c>
      <c r="H2014" t="s">
        <v>6415</v>
      </c>
      <c r="I2014" t="s">
        <v>6416</v>
      </c>
      <c r="J2014">
        <v>3.4309042640594799E-13</v>
      </c>
      <c r="K2014">
        <v>7.3705272658522106E-12</v>
      </c>
      <c r="L2014">
        <v>0.99999999999228595</v>
      </c>
    </row>
    <row r="2015" spans="1:12" x14ac:dyDescent="0.2">
      <c r="A2015" t="s">
        <v>1113</v>
      </c>
      <c r="B2015" t="s">
        <v>1121</v>
      </c>
      <c r="C2015" t="s">
        <v>26</v>
      </c>
      <c r="D2015" t="s">
        <v>407</v>
      </c>
      <c r="E2015" s="1" t="s">
        <v>16</v>
      </c>
      <c r="F2015" t="s">
        <v>9</v>
      </c>
      <c r="G2015" t="s">
        <v>1122</v>
      </c>
      <c r="H2015" t="s">
        <v>1123</v>
      </c>
      <c r="I2015" t="s">
        <v>19</v>
      </c>
      <c r="J2015">
        <v>0.98949102943022005</v>
      </c>
      <c r="K2015">
        <v>1.00507631235074E-2</v>
      </c>
      <c r="L2015">
        <v>4.5820744627271802E-4</v>
      </c>
    </row>
    <row r="2016" spans="1:12" x14ac:dyDescent="0.2">
      <c r="A2016" t="s">
        <v>1113</v>
      </c>
      <c r="B2016" t="s">
        <v>1114</v>
      </c>
      <c r="C2016" t="s">
        <v>26</v>
      </c>
      <c r="D2016" t="s">
        <v>407</v>
      </c>
      <c r="E2016" s="1" t="s">
        <v>16</v>
      </c>
      <c r="F2016" t="s">
        <v>9</v>
      </c>
      <c r="G2016" t="s">
        <v>1115</v>
      </c>
      <c r="H2016" t="s">
        <v>1116</v>
      </c>
      <c r="I2016" t="s">
        <v>1117</v>
      </c>
      <c r="J2016">
        <v>0.66839726910330999</v>
      </c>
      <c r="K2016">
        <v>3.0445671516179099E-5</v>
      </c>
      <c r="L2016">
        <v>0.33157228522517301</v>
      </c>
    </row>
    <row r="2017" spans="1:12" x14ac:dyDescent="0.2">
      <c r="A2017" t="s">
        <v>1113</v>
      </c>
      <c r="B2017" t="s">
        <v>1118</v>
      </c>
      <c r="C2017" t="s">
        <v>26</v>
      </c>
      <c r="D2017" t="s">
        <v>407</v>
      </c>
      <c r="E2017" s="1" t="s">
        <v>16</v>
      </c>
      <c r="F2017" t="s">
        <v>11</v>
      </c>
      <c r="G2017" t="s">
        <v>1116</v>
      </c>
      <c r="H2017" t="s">
        <v>1119</v>
      </c>
      <c r="I2017" t="s">
        <v>1120</v>
      </c>
      <c r="J2017">
        <v>0.47650600479688299</v>
      </c>
      <c r="K2017">
        <v>1.4760238398663399E-2</v>
      </c>
      <c r="L2017">
        <v>0.50873375680445398</v>
      </c>
    </row>
    <row r="2018" spans="1:12" x14ac:dyDescent="0.2">
      <c r="A2018" t="s">
        <v>3285</v>
      </c>
      <c r="B2018" t="s">
        <v>3286</v>
      </c>
      <c r="C2018" t="s">
        <v>14</v>
      </c>
      <c r="D2018" t="s">
        <v>3036</v>
      </c>
      <c r="E2018" s="1" t="s">
        <v>16</v>
      </c>
      <c r="F2018" t="s">
        <v>10</v>
      </c>
      <c r="G2018" t="s">
        <v>19</v>
      </c>
      <c r="H2018" t="s">
        <v>3287</v>
      </c>
      <c r="I2018" t="s">
        <v>3288</v>
      </c>
      <c r="J2018">
        <v>2.3333587817368101E-26</v>
      </c>
      <c r="K2018">
        <v>1</v>
      </c>
      <c r="L2018">
        <v>4.4652306828111497E-18</v>
      </c>
    </row>
    <row r="2019" spans="1:12" x14ac:dyDescent="0.2">
      <c r="A2019" t="s">
        <v>2108</v>
      </c>
      <c r="B2019" t="s">
        <v>2109</v>
      </c>
      <c r="C2019" t="s">
        <v>14</v>
      </c>
      <c r="D2019" t="s">
        <v>407</v>
      </c>
      <c r="E2019" s="1" t="s">
        <v>16</v>
      </c>
      <c r="F2019" t="s">
        <v>11</v>
      </c>
      <c r="G2019" t="s">
        <v>2110</v>
      </c>
      <c r="H2019" t="s">
        <v>2111</v>
      </c>
      <c r="I2019" t="s">
        <v>2112</v>
      </c>
      <c r="J2019">
        <v>1.7988321394259599E-4</v>
      </c>
      <c r="K2019">
        <v>1.8527084190620401E-4</v>
      </c>
      <c r="L2019">
        <v>0.99963484594415097</v>
      </c>
    </row>
    <row r="2020" spans="1:12" x14ac:dyDescent="0.2">
      <c r="A2020" t="s">
        <v>2108</v>
      </c>
      <c r="B2020" t="s">
        <v>2113</v>
      </c>
      <c r="C2020" t="s">
        <v>74</v>
      </c>
      <c r="D2020" t="s">
        <v>407</v>
      </c>
      <c r="E2020" s="1" t="s">
        <v>16</v>
      </c>
      <c r="F2020" t="s">
        <v>11</v>
      </c>
      <c r="G2020" t="s">
        <v>2117</v>
      </c>
      <c r="H2020" t="s">
        <v>2118</v>
      </c>
      <c r="I2020" t="s">
        <v>2119</v>
      </c>
      <c r="J2020">
        <v>4.5908184973059896E-6</v>
      </c>
      <c r="K2020">
        <v>0.392552285788907</v>
      </c>
      <c r="L2020">
        <v>0.60744312339259499</v>
      </c>
    </row>
    <row r="2021" spans="1:12" x14ac:dyDescent="0.2">
      <c r="A2021" t="s">
        <v>2108</v>
      </c>
      <c r="B2021" t="s">
        <v>2113</v>
      </c>
      <c r="C2021" t="s">
        <v>74</v>
      </c>
      <c r="D2021" t="s">
        <v>407</v>
      </c>
      <c r="E2021" s="1" t="s">
        <v>16</v>
      </c>
      <c r="F2021" t="s">
        <v>11</v>
      </c>
      <c r="G2021" t="s">
        <v>2114</v>
      </c>
      <c r="H2021" t="s">
        <v>2115</v>
      </c>
      <c r="I2021" t="s">
        <v>2116</v>
      </c>
      <c r="J2021">
        <v>9.9947738364903999E-7</v>
      </c>
      <c r="K2021">
        <v>8.7813754996644392E-9</v>
      </c>
      <c r="L2021">
        <v>0.99999899174124096</v>
      </c>
    </row>
    <row r="2022" spans="1:12" x14ac:dyDescent="0.2">
      <c r="A2022" t="s">
        <v>6186</v>
      </c>
      <c r="B2022" t="s">
        <v>6187</v>
      </c>
      <c r="C2022" t="s">
        <v>14</v>
      </c>
      <c r="D2022" t="s">
        <v>5924</v>
      </c>
      <c r="E2022" s="1" t="s">
        <v>16</v>
      </c>
      <c r="F2022" t="s">
        <v>11</v>
      </c>
      <c r="G2022" t="s">
        <v>6188</v>
      </c>
      <c r="H2022" t="s">
        <v>6189</v>
      </c>
      <c r="I2022" t="s">
        <v>6190</v>
      </c>
      <c r="J2022">
        <v>1.46021559472306E-9</v>
      </c>
      <c r="K2022">
        <v>3.4796186444950001E-6</v>
      </c>
      <c r="L2022">
        <v>0.99999651892114005</v>
      </c>
    </row>
    <row r="2023" spans="1:12" x14ac:dyDescent="0.2">
      <c r="A2023" t="s">
        <v>3431</v>
      </c>
      <c r="B2023" t="s">
        <v>3432</v>
      </c>
      <c r="C2023" t="s">
        <v>14</v>
      </c>
      <c r="D2023" t="s">
        <v>3036</v>
      </c>
      <c r="E2023" s="1" t="s">
        <v>16</v>
      </c>
      <c r="F2023" t="s">
        <v>10</v>
      </c>
      <c r="G2023" t="s">
        <v>3433</v>
      </c>
      <c r="H2023" t="s">
        <v>3434</v>
      </c>
      <c r="I2023" t="s">
        <v>3435</v>
      </c>
      <c r="J2023">
        <v>4.2456563424306497E-11</v>
      </c>
      <c r="K2023">
        <v>0.66517969278807998</v>
      </c>
      <c r="L2023">
        <v>0.33482030716946298</v>
      </c>
    </row>
    <row r="2024" spans="1:12" x14ac:dyDescent="0.2">
      <c r="A2024" t="s">
        <v>3431</v>
      </c>
      <c r="B2024" t="s">
        <v>3432</v>
      </c>
      <c r="C2024" t="s">
        <v>74</v>
      </c>
      <c r="D2024" t="s">
        <v>3036</v>
      </c>
      <c r="E2024" s="1" t="s">
        <v>330</v>
      </c>
      <c r="F2024" t="s">
        <v>11</v>
      </c>
      <c r="G2024" t="s">
        <v>3436</v>
      </c>
      <c r="H2024" t="s">
        <v>3437</v>
      </c>
      <c r="I2024" t="s">
        <v>3438</v>
      </c>
      <c r="J2024">
        <v>5.1395665904806096E-13</v>
      </c>
      <c r="K2024">
        <v>2.2299080067851601E-7</v>
      </c>
      <c r="L2024">
        <v>0.99999977700868603</v>
      </c>
    </row>
    <row r="2025" spans="1:12" x14ac:dyDescent="0.2">
      <c r="A2025" t="s">
        <v>5636</v>
      </c>
      <c r="B2025" t="s">
        <v>5637</v>
      </c>
      <c r="C2025" t="s">
        <v>660</v>
      </c>
      <c r="D2025" t="s">
        <v>4127</v>
      </c>
      <c r="E2025" s="1" t="s">
        <v>16</v>
      </c>
      <c r="F2025" t="s">
        <v>11</v>
      </c>
      <c r="G2025" t="s">
        <v>19</v>
      </c>
      <c r="H2025" t="s">
        <v>5638</v>
      </c>
      <c r="I2025" t="s">
        <v>5639</v>
      </c>
      <c r="J2025">
        <v>4.7849898416721703E-5</v>
      </c>
      <c r="K2025">
        <v>4.3668261488012797E-12</v>
      </c>
      <c r="L2025">
        <v>0.99995215009721605</v>
      </c>
    </row>
    <row r="2026" spans="1:12" x14ac:dyDescent="0.2">
      <c r="A2026" t="s">
        <v>146</v>
      </c>
      <c r="B2026" t="s">
        <v>2864</v>
      </c>
      <c r="C2026" t="s">
        <v>74</v>
      </c>
      <c r="D2026" t="s">
        <v>2860</v>
      </c>
      <c r="E2026" s="1" t="s">
        <v>16</v>
      </c>
      <c r="F2026" t="s">
        <v>11</v>
      </c>
      <c r="G2026" t="s">
        <v>2871</v>
      </c>
      <c r="H2026" t="s">
        <v>2872</v>
      </c>
      <c r="I2026" t="s">
        <v>2873</v>
      </c>
      <c r="J2026">
        <v>1.5854880373676699E-6</v>
      </c>
      <c r="K2026">
        <v>1.7125780978838299E-2</v>
      </c>
      <c r="L2026">
        <v>0.98287263353312404</v>
      </c>
    </row>
    <row r="2027" spans="1:12" x14ac:dyDescent="0.2">
      <c r="A2027" t="s">
        <v>146</v>
      </c>
      <c r="B2027" t="s">
        <v>147</v>
      </c>
      <c r="C2027" t="s">
        <v>14</v>
      </c>
      <c r="D2027" t="s">
        <v>96</v>
      </c>
      <c r="E2027" s="1" t="s">
        <v>16</v>
      </c>
      <c r="F2027" t="s">
        <v>10</v>
      </c>
      <c r="G2027" t="s">
        <v>150</v>
      </c>
      <c r="H2027" t="s">
        <v>151</v>
      </c>
      <c r="I2027" t="s">
        <v>19</v>
      </c>
      <c r="J2027">
        <v>1.0918200762941299E-8</v>
      </c>
      <c r="K2027">
        <v>0.98799876680362997</v>
      </c>
      <c r="L2027">
        <v>1.20012222781692E-2</v>
      </c>
    </row>
    <row r="2028" spans="1:12" x14ac:dyDescent="0.2">
      <c r="A2028" t="s">
        <v>146</v>
      </c>
      <c r="B2028" t="s">
        <v>147</v>
      </c>
      <c r="C2028" t="s">
        <v>14</v>
      </c>
      <c r="D2028" t="s">
        <v>96</v>
      </c>
      <c r="E2028" s="1" t="s">
        <v>16</v>
      </c>
      <c r="F2028" t="s">
        <v>10</v>
      </c>
      <c r="G2028" t="s">
        <v>152</v>
      </c>
      <c r="H2028" t="s">
        <v>153</v>
      </c>
      <c r="I2028" t="s">
        <v>154</v>
      </c>
      <c r="J2028">
        <v>9.3930052922827697E-11</v>
      </c>
      <c r="K2028">
        <v>0.88552843133750203</v>
      </c>
      <c r="L2028">
        <v>0.11447156856856799</v>
      </c>
    </row>
    <row r="2029" spans="1:12" x14ac:dyDescent="0.2">
      <c r="A2029" t="s">
        <v>146</v>
      </c>
      <c r="B2029" t="s">
        <v>2864</v>
      </c>
      <c r="C2029" t="s">
        <v>14</v>
      </c>
      <c r="D2029" t="s">
        <v>2860</v>
      </c>
      <c r="E2029" s="1" t="s">
        <v>16</v>
      </c>
      <c r="F2029" t="s">
        <v>11</v>
      </c>
      <c r="G2029" t="s">
        <v>2868</v>
      </c>
      <c r="H2029" t="s">
        <v>2869</v>
      </c>
      <c r="I2029" t="s">
        <v>2870</v>
      </c>
      <c r="J2029">
        <v>8.2476936578785097E-11</v>
      </c>
      <c r="K2029">
        <v>1.50115420111128E-5</v>
      </c>
      <c r="L2029">
        <v>0.99998498837551197</v>
      </c>
    </row>
    <row r="2030" spans="1:12" x14ac:dyDescent="0.2">
      <c r="A2030" t="s">
        <v>146</v>
      </c>
      <c r="B2030" t="s">
        <v>2864</v>
      </c>
      <c r="C2030" t="s">
        <v>14</v>
      </c>
      <c r="D2030" t="s">
        <v>2860</v>
      </c>
      <c r="E2030" s="1" t="s">
        <v>16</v>
      </c>
      <c r="F2030" t="s">
        <v>11</v>
      </c>
      <c r="G2030" t="s">
        <v>2865</v>
      </c>
      <c r="H2030" t="s">
        <v>2866</v>
      </c>
      <c r="I2030" t="s">
        <v>2867</v>
      </c>
      <c r="J2030">
        <v>7.1542269064772498E-11</v>
      </c>
      <c r="K2030">
        <v>9.0818264670835094E-6</v>
      </c>
      <c r="L2030">
        <v>0.99999091810199103</v>
      </c>
    </row>
    <row r="2031" spans="1:12" x14ac:dyDescent="0.2">
      <c r="A2031" t="s">
        <v>146</v>
      </c>
      <c r="B2031" t="s">
        <v>147</v>
      </c>
      <c r="C2031" t="s">
        <v>14</v>
      </c>
      <c r="D2031" t="s">
        <v>96</v>
      </c>
      <c r="E2031" s="1" t="s">
        <v>16</v>
      </c>
      <c r="F2031" t="s">
        <v>10</v>
      </c>
      <c r="G2031" t="s">
        <v>148</v>
      </c>
      <c r="H2031" t="s">
        <v>149</v>
      </c>
      <c r="I2031" t="s">
        <v>19</v>
      </c>
      <c r="J2031">
        <v>9.880801244707509E-16</v>
      </c>
      <c r="K2031">
        <v>0.99999883247607002</v>
      </c>
      <c r="L2031">
        <v>1.1675239295422899E-6</v>
      </c>
    </row>
    <row r="2032" spans="1:12" x14ac:dyDescent="0.2">
      <c r="A2032" t="s">
        <v>6008</v>
      </c>
      <c r="B2032" t="s">
        <v>6009</v>
      </c>
      <c r="C2032" t="s">
        <v>14</v>
      </c>
      <c r="D2032" t="s">
        <v>5924</v>
      </c>
      <c r="E2032" s="1" t="s">
        <v>16</v>
      </c>
      <c r="F2032" t="s">
        <v>11</v>
      </c>
      <c r="G2032" t="s">
        <v>6010</v>
      </c>
      <c r="H2032" t="s">
        <v>6011</v>
      </c>
      <c r="I2032" t="s">
        <v>6012</v>
      </c>
      <c r="J2032">
        <v>3.9527937800159602E-4</v>
      </c>
      <c r="K2032">
        <v>2.0234276245689599E-5</v>
      </c>
      <c r="L2032">
        <v>0.99958448634575303</v>
      </c>
    </row>
    <row r="2033" spans="1:12" x14ac:dyDescent="0.2">
      <c r="A2033" t="s">
        <v>3591</v>
      </c>
      <c r="B2033" t="s">
        <v>3592</v>
      </c>
      <c r="C2033" t="s">
        <v>26</v>
      </c>
      <c r="D2033" t="s">
        <v>3036</v>
      </c>
      <c r="E2033" s="1" t="s">
        <v>16</v>
      </c>
      <c r="F2033" t="s">
        <v>10</v>
      </c>
      <c r="G2033" t="s">
        <v>19</v>
      </c>
      <c r="H2033" t="s">
        <v>3593</v>
      </c>
      <c r="I2033" t="s">
        <v>3594</v>
      </c>
      <c r="J2033">
        <v>1.9308369319891101E-20</v>
      </c>
      <c r="K2033">
        <v>0.99999999999996902</v>
      </c>
      <c r="L2033">
        <v>3.1039566808505898E-14</v>
      </c>
    </row>
    <row r="2034" spans="1:12" x14ac:dyDescent="0.2">
      <c r="A2034" t="s">
        <v>3666</v>
      </c>
      <c r="B2034" t="s">
        <v>3667</v>
      </c>
      <c r="C2034" t="s">
        <v>14</v>
      </c>
      <c r="D2034" t="s">
        <v>3637</v>
      </c>
      <c r="E2034" s="1" t="s">
        <v>16</v>
      </c>
      <c r="F2034" t="s">
        <v>11</v>
      </c>
      <c r="G2034" t="s">
        <v>3668</v>
      </c>
      <c r="H2034" t="s">
        <v>3669</v>
      </c>
      <c r="I2034" t="s">
        <v>3670</v>
      </c>
      <c r="J2034">
        <v>1.2232608375356501E-9</v>
      </c>
      <c r="K2034">
        <v>8.5649145781025193E-9</v>
      </c>
      <c r="L2034">
        <v>0.99999999021182395</v>
      </c>
    </row>
    <row r="2035" spans="1:12" x14ac:dyDescent="0.2">
      <c r="A2035" t="s">
        <v>6259</v>
      </c>
      <c r="B2035" t="s">
        <v>6260</v>
      </c>
      <c r="C2035" t="s">
        <v>74</v>
      </c>
      <c r="D2035" t="s">
        <v>5924</v>
      </c>
      <c r="E2035" s="1" t="s">
        <v>16</v>
      </c>
      <c r="F2035" t="s">
        <v>11</v>
      </c>
      <c r="G2035" t="s">
        <v>6261</v>
      </c>
      <c r="H2035" t="s">
        <v>6262</v>
      </c>
      <c r="I2035" t="s">
        <v>6263</v>
      </c>
      <c r="J2035">
        <v>9.7893842426997805E-6</v>
      </c>
      <c r="K2035">
        <v>3.4108736549658298E-7</v>
      </c>
      <c r="L2035">
        <v>0.99998986952839197</v>
      </c>
    </row>
    <row r="2036" spans="1:12" x14ac:dyDescent="0.2">
      <c r="A2036" t="s">
        <v>2335</v>
      </c>
      <c r="B2036" t="s">
        <v>2348</v>
      </c>
      <c r="C2036" t="s">
        <v>26</v>
      </c>
      <c r="D2036" t="s">
        <v>407</v>
      </c>
      <c r="E2036" s="1" t="s">
        <v>16</v>
      </c>
      <c r="F2036" t="s">
        <v>11</v>
      </c>
      <c r="G2036" t="s">
        <v>2349</v>
      </c>
      <c r="H2036" t="s">
        <v>2350</v>
      </c>
      <c r="I2036" t="s">
        <v>2351</v>
      </c>
      <c r="J2036">
        <v>2.3446802971969602E-3</v>
      </c>
      <c r="K2036">
        <v>7.0056929639076095E-5</v>
      </c>
      <c r="L2036">
        <v>0.99758526277316395</v>
      </c>
    </row>
    <row r="2037" spans="1:12" x14ac:dyDescent="0.2">
      <c r="A2037" t="s">
        <v>2335</v>
      </c>
      <c r="B2037" t="s">
        <v>2340</v>
      </c>
      <c r="C2037" t="s">
        <v>26</v>
      </c>
      <c r="D2037" t="s">
        <v>407</v>
      </c>
      <c r="E2037" s="1" t="s">
        <v>16</v>
      </c>
      <c r="F2037" t="s">
        <v>11</v>
      </c>
      <c r="G2037" t="s">
        <v>2341</v>
      </c>
      <c r="H2037" t="s">
        <v>2342</v>
      </c>
      <c r="I2037" t="s">
        <v>2343</v>
      </c>
      <c r="J2037">
        <v>1.4634395342642799E-3</v>
      </c>
      <c r="K2037">
        <v>5.2136004405319598E-5</v>
      </c>
      <c r="L2037">
        <v>0.99848442446133001</v>
      </c>
    </row>
    <row r="2038" spans="1:12" x14ac:dyDescent="0.2">
      <c r="A2038" t="s">
        <v>2335</v>
      </c>
      <c r="B2038" t="s">
        <v>2344</v>
      </c>
      <c r="C2038" t="s">
        <v>26</v>
      </c>
      <c r="D2038" t="s">
        <v>407</v>
      </c>
      <c r="E2038" s="1" t="s">
        <v>16</v>
      </c>
      <c r="F2038" t="s">
        <v>11</v>
      </c>
      <c r="G2038" t="s">
        <v>2345</v>
      </c>
      <c r="H2038" t="s">
        <v>2346</v>
      </c>
      <c r="I2038" t="s">
        <v>2347</v>
      </c>
      <c r="J2038">
        <v>1.4634395342642799E-3</v>
      </c>
      <c r="K2038">
        <v>5.2136004405319598E-5</v>
      </c>
      <c r="L2038">
        <v>0.99848442446133001</v>
      </c>
    </row>
    <row r="2039" spans="1:12" x14ac:dyDescent="0.2">
      <c r="A2039" t="s">
        <v>2335</v>
      </c>
      <c r="B2039" t="s">
        <v>2352</v>
      </c>
      <c r="C2039" t="s">
        <v>26</v>
      </c>
      <c r="D2039" t="s">
        <v>407</v>
      </c>
      <c r="E2039" s="1" t="s">
        <v>16</v>
      </c>
      <c r="F2039" t="s">
        <v>11</v>
      </c>
      <c r="G2039" t="s">
        <v>2353</v>
      </c>
      <c r="H2039" t="s">
        <v>2354</v>
      </c>
      <c r="I2039" t="s">
        <v>2355</v>
      </c>
      <c r="J2039">
        <v>1.4634395342642799E-3</v>
      </c>
      <c r="K2039">
        <v>5.2136004405319598E-5</v>
      </c>
      <c r="L2039">
        <v>0.99848442446133001</v>
      </c>
    </row>
    <row r="2040" spans="1:12" x14ac:dyDescent="0.2">
      <c r="A2040" t="s">
        <v>2335</v>
      </c>
      <c r="B2040" t="s">
        <v>2356</v>
      </c>
      <c r="C2040" t="s">
        <v>26</v>
      </c>
      <c r="D2040" t="s">
        <v>407</v>
      </c>
      <c r="E2040" s="1" t="s">
        <v>16</v>
      </c>
      <c r="F2040" t="s">
        <v>11</v>
      </c>
      <c r="G2040" t="s">
        <v>2357</v>
      </c>
      <c r="H2040" t="s">
        <v>2358</v>
      </c>
      <c r="I2040" t="s">
        <v>2359</v>
      </c>
      <c r="J2040">
        <v>1.17649950116169E-3</v>
      </c>
      <c r="K2040">
        <v>7.6354192737766903E-5</v>
      </c>
      <c r="L2040">
        <v>0.99874714630610095</v>
      </c>
    </row>
    <row r="2041" spans="1:12" x14ac:dyDescent="0.2">
      <c r="A2041" t="s">
        <v>2335</v>
      </c>
      <c r="B2041" t="s">
        <v>2336</v>
      </c>
      <c r="C2041" t="s">
        <v>26</v>
      </c>
      <c r="D2041" t="s">
        <v>407</v>
      </c>
      <c r="E2041" s="1" t="s">
        <v>16</v>
      </c>
      <c r="F2041" t="s">
        <v>11</v>
      </c>
      <c r="G2041" t="s">
        <v>2337</v>
      </c>
      <c r="H2041" t="s">
        <v>2338</v>
      </c>
      <c r="I2041" t="s">
        <v>2339</v>
      </c>
      <c r="J2041">
        <v>1.07197699451712E-3</v>
      </c>
      <c r="K2041">
        <v>3.2521396438515698E-5</v>
      </c>
      <c r="L2041">
        <v>0.99889550160904395</v>
      </c>
    </row>
    <row r="2042" spans="1:12" x14ac:dyDescent="0.2">
      <c r="A2042" t="s">
        <v>2335</v>
      </c>
      <c r="B2042" t="s">
        <v>2360</v>
      </c>
      <c r="C2042" t="s">
        <v>613</v>
      </c>
      <c r="D2042" t="s">
        <v>407</v>
      </c>
      <c r="E2042" s="1" t="s">
        <v>16</v>
      </c>
      <c r="F2042" t="s">
        <v>11</v>
      </c>
      <c r="G2042" t="s">
        <v>2361</v>
      </c>
      <c r="H2042" t="s">
        <v>2362</v>
      </c>
      <c r="I2042" t="s">
        <v>2363</v>
      </c>
      <c r="J2042">
        <v>4.0790779421432802E-9</v>
      </c>
      <c r="K2042">
        <v>1.38796129444954E-9</v>
      </c>
      <c r="L2042">
        <v>0.99999999453296096</v>
      </c>
    </row>
    <row r="2043" spans="1:12" x14ac:dyDescent="0.2">
      <c r="A2043" t="s">
        <v>4117</v>
      </c>
      <c r="B2043">
        <v>609007</v>
      </c>
      <c r="C2043" t="s">
        <v>660</v>
      </c>
      <c r="D2043" t="s">
        <v>3906</v>
      </c>
      <c r="E2043" s="1" t="s">
        <v>16</v>
      </c>
      <c r="F2043" t="s">
        <v>9</v>
      </c>
      <c r="G2043" t="s">
        <v>4118</v>
      </c>
      <c r="H2043" t="s">
        <v>4119</v>
      </c>
      <c r="I2043" t="s">
        <v>4120</v>
      </c>
      <c r="J2043">
        <v>0.99999913799704698</v>
      </c>
      <c r="K2043">
        <v>3.4932265612245302E-11</v>
      </c>
      <c r="L2043">
        <v>8.6196802121591897E-7</v>
      </c>
    </row>
    <row r="2044" spans="1:12" x14ac:dyDescent="0.2">
      <c r="A2044" t="s">
        <v>4117</v>
      </c>
      <c r="B2044" t="s">
        <v>5617</v>
      </c>
      <c r="C2044" t="s">
        <v>14</v>
      </c>
      <c r="D2044" t="s">
        <v>4127</v>
      </c>
      <c r="E2044" s="1" t="s">
        <v>16</v>
      </c>
      <c r="F2044" t="s">
        <v>11</v>
      </c>
      <c r="G2044" t="s">
        <v>5618</v>
      </c>
      <c r="H2044" t="s">
        <v>5619</v>
      </c>
      <c r="I2044" t="s">
        <v>5620</v>
      </c>
      <c r="J2044">
        <v>4.9363008526206002E-3</v>
      </c>
      <c r="K2044">
        <v>2.1149656819266302E-9</v>
      </c>
      <c r="L2044">
        <v>0.99506369703241404</v>
      </c>
    </row>
    <row r="2045" spans="1:12" x14ac:dyDescent="0.2">
      <c r="A2045" t="s">
        <v>4117</v>
      </c>
      <c r="B2045" t="s">
        <v>5617</v>
      </c>
      <c r="C2045" t="s">
        <v>74</v>
      </c>
      <c r="D2045" t="s">
        <v>4127</v>
      </c>
      <c r="E2045" s="1" t="s">
        <v>330</v>
      </c>
      <c r="F2045" t="s">
        <v>11</v>
      </c>
      <c r="G2045" t="s">
        <v>19</v>
      </c>
      <c r="H2045" t="s">
        <v>5621</v>
      </c>
      <c r="I2045" t="s">
        <v>5622</v>
      </c>
      <c r="J2045">
        <v>5.3413649680413595E-7</v>
      </c>
      <c r="K2045">
        <v>1.20894237197468E-20</v>
      </c>
      <c r="L2045">
        <v>0.99999946586350297</v>
      </c>
    </row>
    <row r="2046" spans="1:12" x14ac:dyDescent="0.2">
      <c r="A2046" t="s">
        <v>6990</v>
      </c>
      <c r="B2046" t="s">
        <v>6991</v>
      </c>
      <c r="C2046" t="s">
        <v>26</v>
      </c>
      <c r="D2046" t="s">
        <v>6339</v>
      </c>
      <c r="E2046" s="1" t="s">
        <v>16</v>
      </c>
      <c r="F2046" t="s">
        <v>11</v>
      </c>
      <c r="G2046" t="s">
        <v>6992</v>
      </c>
      <c r="H2046" t="s">
        <v>6993</v>
      </c>
      <c r="I2046" t="s">
        <v>6994</v>
      </c>
      <c r="J2046">
        <v>0.110278162838717</v>
      </c>
      <c r="K2046">
        <v>7.6493039428486603E-10</v>
      </c>
      <c r="L2046">
        <v>0.88972183639635205</v>
      </c>
    </row>
    <row r="2047" spans="1:12" x14ac:dyDescent="0.2">
      <c r="A2047" t="s">
        <v>339</v>
      </c>
      <c r="B2047" t="s">
        <v>340</v>
      </c>
      <c r="C2047" t="s">
        <v>88</v>
      </c>
      <c r="D2047" t="s">
        <v>336</v>
      </c>
      <c r="E2047" s="1" t="s">
        <v>16</v>
      </c>
      <c r="F2047" t="s">
        <v>11</v>
      </c>
      <c r="G2047" t="s">
        <v>341</v>
      </c>
      <c r="H2047" t="s">
        <v>342</v>
      </c>
      <c r="I2047" t="s">
        <v>343</v>
      </c>
      <c r="J2047">
        <v>1.6836525811146499E-10</v>
      </c>
      <c r="K2047">
        <v>0.14389263627365201</v>
      </c>
      <c r="L2047">
        <v>0.856107363557983</v>
      </c>
    </row>
    <row r="2048" spans="1:12" x14ac:dyDescent="0.2">
      <c r="A2048" t="s">
        <v>8243</v>
      </c>
      <c r="B2048" t="s">
        <v>7120</v>
      </c>
      <c r="C2048" t="s">
        <v>26</v>
      </c>
      <c r="D2048" t="s">
        <v>6339</v>
      </c>
      <c r="E2048" s="1" t="s">
        <v>16</v>
      </c>
      <c r="F2048" t="s">
        <v>9</v>
      </c>
      <c r="G2048" t="s">
        <v>8244</v>
      </c>
      <c r="H2048" t="s">
        <v>8245</v>
      </c>
      <c r="I2048" t="s">
        <v>8246</v>
      </c>
      <c r="J2048">
        <v>0.56135050170992895</v>
      </c>
      <c r="K2048">
        <v>6.5843638755146201E-5</v>
      </c>
      <c r="L2048">
        <v>0.43858365465131499</v>
      </c>
    </row>
    <row r="2049" spans="1:12" x14ac:dyDescent="0.2">
      <c r="A2049" t="s">
        <v>8243</v>
      </c>
      <c r="B2049" t="s">
        <v>7120</v>
      </c>
      <c r="C2049" t="s">
        <v>26</v>
      </c>
      <c r="D2049" t="s">
        <v>6339</v>
      </c>
      <c r="E2049" s="1" t="s">
        <v>16</v>
      </c>
      <c r="F2049" t="s">
        <v>11</v>
      </c>
      <c r="G2049" t="s">
        <v>8247</v>
      </c>
      <c r="H2049" t="s">
        <v>8248</v>
      </c>
      <c r="I2049" t="s">
        <v>8249</v>
      </c>
      <c r="J2049">
        <v>4.4428293332983902E-5</v>
      </c>
      <c r="K2049">
        <v>7.1311658129817403E-7</v>
      </c>
      <c r="L2049">
        <v>0.99995485859008604</v>
      </c>
    </row>
    <row r="2050" spans="1:12" x14ac:dyDescent="0.2">
      <c r="A2050" t="s">
        <v>2229</v>
      </c>
      <c r="B2050" t="s">
        <v>2230</v>
      </c>
      <c r="C2050" t="s">
        <v>74</v>
      </c>
      <c r="D2050" t="s">
        <v>407</v>
      </c>
      <c r="E2050" s="1" t="s">
        <v>16</v>
      </c>
      <c r="F2050" t="s">
        <v>11</v>
      </c>
      <c r="G2050" t="s">
        <v>2231</v>
      </c>
      <c r="H2050" t="s">
        <v>2232</v>
      </c>
      <c r="I2050" t="s">
        <v>2233</v>
      </c>
      <c r="J2050">
        <v>3.4221479543527501E-7</v>
      </c>
      <c r="K2050">
        <v>1.9436034018249999E-7</v>
      </c>
      <c r="L2050">
        <v>0.99999946342486401</v>
      </c>
    </row>
    <row r="2051" spans="1:12" x14ac:dyDescent="0.2">
      <c r="A2051" t="s">
        <v>304</v>
      </c>
      <c r="B2051" t="s">
        <v>305</v>
      </c>
      <c r="C2051" t="s">
        <v>14</v>
      </c>
      <c r="D2051" t="s">
        <v>96</v>
      </c>
      <c r="E2051" s="1" t="s">
        <v>16</v>
      </c>
      <c r="F2051" t="s">
        <v>10</v>
      </c>
      <c r="G2051" t="s">
        <v>306</v>
      </c>
      <c r="H2051" t="s">
        <v>307</v>
      </c>
      <c r="I2051" t="s">
        <v>308</v>
      </c>
      <c r="J2051">
        <v>1.4730101489094301E-13</v>
      </c>
      <c r="K2051">
        <v>0.99999856956951605</v>
      </c>
      <c r="L2051">
        <v>1.4304303364418601E-6</v>
      </c>
    </row>
    <row r="2052" spans="1:12" x14ac:dyDescent="0.2">
      <c r="A2052" t="s">
        <v>5875</v>
      </c>
      <c r="B2052" t="s">
        <v>5876</v>
      </c>
      <c r="C2052" t="s">
        <v>14</v>
      </c>
      <c r="D2052" t="s">
        <v>5869</v>
      </c>
      <c r="E2052" s="1" t="s">
        <v>16</v>
      </c>
      <c r="F2052" t="s">
        <v>10</v>
      </c>
      <c r="G2052" t="s">
        <v>5877</v>
      </c>
      <c r="H2052" t="s">
        <v>5878</v>
      </c>
      <c r="I2052" t="s">
        <v>5879</v>
      </c>
      <c r="J2052">
        <v>8.8250922455332403E-8</v>
      </c>
      <c r="K2052">
        <v>0.99995259604878295</v>
      </c>
      <c r="L2052">
        <v>4.7315700294535601E-5</v>
      </c>
    </row>
    <row r="2053" spans="1:12" x14ac:dyDescent="0.2">
      <c r="A2053" t="s">
        <v>682</v>
      </c>
      <c r="B2053" t="s">
        <v>683</v>
      </c>
      <c r="C2053" t="s">
        <v>14</v>
      </c>
      <c r="D2053" t="s">
        <v>407</v>
      </c>
      <c r="E2053" s="1" t="s">
        <v>16</v>
      </c>
      <c r="F2053" t="s">
        <v>10</v>
      </c>
      <c r="G2053" t="s">
        <v>684</v>
      </c>
      <c r="H2053" t="s">
        <v>685</v>
      </c>
      <c r="I2053" t="s">
        <v>686</v>
      </c>
      <c r="J2053">
        <v>1.3586193126343701E-13</v>
      </c>
      <c r="K2053">
        <v>0.99999999933046801</v>
      </c>
      <c r="L2053">
        <v>6.69396039788714E-10</v>
      </c>
    </row>
    <row r="2054" spans="1:12" x14ac:dyDescent="0.2">
      <c r="A2054" t="s">
        <v>4279</v>
      </c>
      <c r="B2054" t="s">
        <v>4292</v>
      </c>
      <c r="C2054" t="s">
        <v>26</v>
      </c>
      <c r="D2054" t="s">
        <v>4127</v>
      </c>
      <c r="E2054" s="1" t="s">
        <v>16</v>
      </c>
      <c r="F2054" t="s">
        <v>9</v>
      </c>
      <c r="G2054" t="s">
        <v>4293</v>
      </c>
      <c r="H2054" t="s">
        <v>4294</v>
      </c>
      <c r="I2054" t="s">
        <v>4295</v>
      </c>
      <c r="J2054">
        <v>0.88731909725539904</v>
      </c>
      <c r="K2054">
        <v>9.6502847083063299E-10</v>
      </c>
      <c r="L2054">
        <v>0.112680901779573</v>
      </c>
    </row>
    <row r="2055" spans="1:12" x14ac:dyDescent="0.2">
      <c r="A2055" t="s">
        <v>4279</v>
      </c>
      <c r="B2055" t="s">
        <v>4287</v>
      </c>
      <c r="C2055" t="s">
        <v>660</v>
      </c>
      <c r="D2055" t="s">
        <v>4127</v>
      </c>
      <c r="E2055" s="1" t="s">
        <v>330</v>
      </c>
      <c r="F2055" t="s">
        <v>11</v>
      </c>
      <c r="G2055" t="s">
        <v>4285</v>
      </c>
      <c r="H2055" t="s">
        <v>4288</v>
      </c>
      <c r="I2055" t="s">
        <v>4289</v>
      </c>
      <c r="J2055">
        <v>1.9644625133142502E-3</v>
      </c>
      <c r="K2055">
        <v>3.0163748287211597E-17</v>
      </c>
      <c r="L2055">
        <v>0.99803553748668605</v>
      </c>
    </row>
    <row r="2056" spans="1:12" x14ac:dyDescent="0.2">
      <c r="A2056" t="s">
        <v>4279</v>
      </c>
      <c r="B2056" t="s">
        <v>4290</v>
      </c>
      <c r="C2056" t="s">
        <v>4</v>
      </c>
      <c r="D2056" t="s">
        <v>4127</v>
      </c>
      <c r="E2056" s="1" t="s">
        <v>330</v>
      </c>
      <c r="F2056" t="s">
        <v>11</v>
      </c>
      <c r="G2056" t="s">
        <v>19</v>
      </c>
      <c r="H2056" t="s">
        <v>4291</v>
      </c>
      <c r="I2056" t="s">
        <v>19</v>
      </c>
      <c r="J2056">
        <v>5.4204162952492904E-6</v>
      </c>
      <c r="K2056">
        <v>2.1609122097159701E-15</v>
      </c>
      <c r="L2056">
        <v>0.99999457958370197</v>
      </c>
    </row>
    <row r="2057" spans="1:12" x14ac:dyDescent="0.2">
      <c r="A2057" t="s">
        <v>4279</v>
      </c>
      <c r="B2057" t="s">
        <v>4284</v>
      </c>
      <c r="C2057" t="s">
        <v>660</v>
      </c>
      <c r="D2057" t="s">
        <v>4127</v>
      </c>
      <c r="E2057" s="1" t="s">
        <v>330</v>
      </c>
      <c r="F2057" t="s">
        <v>11</v>
      </c>
      <c r="G2057" t="s">
        <v>4282</v>
      </c>
      <c r="H2057" t="s">
        <v>4285</v>
      </c>
      <c r="I2057" t="s">
        <v>4286</v>
      </c>
      <c r="J2057">
        <v>3.3946794863715698E-6</v>
      </c>
      <c r="K2057">
        <v>1.8215549444432398E-15</v>
      </c>
      <c r="L2057">
        <v>0.99999660532051204</v>
      </c>
    </row>
    <row r="2058" spans="1:12" x14ac:dyDescent="0.2">
      <c r="A2058" t="s">
        <v>4279</v>
      </c>
      <c r="B2058" t="s">
        <v>4280</v>
      </c>
      <c r="C2058" t="s">
        <v>660</v>
      </c>
      <c r="D2058" t="s">
        <v>4127</v>
      </c>
      <c r="E2058" s="1" t="s">
        <v>330</v>
      </c>
      <c r="F2058" t="s">
        <v>11</v>
      </c>
      <c r="G2058" t="s">
        <v>4281</v>
      </c>
      <c r="H2058" t="s">
        <v>4282</v>
      </c>
      <c r="I2058" t="s">
        <v>4283</v>
      </c>
      <c r="J2058">
        <v>2.55305291623084E-9</v>
      </c>
      <c r="K2058">
        <v>2.5059475123328401E-15</v>
      </c>
      <c r="L2058">
        <v>0.99999999744694501</v>
      </c>
    </row>
    <row r="2059" spans="1:12" x14ac:dyDescent="0.2">
      <c r="A2059" t="s">
        <v>5044</v>
      </c>
      <c r="B2059" t="s">
        <v>5045</v>
      </c>
      <c r="C2059" t="s">
        <v>74</v>
      </c>
      <c r="D2059" t="s">
        <v>4127</v>
      </c>
      <c r="E2059" s="1" t="s">
        <v>16</v>
      </c>
      <c r="F2059" t="s">
        <v>11</v>
      </c>
      <c r="G2059" t="s">
        <v>5046</v>
      </c>
      <c r="H2059" t="s">
        <v>5047</v>
      </c>
      <c r="I2059" t="s">
        <v>5048</v>
      </c>
      <c r="J2059">
        <v>6.5126572390466794E-14</v>
      </c>
      <c r="K2059">
        <v>1.3759728930059701E-15</v>
      </c>
      <c r="L2059">
        <v>0.99999999999993305</v>
      </c>
    </row>
    <row r="2060" spans="1:12" x14ac:dyDescent="0.2">
      <c r="A2060" t="s">
        <v>906</v>
      </c>
      <c r="B2060" t="s">
        <v>907</v>
      </c>
      <c r="C2060" t="s">
        <v>26</v>
      </c>
      <c r="D2060" t="s">
        <v>407</v>
      </c>
      <c r="E2060" s="1" t="s">
        <v>16</v>
      </c>
      <c r="F2060" t="s">
        <v>10</v>
      </c>
      <c r="G2060" t="s">
        <v>19</v>
      </c>
      <c r="H2060" t="s">
        <v>908</v>
      </c>
      <c r="I2060" t="s">
        <v>909</v>
      </c>
      <c r="J2060">
        <v>5.0189505802818203E-13</v>
      </c>
      <c r="K2060">
        <v>0.99999999437333797</v>
      </c>
      <c r="L2060">
        <v>5.6261604374476203E-9</v>
      </c>
    </row>
    <row r="2061" spans="1:12" x14ac:dyDescent="0.2">
      <c r="A2061" t="s">
        <v>5773</v>
      </c>
      <c r="B2061" t="s">
        <v>5774</v>
      </c>
      <c r="C2061" t="s">
        <v>74</v>
      </c>
      <c r="D2061" t="s">
        <v>5775</v>
      </c>
      <c r="E2061" s="1" t="s">
        <v>16</v>
      </c>
      <c r="F2061" t="s">
        <v>9</v>
      </c>
      <c r="G2061" t="s">
        <v>5776</v>
      </c>
      <c r="H2061" t="s">
        <v>5777</v>
      </c>
      <c r="I2061" t="s">
        <v>5778</v>
      </c>
      <c r="J2061">
        <v>0.76162179026260701</v>
      </c>
      <c r="K2061">
        <v>2.4991337983302801E-6</v>
      </c>
      <c r="L2061">
        <v>0.238375710603595</v>
      </c>
    </row>
    <row r="2062" spans="1:12" x14ac:dyDescent="0.2">
      <c r="A2062" t="s">
        <v>5773</v>
      </c>
      <c r="B2062" t="s">
        <v>5779</v>
      </c>
      <c r="C2062" t="s">
        <v>74</v>
      </c>
      <c r="D2062" t="s">
        <v>5775</v>
      </c>
      <c r="E2062" s="1" t="s">
        <v>16</v>
      </c>
      <c r="F2062" t="s">
        <v>11</v>
      </c>
      <c r="G2062" t="s">
        <v>5780</v>
      </c>
      <c r="H2062" t="s">
        <v>5781</v>
      </c>
      <c r="I2062" t="s">
        <v>5782</v>
      </c>
      <c r="J2062">
        <v>2.9917550369340501E-4</v>
      </c>
      <c r="K2062">
        <v>3.2983411213398602E-7</v>
      </c>
      <c r="L2062">
        <v>0.99970049466219402</v>
      </c>
    </row>
    <row r="2063" spans="1:12" x14ac:dyDescent="0.2">
      <c r="A2063" t="s">
        <v>3409</v>
      </c>
      <c r="B2063" t="s">
        <v>3414</v>
      </c>
      <c r="C2063" t="s">
        <v>74</v>
      </c>
      <c r="D2063" t="s">
        <v>3036</v>
      </c>
      <c r="E2063" s="1" t="s">
        <v>16</v>
      </c>
      <c r="F2063" t="s">
        <v>11</v>
      </c>
      <c r="G2063" t="s">
        <v>3415</v>
      </c>
      <c r="H2063" t="s">
        <v>3416</v>
      </c>
      <c r="I2063" t="s">
        <v>3417</v>
      </c>
      <c r="J2063">
        <v>5.6298969719344299E-8</v>
      </c>
      <c r="K2063">
        <v>4.4862394678787999E-8</v>
      </c>
      <c r="L2063">
        <v>0.99999989883863605</v>
      </c>
    </row>
    <row r="2064" spans="1:12" x14ac:dyDescent="0.2">
      <c r="A2064" t="s">
        <v>3409</v>
      </c>
      <c r="B2064" t="s">
        <v>3414</v>
      </c>
      <c r="C2064" t="s">
        <v>74</v>
      </c>
      <c r="D2064" t="s">
        <v>3036</v>
      </c>
      <c r="E2064" s="1" t="s">
        <v>16</v>
      </c>
      <c r="F2064" t="s">
        <v>11</v>
      </c>
      <c r="G2064" t="s">
        <v>3418</v>
      </c>
      <c r="H2064" t="s">
        <v>3419</v>
      </c>
      <c r="I2064" t="s">
        <v>3420</v>
      </c>
      <c r="J2064">
        <v>2.1180672832324202E-9</v>
      </c>
      <c r="K2064">
        <v>4.6874850289078699E-8</v>
      </c>
      <c r="L2064">
        <v>0.99999995100708206</v>
      </c>
    </row>
    <row r="2065" spans="1:12" x14ac:dyDescent="0.2">
      <c r="A2065" t="s">
        <v>3409</v>
      </c>
      <c r="B2065" t="s">
        <v>3410</v>
      </c>
      <c r="C2065" t="s">
        <v>74</v>
      </c>
      <c r="D2065" t="s">
        <v>3036</v>
      </c>
      <c r="E2065" s="1" t="s">
        <v>16</v>
      </c>
      <c r="F2065" t="s">
        <v>11</v>
      </c>
      <c r="G2065" t="s">
        <v>3411</v>
      </c>
      <c r="H2065" t="s">
        <v>3412</v>
      </c>
      <c r="I2065" t="s">
        <v>3413</v>
      </c>
      <c r="J2065">
        <v>1.10069521358797E-10</v>
      </c>
      <c r="K2065">
        <v>2.9084269352218201E-8</v>
      </c>
      <c r="L2065">
        <v>0.99999997080566105</v>
      </c>
    </row>
    <row r="2066" spans="1:12" x14ac:dyDescent="0.2">
      <c r="A2066" t="s">
        <v>5098</v>
      </c>
      <c r="B2066" t="s">
        <v>5099</v>
      </c>
      <c r="C2066" t="s">
        <v>26</v>
      </c>
      <c r="D2066" t="s">
        <v>4127</v>
      </c>
      <c r="E2066" s="1" t="s">
        <v>16</v>
      </c>
      <c r="F2066" t="s">
        <v>11</v>
      </c>
      <c r="G2066" t="s">
        <v>5100</v>
      </c>
      <c r="H2066" t="s">
        <v>5101</v>
      </c>
      <c r="I2066" t="s">
        <v>5102</v>
      </c>
      <c r="J2066">
        <v>1.24879189644904E-3</v>
      </c>
      <c r="K2066">
        <v>8.50359266895574E-9</v>
      </c>
      <c r="L2066">
        <v>0.99875119959995795</v>
      </c>
    </row>
    <row r="2067" spans="1:12" x14ac:dyDescent="0.2">
      <c r="A2067" t="s">
        <v>2146</v>
      </c>
      <c r="B2067" t="s">
        <v>2147</v>
      </c>
      <c r="C2067" t="s">
        <v>14</v>
      </c>
      <c r="D2067" t="s">
        <v>407</v>
      </c>
      <c r="E2067" s="1" t="s">
        <v>16</v>
      </c>
      <c r="F2067" t="s">
        <v>11</v>
      </c>
      <c r="G2067" t="s">
        <v>2148</v>
      </c>
      <c r="H2067" t="s">
        <v>2149</v>
      </c>
      <c r="I2067" t="s">
        <v>2150</v>
      </c>
      <c r="J2067">
        <v>1.2428961338119999E-6</v>
      </c>
      <c r="K2067">
        <v>1.2583633875321399E-6</v>
      </c>
      <c r="L2067">
        <v>0.99999749874047905</v>
      </c>
    </row>
    <row r="2068" spans="1:12" x14ac:dyDescent="0.2">
      <c r="A2068" t="s">
        <v>2146</v>
      </c>
      <c r="B2068" t="s">
        <v>2147</v>
      </c>
      <c r="C2068" t="s">
        <v>14</v>
      </c>
      <c r="D2068" t="s">
        <v>407</v>
      </c>
      <c r="E2068" s="1" t="s">
        <v>330</v>
      </c>
      <c r="F2068" t="s">
        <v>11</v>
      </c>
      <c r="G2068" t="s">
        <v>19</v>
      </c>
      <c r="H2068" t="s">
        <v>2151</v>
      </c>
      <c r="I2068" t="s">
        <v>2152</v>
      </c>
      <c r="J2068">
        <v>1.32059288872598E-12</v>
      </c>
      <c r="K2068">
        <v>7.1630077426668796E-11</v>
      </c>
      <c r="L2068">
        <v>0.99999999992704902</v>
      </c>
    </row>
    <row r="2069" spans="1:12" x14ac:dyDescent="0.2">
      <c r="A2069" t="s">
        <v>5271</v>
      </c>
      <c r="B2069" t="s">
        <v>5272</v>
      </c>
      <c r="C2069" t="s">
        <v>26</v>
      </c>
      <c r="D2069" t="s">
        <v>4127</v>
      </c>
      <c r="E2069" s="1" t="s">
        <v>16</v>
      </c>
      <c r="F2069" t="s">
        <v>11</v>
      </c>
      <c r="G2069" t="s">
        <v>5273</v>
      </c>
      <c r="H2069" t="s">
        <v>5274</v>
      </c>
      <c r="I2069" t="s">
        <v>5275</v>
      </c>
      <c r="J2069">
        <v>3.9640442359835503E-10</v>
      </c>
      <c r="K2069">
        <v>4.3991948202438701E-10</v>
      </c>
      <c r="L2069">
        <v>0.99999999916367599</v>
      </c>
    </row>
    <row r="2070" spans="1:12" x14ac:dyDescent="0.2">
      <c r="A2070" t="s">
        <v>7124</v>
      </c>
      <c r="B2070" t="s">
        <v>7125</v>
      </c>
      <c r="C2070" t="s">
        <v>660</v>
      </c>
      <c r="D2070" t="s">
        <v>6339</v>
      </c>
      <c r="E2070" s="1" t="s">
        <v>16</v>
      </c>
      <c r="F2070" t="s">
        <v>11</v>
      </c>
      <c r="G2070" t="s">
        <v>7126</v>
      </c>
      <c r="H2070" t="s">
        <v>7127</v>
      </c>
      <c r="I2070" t="s">
        <v>7128</v>
      </c>
      <c r="J2070">
        <v>0.43597825559706099</v>
      </c>
      <c r="K2070">
        <v>1.69635817712261E-7</v>
      </c>
      <c r="L2070">
        <v>0.564021574767121</v>
      </c>
    </row>
    <row r="2071" spans="1:12" x14ac:dyDescent="0.2">
      <c r="A2071" t="s">
        <v>7124</v>
      </c>
      <c r="B2071" t="s">
        <v>7129</v>
      </c>
      <c r="C2071" t="s">
        <v>660</v>
      </c>
      <c r="D2071" t="s">
        <v>6339</v>
      </c>
      <c r="E2071" s="1" t="s">
        <v>16</v>
      </c>
      <c r="F2071" t="s">
        <v>11</v>
      </c>
      <c r="G2071" t="s">
        <v>7127</v>
      </c>
      <c r="H2071" t="s">
        <v>7130</v>
      </c>
      <c r="I2071" t="s">
        <v>7131</v>
      </c>
      <c r="J2071">
        <v>0.16798530397837999</v>
      </c>
      <c r="K2071">
        <v>2.13503475157779E-9</v>
      </c>
      <c r="L2071">
        <v>0.832014693886585</v>
      </c>
    </row>
    <row r="2072" spans="1:12" x14ac:dyDescent="0.2">
      <c r="A2072" t="s">
        <v>8948</v>
      </c>
      <c r="B2072" t="s">
        <v>8949</v>
      </c>
      <c r="C2072" t="s">
        <v>14</v>
      </c>
      <c r="D2072" t="s">
        <v>8821</v>
      </c>
      <c r="E2072" s="1" t="s">
        <v>16</v>
      </c>
      <c r="F2072" t="s">
        <v>11</v>
      </c>
      <c r="G2072" t="s">
        <v>8950</v>
      </c>
      <c r="H2072" t="s">
        <v>8951</v>
      </c>
      <c r="I2072" t="s">
        <v>8952</v>
      </c>
      <c r="J2072">
        <v>9.17970319400954E-7</v>
      </c>
      <c r="K2072">
        <v>1.25732145076437E-12</v>
      </c>
      <c r="L2072">
        <v>0.99999908202842303</v>
      </c>
    </row>
    <row r="2073" spans="1:12" x14ac:dyDescent="0.2">
      <c r="A2073" t="s">
        <v>48</v>
      </c>
      <c r="B2073" t="s">
        <v>49</v>
      </c>
      <c r="C2073" t="s">
        <v>14</v>
      </c>
      <c r="D2073" t="s">
        <v>15</v>
      </c>
      <c r="E2073" s="1" t="s">
        <v>16</v>
      </c>
      <c r="F2073" t="s">
        <v>10</v>
      </c>
      <c r="G2073" t="s">
        <v>50</v>
      </c>
      <c r="H2073" t="s">
        <v>51</v>
      </c>
      <c r="I2073" t="s">
        <v>52</v>
      </c>
      <c r="J2073">
        <v>1.75615275290582E-7</v>
      </c>
      <c r="K2073">
        <v>0.99999523298237203</v>
      </c>
      <c r="L2073">
        <v>4.59140235290019E-6</v>
      </c>
    </row>
    <row r="2074" spans="1:12" x14ac:dyDescent="0.2">
      <c r="A2074" t="s">
        <v>769</v>
      </c>
      <c r="B2074" t="s">
        <v>770</v>
      </c>
      <c r="C2074" t="s">
        <v>74</v>
      </c>
      <c r="D2074" t="s">
        <v>407</v>
      </c>
      <c r="E2074" s="1" t="s">
        <v>16</v>
      </c>
      <c r="F2074" t="s">
        <v>10</v>
      </c>
      <c r="G2074" t="s">
        <v>771</v>
      </c>
      <c r="H2074" t="s">
        <v>772</v>
      </c>
      <c r="I2074" t="s">
        <v>773</v>
      </c>
      <c r="J2074">
        <v>3.3946027600235001E-11</v>
      </c>
      <c r="K2074">
        <v>0.99864853219140004</v>
      </c>
      <c r="L2074">
        <v>1.35146777465395E-3</v>
      </c>
    </row>
    <row r="2075" spans="1:12" x14ac:dyDescent="0.2">
      <c r="A2075" t="s">
        <v>6026</v>
      </c>
      <c r="B2075" t="s">
        <v>6027</v>
      </c>
      <c r="C2075" t="s">
        <v>14</v>
      </c>
      <c r="D2075" t="s">
        <v>5924</v>
      </c>
      <c r="E2075" s="1" t="s">
        <v>16</v>
      </c>
      <c r="F2075" t="s">
        <v>11</v>
      </c>
      <c r="G2075" t="s">
        <v>6028</v>
      </c>
      <c r="H2075" t="s">
        <v>6029</v>
      </c>
      <c r="I2075" t="s">
        <v>6030</v>
      </c>
      <c r="J2075">
        <v>3.7636923720751199E-5</v>
      </c>
      <c r="K2075">
        <v>6.1158252530605802E-10</v>
      </c>
      <c r="L2075">
        <v>0.99996236246469705</v>
      </c>
    </row>
    <row r="2076" spans="1:12" x14ac:dyDescent="0.2">
      <c r="A2076" t="s">
        <v>2100</v>
      </c>
      <c r="B2076" t="s">
        <v>2101</v>
      </c>
      <c r="C2076" t="s">
        <v>74</v>
      </c>
      <c r="D2076" t="s">
        <v>407</v>
      </c>
      <c r="E2076" s="1" t="s">
        <v>16</v>
      </c>
      <c r="F2076" t="s">
        <v>11</v>
      </c>
      <c r="G2076" t="s">
        <v>2102</v>
      </c>
      <c r="H2076" t="s">
        <v>2103</v>
      </c>
      <c r="I2076" t="s">
        <v>2104</v>
      </c>
      <c r="J2076">
        <v>2.30038128537619E-6</v>
      </c>
      <c r="K2076">
        <v>4.9113443002240496E-6</v>
      </c>
      <c r="L2076">
        <v>0.99999278827441396</v>
      </c>
    </row>
    <row r="2077" spans="1:12" x14ac:dyDescent="0.2">
      <c r="A2077" t="s">
        <v>2100</v>
      </c>
      <c r="B2077" t="s">
        <v>2101</v>
      </c>
      <c r="C2077" t="s">
        <v>14</v>
      </c>
      <c r="D2077" t="s">
        <v>407</v>
      </c>
      <c r="E2077" s="1" t="s">
        <v>16</v>
      </c>
      <c r="F2077" t="s">
        <v>11</v>
      </c>
      <c r="G2077" t="s">
        <v>2105</v>
      </c>
      <c r="H2077" t="s">
        <v>2106</v>
      </c>
      <c r="I2077" t="s">
        <v>2107</v>
      </c>
      <c r="J2077">
        <v>3.3389057168803802E-7</v>
      </c>
      <c r="K2077">
        <v>5.6489427728809603E-3</v>
      </c>
      <c r="L2077">
        <v>0.99435072333654695</v>
      </c>
    </row>
    <row r="2078" spans="1:12" x14ac:dyDescent="0.2">
      <c r="A2078" t="s">
        <v>3058</v>
      </c>
      <c r="B2078" t="s">
        <v>3063</v>
      </c>
      <c r="C2078" t="s">
        <v>74</v>
      </c>
      <c r="D2078" t="s">
        <v>3036</v>
      </c>
      <c r="E2078" s="1" t="s">
        <v>16</v>
      </c>
      <c r="F2078" t="s">
        <v>11</v>
      </c>
      <c r="G2078" t="s">
        <v>19</v>
      </c>
      <c r="H2078" t="s">
        <v>3064</v>
      </c>
      <c r="I2078" t="s">
        <v>3065</v>
      </c>
      <c r="J2078">
        <v>7.31675144137045E-11</v>
      </c>
      <c r="K2078">
        <v>3.0344704611914299E-4</v>
      </c>
      <c r="L2078">
        <v>0.99969655288071302</v>
      </c>
    </row>
    <row r="2079" spans="1:12" x14ac:dyDescent="0.2">
      <c r="A2079" t="s">
        <v>3058</v>
      </c>
      <c r="B2079" t="s">
        <v>3059</v>
      </c>
      <c r="C2079" t="s">
        <v>74</v>
      </c>
      <c r="D2079" t="s">
        <v>3036</v>
      </c>
      <c r="E2079" s="1" t="s">
        <v>16</v>
      </c>
      <c r="F2079" t="s">
        <v>11</v>
      </c>
      <c r="G2079" t="s">
        <v>3060</v>
      </c>
      <c r="H2079" t="s">
        <v>3061</v>
      </c>
      <c r="I2079" t="s">
        <v>3062</v>
      </c>
      <c r="J2079">
        <v>5.1030156814659202E-11</v>
      </c>
      <c r="K2079">
        <v>1.0914482144442199E-2</v>
      </c>
      <c r="L2079">
        <v>0.98908551780452802</v>
      </c>
    </row>
    <row r="2080" spans="1:12" x14ac:dyDescent="0.2">
      <c r="A2080" t="s">
        <v>2120</v>
      </c>
      <c r="B2080" t="s">
        <v>2121</v>
      </c>
      <c r="C2080" t="s">
        <v>14</v>
      </c>
      <c r="D2080" t="s">
        <v>407</v>
      </c>
      <c r="E2080" s="1" t="s">
        <v>16</v>
      </c>
      <c r="F2080" t="s">
        <v>10</v>
      </c>
      <c r="G2080" t="s">
        <v>2122</v>
      </c>
      <c r="H2080" t="s">
        <v>2123</v>
      </c>
      <c r="I2080" t="s">
        <v>2124</v>
      </c>
      <c r="J2080">
        <v>1.25988263399916E-8</v>
      </c>
      <c r="K2080">
        <v>0.99983234175028102</v>
      </c>
      <c r="L2080">
        <v>1.67645650892421E-4</v>
      </c>
    </row>
    <row r="2081" spans="1:12" x14ac:dyDescent="0.2">
      <c r="A2081" t="s">
        <v>4055</v>
      </c>
      <c r="B2081">
        <v>232300</v>
      </c>
      <c r="C2081" t="s">
        <v>500</v>
      </c>
      <c r="D2081" t="s">
        <v>3906</v>
      </c>
      <c r="E2081" s="1" t="s">
        <v>16</v>
      </c>
      <c r="F2081" t="s">
        <v>11</v>
      </c>
      <c r="G2081" t="s">
        <v>19</v>
      </c>
      <c r="H2081" t="s">
        <v>4056</v>
      </c>
      <c r="I2081" t="s">
        <v>4057</v>
      </c>
      <c r="J2081">
        <v>1.3143856206058999E-3</v>
      </c>
      <c r="K2081">
        <v>5.6156849339156903E-5</v>
      </c>
      <c r="L2081">
        <v>0.99862945753005505</v>
      </c>
    </row>
    <row r="2082" spans="1:12" x14ac:dyDescent="0.2">
      <c r="A2082" t="s">
        <v>4055</v>
      </c>
      <c r="B2082">
        <v>232300</v>
      </c>
      <c r="C2082" t="s">
        <v>500</v>
      </c>
      <c r="D2082" t="s">
        <v>3906</v>
      </c>
      <c r="E2082" s="1" t="s">
        <v>16</v>
      </c>
      <c r="F2082" t="s">
        <v>11</v>
      </c>
      <c r="G2082" t="s">
        <v>19</v>
      </c>
      <c r="H2082" t="s">
        <v>4058</v>
      </c>
      <c r="I2082" t="s">
        <v>4059</v>
      </c>
      <c r="J2082">
        <v>2.8182513865949798E-4</v>
      </c>
      <c r="K2082">
        <v>6.4096629039020204E-5</v>
      </c>
      <c r="L2082">
        <v>0.99965407823230101</v>
      </c>
    </row>
    <row r="2083" spans="1:12" x14ac:dyDescent="0.2">
      <c r="A2083" t="s">
        <v>4055</v>
      </c>
      <c r="B2083" t="s">
        <v>6220</v>
      </c>
      <c r="C2083" t="s">
        <v>1293</v>
      </c>
      <c r="D2083" t="s">
        <v>5924</v>
      </c>
      <c r="E2083" s="1" t="s">
        <v>16</v>
      </c>
      <c r="F2083" t="s">
        <v>11</v>
      </c>
      <c r="G2083" t="s">
        <v>6221</v>
      </c>
      <c r="H2083" t="s">
        <v>6222</v>
      </c>
      <c r="I2083" t="s">
        <v>6223</v>
      </c>
      <c r="J2083">
        <v>2.17798879104953E-8</v>
      </c>
      <c r="K2083">
        <v>3.4787478188473898E-6</v>
      </c>
      <c r="L2083">
        <v>0.99999649947229297</v>
      </c>
    </row>
    <row r="2084" spans="1:12" x14ac:dyDescent="0.2">
      <c r="A2084" t="s">
        <v>1687</v>
      </c>
      <c r="B2084" t="s">
        <v>1688</v>
      </c>
      <c r="C2084" t="s">
        <v>14</v>
      </c>
      <c r="D2084" t="s">
        <v>407</v>
      </c>
      <c r="E2084" s="1" t="s">
        <v>16</v>
      </c>
      <c r="F2084" t="s">
        <v>11</v>
      </c>
      <c r="G2084" t="s">
        <v>19</v>
      </c>
      <c r="H2084" t="s">
        <v>1689</v>
      </c>
      <c r="I2084" t="s">
        <v>1690</v>
      </c>
      <c r="J2084">
        <v>2.3505540904112702E-6</v>
      </c>
      <c r="K2084">
        <v>6.6705353846087406E-5</v>
      </c>
      <c r="L2084">
        <v>0.99993094409206396</v>
      </c>
    </row>
    <row r="2085" spans="1:12" x14ac:dyDescent="0.2">
      <c r="A2085" t="s">
        <v>1741</v>
      </c>
      <c r="B2085" t="s">
        <v>1746</v>
      </c>
      <c r="C2085" t="s">
        <v>74</v>
      </c>
      <c r="D2085" t="s">
        <v>407</v>
      </c>
      <c r="E2085" s="1" t="s">
        <v>16</v>
      </c>
      <c r="F2085" t="s">
        <v>11</v>
      </c>
      <c r="G2085" t="s">
        <v>1747</v>
      </c>
      <c r="H2085" t="s">
        <v>1748</v>
      </c>
      <c r="I2085" t="s">
        <v>1749</v>
      </c>
      <c r="J2085">
        <v>1.80720038236099E-3</v>
      </c>
      <c r="K2085">
        <v>5.26779879435586E-6</v>
      </c>
      <c r="L2085">
        <v>0.99818753181884501</v>
      </c>
    </row>
    <row r="2086" spans="1:12" x14ac:dyDescent="0.2">
      <c r="A2086" t="s">
        <v>1741</v>
      </c>
      <c r="B2086" t="s">
        <v>1742</v>
      </c>
      <c r="C2086" t="s">
        <v>14</v>
      </c>
      <c r="D2086" t="s">
        <v>407</v>
      </c>
      <c r="E2086" s="1" t="s">
        <v>16</v>
      </c>
      <c r="F2086" t="s">
        <v>10</v>
      </c>
      <c r="G2086" t="s">
        <v>1743</v>
      </c>
      <c r="H2086" t="s">
        <v>1744</v>
      </c>
      <c r="I2086" t="s">
        <v>1745</v>
      </c>
      <c r="J2086">
        <v>4.8669656073205198E-15</v>
      </c>
      <c r="K2086">
        <v>0.99999978713332205</v>
      </c>
      <c r="L2086">
        <v>2.1286667316662401E-7</v>
      </c>
    </row>
    <row r="2087" spans="1:12" x14ac:dyDescent="0.2">
      <c r="A2087" t="s">
        <v>754</v>
      </c>
      <c r="B2087" t="s">
        <v>755</v>
      </c>
      <c r="C2087" t="s">
        <v>74</v>
      </c>
      <c r="D2087" t="s">
        <v>407</v>
      </c>
      <c r="E2087" s="1" t="s">
        <v>16</v>
      </c>
      <c r="F2087" t="s">
        <v>11</v>
      </c>
      <c r="G2087" t="s">
        <v>756</v>
      </c>
      <c r="H2087" t="s">
        <v>757</v>
      </c>
      <c r="I2087" t="s">
        <v>758</v>
      </c>
      <c r="J2087">
        <v>3.5456471595024497E-8</v>
      </c>
      <c r="K2087">
        <v>5.1473040576654497E-5</v>
      </c>
      <c r="L2087">
        <v>0.99994849150295195</v>
      </c>
    </row>
    <row r="2088" spans="1:12" x14ac:dyDescent="0.2">
      <c r="A2088" t="s">
        <v>754</v>
      </c>
      <c r="B2088" t="s">
        <v>759</v>
      </c>
      <c r="C2088" t="s">
        <v>14</v>
      </c>
      <c r="D2088" t="s">
        <v>407</v>
      </c>
      <c r="E2088" s="1" t="s">
        <v>16</v>
      </c>
      <c r="F2088" t="s">
        <v>10</v>
      </c>
      <c r="G2088" t="s">
        <v>760</v>
      </c>
      <c r="H2088" t="s">
        <v>761</v>
      </c>
      <c r="I2088" t="s">
        <v>19</v>
      </c>
      <c r="J2088">
        <v>1.9413745069910899E-13</v>
      </c>
      <c r="K2088">
        <v>0.99999980528254095</v>
      </c>
      <c r="L2088">
        <v>1.9471726514476499E-7</v>
      </c>
    </row>
    <row r="2089" spans="1:12" x14ac:dyDescent="0.2">
      <c r="A2089" t="s">
        <v>754</v>
      </c>
      <c r="B2089" t="s">
        <v>759</v>
      </c>
      <c r="C2089" t="s">
        <v>88</v>
      </c>
      <c r="D2089" t="s">
        <v>407</v>
      </c>
      <c r="E2089" s="1" t="s">
        <v>16</v>
      </c>
      <c r="F2089" t="s">
        <v>10</v>
      </c>
      <c r="G2089" t="s">
        <v>762</v>
      </c>
      <c r="H2089" t="s">
        <v>763</v>
      </c>
      <c r="I2089" t="s">
        <v>19</v>
      </c>
      <c r="J2089">
        <v>1.6066617379302601E-16</v>
      </c>
      <c r="K2089">
        <v>0.99999999999993805</v>
      </c>
      <c r="L2089">
        <v>6.1358166806918202E-14</v>
      </c>
    </row>
    <row r="2090" spans="1:12" x14ac:dyDescent="0.2">
      <c r="A2090" t="s">
        <v>3609</v>
      </c>
      <c r="B2090" t="s">
        <v>3610</v>
      </c>
      <c r="C2090" t="s">
        <v>74</v>
      </c>
      <c r="D2090" t="s">
        <v>3036</v>
      </c>
      <c r="E2090" s="1" t="s">
        <v>16</v>
      </c>
      <c r="F2090" t="s">
        <v>11</v>
      </c>
      <c r="G2090" t="s">
        <v>3611</v>
      </c>
      <c r="H2090" t="s">
        <v>3612</v>
      </c>
      <c r="I2090" t="s">
        <v>3613</v>
      </c>
      <c r="J2090">
        <v>3.8821184634482399E-6</v>
      </c>
      <c r="K2090">
        <v>3.4488891049480899E-7</v>
      </c>
      <c r="L2090">
        <v>0.99999577299262599</v>
      </c>
    </row>
    <row r="2091" spans="1:12" x14ac:dyDescent="0.2">
      <c r="A2091" t="s">
        <v>3609</v>
      </c>
      <c r="B2091" t="s">
        <v>3610</v>
      </c>
      <c r="C2091" t="s">
        <v>4</v>
      </c>
      <c r="D2091" t="s">
        <v>3036</v>
      </c>
      <c r="E2091" s="1" t="s">
        <v>330</v>
      </c>
      <c r="F2091" t="s">
        <v>11</v>
      </c>
      <c r="G2091" t="s">
        <v>3616</v>
      </c>
      <c r="H2091" t="s">
        <v>3617</v>
      </c>
      <c r="I2091" t="s">
        <v>3618</v>
      </c>
      <c r="J2091">
        <v>1.12855303815091E-17</v>
      </c>
      <c r="K2091">
        <v>3.9645471912157099E-13</v>
      </c>
      <c r="L2091">
        <v>0.99999999999960298</v>
      </c>
    </row>
    <row r="2092" spans="1:12" x14ac:dyDescent="0.2">
      <c r="A2092" t="s">
        <v>3609</v>
      </c>
      <c r="B2092" t="s">
        <v>3614</v>
      </c>
      <c r="C2092" t="s">
        <v>26</v>
      </c>
      <c r="D2092" t="s">
        <v>3036</v>
      </c>
      <c r="E2092" s="1" t="s">
        <v>16</v>
      </c>
      <c r="F2092" t="s">
        <v>10</v>
      </c>
      <c r="G2092" t="s">
        <v>3271</v>
      </c>
      <c r="H2092" t="s">
        <v>3615</v>
      </c>
      <c r="I2092" t="s">
        <v>19</v>
      </c>
      <c r="J2092">
        <v>1.8453644413221799E-18</v>
      </c>
      <c r="K2092">
        <v>0.99999999689641195</v>
      </c>
      <c r="L2092">
        <v>3.1035882309048899E-9</v>
      </c>
    </row>
    <row r="2093" spans="1:12" x14ac:dyDescent="0.2">
      <c r="A2093" t="s">
        <v>3609</v>
      </c>
      <c r="B2093" t="s">
        <v>3610</v>
      </c>
      <c r="C2093" t="s">
        <v>4</v>
      </c>
      <c r="D2093" t="s">
        <v>3036</v>
      </c>
      <c r="E2093" s="1" t="s">
        <v>330</v>
      </c>
      <c r="F2093" t="s">
        <v>11</v>
      </c>
      <c r="G2093" t="s">
        <v>19</v>
      </c>
      <c r="H2093" t="s">
        <v>3619</v>
      </c>
      <c r="I2093" t="s">
        <v>3620</v>
      </c>
      <c r="J2093">
        <v>6.4760322973785495E-20</v>
      </c>
      <c r="K2093">
        <v>3.1315683914719898E-16</v>
      </c>
      <c r="L2093">
        <v>1</v>
      </c>
    </row>
    <row r="2094" spans="1:12" x14ac:dyDescent="0.2">
      <c r="A2094" t="s">
        <v>368</v>
      </c>
      <c r="B2094" t="s">
        <v>369</v>
      </c>
      <c r="C2094" t="s">
        <v>14</v>
      </c>
      <c r="D2094" t="s">
        <v>370</v>
      </c>
      <c r="E2094" s="1" t="s">
        <v>16</v>
      </c>
      <c r="F2094" t="s">
        <v>11</v>
      </c>
      <c r="G2094" t="s">
        <v>371</v>
      </c>
      <c r="H2094" t="s">
        <v>372</v>
      </c>
      <c r="I2094" t="s">
        <v>373</v>
      </c>
      <c r="J2094">
        <v>3.70318723125177E-3</v>
      </c>
      <c r="K2094">
        <v>6.8532613090942704E-3</v>
      </c>
      <c r="L2094">
        <v>0.98944355145965401</v>
      </c>
    </row>
    <row r="2095" spans="1:12" x14ac:dyDescent="0.2">
      <c r="A2095" t="s">
        <v>368</v>
      </c>
      <c r="B2095" t="s">
        <v>3066</v>
      </c>
      <c r="C2095" t="s">
        <v>14</v>
      </c>
      <c r="D2095" t="s">
        <v>3036</v>
      </c>
      <c r="E2095" s="1" t="s">
        <v>16</v>
      </c>
      <c r="F2095" t="s">
        <v>11</v>
      </c>
      <c r="G2095" t="s">
        <v>3067</v>
      </c>
      <c r="H2095" t="s">
        <v>3068</v>
      </c>
      <c r="I2095" t="s">
        <v>3069</v>
      </c>
      <c r="J2095">
        <v>7.5263662533166598E-10</v>
      </c>
      <c r="K2095">
        <v>2.9028541850138499E-5</v>
      </c>
      <c r="L2095">
        <v>0.999970970705513</v>
      </c>
    </row>
    <row r="2096" spans="1:12" x14ac:dyDescent="0.2">
      <c r="A2096" t="s">
        <v>7357</v>
      </c>
      <c r="B2096" t="s">
        <v>7358</v>
      </c>
      <c r="C2096" t="s">
        <v>14</v>
      </c>
      <c r="D2096" t="s">
        <v>6339</v>
      </c>
      <c r="E2096" s="1" t="s">
        <v>16</v>
      </c>
      <c r="F2096" t="s">
        <v>11</v>
      </c>
      <c r="G2096" t="s">
        <v>7362</v>
      </c>
      <c r="H2096" t="s">
        <v>7363</v>
      </c>
      <c r="I2096" t="s">
        <v>7364</v>
      </c>
      <c r="J2096">
        <v>1.11939312512538E-8</v>
      </c>
      <c r="K2096">
        <v>4.4272864633121202E-7</v>
      </c>
      <c r="L2096">
        <v>0.99999954607742203</v>
      </c>
    </row>
    <row r="2097" spans="1:12" x14ac:dyDescent="0.2">
      <c r="A2097" t="s">
        <v>7357</v>
      </c>
      <c r="B2097" t="s">
        <v>7358</v>
      </c>
      <c r="C2097" t="s">
        <v>74</v>
      </c>
      <c r="D2097" t="s">
        <v>6339</v>
      </c>
      <c r="E2097" s="1" t="s">
        <v>16</v>
      </c>
      <c r="F2097" t="s">
        <v>11</v>
      </c>
      <c r="G2097" t="s">
        <v>7359</v>
      </c>
      <c r="H2097" t="s">
        <v>7360</v>
      </c>
      <c r="I2097" t="s">
        <v>7361</v>
      </c>
      <c r="J2097">
        <v>5.4812100395664901E-9</v>
      </c>
      <c r="K2097">
        <v>3.2748916554748402E-15</v>
      </c>
      <c r="L2097">
        <v>0.99999999451878696</v>
      </c>
    </row>
    <row r="2098" spans="1:12" x14ac:dyDescent="0.2">
      <c r="A2098" t="s">
        <v>8736</v>
      </c>
      <c r="B2098" t="s">
        <v>8737</v>
      </c>
      <c r="C2098" t="s">
        <v>1293</v>
      </c>
      <c r="D2098" t="s">
        <v>6339</v>
      </c>
      <c r="E2098" s="1" t="s">
        <v>16</v>
      </c>
      <c r="F2098" t="s">
        <v>11</v>
      </c>
      <c r="G2098" t="s">
        <v>8738</v>
      </c>
      <c r="H2098" t="s">
        <v>8739</v>
      </c>
      <c r="I2098" t="s">
        <v>8740</v>
      </c>
      <c r="J2098">
        <v>7.9195170131260797E-4</v>
      </c>
      <c r="K2098">
        <v>8.4541141275073005E-7</v>
      </c>
      <c r="L2098">
        <v>0.99920720288727505</v>
      </c>
    </row>
    <row r="2099" spans="1:12" x14ac:dyDescent="0.2">
      <c r="A2099" t="s">
        <v>7772</v>
      </c>
      <c r="B2099" t="s">
        <v>6667</v>
      </c>
      <c r="C2099" t="s">
        <v>500</v>
      </c>
      <c r="D2099" t="s">
        <v>6339</v>
      </c>
      <c r="E2099" s="1" t="s">
        <v>16</v>
      </c>
      <c r="F2099" t="s">
        <v>11</v>
      </c>
      <c r="G2099" t="s">
        <v>7773</v>
      </c>
      <c r="H2099" t="s">
        <v>7774</v>
      </c>
      <c r="I2099" t="s">
        <v>7775</v>
      </c>
      <c r="J2099">
        <v>5.5336158477907297E-4</v>
      </c>
      <c r="K2099">
        <v>5.6195279441235701E-5</v>
      </c>
      <c r="L2099">
        <v>0.99939044313577996</v>
      </c>
    </row>
    <row r="2100" spans="1:12" x14ac:dyDescent="0.2">
      <c r="A2100" t="s">
        <v>4950</v>
      </c>
      <c r="B2100" t="s">
        <v>4951</v>
      </c>
      <c r="C2100" t="s">
        <v>74</v>
      </c>
      <c r="D2100" t="s">
        <v>4127</v>
      </c>
      <c r="E2100" s="1" t="s">
        <v>330</v>
      </c>
      <c r="F2100" t="s">
        <v>11</v>
      </c>
      <c r="G2100" t="s">
        <v>4952</v>
      </c>
      <c r="H2100" t="s">
        <v>4953</v>
      </c>
      <c r="I2100" t="s">
        <v>4954</v>
      </c>
      <c r="J2100">
        <v>6.0081798023685598E-6</v>
      </c>
      <c r="K2100">
        <v>4.50812458925636E-17</v>
      </c>
      <c r="L2100">
        <v>0.99999399182019699</v>
      </c>
    </row>
    <row r="2101" spans="1:12" x14ac:dyDescent="0.2">
      <c r="A2101" t="s">
        <v>4950</v>
      </c>
      <c r="B2101" t="s">
        <v>8941</v>
      </c>
      <c r="C2101" t="s">
        <v>74</v>
      </c>
      <c r="D2101" t="s">
        <v>8821</v>
      </c>
      <c r="E2101" s="1" t="s">
        <v>330</v>
      </c>
      <c r="F2101" t="s">
        <v>11</v>
      </c>
      <c r="G2101" t="s">
        <v>8942</v>
      </c>
      <c r="H2101" t="s">
        <v>8943</v>
      </c>
      <c r="I2101" t="s">
        <v>19</v>
      </c>
      <c r="J2101">
        <v>7.3375931430177602E-10</v>
      </c>
      <c r="K2101">
        <v>8.27099161164626E-15</v>
      </c>
      <c r="L2101">
        <v>0.99999999926623195</v>
      </c>
    </row>
    <row r="2102" spans="1:12" x14ac:dyDescent="0.2">
      <c r="A2102" t="s">
        <v>5888</v>
      </c>
      <c r="B2102" t="s">
        <v>9007</v>
      </c>
      <c r="C2102" t="s">
        <v>613</v>
      </c>
      <c r="D2102" t="s">
        <v>8821</v>
      </c>
      <c r="E2102" s="1" t="s">
        <v>16</v>
      </c>
      <c r="F2102" t="s">
        <v>9</v>
      </c>
      <c r="G2102" t="s">
        <v>9008</v>
      </c>
      <c r="H2102" t="s">
        <v>9009</v>
      </c>
      <c r="I2102" t="s">
        <v>9010</v>
      </c>
      <c r="J2102">
        <v>0.99897400391136204</v>
      </c>
      <c r="K2102">
        <v>1.1953291639933E-11</v>
      </c>
      <c r="L2102">
        <v>1.0259960766845599E-3</v>
      </c>
    </row>
    <row r="2103" spans="1:12" x14ac:dyDescent="0.2">
      <c r="A2103" t="s">
        <v>5888</v>
      </c>
      <c r="B2103" t="s">
        <v>9000</v>
      </c>
      <c r="C2103" t="s">
        <v>660</v>
      </c>
      <c r="D2103" t="s">
        <v>8821</v>
      </c>
      <c r="E2103" s="1" t="s">
        <v>16</v>
      </c>
      <c r="F2103" t="s">
        <v>9</v>
      </c>
      <c r="G2103" t="s">
        <v>9001</v>
      </c>
      <c r="H2103" t="s">
        <v>9002</v>
      </c>
      <c r="I2103" t="s">
        <v>9003</v>
      </c>
      <c r="J2103">
        <v>0.976264292592256</v>
      </c>
      <c r="K2103">
        <v>9.13873425715251E-11</v>
      </c>
      <c r="L2103">
        <v>2.3735707316356599E-2</v>
      </c>
    </row>
    <row r="2104" spans="1:12" x14ac:dyDescent="0.2">
      <c r="A2104" t="s">
        <v>5888</v>
      </c>
      <c r="B2104" t="s">
        <v>9011</v>
      </c>
      <c r="C2104" t="s">
        <v>613</v>
      </c>
      <c r="D2104" t="s">
        <v>8821</v>
      </c>
      <c r="E2104" s="1" t="s">
        <v>16</v>
      </c>
      <c r="F2104" t="s">
        <v>9</v>
      </c>
      <c r="G2104" t="s">
        <v>9009</v>
      </c>
      <c r="H2104" t="s">
        <v>9012</v>
      </c>
      <c r="I2104" t="s">
        <v>9013</v>
      </c>
      <c r="J2104">
        <v>0.61008798661989405</v>
      </c>
      <c r="K2104">
        <v>1.2899535709092501E-10</v>
      </c>
      <c r="L2104">
        <v>0.38991201325111102</v>
      </c>
    </row>
    <row r="2105" spans="1:12" x14ac:dyDescent="0.2">
      <c r="A2105" t="s">
        <v>5888</v>
      </c>
      <c r="B2105" t="s">
        <v>9000</v>
      </c>
      <c r="C2105" t="s">
        <v>74</v>
      </c>
      <c r="D2105" t="s">
        <v>8821</v>
      </c>
      <c r="E2105" s="1" t="s">
        <v>16</v>
      </c>
      <c r="F2105" t="s">
        <v>11</v>
      </c>
      <c r="G2105" t="s">
        <v>9004</v>
      </c>
      <c r="H2105" t="s">
        <v>9005</v>
      </c>
      <c r="I2105" t="s">
        <v>9006</v>
      </c>
      <c r="J2105">
        <v>1.46231913366405E-3</v>
      </c>
      <c r="K2105">
        <v>2.5123286890374799E-5</v>
      </c>
      <c r="L2105">
        <v>0.99851255757944601</v>
      </c>
    </row>
    <row r="2106" spans="1:12" x14ac:dyDescent="0.2">
      <c r="A2106" t="s">
        <v>5888</v>
      </c>
      <c r="B2106" t="s">
        <v>5889</v>
      </c>
      <c r="C2106" t="s">
        <v>14</v>
      </c>
      <c r="D2106" t="s">
        <v>5869</v>
      </c>
      <c r="E2106" s="1" t="s">
        <v>16</v>
      </c>
      <c r="F2106" t="s">
        <v>10</v>
      </c>
      <c r="G2106" t="s">
        <v>5890</v>
      </c>
      <c r="H2106" t="s">
        <v>5891</v>
      </c>
      <c r="I2106" t="s">
        <v>19</v>
      </c>
      <c r="J2106">
        <v>1.24316767979207E-6</v>
      </c>
      <c r="K2106">
        <v>0.99990342362985596</v>
      </c>
      <c r="L2106">
        <v>9.5333202464389997E-5</v>
      </c>
    </row>
    <row r="2107" spans="1:12" x14ac:dyDescent="0.2">
      <c r="A2107" t="s">
        <v>5888</v>
      </c>
      <c r="B2107" t="s">
        <v>5889</v>
      </c>
      <c r="C2107" t="s">
        <v>14</v>
      </c>
      <c r="D2107" t="s">
        <v>5869</v>
      </c>
      <c r="E2107" s="1" t="s">
        <v>16</v>
      </c>
      <c r="F2107" t="s">
        <v>10</v>
      </c>
      <c r="G2107" t="s">
        <v>19</v>
      </c>
      <c r="H2107" t="s">
        <v>5892</v>
      </c>
      <c r="I2107" t="s">
        <v>5893</v>
      </c>
      <c r="J2107">
        <v>7.0227826137341797E-12</v>
      </c>
      <c r="K2107">
        <v>0.99999999998500499</v>
      </c>
      <c r="L2107">
        <v>7.9723600820022299E-12</v>
      </c>
    </row>
    <row r="2108" spans="1:12" x14ac:dyDescent="0.2">
      <c r="A2108" t="s">
        <v>4166</v>
      </c>
      <c r="B2108" t="s">
        <v>4167</v>
      </c>
      <c r="C2108" t="s">
        <v>14</v>
      </c>
      <c r="D2108" t="s">
        <v>4127</v>
      </c>
      <c r="E2108" s="1" t="s">
        <v>16</v>
      </c>
      <c r="F2108" t="s">
        <v>11</v>
      </c>
      <c r="G2108" t="s">
        <v>4168</v>
      </c>
      <c r="H2108" t="s">
        <v>4169</v>
      </c>
      <c r="I2108" t="s">
        <v>4170</v>
      </c>
      <c r="J2108">
        <v>4.68872202204438E-7</v>
      </c>
      <c r="K2108">
        <v>4.0327945548160698E-7</v>
      </c>
      <c r="L2108">
        <v>0.999999127848342</v>
      </c>
    </row>
    <row r="2109" spans="1:12" x14ac:dyDescent="0.2">
      <c r="A2109" t="s">
        <v>7730</v>
      </c>
      <c r="B2109" t="s">
        <v>7731</v>
      </c>
      <c r="C2109" t="s">
        <v>660</v>
      </c>
      <c r="D2109" t="s">
        <v>6339</v>
      </c>
      <c r="E2109" s="1" t="s">
        <v>16</v>
      </c>
      <c r="F2109" t="s">
        <v>11</v>
      </c>
      <c r="G2109" t="s">
        <v>7732</v>
      </c>
      <c r="H2109" t="s">
        <v>7733</v>
      </c>
      <c r="I2109" t="s">
        <v>7734</v>
      </c>
      <c r="J2109">
        <v>0.49486354827486601</v>
      </c>
      <c r="K2109">
        <v>3.4196704195932199E-10</v>
      </c>
      <c r="L2109">
        <v>0.50513645138316698</v>
      </c>
    </row>
    <row r="2110" spans="1:12" x14ac:dyDescent="0.2">
      <c r="A2110" t="s">
        <v>334</v>
      </c>
      <c r="B2110">
        <v>608980</v>
      </c>
      <c r="C2110" t="s">
        <v>613</v>
      </c>
      <c r="D2110" t="s">
        <v>3906</v>
      </c>
      <c r="E2110" s="1" t="s">
        <v>16</v>
      </c>
      <c r="F2110" t="s">
        <v>9</v>
      </c>
      <c r="G2110" t="s">
        <v>3942</v>
      </c>
      <c r="H2110" t="s">
        <v>3943</v>
      </c>
      <c r="I2110" t="s">
        <v>3944</v>
      </c>
      <c r="J2110">
        <v>0.98753848644918296</v>
      </c>
      <c r="K2110">
        <v>1.07878261485584E-8</v>
      </c>
      <c r="L2110">
        <v>1.2461502762991201E-2</v>
      </c>
    </row>
    <row r="2111" spans="1:12" x14ac:dyDescent="0.2">
      <c r="A2111" t="s">
        <v>334</v>
      </c>
      <c r="B2111" t="s">
        <v>7002</v>
      </c>
      <c r="C2111" t="s">
        <v>74</v>
      </c>
      <c r="D2111" t="s">
        <v>6339</v>
      </c>
      <c r="E2111" s="1" t="s">
        <v>16</v>
      </c>
      <c r="F2111" t="s">
        <v>11</v>
      </c>
      <c r="G2111" t="s">
        <v>7000</v>
      </c>
      <c r="H2111" t="s">
        <v>7003</v>
      </c>
      <c r="I2111" t="s">
        <v>7004</v>
      </c>
      <c r="J2111">
        <v>2.8876320071473702E-8</v>
      </c>
      <c r="K2111">
        <v>2.72333737457238E-10</v>
      </c>
      <c r="L2111">
        <v>0.99999997085134595</v>
      </c>
    </row>
    <row r="2112" spans="1:12" x14ac:dyDescent="0.2">
      <c r="A2112" t="s">
        <v>334</v>
      </c>
      <c r="B2112" t="s">
        <v>6999</v>
      </c>
      <c r="C2112" t="s">
        <v>74</v>
      </c>
      <c r="D2112" t="s">
        <v>6339</v>
      </c>
      <c r="E2112" s="1" t="s">
        <v>16</v>
      </c>
      <c r="F2112" t="s">
        <v>11</v>
      </c>
      <c r="G2112" t="s">
        <v>19</v>
      </c>
      <c r="H2112" t="s">
        <v>7000</v>
      </c>
      <c r="I2112" t="s">
        <v>7001</v>
      </c>
      <c r="J2112">
        <v>2.25284564713447E-8</v>
      </c>
      <c r="K2112">
        <v>1.8815043956612101E-9</v>
      </c>
      <c r="L2112">
        <v>0.99999997559003895</v>
      </c>
    </row>
    <row r="2113" spans="1:12" x14ac:dyDescent="0.2">
      <c r="A2113" t="s">
        <v>334</v>
      </c>
      <c r="B2113" t="s">
        <v>335</v>
      </c>
      <c r="C2113" t="s">
        <v>14</v>
      </c>
      <c r="D2113" t="s">
        <v>336</v>
      </c>
      <c r="E2113" s="1" t="s">
        <v>16</v>
      </c>
      <c r="F2113" t="s">
        <v>10</v>
      </c>
      <c r="G2113" t="s">
        <v>19</v>
      </c>
      <c r="H2113" t="s">
        <v>337</v>
      </c>
      <c r="I2113" t="s">
        <v>338</v>
      </c>
      <c r="J2113">
        <v>9.6277395430179693E-12</v>
      </c>
      <c r="K2113">
        <v>0.99971386439744603</v>
      </c>
      <c r="L2113">
        <v>2.8613559292602498E-4</v>
      </c>
    </row>
    <row r="2114" spans="1:12" x14ac:dyDescent="0.2">
      <c r="A2114" t="s">
        <v>72</v>
      </c>
      <c r="B2114" t="s">
        <v>78</v>
      </c>
      <c r="C2114" t="s">
        <v>74</v>
      </c>
      <c r="D2114" t="s">
        <v>15</v>
      </c>
      <c r="E2114" s="1" t="s">
        <v>16</v>
      </c>
      <c r="F2114" t="s">
        <v>11</v>
      </c>
      <c r="G2114" t="s">
        <v>79</v>
      </c>
      <c r="H2114" t="s">
        <v>80</v>
      </c>
      <c r="I2114" t="s">
        <v>81</v>
      </c>
      <c r="J2114">
        <v>1.05432966181201E-7</v>
      </c>
      <c r="K2114">
        <v>5.5791402515511798E-8</v>
      </c>
      <c r="L2114">
        <v>0.99999983877563103</v>
      </c>
    </row>
    <row r="2115" spans="1:12" x14ac:dyDescent="0.2">
      <c r="A2115" t="s">
        <v>72</v>
      </c>
      <c r="B2115" t="s">
        <v>73</v>
      </c>
      <c r="C2115" t="s">
        <v>74</v>
      </c>
      <c r="D2115" t="s">
        <v>15</v>
      </c>
      <c r="E2115" s="1" t="s">
        <v>16</v>
      </c>
      <c r="F2115" t="s">
        <v>11</v>
      </c>
      <c r="G2115" t="s">
        <v>75</v>
      </c>
      <c r="H2115" t="s">
        <v>76</v>
      </c>
      <c r="I2115" t="s">
        <v>77</v>
      </c>
      <c r="J2115">
        <v>3.7970362306031903E-9</v>
      </c>
      <c r="K2115">
        <v>1.5282894058388901E-8</v>
      </c>
      <c r="L2115">
        <v>0.99999998092007003</v>
      </c>
    </row>
    <row r="2116" spans="1:12" x14ac:dyDescent="0.2">
      <c r="A2116" t="s">
        <v>72</v>
      </c>
      <c r="B2116" t="s">
        <v>3585</v>
      </c>
      <c r="C2116" t="s">
        <v>74</v>
      </c>
      <c r="D2116" t="s">
        <v>3036</v>
      </c>
      <c r="E2116" s="1" t="s">
        <v>16</v>
      </c>
      <c r="F2116" t="s">
        <v>11</v>
      </c>
      <c r="G2116" t="s">
        <v>3588</v>
      </c>
      <c r="H2116" t="s">
        <v>3589</v>
      </c>
      <c r="I2116" t="s">
        <v>3590</v>
      </c>
      <c r="J2116">
        <v>1.34527383229441E-10</v>
      </c>
      <c r="K2116">
        <v>7.6188759687132105E-7</v>
      </c>
      <c r="L2116">
        <v>0.99999923797787604</v>
      </c>
    </row>
    <row r="2117" spans="1:12" x14ac:dyDescent="0.2">
      <c r="A2117" t="s">
        <v>72</v>
      </c>
      <c r="B2117" t="s">
        <v>3585</v>
      </c>
      <c r="C2117" t="s">
        <v>74</v>
      </c>
      <c r="D2117" t="s">
        <v>3036</v>
      </c>
      <c r="E2117" s="1" t="s">
        <v>16</v>
      </c>
      <c r="F2117" t="s">
        <v>11</v>
      </c>
      <c r="G2117" t="s">
        <v>3586</v>
      </c>
      <c r="H2117" t="s">
        <v>75</v>
      </c>
      <c r="I2117" t="s">
        <v>3587</v>
      </c>
      <c r="J2117">
        <v>3.3749073243182997E-11</v>
      </c>
      <c r="K2117">
        <v>1.02889899839987E-7</v>
      </c>
      <c r="L2117">
        <v>0.99999989707635095</v>
      </c>
    </row>
    <row r="2118" spans="1:12" x14ac:dyDescent="0.2">
      <c r="A2118" t="s">
        <v>397</v>
      </c>
      <c r="B2118" t="s">
        <v>5173</v>
      </c>
      <c r="C2118" t="s">
        <v>74</v>
      </c>
      <c r="D2118" t="s">
        <v>4127</v>
      </c>
      <c r="E2118" s="1" t="s">
        <v>16</v>
      </c>
      <c r="F2118" t="s">
        <v>11</v>
      </c>
      <c r="G2118" t="s">
        <v>5174</v>
      </c>
      <c r="H2118" t="s">
        <v>5175</v>
      </c>
      <c r="I2118" t="s">
        <v>5176</v>
      </c>
      <c r="J2118">
        <v>4.70005526597598E-4</v>
      </c>
      <c r="K2118">
        <v>4.8718121883330801E-9</v>
      </c>
      <c r="L2118">
        <v>0.99952998960159001</v>
      </c>
    </row>
    <row r="2119" spans="1:12" x14ac:dyDescent="0.2">
      <c r="A2119" t="s">
        <v>397</v>
      </c>
      <c r="B2119" t="s">
        <v>5169</v>
      </c>
      <c r="C2119" t="s">
        <v>74</v>
      </c>
      <c r="D2119" t="s">
        <v>4127</v>
      </c>
      <c r="E2119" s="1" t="s">
        <v>16</v>
      </c>
      <c r="F2119" t="s">
        <v>11</v>
      </c>
      <c r="G2119" t="s">
        <v>5170</v>
      </c>
      <c r="H2119" t="s">
        <v>5171</v>
      </c>
      <c r="I2119" t="s">
        <v>5172</v>
      </c>
      <c r="J2119">
        <v>2.7487770121331E-4</v>
      </c>
      <c r="K2119">
        <v>9.7913859734704094E-11</v>
      </c>
      <c r="L2119">
        <v>0.99972512220087295</v>
      </c>
    </row>
    <row r="2120" spans="1:12" x14ac:dyDescent="0.2">
      <c r="A2120" t="s">
        <v>397</v>
      </c>
      <c r="B2120" t="s">
        <v>5169</v>
      </c>
      <c r="C2120" t="s">
        <v>14</v>
      </c>
      <c r="D2120" t="s">
        <v>4127</v>
      </c>
      <c r="E2120" s="1" t="s">
        <v>16</v>
      </c>
      <c r="F2120" t="s">
        <v>11</v>
      </c>
      <c r="G2120" t="s">
        <v>19</v>
      </c>
      <c r="H2120" t="s">
        <v>5177</v>
      </c>
      <c r="I2120" t="s">
        <v>5178</v>
      </c>
      <c r="J2120">
        <v>1.58843177277012E-6</v>
      </c>
      <c r="K2120">
        <v>1.26999733239202E-7</v>
      </c>
      <c r="L2120">
        <v>0.99999828456849404</v>
      </c>
    </row>
    <row r="2121" spans="1:12" x14ac:dyDescent="0.2">
      <c r="A2121" t="s">
        <v>397</v>
      </c>
      <c r="B2121" t="s">
        <v>398</v>
      </c>
      <c r="C2121" t="s">
        <v>14</v>
      </c>
      <c r="D2121" t="s">
        <v>385</v>
      </c>
      <c r="E2121" s="1" t="s">
        <v>16</v>
      </c>
      <c r="F2121" t="s">
        <v>10</v>
      </c>
      <c r="G2121" t="s">
        <v>19</v>
      </c>
      <c r="H2121" t="s">
        <v>399</v>
      </c>
      <c r="I2121" t="s">
        <v>19</v>
      </c>
      <c r="J2121">
        <v>8.8642512392588599E-15</v>
      </c>
      <c r="K2121">
        <v>0.99999999960943098</v>
      </c>
      <c r="L2121">
        <v>3.9055995825049798E-10</v>
      </c>
    </row>
    <row r="2122" spans="1:12" x14ac:dyDescent="0.2">
      <c r="A2122" t="s">
        <v>6741</v>
      </c>
      <c r="B2122" t="s">
        <v>6742</v>
      </c>
      <c r="C2122" t="s">
        <v>613</v>
      </c>
      <c r="D2122" t="s">
        <v>6339</v>
      </c>
      <c r="E2122" s="1" t="s">
        <v>16</v>
      </c>
      <c r="F2122" t="s">
        <v>9</v>
      </c>
      <c r="G2122" t="s">
        <v>19</v>
      </c>
      <c r="H2122" t="s">
        <v>6786</v>
      </c>
      <c r="I2122" t="s">
        <v>6787</v>
      </c>
      <c r="J2122">
        <v>0.61523297842753799</v>
      </c>
      <c r="K2122">
        <v>3.3167578893446203E-5</v>
      </c>
      <c r="L2122">
        <v>0.38473385399356802</v>
      </c>
    </row>
    <row r="2123" spans="1:12" x14ac:dyDescent="0.2">
      <c r="A2123" t="s">
        <v>6741</v>
      </c>
      <c r="B2123" t="s">
        <v>6742</v>
      </c>
      <c r="C2123" t="s">
        <v>613</v>
      </c>
      <c r="D2123" t="s">
        <v>6339</v>
      </c>
      <c r="E2123" s="1" t="s">
        <v>16</v>
      </c>
      <c r="F2123" t="s">
        <v>11</v>
      </c>
      <c r="G2123" t="s">
        <v>6786</v>
      </c>
      <c r="H2123" t="s">
        <v>6788</v>
      </c>
      <c r="I2123" t="s">
        <v>6789</v>
      </c>
      <c r="J2123">
        <v>0.21177738597846599</v>
      </c>
      <c r="K2123">
        <v>6.94087545213806E-8</v>
      </c>
      <c r="L2123">
        <v>0.78822254461277996</v>
      </c>
    </row>
    <row r="2124" spans="1:12" x14ac:dyDescent="0.2">
      <c r="A2124" t="s">
        <v>6741</v>
      </c>
      <c r="B2124" t="s">
        <v>6742</v>
      </c>
      <c r="C2124" t="s">
        <v>660</v>
      </c>
      <c r="D2124" t="s">
        <v>6339</v>
      </c>
      <c r="E2124" s="1" t="s">
        <v>16</v>
      </c>
      <c r="F2124" t="s">
        <v>11</v>
      </c>
      <c r="G2124" t="s">
        <v>6755</v>
      </c>
      <c r="H2124" t="s">
        <v>6756</v>
      </c>
      <c r="I2124" t="s">
        <v>19</v>
      </c>
      <c r="J2124">
        <v>5.37359476994052E-3</v>
      </c>
      <c r="K2124">
        <v>2.7172555207877701E-9</v>
      </c>
      <c r="L2124">
        <v>0.99462640251280399</v>
      </c>
    </row>
    <row r="2125" spans="1:12" x14ac:dyDescent="0.2">
      <c r="A2125" t="s">
        <v>6741</v>
      </c>
      <c r="B2125" t="s">
        <v>6742</v>
      </c>
      <c r="C2125" t="s">
        <v>74</v>
      </c>
      <c r="D2125" t="s">
        <v>6339</v>
      </c>
      <c r="E2125" s="1" t="s">
        <v>16</v>
      </c>
      <c r="F2125" t="s">
        <v>11</v>
      </c>
      <c r="G2125" t="s">
        <v>6770</v>
      </c>
      <c r="H2125" t="s">
        <v>6772</v>
      </c>
      <c r="I2125" t="s">
        <v>6773</v>
      </c>
      <c r="J2125">
        <v>3.5935461543400502E-4</v>
      </c>
      <c r="K2125">
        <v>1.5979123355493999E-6</v>
      </c>
      <c r="L2125">
        <v>0.99963904747222998</v>
      </c>
    </row>
    <row r="2126" spans="1:12" x14ac:dyDescent="0.2">
      <c r="A2126" t="s">
        <v>6741</v>
      </c>
      <c r="B2126" t="s">
        <v>6742</v>
      </c>
      <c r="C2126" t="s">
        <v>213</v>
      </c>
      <c r="D2126" t="s">
        <v>6339</v>
      </c>
      <c r="E2126" s="1" t="s">
        <v>16</v>
      </c>
      <c r="F2126" t="s">
        <v>11</v>
      </c>
      <c r="G2126" t="s">
        <v>19</v>
      </c>
      <c r="H2126" t="s">
        <v>6793</v>
      </c>
      <c r="I2126" t="s">
        <v>6794</v>
      </c>
      <c r="J2126">
        <v>6.9021054844637894E-5</v>
      </c>
      <c r="K2126">
        <v>2.6081407915937702E-4</v>
      </c>
      <c r="L2126">
        <v>0.99967016486599602</v>
      </c>
    </row>
    <row r="2127" spans="1:12" x14ac:dyDescent="0.2">
      <c r="A2127" t="s">
        <v>6741</v>
      </c>
      <c r="B2127" t="s">
        <v>6746</v>
      </c>
      <c r="C2127" t="s">
        <v>74</v>
      </c>
      <c r="D2127" t="s">
        <v>6339</v>
      </c>
      <c r="E2127" s="1" t="s">
        <v>16</v>
      </c>
      <c r="F2127" t="s">
        <v>11</v>
      </c>
      <c r="G2127" t="s">
        <v>6790</v>
      </c>
      <c r="H2127" t="s">
        <v>6791</v>
      </c>
      <c r="I2127" t="s">
        <v>6792</v>
      </c>
      <c r="J2127">
        <v>5.6748336141525502E-5</v>
      </c>
      <c r="K2127">
        <v>9.2747403907420503E-8</v>
      </c>
      <c r="L2127">
        <v>0.99994315891645502</v>
      </c>
    </row>
    <row r="2128" spans="1:12" x14ac:dyDescent="0.2">
      <c r="A2128" t="s">
        <v>6741</v>
      </c>
      <c r="B2128" t="s">
        <v>6742</v>
      </c>
      <c r="C2128" t="s">
        <v>74</v>
      </c>
      <c r="D2128" t="s">
        <v>6339</v>
      </c>
      <c r="E2128" s="1" t="s">
        <v>16</v>
      </c>
      <c r="F2128" t="s">
        <v>11</v>
      </c>
      <c r="G2128" t="s">
        <v>6769</v>
      </c>
      <c r="H2128" t="s">
        <v>6770</v>
      </c>
      <c r="I2128" t="s">
        <v>6771</v>
      </c>
      <c r="J2128">
        <v>9.6287881110810092E-6</v>
      </c>
      <c r="K2128">
        <v>5.1726655129654301E-5</v>
      </c>
      <c r="L2128">
        <v>0.99993864455675896</v>
      </c>
    </row>
    <row r="2129" spans="1:12" x14ac:dyDescent="0.2">
      <c r="A2129" t="s">
        <v>6741</v>
      </c>
      <c r="B2129" t="s">
        <v>6757</v>
      </c>
      <c r="C2129" t="s">
        <v>74</v>
      </c>
      <c r="D2129" t="s">
        <v>6339</v>
      </c>
      <c r="E2129" s="1" t="s">
        <v>16</v>
      </c>
      <c r="F2129" t="s">
        <v>11</v>
      </c>
      <c r="G2129" t="s">
        <v>6772</v>
      </c>
      <c r="H2129" t="s">
        <v>6773</v>
      </c>
      <c r="I2129" t="s">
        <v>19</v>
      </c>
      <c r="J2129">
        <v>6.64580905178168E-6</v>
      </c>
      <c r="K2129">
        <v>1.6322967725881799E-7</v>
      </c>
      <c r="L2129">
        <v>0.99999319096127104</v>
      </c>
    </row>
    <row r="2130" spans="1:12" x14ac:dyDescent="0.2">
      <c r="A2130" t="s">
        <v>6741</v>
      </c>
      <c r="B2130" t="s">
        <v>6746</v>
      </c>
      <c r="C2130" t="s">
        <v>500</v>
      </c>
      <c r="D2130" t="s">
        <v>6339</v>
      </c>
      <c r="E2130" s="1" t="s">
        <v>16</v>
      </c>
      <c r="F2130" t="s">
        <v>11</v>
      </c>
      <c r="G2130" t="s">
        <v>6749</v>
      </c>
      <c r="H2130" t="s">
        <v>6751</v>
      </c>
      <c r="I2130" t="s">
        <v>6752</v>
      </c>
      <c r="J2130">
        <v>4.27242225532399E-6</v>
      </c>
      <c r="K2130">
        <v>1.49567771492227E-5</v>
      </c>
      <c r="L2130">
        <v>0.999980770800596</v>
      </c>
    </row>
    <row r="2131" spans="1:12" x14ac:dyDescent="0.2">
      <c r="A2131" t="s">
        <v>6741</v>
      </c>
      <c r="B2131" t="s">
        <v>6757</v>
      </c>
      <c r="C2131" t="s">
        <v>14</v>
      </c>
      <c r="D2131" t="s">
        <v>6339</v>
      </c>
      <c r="E2131" s="1" t="s">
        <v>16</v>
      </c>
      <c r="F2131" t="s">
        <v>11</v>
      </c>
      <c r="G2131" t="s">
        <v>19</v>
      </c>
      <c r="H2131" t="s">
        <v>6758</v>
      </c>
      <c r="I2131" t="s">
        <v>6759</v>
      </c>
      <c r="J2131">
        <v>3.25446030108818E-7</v>
      </c>
      <c r="K2131">
        <v>9.9852684227820693E-7</v>
      </c>
      <c r="L2131">
        <v>0.999998676027128</v>
      </c>
    </row>
    <row r="2132" spans="1:12" x14ac:dyDescent="0.2">
      <c r="A2132" t="s">
        <v>6741</v>
      </c>
      <c r="B2132" t="s">
        <v>6742</v>
      </c>
      <c r="C2132" t="s">
        <v>500</v>
      </c>
      <c r="D2132" t="s">
        <v>6339</v>
      </c>
      <c r="E2132" s="1" t="s">
        <v>16</v>
      </c>
      <c r="F2132" t="s">
        <v>11</v>
      </c>
      <c r="G2132" t="s">
        <v>6743</v>
      </c>
      <c r="H2132" t="s">
        <v>6744</v>
      </c>
      <c r="I2132" t="s">
        <v>6745</v>
      </c>
      <c r="J2132">
        <v>1.10107896543673E-7</v>
      </c>
      <c r="K2132">
        <v>7.2462629212006498E-5</v>
      </c>
      <c r="L2132">
        <v>0.99992742726289197</v>
      </c>
    </row>
    <row r="2133" spans="1:12" x14ac:dyDescent="0.2">
      <c r="A2133" t="s">
        <v>6741</v>
      </c>
      <c r="B2133" t="s">
        <v>6742</v>
      </c>
      <c r="C2133" t="s">
        <v>500</v>
      </c>
      <c r="D2133" t="s">
        <v>6339</v>
      </c>
      <c r="E2133" s="1" t="s">
        <v>16</v>
      </c>
      <c r="F2133" t="s">
        <v>11</v>
      </c>
      <c r="G2133" t="s">
        <v>6751</v>
      </c>
      <c r="H2133" t="s">
        <v>6753</v>
      </c>
      <c r="I2133" t="s">
        <v>6754</v>
      </c>
      <c r="J2133">
        <v>6.1248755540262898E-8</v>
      </c>
      <c r="K2133">
        <v>1.7601352243989001E-7</v>
      </c>
      <c r="L2133">
        <v>0.99999976273772195</v>
      </c>
    </row>
    <row r="2134" spans="1:12" x14ac:dyDescent="0.2">
      <c r="A2134" t="s">
        <v>6741</v>
      </c>
      <c r="B2134" t="s">
        <v>6746</v>
      </c>
      <c r="C2134" t="s">
        <v>74</v>
      </c>
      <c r="D2134" t="s">
        <v>6339</v>
      </c>
      <c r="E2134" s="1" t="s">
        <v>16</v>
      </c>
      <c r="F2134" t="s">
        <v>11</v>
      </c>
      <c r="G2134" t="s">
        <v>6783</v>
      </c>
      <c r="H2134" t="s">
        <v>6784</v>
      </c>
      <c r="I2134" t="s">
        <v>6785</v>
      </c>
      <c r="J2134">
        <v>1.6365766451747199E-8</v>
      </c>
      <c r="K2134">
        <v>1.8884172060765001E-10</v>
      </c>
      <c r="L2134">
        <v>0.99999998344539198</v>
      </c>
    </row>
    <row r="2135" spans="1:12" x14ac:dyDescent="0.2">
      <c r="A2135" t="s">
        <v>6741</v>
      </c>
      <c r="B2135" t="s">
        <v>6757</v>
      </c>
      <c r="C2135" t="s">
        <v>74</v>
      </c>
      <c r="D2135" t="s">
        <v>6339</v>
      </c>
      <c r="E2135" s="1" t="s">
        <v>16</v>
      </c>
      <c r="F2135" t="s">
        <v>11</v>
      </c>
      <c r="G2135" t="s">
        <v>6779</v>
      </c>
      <c r="H2135" t="s">
        <v>6781</v>
      </c>
      <c r="I2135" t="s">
        <v>6782</v>
      </c>
      <c r="J2135">
        <v>1.6354890399552698E-8</v>
      </c>
      <c r="K2135">
        <v>4.7697514769380598E-8</v>
      </c>
      <c r="L2135">
        <v>0.99999993594759495</v>
      </c>
    </row>
    <row r="2136" spans="1:12" x14ac:dyDescent="0.2">
      <c r="A2136" t="s">
        <v>6741</v>
      </c>
      <c r="B2136" t="s">
        <v>6757</v>
      </c>
      <c r="C2136" t="s">
        <v>74</v>
      </c>
      <c r="D2136" t="s">
        <v>6339</v>
      </c>
      <c r="E2136" s="1" t="s">
        <v>16</v>
      </c>
      <c r="F2136" t="s">
        <v>11</v>
      </c>
      <c r="G2136" t="s">
        <v>6774</v>
      </c>
      <c r="H2136" t="s">
        <v>6775</v>
      </c>
      <c r="I2136" t="s">
        <v>6776</v>
      </c>
      <c r="J2136">
        <v>1.5299927617444701E-8</v>
      </c>
      <c r="K2136">
        <v>6.5066830218928503E-10</v>
      </c>
      <c r="L2136">
        <v>0.99999998404940404</v>
      </c>
    </row>
    <row r="2137" spans="1:12" x14ac:dyDescent="0.2">
      <c r="A2137" t="s">
        <v>6741</v>
      </c>
      <c r="B2137" t="s">
        <v>6746</v>
      </c>
      <c r="C2137" t="s">
        <v>74</v>
      </c>
      <c r="D2137" t="s">
        <v>6339</v>
      </c>
      <c r="E2137" s="1" t="s">
        <v>16</v>
      </c>
      <c r="F2137" t="s">
        <v>11</v>
      </c>
      <c r="G2137" t="s">
        <v>6777</v>
      </c>
      <c r="H2137" t="s">
        <v>6779</v>
      </c>
      <c r="I2137" t="s">
        <v>6780</v>
      </c>
      <c r="J2137">
        <v>1.3923522624097099E-8</v>
      </c>
      <c r="K2137">
        <v>1.6398383693371799E-8</v>
      </c>
      <c r="L2137">
        <v>0.99999996967809401</v>
      </c>
    </row>
    <row r="2138" spans="1:12" x14ac:dyDescent="0.2">
      <c r="A2138" t="s">
        <v>6741</v>
      </c>
      <c r="B2138" t="s">
        <v>6742</v>
      </c>
      <c r="C2138" t="s">
        <v>500</v>
      </c>
      <c r="D2138" t="s">
        <v>6339</v>
      </c>
      <c r="E2138" s="1" t="s">
        <v>16</v>
      </c>
      <c r="F2138" t="s">
        <v>11</v>
      </c>
      <c r="G2138" t="s">
        <v>6747</v>
      </c>
      <c r="H2138" t="s">
        <v>6749</v>
      </c>
      <c r="I2138" t="s">
        <v>6750</v>
      </c>
      <c r="J2138">
        <v>9.9885283787033297E-9</v>
      </c>
      <c r="K2138">
        <v>2.05468267103626E-7</v>
      </c>
      <c r="L2138">
        <v>0.99999978454320404</v>
      </c>
    </row>
    <row r="2139" spans="1:12" x14ac:dyDescent="0.2">
      <c r="A2139" t="s">
        <v>6741</v>
      </c>
      <c r="B2139" t="s">
        <v>6742</v>
      </c>
      <c r="C2139" t="s">
        <v>74</v>
      </c>
      <c r="D2139" t="s">
        <v>6339</v>
      </c>
      <c r="E2139" s="1" t="s">
        <v>16</v>
      </c>
      <c r="F2139" t="s">
        <v>11</v>
      </c>
      <c r="G2139" t="s">
        <v>6760</v>
      </c>
      <c r="H2139" t="s">
        <v>6761</v>
      </c>
      <c r="I2139" t="s">
        <v>6762</v>
      </c>
      <c r="J2139">
        <v>9.4989123841307697E-9</v>
      </c>
      <c r="K2139">
        <v>2.11743969659165E-10</v>
      </c>
      <c r="L2139">
        <v>0.99999999028934405</v>
      </c>
    </row>
    <row r="2140" spans="1:12" x14ac:dyDescent="0.2">
      <c r="A2140" t="s">
        <v>6741</v>
      </c>
      <c r="B2140" t="s">
        <v>6757</v>
      </c>
      <c r="C2140" t="s">
        <v>74</v>
      </c>
      <c r="D2140" t="s">
        <v>6339</v>
      </c>
      <c r="E2140" s="1" t="s">
        <v>16</v>
      </c>
      <c r="F2140" t="s">
        <v>11</v>
      </c>
      <c r="G2140" t="s">
        <v>6766</v>
      </c>
      <c r="H2140" t="s">
        <v>6767</v>
      </c>
      <c r="I2140" t="s">
        <v>6768</v>
      </c>
      <c r="J2140">
        <v>4.1118277606956004E-9</v>
      </c>
      <c r="K2140">
        <v>9.4537007443822906E-11</v>
      </c>
      <c r="L2140">
        <v>0.99999999579363497</v>
      </c>
    </row>
    <row r="2141" spans="1:12" x14ac:dyDescent="0.2">
      <c r="A2141" t="s">
        <v>6741</v>
      </c>
      <c r="B2141" t="s">
        <v>6757</v>
      </c>
      <c r="C2141" t="s">
        <v>74</v>
      </c>
      <c r="D2141" t="s">
        <v>6339</v>
      </c>
      <c r="E2141" s="1" t="s">
        <v>16</v>
      </c>
      <c r="F2141" t="s">
        <v>11</v>
      </c>
      <c r="G2141" t="s">
        <v>6775</v>
      </c>
      <c r="H2141" t="s">
        <v>6777</v>
      </c>
      <c r="I2141" t="s">
        <v>6778</v>
      </c>
      <c r="J2141">
        <v>3.0263306758956402E-9</v>
      </c>
      <c r="K2141">
        <v>3.3335122019751802E-8</v>
      </c>
      <c r="L2141">
        <v>0.99999996363854704</v>
      </c>
    </row>
    <row r="2142" spans="1:12" x14ac:dyDescent="0.2">
      <c r="A2142" t="s">
        <v>6741</v>
      </c>
      <c r="B2142" t="s">
        <v>6742</v>
      </c>
      <c r="C2142" t="s">
        <v>74</v>
      </c>
      <c r="D2142" t="s">
        <v>6339</v>
      </c>
      <c r="E2142" s="1" t="s">
        <v>16</v>
      </c>
      <c r="F2142" t="s">
        <v>11</v>
      </c>
      <c r="G2142" t="s">
        <v>6763</v>
      </c>
      <c r="H2142" t="s">
        <v>6764</v>
      </c>
      <c r="I2142" t="s">
        <v>6765</v>
      </c>
      <c r="J2142">
        <v>2.7704147854314798E-10</v>
      </c>
      <c r="K2142">
        <v>1.45341721193838E-9</v>
      </c>
      <c r="L2142">
        <v>0.999999998269541</v>
      </c>
    </row>
    <row r="2143" spans="1:12" x14ac:dyDescent="0.2">
      <c r="A2143" t="s">
        <v>6741</v>
      </c>
      <c r="B2143" t="s">
        <v>6746</v>
      </c>
      <c r="C2143" t="s">
        <v>500</v>
      </c>
      <c r="D2143" t="s">
        <v>6339</v>
      </c>
      <c r="E2143" s="1" t="s">
        <v>16</v>
      </c>
      <c r="F2143" t="s">
        <v>11</v>
      </c>
      <c r="G2143" t="s">
        <v>19</v>
      </c>
      <c r="H2143" t="s">
        <v>6747</v>
      </c>
      <c r="I2143" t="s">
        <v>6748</v>
      </c>
      <c r="J2143">
        <v>4.6246754369765698E-11</v>
      </c>
      <c r="K2143">
        <v>2.4990983759956299E-7</v>
      </c>
      <c r="L2143">
        <v>0.99999975004391595</v>
      </c>
    </row>
    <row r="2144" spans="1:12" x14ac:dyDescent="0.2">
      <c r="A2144" t="s">
        <v>1048</v>
      </c>
      <c r="B2144" t="s">
        <v>1049</v>
      </c>
      <c r="C2144" t="s">
        <v>14</v>
      </c>
      <c r="D2144" t="s">
        <v>407</v>
      </c>
      <c r="E2144" s="1" t="s">
        <v>16</v>
      </c>
      <c r="F2144" t="s">
        <v>11</v>
      </c>
      <c r="G2144" t="s">
        <v>1050</v>
      </c>
      <c r="H2144" t="s">
        <v>1051</v>
      </c>
      <c r="I2144" t="s">
        <v>1052</v>
      </c>
      <c r="J2144">
        <v>4.5216127576635796E-6</v>
      </c>
      <c r="K2144">
        <v>4.9865146175094603E-5</v>
      </c>
      <c r="L2144">
        <v>0.99994561324106701</v>
      </c>
    </row>
    <row r="2145" spans="1:12" x14ac:dyDescent="0.2">
      <c r="A2145" t="s">
        <v>1048</v>
      </c>
      <c r="B2145" t="s">
        <v>1053</v>
      </c>
      <c r="C2145" t="s">
        <v>14</v>
      </c>
      <c r="D2145" t="s">
        <v>407</v>
      </c>
      <c r="E2145" s="1" t="s">
        <v>16</v>
      </c>
      <c r="F2145" t="s">
        <v>10</v>
      </c>
      <c r="G2145" t="s">
        <v>1054</v>
      </c>
      <c r="H2145" t="s">
        <v>1055</v>
      </c>
      <c r="I2145" t="s">
        <v>1056</v>
      </c>
      <c r="J2145">
        <v>3.4352072811217702E-26</v>
      </c>
      <c r="K2145">
        <v>1</v>
      </c>
      <c r="L2145">
        <v>6.3215794645026501E-18</v>
      </c>
    </row>
    <row r="2146" spans="1:12" x14ac:dyDescent="0.2">
      <c r="A2146" t="s">
        <v>2664</v>
      </c>
      <c r="B2146" t="s">
        <v>5863</v>
      </c>
      <c r="C2146" t="s">
        <v>74</v>
      </c>
      <c r="D2146" t="s">
        <v>5775</v>
      </c>
      <c r="E2146" s="1" t="s">
        <v>16</v>
      </c>
      <c r="F2146" t="s">
        <v>9</v>
      </c>
      <c r="G2146" t="s">
        <v>5864</v>
      </c>
      <c r="H2146" t="s">
        <v>5865</v>
      </c>
      <c r="I2146" t="s">
        <v>5866</v>
      </c>
      <c r="J2146">
        <v>0.99977541800203096</v>
      </c>
      <c r="K2146">
        <v>2.9424220794766997E-11</v>
      </c>
      <c r="L2146">
        <v>2.2458196854499601E-4</v>
      </c>
    </row>
    <row r="2147" spans="1:12" x14ac:dyDescent="0.2">
      <c r="A2147" t="s">
        <v>2664</v>
      </c>
      <c r="B2147" t="s">
        <v>2665</v>
      </c>
      <c r="C2147" t="s">
        <v>26</v>
      </c>
      <c r="D2147" t="s">
        <v>407</v>
      </c>
      <c r="E2147" s="1" t="s">
        <v>16</v>
      </c>
      <c r="F2147" t="s">
        <v>10</v>
      </c>
      <c r="G2147" t="s">
        <v>19</v>
      </c>
      <c r="H2147" t="s">
        <v>2666</v>
      </c>
      <c r="I2147" t="s">
        <v>19</v>
      </c>
      <c r="J2147">
        <v>1.51249585251256E-12</v>
      </c>
      <c r="K2147">
        <v>0.99999999983208299</v>
      </c>
      <c r="L2147">
        <v>1.66404258192458E-10</v>
      </c>
    </row>
    <row r="2148" spans="1:12" x14ac:dyDescent="0.2">
      <c r="A2148" t="s">
        <v>6060</v>
      </c>
      <c r="B2148" t="s">
        <v>6061</v>
      </c>
      <c r="C2148" t="s">
        <v>14</v>
      </c>
      <c r="D2148" t="s">
        <v>5924</v>
      </c>
      <c r="E2148" s="1" t="s">
        <v>16</v>
      </c>
      <c r="F2148" t="s">
        <v>11</v>
      </c>
      <c r="G2148" t="s">
        <v>6062</v>
      </c>
      <c r="H2148" t="s">
        <v>6063</v>
      </c>
      <c r="I2148" t="s">
        <v>19</v>
      </c>
      <c r="J2148">
        <v>3.3114391944858499E-9</v>
      </c>
      <c r="K2148">
        <v>3.1760748281550398E-9</v>
      </c>
      <c r="L2148">
        <v>0.99999999351248603</v>
      </c>
    </row>
    <row r="2149" spans="1:12" x14ac:dyDescent="0.2">
      <c r="A2149" t="s">
        <v>1132</v>
      </c>
      <c r="B2149" t="s">
        <v>1133</v>
      </c>
      <c r="C2149" t="s">
        <v>613</v>
      </c>
      <c r="D2149" t="s">
        <v>407</v>
      </c>
      <c r="E2149" s="1" t="s">
        <v>16</v>
      </c>
      <c r="F2149" t="s">
        <v>11</v>
      </c>
      <c r="G2149" t="s">
        <v>1134</v>
      </c>
      <c r="H2149" t="s">
        <v>1135</v>
      </c>
      <c r="I2149" t="s">
        <v>1136</v>
      </c>
      <c r="J2149">
        <v>9.2410799773942598E-4</v>
      </c>
      <c r="K2149">
        <v>2.7445269470732302E-7</v>
      </c>
      <c r="L2149">
        <v>0.99907561754956598</v>
      </c>
    </row>
    <row r="2150" spans="1:12" x14ac:dyDescent="0.2">
      <c r="A2150" t="s">
        <v>1132</v>
      </c>
      <c r="B2150" t="s">
        <v>2878</v>
      </c>
      <c r="C2150" t="s">
        <v>14</v>
      </c>
      <c r="D2150" t="s">
        <v>2860</v>
      </c>
      <c r="E2150" s="1" t="s">
        <v>16</v>
      </c>
      <c r="F2150" t="s">
        <v>11</v>
      </c>
      <c r="G2150" t="s">
        <v>2879</v>
      </c>
      <c r="H2150" t="s">
        <v>2880</v>
      </c>
      <c r="I2150" t="s">
        <v>2881</v>
      </c>
      <c r="J2150">
        <v>1.94826348564724E-8</v>
      </c>
      <c r="K2150">
        <v>1.2991797897193201E-4</v>
      </c>
      <c r="L2150">
        <v>0.99987006253839295</v>
      </c>
    </row>
    <row r="2151" spans="1:12" x14ac:dyDescent="0.2">
      <c r="A2151" t="s">
        <v>4634</v>
      </c>
      <c r="B2151" t="s">
        <v>4635</v>
      </c>
      <c r="C2151" t="s">
        <v>74</v>
      </c>
      <c r="D2151" t="s">
        <v>4127</v>
      </c>
      <c r="E2151" s="1" t="s">
        <v>330</v>
      </c>
      <c r="F2151" t="s">
        <v>11</v>
      </c>
      <c r="G2151" t="s">
        <v>4636</v>
      </c>
      <c r="H2151" t="s">
        <v>4637</v>
      </c>
      <c r="I2151" t="s">
        <v>19</v>
      </c>
      <c r="J2151">
        <v>5.2025928259461299E-11</v>
      </c>
      <c r="K2151">
        <v>5.4457463494911197E-17</v>
      </c>
      <c r="L2151">
        <v>0.99999999994797395</v>
      </c>
    </row>
    <row r="2152" spans="1:12" x14ac:dyDescent="0.2">
      <c r="A2152" t="s">
        <v>169</v>
      </c>
      <c r="B2152" t="s">
        <v>170</v>
      </c>
      <c r="C2152" t="s">
        <v>14</v>
      </c>
      <c r="D2152" t="s">
        <v>96</v>
      </c>
      <c r="E2152" s="1" t="s">
        <v>16</v>
      </c>
      <c r="F2152" t="s">
        <v>10</v>
      </c>
      <c r="G2152" t="s">
        <v>171</v>
      </c>
      <c r="H2152" t="s">
        <v>172</v>
      </c>
      <c r="I2152" t="s">
        <v>19</v>
      </c>
      <c r="J2152">
        <v>4.6160319207092504E-13</v>
      </c>
      <c r="K2152">
        <v>0.99999999898314196</v>
      </c>
      <c r="L2152">
        <v>1.0163963871992799E-9</v>
      </c>
    </row>
    <row r="2153" spans="1:12" x14ac:dyDescent="0.2">
      <c r="A2153" t="s">
        <v>5737</v>
      </c>
      <c r="B2153" t="s">
        <v>4870</v>
      </c>
      <c r="C2153" t="s">
        <v>14</v>
      </c>
      <c r="D2153" t="s">
        <v>4127</v>
      </c>
      <c r="E2153" s="1" t="s">
        <v>16</v>
      </c>
      <c r="F2153" t="s">
        <v>11</v>
      </c>
      <c r="G2153" t="s">
        <v>5738</v>
      </c>
      <c r="H2153" t="s">
        <v>5739</v>
      </c>
      <c r="I2153" t="s">
        <v>5740</v>
      </c>
      <c r="J2153">
        <v>1.31578156382451E-11</v>
      </c>
      <c r="K2153">
        <v>6.3159425931580696E-11</v>
      </c>
      <c r="L2153">
        <v>0.99999999992368305</v>
      </c>
    </row>
    <row r="2154" spans="1:12" x14ac:dyDescent="0.2">
      <c r="A2154" t="s">
        <v>6561</v>
      </c>
      <c r="B2154" t="s">
        <v>6562</v>
      </c>
      <c r="C2154" t="s">
        <v>26</v>
      </c>
      <c r="D2154" t="s">
        <v>6339</v>
      </c>
      <c r="E2154" s="1" t="s">
        <v>16</v>
      </c>
      <c r="F2154" t="s">
        <v>11</v>
      </c>
      <c r="G2154" t="s">
        <v>6563</v>
      </c>
      <c r="H2154" t="s">
        <v>6564</v>
      </c>
      <c r="I2154" t="s">
        <v>6565</v>
      </c>
      <c r="J2154">
        <v>6.7654803861044201E-4</v>
      </c>
      <c r="K2154">
        <v>2.2176802424698201E-8</v>
      </c>
      <c r="L2154">
        <v>0.99932342978458699</v>
      </c>
    </row>
    <row r="2155" spans="1:12" x14ac:dyDescent="0.2">
      <c r="A2155" t="s">
        <v>1781</v>
      </c>
      <c r="B2155" t="s">
        <v>1782</v>
      </c>
      <c r="C2155" t="s">
        <v>74</v>
      </c>
      <c r="D2155" t="s">
        <v>407</v>
      </c>
      <c r="E2155" s="1" t="s">
        <v>16</v>
      </c>
      <c r="F2155" t="s">
        <v>11</v>
      </c>
      <c r="G2155" t="s">
        <v>1783</v>
      </c>
      <c r="H2155" t="s">
        <v>1784</v>
      </c>
      <c r="I2155" t="s">
        <v>19</v>
      </c>
      <c r="J2155">
        <v>8.21351676837866E-5</v>
      </c>
      <c r="K2155">
        <v>9.5368151790757205E-6</v>
      </c>
      <c r="L2155">
        <v>0.99990832801713703</v>
      </c>
    </row>
    <row r="2156" spans="1:12" x14ac:dyDescent="0.2">
      <c r="A2156" t="s">
        <v>252</v>
      </c>
      <c r="B2156" t="s">
        <v>3469</v>
      </c>
      <c r="C2156" t="s">
        <v>14</v>
      </c>
      <c r="D2156" t="s">
        <v>3036</v>
      </c>
      <c r="E2156" s="1" t="s">
        <v>16</v>
      </c>
      <c r="F2156" t="s">
        <v>11</v>
      </c>
      <c r="G2156" t="s">
        <v>3473</v>
      </c>
      <c r="H2156" t="s">
        <v>3474</v>
      </c>
      <c r="I2156" t="s">
        <v>3475</v>
      </c>
      <c r="J2156">
        <v>1.04214178230521E-6</v>
      </c>
      <c r="K2156">
        <v>3.40959566398664E-3</v>
      </c>
      <c r="L2156">
        <v>0.996589362194231</v>
      </c>
    </row>
    <row r="2157" spans="1:12" x14ac:dyDescent="0.2">
      <c r="A2157" t="s">
        <v>252</v>
      </c>
      <c r="B2157" t="s">
        <v>3469</v>
      </c>
      <c r="C2157" t="s">
        <v>74</v>
      </c>
      <c r="D2157" t="s">
        <v>3036</v>
      </c>
      <c r="E2157" s="1" t="s">
        <v>16</v>
      </c>
      <c r="F2157" t="s">
        <v>11</v>
      </c>
      <c r="G2157" t="s">
        <v>3470</v>
      </c>
      <c r="H2157" t="s">
        <v>3471</v>
      </c>
      <c r="I2157" t="s">
        <v>3472</v>
      </c>
      <c r="J2157">
        <v>1.5221204256896101E-7</v>
      </c>
      <c r="K2157">
        <v>6.58280700466764E-3</v>
      </c>
      <c r="L2157">
        <v>0.99341704078328996</v>
      </c>
    </row>
    <row r="2158" spans="1:12" x14ac:dyDescent="0.2">
      <c r="A2158" t="s">
        <v>252</v>
      </c>
      <c r="B2158" t="s">
        <v>253</v>
      </c>
      <c r="C2158" t="s">
        <v>14</v>
      </c>
      <c r="D2158" t="s">
        <v>96</v>
      </c>
      <c r="E2158" s="1" t="s">
        <v>16</v>
      </c>
      <c r="F2158" t="s">
        <v>10</v>
      </c>
      <c r="G2158" t="s">
        <v>254</v>
      </c>
      <c r="H2158" t="s">
        <v>255</v>
      </c>
      <c r="I2158" t="s">
        <v>256</v>
      </c>
      <c r="J2158">
        <v>4.6763259978119597E-13</v>
      </c>
      <c r="K2158">
        <v>0.99999999990392596</v>
      </c>
      <c r="L2158">
        <v>9.5606955208195298E-11</v>
      </c>
    </row>
    <row r="2159" spans="1:12" x14ac:dyDescent="0.2">
      <c r="A2159" t="s">
        <v>252</v>
      </c>
      <c r="B2159" t="s">
        <v>3476</v>
      </c>
      <c r="C2159" t="s">
        <v>14</v>
      </c>
      <c r="D2159" t="s">
        <v>3036</v>
      </c>
      <c r="E2159" s="1" t="s">
        <v>16</v>
      </c>
      <c r="F2159" t="s">
        <v>10</v>
      </c>
      <c r="G2159" t="s">
        <v>3477</v>
      </c>
      <c r="H2159" t="s">
        <v>3478</v>
      </c>
      <c r="I2159" t="s">
        <v>3479</v>
      </c>
      <c r="J2159">
        <v>3.59265712410316E-14</v>
      </c>
      <c r="K2159">
        <v>0.99999626293602095</v>
      </c>
      <c r="L2159">
        <v>3.7370639434768401E-6</v>
      </c>
    </row>
    <row r="2160" spans="1:12" x14ac:dyDescent="0.2">
      <c r="A2160" t="s">
        <v>1297</v>
      </c>
      <c r="B2160" t="s">
        <v>1298</v>
      </c>
      <c r="C2160" t="s">
        <v>14</v>
      </c>
      <c r="D2160" t="s">
        <v>407</v>
      </c>
      <c r="E2160" s="1" t="s">
        <v>16</v>
      </c>
      <c r="F2160" t="s">
        <v>10</v>
      </c>
      <c r="G2160" t="s">
        <v>1299</v>
      </c>
      <c r="H2160" t="s">
        <v>1300</v>
      </c>
      <c r="I2160" t="s">
        <v>1301</v>
      </c>
      <c r="J2160">
        <v>3.15430053361291E-21</v>
      </c>
      <c r="K2160">
        <v>1</v>
      </c>
      <c r="L2160">
        <v>1.5136976916111999E-19</v>
      </c>
    </row>
    <row r="2161" spans="1:12" x14ac:dyDescent="0.2">
      <c r="A2161" t="s">
        <v>182</v>
      </c>
      <c r="B2161" t="s">
        <v>183</v>
      </c>
      <c r="C2161" t="s">
        <v>74</v>
      </c>
      <c r="D2161" t="s">
        <v>96</v>
      </c>
      <c r="E2161" s="1" t="s">
        <v>16</v>
      </c>
      <c r="F2161" t="s">
        <v>10</v>
      </c>
      <c r="G2161" t="s">
        <v>184</v>
      </c>
      <c r="H2161" t="s">
        <v>185</v>
      </c>
      <c r="I2161" t="s">
        <v>19</v>
      </c>
      <c r="J2161">
        <v>8.8047799458431702E-17</v>
      </c>
      <c r="K2161">
        <v>0.99999999996912703</v>
      </c>
      <c r="L2161">
        <v>3.08727599455137E-11</v>
      </c>
    </row>
    <row r="2162" spans="1:12" x14ac:dyDescent="0.2">
      <c r="A2162" t="s">
        <v>3955</v>
      </c>
      <c r="B2162">
        <v>616624</v>
      </c>
      <c r="C2162" t="s">
        <v>74</v>
      </c>
      <c r="D2162" t="s">
        <v>3906</v>
      </c>
      <c r="E2162" s="1" t="s">
        <v>16</v>
      </c>
      <c r="F2162" t="s">
        <v>9</v>
      </c>
      <c r="G2162" t="s">
        <v>3956</v>
      </c>
      <c r="H2162" t="s">
        <v>3957</v>
      </c>
      <c r="I2162" t="s">
        <v>3958</v>
      </c>
      <c r="J2162">
        <v>0.997495361028093</v>
      </c>
      <c r="K2162">
        <v>1.73231772666103E-8</v>
      </c>
      <c r="L2162">
        <v>2.5046216487299099E-3</v>
      </c>
    </row>
    <row r="2163" spans="1:12" x14ac:dyDescent="0.2">
      <c r="A2163" t="s">
        <v>3392</v>
      </c>
      <c r="B2163" t="s">
        <v>3393</v>
      </c>
      <c r="C2163" t="s">
        <v>14</v>
      </c>
      <c r="D2163" t="s">
        <v>3036</v>
      </c>
      <c r="E2163" s="1" t="s">
        <v>16</v>
      </c>
      <c r="F2163" t="s">
        <v>10</v>
      </c>
      <c r="G2163" t="s">
        <v>3394</v>
      </c>
      <c r="H2163" t="s">
        <v>3395</v>
      </c>
      <c r="I2163" t="s">
        <v>19</v>
      </c>
      <c r="J2163">
        <v>8.0583205852736495E-10</v>
      </c>
      <c r="K2163">
        <v>0.99307869342879296</v>
      </c>
      <c r="L2163">
        <v>6.9213057653750897E-3</v>
      </c>
    </row>
    <row r="2164" spans="1:12" x14ac:dyDescent="0.2">
      <c r="A2164" t="s">
        <v>3392</v>
      </c>
      <c r="B2164" t="s">
        <v>3393</v>
      </c>
      <c r="C2164" t="s">
        <v>26</v>
      </c>
      <c r="D2164" t="s">
        <v>3036</v>
      </c>
      <c r="E2164" s="1" t="s">
        <v>16</v>
      </c>
      <c r="F2164" t="s">
        <v>10</v>
      </c>
      <c r="G2164" t="s">
        <v>19</v>
      </c>
      <c r="H2164" t="s">
        <v>3396</v>
      </c>
      <c r="I2164" t="s">
        <v>3397</v>
      </c>
      <c r="J2164">
        <v>9.9511570664842507E-31</v>
      </c>
      <c r="K2164">
        <v>1</v>
      </c>
      <c r="L2164">
        <v>1.3985192476872501E-25</v>
      </c>
    </row>
    <row r="2165" spans="1:12" x14ac:dyDescent="0.2">
      <c r="A2165" t="s">
        <v>1795</v>
      </c>
      <c r="B2165" t="s">
        <v>1796</v>
      </c>
      <c r="C2165" t="s">
        <v>14</v>
      </c>
      <c r="D2165" t="s">
        <v>407</v>
      </c>
      <c r="E2165" s="1" t="s">
        <v>16</v>
      </c>
      <c r="F2165" t="s">
        <v>11</v>
      </c>
      <c r="G2165" t="s">
        <v>1797</v>
      </c>
      <c r="H2165" t="s">
        <v>1798</v>
      </c>
      <c r="I2165" t="s">
        <v>1799</v>
      </c>
      <c r="J2165">
        <v>1.84486774480905E-3</v>
      </c>
      <c r="K2165">
        <v>1.9168854776675801E-7</v>
      </c>
      <c r="L2165">
        <v>0.998154940566643</v>
      </c>
    </row>
    <row r="2166" spans="1:12" x14ac:dyDescent="0.2">
      <c r="A2166" t="s">
        <v>1795</v>
      </c>
      <c r="B2166" t="s">
        <v>5091</v>
      </c>
      <c r="C2166" t="s">
        <v>613</v>
      </c>
      <c r="D2166" t="s">
        <v>4127</v>
      </c>
      <c r="E2166" s="1" t="s">
        <v>16</v>
      </c>
      <c r="F2166" t="s">
        <v>11</v>
      </c>
      <c r="G2166" t="s">
        <v>5095</v>
      </c>
      <c r="H2166" t="s">
        <v>5096</v>
      </c>
      <c r="I2166" t="s">
        <v>5097</v>
      </c>
      <c r="J2166">
        <v>3.91410468487071E-5</v>
      </c>
      <c r="K2166">
        <v>1.2025326392065801E-12</v>
      </c>
      <c r="L2166">
        <v>0.99996085895194797</v>
      </c>
    </row>
    <row r="2167" spans="1:12" x14ac:dyDescent="0.2">
      <c r="A2167" t="s">
        <v>1795</v>
      </c>
      <c r="B2167" t="s">
        <v>5091</v>
      </c>
      <c r="C2167" t="s">
        <v>74</v>
      </c>
      <c r="D2167" t="s">
        <v>4127</v>
      </c>
      <c r="E2167" s="1" t="s">
        <v>16</v>
      </c>
      <c r="F2167" t="s">
        <v>11</v>
      </c>
      <c r="G2167" t="s">
        <v>5092</v>
      </c>
      <c r="H2167" t="s">
        <v>5093</v>
      </c>
      <c r="I2167" t="s">
        <v>5094</v>
      </c>
      <c r="J2167">
        <v>1.35135675563402E-5</v>
      </c>
      <c r="K2167">
        <v>3.78979783655032E-9</v>
      </c>
      <c r="L2167">
        <v>0.999986482642646</v>
      </c>
    </row>
    <row r="2168" spans="1:12" x14ac:dyDescent="0.2">
      <c r="A2168" t="s">
        <v>833</v>
      </c>
      <c r="B2168" t="s">
        <v>838</v>
      </c>
      <c r="C2168" t="s">
        <v>14</v>
      </c>
      <c r="D2168" t="s">
        <v>407</v>
      </c>
      <c r="E2168" s="1" t="s">
        <v>16</v>
      </c>
      <c r="F2168" t="s">
        <v>11</v>
      </c>
      <c r="G2168" t="s">
        <v>839</v>
      </c>
      <c r="H2168" t="s">
        <v>840</v>
      </c>
      <c r="I2168" t="s">
        <v>841</v>
      </c>
      <c r="J2168">
        <v>2.2882499677295E-6</v>
      </c>
      <c r="K2168">
        <v>3.3243039231743501E-3</v>
      </c>
      <c r="L2168">
        <v>0.99667340782685798</v>
      </c>
    </row>
    <row r="2169" spans="1:12" x14ac:dyDescent="0.2">
      <c r="A2169" t="s">
        <v>833</v>
      </c>
      <c r="B2169" t="s">
        <v>834</v>
      </c>
      <c r="C2169" t="s">
        <v>14</v>
      </c>
      <c r="D2169" t="s">
        <v>407</v>
      </c>
      <c r="E2169" s="1" t="s">
        <v>16</v>
      </c>
      <c r="F2169" t="s">
        <v>10</v>
      </c>
      <c r="G2169" t="s">
        <v>835</v>
      </c>
      <c r="H2169" t="s">
        <v>836</v>
      </c>
      <c r="I2169" t="s">
        <v>837</v>
      </c>
      <c r="J2169">
        <v>1.6130216501683501E-9</v>
      </c>
      <c r="K2169">
        <v>0.99932908921607499</v>
      </c>
      <c r="L2169">
        <v>6.7090917090325099E-4</v>
      </c>
    </row>
    <row r="2170" spans="1:12" x14ac:dyDescent="0.2">
      <c r="A2170" t="s">
        <v>1156</v>
      </c>
      <c r="B2170" t="s">
        <v>1157</v>
      </c>
      <c r="C2170" t="s">
        <v>14</v>
      </c>
      <c r="D2170" t="s">
        <v>407</v>
      </c>
      <c r="E2170" s="1" t="s">
        <v>16</v>
      </c>
      <c r="F2170" t="s">
        <v>11</v>
      </c>
      <c r="G2170" t="s">
        <v>1158</v>
      </c>
      <c r="H2170" t="s">
        <v>1159</v>
      </c>
      <c r="I2170" t="s">
        <v>1160</v>
      </c>
      <c r="J2170">
        <v>1.9104044367479002E-8</v>
      </c>
      <c r="K2170">
        <v>3.0987872499576899E-3</v>
      </c>
      <c r="L2170">
        <v>0.99690119364599805</v>
      </c>
    </row>
    <row r="2171" spans="1:12" x14ac:dyDescent="0.2">
      <c r="A2171" t="s">
        <v>248</v>
      </c>
      <c r="B2171" t="s">
        <v>249</v>
      </c>
      <c r="C2171" t="s">
        <v>14</v>
      </c>
      <c r="D2171" t="s">
        <v>96</v>
      </c>
      <c r="E2171" s="1" t="s">
        <v>16</v>
      </c>
      <c r="F2171" t="s">
        <v>10</v>
      </c>
      <c r="G2171" t="s">
        <v>19</v>
      </c>
      <c r="H2171" t="s">
        <v>250</v>
      </c>
      <c r="I2171" t="s">
        <v>251</v>
      </c>
      <c r="J2171">
        <v>3.2784205110297698E-22</v>
      </c>
      <c r="K2171">
        <v>1</v>
      </c>
      <c r="L2171">
        <v>1.7665475379618299E-19</v>
      </c>
    </row>
    <row r="2172" spans="1:12" x14ac:dyDescent="0.2">
      <c r="A2172" t="s">
        <v>857</v>
      </c>
      <c r="B2172" t="s">
        <v>5999</v>
      </c>
      <c r="C2172" t="s">
        <v>14</v>
      </c>
      <c r="D2172" t="s">
        <v>5924</v>
      </c>
      <c r="E2172" s="1" t="s">
        <v>16</v>
      </c>
      <c r="F2172" t="s">
        <v>11</v>
      </c>
      <c r="G2172" t="s">
        <v>6000</v>
      </c>
      <c r="H2172" t="s">
        <v>6001</v>
      </c>
      <c r="I2172" t="s">
        <v>6002</v>
      </c>
      <c r="J2172">
        <v>1.07880845520924E-7</v>
      </c>
      <c r="K2172">
        <v>3.2600850260430802E-8</v>
      </c>
      <c r="L2172">
        <v>0.99999985951830395</v>
      </c>
    </row>
    <row r="2173" spans="1:12" x14ac:dyDescent="0.2">
      <c r="A2173" t="s">
        <v>857</v>
      </c>
      <c r="B2173" t="s">
        <v>858</v>
      </c>
      <c r="C2173" t="s">
        <v>14</v>
      </c>
      <c r="D2173" t="s">
        <v>407</v>
      </c>
      <c r="E2173" s="1" t="s">
        <v>16</v>
      </c>
      <c r="F2173" t="s">
        <v>11</v>
      </c>
      <c r="G2173" t="s">
        <v>859</v>
      </c>
      <c r="H2173" t="s">
        <v>860</v>
      </c>
      <c r="I2173" t="s">
        <v>861</v>
      </c>
      <c r="J2173">
        <v>4.5073340042245198E-8</v>
      </c>
      <c r="K2173">
        <v>6.3670904994752805E-4</v>
      </c>
      <c r="L2173">
        <v>0.99936324587671199</v>
      </c>
    </row>
    <row r="2174" spans="1:12" x14ac:dyDescent="0.2">
      <c r="A2174" t="s">
        <v>4984</v>
      </c>
      <c r="B2174" t="s">
        <v>4394</v>
      </c>
      <c r="C2174" t="s">
        <v>660</v>
      </c>
      <c r="D2174" t="s">
        <v>4127</v>
      </c>
      <c r="E2174" s="1" t="s">
        <v>330</v>
      </c>
      <c r="F2174" t="s">
        <v>11</v>
      </c>
      <c r="G2174" t="s">
        <v>4985</v>
      </c>
      <c r="H2174" t="s">
        <v>4986</v>
      </c>
      <c r="I2174" t="s">
        <v>4987</v>
      </c>
      <c r="J2174">
        <v>1.4259806689859901E-9</v>
      </c>
      <c r="K2174">
        <v>3.0231387555274901E-17</v>
      </c>
      <c r="L2174">
        <v>0.999999998574019</v>
      </c>
    </row>
    <row r="2175" spans="1:12" x14ac:dyDescent="0.2">
      <c r="A2175" t="s">
        <v>4176</v>
      </c>
      <c r="B2175" t="s">
        <v>4177</v>
      </c>
      <c r="C2175" t="s">
        <v>14</v>
      </c>
      <c r="D2175" t="s">
        <v>4127</v>
      </c>
      <c r="E2175" s="1" t="s">
        <v>16</v>
      </c>
      <c r="F2175" t="s">
        <v>11</v>
      </c>
      <c r="G2175" t="s">
        <v>4178</v>
      </c>
      <c r="H2175" t="s">
        <v>4179</v>
      </c>
      <c r="I2175" t="s">
        <v>4180</v>
      </c>
      <c r="J2175">
        <v>4.7127813328352898E-2</v>
      </c>
      <c r="K2175">
        <v>4.4548038325590802E-11</v>
      </c>
      <c r="L2175">
        <v>0.95287218662709905</v>
      </c>
    </row>
    <row r="2176" spans="1:12" x14ac:dyDescent="0.2">
      <c r="A2176" t="s">
        <v>4176</v>
      </c>
      <c r="B2176" t="s">
        <v>4177</v>
      </c>
      <c r="C2176" t="s">
        <v>14</v>
      </c>
      <c r="D2176" t="s">
        <v>4127</v>
      </c>
      <c r="E2176" s="1" t="s">
        <v>16</v>
      </c>
      <c r="F2176" t="s">
        <v>11</v>
      </c>
      <c r="G2176" t="s">
        <v>4181</v>
      </c>
      <c r="H2176" t="s">
        <v>4182</v>
      </c>
      <c r="I2176" t="s">
        <v>4183</v>
      </c>
      <c r="J2176">
        <v>2.85798032112067E-7</v>
      </c>
      <c r="K2176">
        <v>9.3877635782527194E-8</v>
      </c>
      <c r="L2176">
        <v>0.99999962032433198</v>
      </c>
    </row>
    <row r="2177" spans="1:12" x14ac:dyDescent="0.2">
      <c r="A2177" t="s">
        <v>4176</v>
      </c>
      <c r="B2177" t="s">
        <v>4177</v>
      </c>
      <c r="C2177" t="s">
        <v>74</v>
      </c>
      <c r="D2177" t="s">
        <v>4127</v>
      </c>
      <c r="E2177" s="1" t="s">
        <v>16</v>
      </c>
      <c r="F2177" t="s">
        <v>11</v>
      </c>
      <c r="G2177" t="s">
        <v>4190</v>
      </c>
      <c r="H2177" t="s">
        <v>4191</v>
      </c>
      <c r="I2177" t="s">
        <v>4192</v>
      </c>
      <c r="J2177">
        <v>7.2584299303376599E-8</v>
      </c>
      <c r="K2177">
        <v>2.7122823032031299E-9</v>
      </c>
      <c r="L2177">
        <v>0.99999992470341803</v>
      </c>
    </row>
    <row r="2178" spans="1:12" x14ac:dyDescent="0.2">
      <c r="A2178" t="s">
        <v>4176</v>
      </c>
      <c r="B2178" t="s">
        <v>4177</v>
      </c>
      <c r="C2178" t="s">
        <v>74</v>
      </c>
      <c r="D2178" t="s">
        <v>4127</v>
      </c>
      <c r="E2178" s="1" t="s">
        <v>16</v>
      </c>
      <c r="F2178" t="s">
        <v>11</v>
      </c>
      <c r="G2178" t="s">
        <v>4187</v>
      </c>
      <c r="H2178" t="s">
        <v>4188</v>
      </c>
      <c r="I2178" t="s">
        <v>4189</v>
      </c>
      <c r="J2178">
        <v>3.5354191159083903E-8</v>
      </c>
      <c r="K2178">
        <v>6.8271179181726904E-11</v>
      </c>
      <c r="L2178">
        <v>0.99999996457753804</v>
      </c>
    </row>
    <row r="2179" spans="1:12" x14ac:dyDescent="0.2">
      <c r="A2179" t="s">
        <v>4176</v>
      </c>
      <c r="B2179" t="s">
        <v>4177</v>
      </c>
      <c r="C2179" t="s">
        <v>14</v>
      </c>
      <c r="D2179" t="s">
        <v>4127</v>
      </c>
      <c r="E2179" s="1" t="s">
        <v>16</v>
      </c>
      <c r="F2179" t="s">
        <v>11</v>
      </c>
      <c r="G2179" t="s">
        <v>4184</v>
      </c>
      <c r="H2179" t="s">
        <v>4185</v>
      </c>
      <c r="I2179" t="s">
        <v>4186</v>
      </c>
      <c r="J2179">
        <v>1.10170367891863E-9</v>
      </c>
      <c r="K2179">
        <v>9.8890037943502198E-6</v>
      </c>
      <c r="L2179">
        <v>0.99999010989450199</v>
      </c>
    </row>
    <row r="2180" spans="1:12" x14ac:dyDescent="0.2">
      <c r="A2180" t="s">
        <v>128</v>
      </c>
      <c r="B2180" t="s">
        <v>129</v>
      </c>
      <c r="C2180" t="s">
        <v>14</v>
      </c>
      <c r="D2180" t="s">
        <v>96</v>
      </c>
      <c r="E2180" s="1" t="s">
        <v>16</v>
      </c>
      <c r="F2180" t="s">
        <v>10</v>
      </c>
      <c r="G2180" t="s">
        <v>19</v>
      </c>
      <c r="H2180" t="s">
        <v>130</v>
      </c>
      <c r="I2180" t="s">
        <v>131</v>
      </c>
      <c r="J2180">
        <v>1.6918997495239501E-29</v>
      </c>
      <c r="K2180">
        <v>1</v>
      </c>
      <c r="L2180">
        <v>3.6345904711649299E-33</v>
      </c>
    </row>
    <row r="2181" spans="1:12" x14ac:dyDescent="0.2">
      <c r="A2181" t="s">
        <v>5520</v>
      </c>
      <c r="B2181" t="s">
        <v>5525</v>
      </c>
      <c r="C2181" t="s">
        <v>14</v>
      </c>
      <c r="D2181" t="s">
        <v>4127</v>
      </c>
      <c r="E2181" s="1" t="s">
        <v>16</v>
      </c>
      <c r="F2181" t="s">
        <v>11</v>
      </c>
      <c r="G2181" t="s">
        <v>5526</v>
      </c>
      <c r="H2181" t="s">
        <v>5527</v>
      </c>
      <c r="I2181" t="s">
        <v>5528</v>
      </c>
      <c r="J2181">
        <v>4.5400122571115598E-4</v>
      </c>
      <c r="K2181">
        <v>1.30085640763407E-8</v>
      </c>
      <c r="L2181">
        <v>0.99954598576572495</v>
      </c>
    </row>
    <row r="2182" spans="1:12" x14ac:dyDescent="0.2">
      <c r="A2182" t="s">
        <v>5520</v>
      </c>
      <c r="B2182" t="s">
        <v>8816</v>
      </c>
      <c r="C2182" t="s">
        <v>14</v>
      </c>
      <c r="D2182" t="s">
        <v>8766</v>
      </c>
      <c r="E2182" s="1" t="s">
        <v>16</v>
      </c>
      <c r="F2182" t="s">
        <v>11</v>
      </c>
      <c r="G2182" t="s">
        <v>8817</v>
      </c>
      <c r="H2182" t="s">
        <v>8818</v>
      </c>
      <c r="I2182" t="s">
        <v>8819</v>
      </c>
      <c r="J2182">
        <v>2.23126975930169E-5</v>
      </c>
      <c r="K2182">
        <v>1.13678451659218E-6</v>
      </c>
      <c r="L2182">
        <v>0.99997655051789003</v>
      </c>
    </row>
    <row r="2183" spans="1:12" x14ac:dyDescent="0.2">
      <c r="A2183" t="s">
        <v>5520</v>
      </c>
      <c r="B2183" t="s">
        <v>5521</v>
      </c>
      <c r="C2183" t="s">
        <v>14</v>
      </c>
      <c r="D2183" t="s">
        <v>4127</v>
      </c>
      <c r="E2183" s="1" t="s">
        <v>16</v>
      </c>
      <c r="F2183" t="s">
        <v>11</v>
      </c>
      <c r="G2183" t="s">
        <v>5522</v>
      </c>
      <c r="H2183" t="s">
        <v>5523</v>
      </c>
      <c r="I2183" t="s">
        <v>5524</v>
      </c>
      <c r="J2183">
        <v>2.2260973249926699E-5</v>
      </c>
      <c r="K2183">
        <v>6.5457357952913203E-12</v>
      </c>
      <c r="L2183">
        <v>0.99997773902020404</v>
      </c>
    </row>
    <row r="2184" spans="1:12" x14ac:dyDescent="0.2">
      <c r="A2184" t="s">
        <v>5520</v>
      </c>
      <c r="B2184" t="s">
        <v>5529</v>
      </c>
      <c r="C2184" t="s">
        <v>14</v>
      </c>
      <c r="D2184" t="s">
        <v>4127</v>
      </c>
      <c r="E2184" s="1" t="s">
        <v>16</v>
      </c>
      <c r="F2184" t="s">
        <v>11</v>
      </c>
      <c r="G2184" t="s">
        <v>5530</v>
      </c>
      <c r="H2184" t="s">
        <v>5531</v>
      </c>
      <c r="I2184" t="s">
        <v>5532</v>
      </c>
      <c r="J2184">
        <v>4.9023951153166702E-8</v>
      </c>
      <c r="K2184">
        <v>1.2979960272402899E-10</v>
      </c>
      <c r="L2184">
        <v>0.99999995084624904</v>
      </c>
    </row>
    <row r="2185" spans="1:12" x14ac:dyDescent="0.2">
      <c r="A2185" t="s">
        <v>5520</v>
      </c>
      <c r="B2185" t="s">
        <v>5533</v>
      </c>
      <c r="C2185" t="s">
        <v>14</v>
      </c>
      <c r="D2185" t="s">
        <v>4127</v>
      </c>
      <c r="E2185" s="1" t="s">
        <v>16</v>
      </c>
      <c r="F2185" t="s">
        <v>11</v>
      </c>
      <c r="G2185" t="s">
        <v>5531</v>
      </c>
      <c r="H2185" t="s">
        <v>5534</v>
      </c>
      <c r="I2185" t="s">
        <v>5535</v>
      </c>
      <c r="J2185">
        <v>4.8554975968248797E-8</v>
      </c>
      <c r="K2185">
        <v>5.3581908241751102E-11</v>
      </c>
      <c r="L2185">
        <v>0.99999995139144204</v>
      </c>
    </row>
    <row r="2186" spans="1:12" x14ac:dyDescent="0.2">
      <c r="A2186" t="s">
        <v>5520</v>
      </c>
      <c r="B2186" t="s">
        <v>5525</v>
      </c>
      <c r="C2186" t="s">
        <v>14</v>
      </c>
      <c r="D2186" t="s">
        <v>4127</v>
      </c>
      <c r="E2186" s="1" t="s">
        <v>330</v>
      </c>
      <c r="F2186" t="s">
        <v>11</v>
      </c>
      <c r="G2186" t="s">
        <v>5536</v>
      </c>
      <c r="H2186" t="s">
        <v>5537</v>
      </c>
      <c r="I2186" t="s">
        <v>5538</v>
      </c>
      <c r="J2186">
        <v>5.6467556711502095E-10</v>
      </c>
      <c r="K2186">
        <v>1.75029612039296E-19</v>
      </c>
      <c r="L2186">
        <v>0.99999999943532403</v>
      </c>
    </row>
    <row r="2187" spans="1:12" x14ac:dyDescent="0.2">
      <c r="A2187" t="s">
        <v>3566</v>
      </c>
      <c r="B2187" t="s">
        <v>9039</v>
      </c>
      <c r="C2187" t="s">
        <v>74</v>
      </c>
      <c r="D2187" t="s">
        <v>8821</v>
      </c>
      <c r="E2187" s="1" t="s">
        <v>16</v>
      </c>
      <c r="F2187" t="s">
        <v>11</v>
      </c>
      <c r="G2187" t="s">
        <v>9040</v>
      </c>
      <c r="H2187" t="s">
        <v>9041</v>
      </c>
      <c r="I2187" t="s">
        <v>9042</v>
      </c>
      <c r="J2187">
        <v>0.36859464442242401</v>
      </c>
      <c r="K2187">
        <v>2.15160405570763E-7</v>
      </c>
      <c r="L2187">
        <v>0.63140514041717</v>
      </c>
    </row>
    <row r="2188" spans="1:12" x14ac:dyDescent="0.2">
      <c r="A2188" t="s">
        <v>3566</v>
      </c>
      <c r="B2188" t="s">
        <v>3567</v>
      </c>
      <c r="C2188" t="s">
        <v>14</v>
      </c>
      <c r="D2188" t="s">
        <v>3036</v>
      </c>
      <c r="E2188" s="1" t="s">
        <v>16</v>
      </c>
      <c r="F2188" t="s">
        <v>11</v>
      </c>
      <c r="G2188" t="s">
        <v>3568</v>
      </c>
      <c r="H2188" t="s">
        <v>3569</v>
      </c>
      <c r="I2188" t="s">
        <v>3570</v>
      </c>
      <c r="J2188">
        <v>5.8581388878340899E-11</v>
      </c>
      <c r="K2188">
        <v>1.0155636865618E-3</v>
      </c>
      <c r="L2188">
        <v>0.998984436254857</v>
      </c>
    </row>
    <row r="2189" spans="1:12" x14ac:dyDescent="0.2">
      <c r="A2189" t="s">
        <v>3188</v>
      </c>
      <c r="B2189" t="s">
        <v>3189</v>
      </c>
      <c r="C2189" t="s">
        <v>74</v>
      </c>
      <c r="D2189" t="s">
        <v>3036</v>
      </c>
      <c r="E2189" s="1" t="s">
        <v>16</v>
      </c>
      <c r="F2189" t="s">
        <v>11</v>
      </c>
      <c r="G2189" t="s">
        <v>3190</v>
      </c>
      <c r="H2189" t="s">
        <v>3191</v>
      </c>
      <c r="I2189" t="s">
        <v>3192</v>
      </c>
      <c r="J2189">
        <v>1.5200124811795199E-9</v>
      </c>
      <c r="K2189">
        <v>5.0003266195540497E-6</v>
      </c>
      <c r="L2189">
        <v>0.99999499815336801</v>
      </c>
    </row>
    <row r="2190" spans="1:12" x14ac:dyDescent="0.2">
      <c r="A2190" t="s">
        <v>2247</v>
      </c>
      <c r="B2190" t="s">
        <v>2252</v>
      </c>
      <c r="C2190" t="s">
        <v>74</v>
      </c>
      <c r="D2190" t="s">
        <v>407</v>
      </c>
      <c r="E2190" s="1" t="s">
        <v>16</v>
      </c>
      <c r="F2190" t="s">
        <v>11</v>
      </c>
      <c r="G2190" t="s">
        <v>2253</v>
      </c>
      <c r="H2190" t="s">
        <v>2254</v>
      </c>
      <c r="I2190" t="s">
        <v>2255</v>
      </c>
      <c r="J2190">
        <v>0.312209880874532</v>
      </c>
      <c r="K2190">
        <v>1.15901696038789E-5</v>
      </c>
      <c r="L2190">
        <v>0.687778528955864</v>
      </c>
    </row>
    <row r="2191" spans="1:12" x14ac:dyDescent="0.2">
      <c r="A2191" t="s">
        <v>2247</v>
      </c>
      <c r="B2191" t="s">
        <v>6234</v>
      </c>
      <c r="C2191" t="s">
        <v>74</v>
      </c>
      <c r="D2191" t="s">
        <v>5924</v>
      </c>
      <c r="E2191" s="1" t="s">
        <v>16</v>
      </c>
      <c r="F2191" t="s">
        <v>11</v>
      </c>
      <c r="G2191" t="s">
        <v>6235</v>
      </c>
      <c r="H2191" t="s">
        <v>6236</v>
      </c>
      <c r="I2191" t="s">
        <v>6237</v>
      </c>
      <c r="J2191">
        <v>4.2787484260748299E-4</v>
      </c>
      <c r="K2191">
        <v>2.3133043772602899E-6</v>
      </c>
      <c r="L2191">
        <v>0.99956981185301497</v>
      </c>
    </row>
    <row r="2192" spans="1:12" x14ac:dyDescent="0.2">
      <c r="A2192" t="s">
        <v>2247</v>
      </c>
      <c r="B2192" t="s">
        <v>2248</v>
      </c>
      <c r="C2192" t="s">
        <v>74</v>
      </c>
      <c r="D2192" t="s">
        <v>407</v>
      </c>
      <c r="E2192" s="1" t="s">
        <v>16</v>
      </c>
      <c r="F2192" t="s">
        <v>11</v>
      </c>
      <c r="G2192" t="s">
        <v>2249</v>
      </c>
      <c r="H2192" t="s">
        <v>2250</v>
      </c>
      <c r="I2192" t="s">
        <v>2251</v>
      </c>
      <c r="J2192">
        <v>2.8152181012768299E-5</v>
      </c>
      <c r="K2192">
        <v>7.3233360044190395E-7</v>
      </c>
      <c r="L2192">
        <v>0.99997111548538697</v>
      </c>
    </row>
    <row r="2193" spans="1:12" x14ac:dyDescent="0.2">
      <c r="A2193" t="s">
        <v>2247</v>
      </c>
      <c r="B2193" t="s">
        <v>2837</v>
      </c>
      <c r="C2193" t="s">
        <v>74</v>
      </c>
      <c r="D2193" t="s">
        <v>2780</v>
      </c>
      <c r="E2193" s="1" t="s">
        <v>16</v>
      </c>
      <c r="F2193" t="s">
        <v>11</v>
      </c>
      <c r="G2193" t="s">
        <v>2254</v>
      </c>
      <c r="H2193" t="s">
        <v>2838</v>
      </c>
      <c r="I2193" t="s">
        <v>2839</v>
      </c>
      <c r="J2193">
        <v>2.66252831572434E-6</v>
      </c>
      <c r="K2193">
        <v>1.03715881718665E-5</v>
      </c>
      <c r="L2193">
        <v>0.99998696588351199</v>
      </c>
    </row>
    <row r="2194" spans="1:12" x14ac:dyDescent="0.2">
      <c r="A2194" t="s">
        <v>2247</v>
      </c>
      <c r="B2194" t="s">
        <v>2834</v>
      </c>
      <c r="C2194" t="s">
        <v>74</v>
      </c>
      <c r="D2194" t="s">
        <v>2780</v>
      </c>
      <c r="E2194" s="1" t="s">
        <v>16</v>
      </c>
      <c r="F2194" t="s">
        <v>11</v>
      </c>
      <c r="G2194" t="s">
        <v>2835</v>
      </c>
      <c r="H2194" t="s">
        <v>2249</v>
      </c>
      <c r="I2194" t="s">
        <v>2836</v>
      </c>
      <c r="J2194">
        <v>8.1406696579297E-7</v>
      </c>
      <c r="K2194">
        <v>3.74872966004018E-8</v>
      </c>
      <c r="L2194">
        <v>0.99999914844573801</v>
      </c>
    </row>
    <row r="2195" spans="1:12" x14ac:dyDescent="0.2">
      <c r="A2195" t="s">
        <v>2247</v>
      </c>
      <c r="B2195" t="s">
        <v>2903</v>
      </c>
      <c r="C2195" t="s">
        <v>74</v>
      </c>
      <c r="D2195" t="s">
        <v>2860</v>
      </c>
      <c r="E2195" s="1" t="s">
        <v>16</v>
      </c>
      <c r="F2195" t="s">
        <v>11</v>
      </c>
      <c r="G2195" t="s">
        <v>2904</v>
      </c>
      <c r="H2195" t="s">
        <v>2905</v>
      </c>
      <c r="I2195" t="s">
        <v>2906</v>
      </c>
      <c r="J2195">
        <v>1.3191732294908499E-7</v>
      </c>
      <c r="K2195">
        <v>4.3139052490427699E-8</v>
      </c>
      <c r="L2195">
        <v>0.99999982494362505</v>
      </c>
    </row>
    <row r="2196" spans="1:12" x14ac:dyDescent="0.2">
      <c r="A2196" t="s">
        <v>3621</v>
      </c>
      <c r="B2196" t="s">
        <v>3622</v>
      </c>
      <c r="C2196" t="s">
        <v>14</v>
      </c>
      <c r="D2196" t="s">
        <v>3036</v>
      </c>
      <c r="E2196" s="1" t="s">
        <v>16</v>
      </c>
      <c r="F2196" t="s">
        <v>10</v>
      </c>
      <c r="G2196" t="s">
        <v>3623</v>
      </c>
      <c r="H2196" t="s">
        <v>3624</v>
      </c>
      <c r="I2196" t="s">
        <v>3625</v>
      </c>
      <c r="J2196">
        <v>9.6802257165515799E-11</v>
      </c>
      <c r="K2196">
        <v>0.99915171926468604</v>
      </c>
      <c r="L2196">
        <v>8.4828063851120396E-4</v>
      </c>
    </row>
    <row r="2197" spans="1:12" x14ac:dyDescent="0.2">
      <c r="A2197" t="s">
        <v>24</v>
      </c>
      <c r="B2197" t="s">
        <v>3089</v>
      </c>
      <c r="C2197" t="s">
        <v>26</v>
      </c>
      <c r="D2197" t="s">
        <v>3036</v>
      </c>
      <c r="E2197" s="1" t="s">
        <v>16</v>
      </c>
      <c r="F2197" t="s">
        <v>10</v>
      </c>
      <c r="G2197" t="s">
        <v>19</v>
      </c>
      <c r="H2197" t="s">
        <v>27</v>
      </c>
      <c r="I2197" t="s">
        <v>3090</v>
      </c>
      <c r="J2197">
        <v>2.7325730440103401E-7</v>
      </c>
      <c r="K2197">
        <v>0.98159299102234499</v>
      </c>
      <c r="L2197">
        <v>1.84067357203502E-2</v>
      </c>
    </row>
    <row r="2198" spans="1:12" x14ac:dyDescent="0.2">
      <c r="A2198" t="s">
        <v>24</v>
      </c>
      <c r="B2198" t="s">
        <v>25</v>
      </c>
      <c r="C2198" t="s">
        <v>26</v>
      </c>
      <c r="D2198" t="s">
        <v>15</v>
      </c>
      <c r="E2198" s="1" t="s">
        <v>16</v>
      </c>
      <c r="F2198" t="s">
        <v>10</v>
      </c>
      <c r="G2198" t="s">
        <v>30</v>
      </c>
      <c r="H2198" t="s">
        <v>31</v>
      </c>
      <c r="I2198" t="s">
        <v>32</v>
      </c>
      <c r="J2198">
        <v>1.2076271504628501E-7</v>
      </c>
      <c r="K2198">
        <v>0.91460067048978499</v>
      </c>
      <c r="L2198">
        <v>8.5399208747500094E-2</v>
      </c>
    </row>
    <row r="2199" spans="1:12" x14ac:dyDescent="0.2">
      <c r="A2199" t="s">
        <v>24</v>
      </c>
      <c r="B2199" t="s">
        <v>25</v>
      </c>
      <c r="C2199" t="s">
        <v>26</v>
      </c>
      <c r="D2199" t="s">
        <v>15</v>
      </c>
      <c r="E2199" s="1" t="s">
        <v>16</v>
      </c>
      <c r="F2199" t="s">
        <v>10</v>
      </c>
      <c r="G2199" t="s">
        <v>27</v>
      </c>
      <c r="H2199" t="s">
        <v>28</v>
      </c>
      <c r="I2199" t="s">
        <v>29</v>
      </c>
      <c r="J2199">
        <v>5.6152885943039903E-8</v>
      </c>
      <c r="K2199">
        <v>0.62594947587543304</v>
      </c>
      <c r="L2199">
        <v>0.37405046797168101</v>
      </c>
    </row>
    <row r="2200" spans="1:12" x14ac:dyDescent="0.2">
      <c r="A2200" t="s">
        <v>24</v>
      </c>
      <c r="B2200" t="s">
        <v>3091</v>
      </c>
      <c r="C2200" t="s">
        <v>26</v>
      </c>
      <c r="D2200" t="s">
        <v>3036</v>
      </c>
      <c r="E2200" s="1" t="s">
        <v>16</v>
      </c>
      <c r="F2200" t="s">
        <v>11</v>
      </c>
      <c r="G2200" t="s">
        <v>19</v>
      </c>
      <c r="H2200" t="s">
        <v>3092</v>
      </c>
      <c r="I2200" t="s">
        <v>3093</v>
      </c>
      <c r="J2200">
        <v>3.6757518323895297E-8</v>
      </c>
      <c r="K2200">
        <v>4.9944326993400999E-5</v>
      </c>
      <c r="L2200">
        <v>0.99995001891548796</v>
      </c>
    </row>
    <row r="2201" spans="1:12" x14ac:dyDescent="0.2">
      <c r="A2201" t="s">
        <v>1696</v>
      </c>
      <c r="B2201" t="s">
        <v>1697</v>
      </c>
      <c r="C2201" t="s">
        <v>14</v>
      </c>
      <c r="D2201" t="s">
        <v>407</v>
      </c>
      <c r="E2201" s="1" t="s">
        <v>16</v>
      </c>
      <c r="F2201" t="s">
        <v>11</v>
      </c>
      <c r="G2201" t="s">
        <v>1698</v>
      </c>
      <c r="H2201" t="s">
        <v>1699</v>
      </c>
      <c r="I2201" t="s">
        <v>1700</v>
      </c>
      <c r="J2201">
        <v>2.43119136215017E-4</v>
      </c>
      <c r="K2201">
        <v>7.5761217555137802E-8</v>
      </c>
      <c r="L2201">
        <v>0.99975680510256704</v>
      </c>
    </row>
    <row r="2202" spans="1:12" x14ac:dyDescent="0.2">
      <c r="A2202" t="s">
        <v>3133</v>
      </c>
      <c r="B2202" t="s">
        <v>3134</v>
      </c>
      <c r="C2202" t="s">
        <v>14</v>
      </c>
      <c r="D2202" t="s">
        <v>3036</v>
      </c>
      <c r="E2202" s="1" t="s">
        <v>16</v>
      </c>
      <c r="F2202" t="s">
        <v>10</v>
      </c>
      <c r="G2202" t="s">
        <v>19</v>
      </c>
      <c r="H2202" t="s">
        <v>3135</v>
      </c>
      <c r="I2202" t="s">
        <v>19</v>
      </c>
      <c r="J2202">
        <v>1.52580257329677E-15</v>
      </c>
      <c r="K2202">
        <v>0.99999999999476896</v>
      </c>
      <c r="L2202">
        <v>5.2291358613171197E-12</v>
      </c>
    </row>
    <row r="2203" spans="1:12" x14ac:dyDescent="0.2">
      <c r="A2203" t="s">
        <v>1506</v>
      </c>
      <c r="B2203" t="s">
        <v>1507</v>
      </c>
      <c r="C2203" t="s">
        <v>14</v>
      </c>
      <c r="D2203" t="s">
        <v>407</v>
      </c>
      <c r="E2203" s="1" t="s">
        <v>16</v>
      </c>
      <c r="F2203" t="s">
        <v>11</v>
      </c>
      <c r="G2203" t="s">
        <v>19</v>
      </c>
      <c r="H2203" t="s">
        <v>1508</v>
      </c>
      <c r="I2203" t="s">
        <v>1509</v>
      </c>
      <c r="J2203">
        <v>2.13070920283754E-5</v>
      </c>
      <c r="K2203">
        <v>2.03982085049784E-3</v>
      </c>
      <c r="L2203">
        <v>0.997938872057473</v>
      </c>
    </row>
    <row r="2204" spans="1:12" x14ac:dyDescent="0.2">
      <c r="A2204" t="s">
        <v>4066</v>
      </c>
      <c r="B2204">
        <v>613001</v>
      </c>
      <c r="C2204" t="s">
        <v>660</v>
      </c>
      <c r="D2204" t="s">
        <v>3906</v>
      </c>
      <c r="E2204" s="1" t="s">
        <v>16</v>
      </c>
      <c r="F2204" t="s">
        <v>9</v>
      </c>
      <c r="G2204" t="s">
        <v>19</v>
      </c>
      <c r="H2204" t="s">
        <v>4067</v>
      </c>
      <c r="I2204" t="s">
        <v>4068</v>
      </c>
      <c r="J2204">
        <v>0.62581606088183295</v>
      </c>
      <c r="K2204">
        <v>5.6300067853873196E-9</v>
      </c>
      <c r="L2204">
        <v>0.37418393348815998</v>
      </c>
    </row>
    <row r="2205" spans="1:12" x14ac:dyDescent="0.2">
      <c r="A2205" t="s">
        <v>3269</v>
      </c>
      <c r="B2205" t="s">
        <v>3274</v>
      </c>
      <c r="C2205" t="s">
        <v>26</v>
      </c>
      <c r="D2205" t="s">
        <v>3036</v>
      </c>
      <c r="E2205" s="1" t="s">
        <v>16</v>
      </c>
      <c r="F2205" t="s">
        <v>10</v>
      </c>
      <c r="G2205" t="s">
        <v>3272</v>
      </c>
      <c r="H2205" t="s">
        <v>3275</v>
      </c>
      <c r="I2205" t="s">
        <v>3276</v>
      </c>
      <c r="J2205">
        <v>2.59351353219101E-10</v>
      </c>
      <c r="K2205">
        <v>0.96648088897032103</v>
      </c>
      <c r="L2205">
        <v>3.3519110770327799E-2</v>
      </c>
    </row>
    <row r="2206" spans="1:12" x14ac:dyDescent="0.2">
      <c r="A2206" t="s">
        <v>3269</v>
      </c>
      <c r="B2206" t="s">
        <v>3274</v>
      </c>
      <c r="C2206" t="s">
        <v>4</v>
      </c>
      <c r="D2206" t="s">
        <v>3036</v>
      </c>
      <c r="E2206" s="1" t="s">
        <v>330</v>
      </c>
      <c r="F2206" t="s">
        <v>11</v>
      </c>
      <c r="G2206" t="s">
        <v>3277</v>
      </c>
      <c r="H2206" t="s">
        <v>3278</v>
      </c>
      <c r="I2206" t="s">
        <v>3279</v>
      </c>
      <c r="J2206">
        <v>9.0396842576678101E-13</v>
      </c>
      <c r="K2206">
        <v>6.8557390213251E-11</v>
      </c>
      <c r="L2206">
        <v>0.99999999993053901</v>
      </c>
    </row>
    <row r="2207" spans="1:12" x14ac:dyDescent="0.2">
      <c r="A2207" t="s">
        <v>3269</v>
      </c>
      <c r="B2207" t="s">
        <v>3270</v>
      </c>
      <c r="C2207" t="s">
        <v>26</v>
      </c>
      <c r="D2207" t="s">
        <v>3036</v>
      </c>
      <c r="E2207" s="1" t="s">
        <v>16</v>
      </c>
      <c r="F2207" t="s">
        <v>10</v>
      </c>
      <c r="G2207" t="s">
        <v>3271</v>
      </c>
      <c r="H2207" t="s">
        <v>3272</v>
      </c>
      <c r="I2207" t="s">
        <v>3273</v>
      </c>
      <c r="J2207">
        <v>1.8453644413221799E-18</v>
      </c>
      <c r="K2207">
        <v>0.99999999689641195</v>
      </c>
      <c r="L2207">
        <v>3.1035882309048899E-9</v>
      </c>
    </row>
    <row r="2208" spans="1:12" x14ac:dyDescent="0.2">
      <c r="A2208" t="s">
        <v>195</v>
      </c>
      <c r="B2208" t="s">
        <v>196</v>
      </c>
      <c r="C2208" t="s">
        <v>14</v>
      </c>
      <c r="D2208" t="s">
        <v>96</v>
      </c>
      <c r="E2208" s="1" t="s">
        <v>16</v>
      </c>
      <c r="F2208" t="s">
        <v>10</v>
      </c>
      <c r="G2208" t="s">
        <v>197</v>
      </c>
      <c r="H2208" t="s">
        <v>198</v>
      </c>
      <c r="I2208" t="s">
        <v>19</v>
      </c>
      <c r="J2208">
        <v>1.4162032366127701E-19</v>
      </c>
      <c r="K2208">
        <v>0.99999999999999001</v>
      </c>
      <c r="L2208">
        <v>1.0080021890555699E-14</v>
      </c>
    </row>
    <row r="2209" spans="1:12" x14ac:dyDescent="0.2">
      <c r="A2209" t="s">
        <v>2627</v>
      </c>
      <c r="B2209" t="s">
        <v>2644</v>
      </c>
      <c r="C2209" t="s">
        <v>74</v>
      </c>
      <c r="D2209" t="s">
        <v>407</v>
      </c>
      <c r="E2209" s="1" t="s">
        <v>16</v>
      </c>
      <c r="F2209" t="s">
        <v>11</v>
      </c>
      <c r="G2209" t="s">
        <v>2645</v>
      </c>
      <c r="H2209" t="s">
        <v>2646</v>
      </c>
      <c r="I2209" t="s">
        <v>2647</v>
      </c>
      <c r="J2209">
        <v>9.4424294406141206E-5</v>
      </c>
      <c r="K2209">
        <v>4.9788206649001199E-8</v>
      </c>
      <c r="L2209">
        <v>0.99990552591738702</v>
      </c>
    </row>
    <row r="2210" spans="1:12" x14ac:dyDescent="0.2">
      <c r="A2210" t="s">
        <v>2627</v>
      </c>
      <c r="B2210" t="s">
        <v>2641</v>
      </c>
      <c r="C2210" t="s">
        <v>74</v>
      </c>
      <c r="D2210" t="s">
        <v>407</v>
      </c>
      <c r="E2210" s="1" t="s">
        <v>16</v>
      </c>
      <c r="F2210" t="s">
        <v>11</v>
      </c>
      <c r="G2210" t="s">
        <v>19</v>
      </c>
      <c r="H2210" t="s">
        <v>2642</v>
      </c>
      <c r="I2210" t="s">
        <v>2643</v>
      </c>
      <c r="J2210">
        <v>2.7369377299485498E-6</v>
      </c>
      <c r="K2210">
        <v>9.40543397010109E-6</v>
      </c>
      <c r="L2210">
        <v>0.9999878576283</v>
      </c>
    </row>
    <row r="2211" spans="1:12" x14ac:dyDescent="0.2">
      <c r="A2211" t="s">
        <v>2627</v>
      </c>
      <c r="B2211" t="s">
        <v>2632</v>
      </c>
      <c r="C2211" t="s">
        <v>74</v>
      </c>
      <c r="D2211" t="s">
        <v>407</v>
      </c>
      <c r="E2211" s="1" t="s">
        <v>16</v>
      </c>
      <c r="F2211" t="s">
        <v>11</v>
      </c>
      <c r="G2211" t="s">
        <v>19</v>
      </c>
      <c r="H2211" t="s">
        <v>2633</v>
      </c>
      <c r="I2211" t="s">
        <v>2634</v>
      </c>
      <c r="J2211">
        <v>2.2459603503055402E-6</v>
      </c>
      <c r="K2211">
        <v>6.4576624814479699E-7</v>
      </c>
      <c r="L2211">
        <v>0.99999710827340205</v>
      </c>
    </row>
    <row r="2212" spans="1:12" x14ac:dyDescent="0.2">
      <c r="A2212" t="s">
        <v>2627</v>
      </c>
      <c r="B2212" t="s">
        <v>2635</v>
      </c>
      <c r="C2212" t="s">
        <v>74</v>
      </c>
      <c r="D2212" t="s">
        <v>407</v>
      </c>
      <c r="E2212" s="1" t="s">
        <v>16</v>
      </c>
      <c r="F2212" t="s">
        <v>11</v>
      </c>
      <c r="G2212" t="s">
        <v>19</v>
      </c>
      <c r="H2212" t="s">
        <v>2636</v>
      </c>
      <c r="I2212" t="s">
        <v>2637</v>
      </c>
      <c r="J2212">
        <v>9.0343824239980699E-7</v>
      </c>
      <c r="K2212">
        <v>2.9372381204059598E-6</v>
      </c>
      <c r="L2212">
        <v>0.99999615932363695</v>
      </c>
    </row>
    <row r="2213" spans="1:12" x14ac:dyDescent="0.2">
      <c r="A2213" t="s">
        <v>2627</v>
      </c>
      <c r="B2213" t="s">
        <v>2648</v>
      </c>
      <c r="C2213" t="s">
        <v>74</v>
      </c>
      <c r="D2213" t="s">
        <v>407</v>
      </c>
      <c r="E2213" s="1" t="s">
        <v>16</v>
      </c>
      <c r="F2213" t="s">
        <v>11</v>
      </c>
      <c r="G2213" t="s">
        <v>19</v>
      </c>
      <c r="H2213" t="s">
        <v>2649</v>
      </c>
      <c r="I2213" t="s">
        <v>2650</v>
      </c>
      <c r="J2213">
        <v>8.9670899015228395E-7</v>
      </c>
      <c r="K2213">
        <v>5.6921170552800298E-6</v>
      </c>
      <c r="L2213">
        <v>0.99999341117395502</v>
      </c>
    </row>
    <row r="2214" spans="1:12" x14ac:dyDescent="0.2">
      <c r="A2214" t="s">
        <v>2627</v>
      </c>
      <c r="B2214" t="s">
        <v>2638</v>
      </c>
      <c r="C2214" t="s">
        <v>74</v>
      </c>
      <c r="D2214" t="s">
        <v>407</v>
      </c>
      <c r="E2214" s="1" t="s">
        <v>16</v>
      </c>
      <c r="F2214" t="s">
        <v>11</v>
      </c>
      <c r="G2214" t="s">
        <v>19</v>
      </c>
      <c r="H2214" t="s">
        <v>2639</v>
      </c>
      <c r="I2214" t="s">
        <v>2640</v>
      </c>
      <c r="J2214">
        <v>6.4474201381266002E-7</v>
      </c>
      <c r="K2214">
        <v>4.9794480057319903E-6</v>
      </c>
      <c r="L2214">
        <v>0.99999437580997996</v>
      </c>
    </row>
    <row r="2215" spans="1:12" x14ac:dyDescent="0.2">
      <c r="A2215" t="s">
        <v>2627</v>
      </c>
      <c r="B2215" t="s">
        <v>2628</v>
      </c>
      <c r="C2215" t="s">
        <v>14</v>
      </c>
      <c r="D2215" t="s">
        <v>407</v>
      </c>
      <c r="E2215" s="1" t="s">
        <v>16</v>
      </c>
      <c r="F2215" t="s">
        <v>11</v>
      </c>
      <c r="G2215" t="s">
        <v>2629</v>
      </c>
      <c r="H2215" t="s">
        <v>2630</v>
      </c>
      <c r="I2215" t="s">
        <v>2631</v>
      </c>
      <c r="J2215">
        <v>6.1758995535097195E-8</v>
      </c>
      <c r="K2215">
        <v>1.04260841353494E-2</v>
      </c>
      <c r="L2215">
        <v>0.98957385410565502</v>
      </c>
    </row>
    <row r="2216" spans="1:12" x14ac:dyDescent="0.2">
      <c r="A2216" t="s">
        <v>1399</v>
      </c>
      <c r="B2216" t="s">
        <v>1400</v>
      </c>
      <c r="C2216" t="s">
        <v>14</v>
      </c>
      <c r="D2216" t="s">
        <v>407</v>
      </c>
      <c r="E2216" s="1" t="s">
        <v>16</v>
      </c>
      <c r="F2216" t="s">
        <v>11</v>
      </c>
      <c r="G2216" t="s">
        <v>1401</v>
      </c>
      <c r="H2216" t="s">
        <v>1402</v>
      </c>
      <c r="I2216" t="s">
        <v>1403</v>
      </c>
      <c r="J2216">
        <v>5.0635351660420502E-5</v>
      </c>
      <c r="K2216">
        <v>3.5145024970889698E-5</v>
      </c>
      <c r="L2216">
        <v>0.99991421962336902</v>
      </c>
    </row>
    <row r="2217" spans="1:12" x14ac:dyDescent="0.2">
      <c r="A2217" t="s">
        <v>1399</v>
      </c>
      <c r="B2217" t="s">
        <v>6082</v>
      </c>
      <c r="C2217" t="s">
        <v>14</v>
      </c>
      <c r="D2217" t="s">
        <v>5924</v>
      </c>
      <c r="E2217" s="1" t="s">
        <v>16</v>
      </c>
      <c r="F2217" t="s">
        <v>11</v>
      </c>
      <c r="G2217" t="s">
        <v>6083</v>
      </c>
      <c r="H2217" t="s">
        <v>6084</v>
      </c>
      <c r="I2217" t="s">
        <v>6085</v>
      </c>
      <c r="J2217">
        <v>2.2718442952837699E-6</v>
      </c>
      <c r="K2217">
        <v>6.5080042837539605E-7</v>
      </c>
      <c r="L2217">
        <v>0.99999707735527599</v>
      </c>
    </row>
    <row r="2218" spans="1:12" x14ac:dyDescent="0.2">
      <c r="A2218" t="s">
        <v>5483</v>
      </c>
      <c r="B2218" t="s">
        <v>5484</v>
      </c>
      <c r="C2218" t="s">
        <v>14</v>
      </c>
      <c r="D2218" t="s">
        <v>4127</v>
      </c>
      <c r="E2218" s="1" t="s">
        <v>16</v>
      </c>
      <c r="F2218" t="s">
        <v>11</v>
      </c>
      <c r="G2218" t="s">
        <v>5485</v>
      </c>
      <c r="H2218" t="s">
        <v>5486</v>
      </c>
      <c r="I2218" t="s">
        <v>5487</v>
      </c>
      <c r="J2218">
        <v>2.2289499759487801E-5</v>
      </c>
      <c r="K2218">
        <v>8.0622595609611895E-8</v>
      </c>
      <c r="L2218">
        <v>0.99997762987764505</v>
      </c>
    </row>
    <row r="2219" spans="1:12" x14ac:dyDescent="0.2">
      <c r="A2219" t="s">
        <v>3160</v>
      </c>
      <c r="B2219" t="s">
        <v>3161</v>
      </c>
      <c r="C2219" t="s">
        <v>14</v>
      </c>
      <c r="D2219" t="s">
        <v>3036</v>
      </c>
      <c r="E2219" s="1" t="s">
        <v>16</v>
      </c>
      <c r="F2219" t="s">
        <v>10</v>
      </c>
      <c r="G2219" t="s">
        <v>19</v>
      </c>
      <c r="H2219" t="s">
        <v>3162</v>
      </c>
      <c r="I2219" t="s">
        <v>19</v>
      </c>
      <c r="J2219">
        <v>4.1947567824248097E-28</v>
      </c>
      <c r="K2219">
        <v>1</v>
      </c>
      <c r="L2219">
        <v>1.1264702204289401E-30</v>
      </c>
    </row>
    <row r="2220" spans="1:12" x14ac:dyDescent="0.2">
      <c r="A2220" t="s">
        <v>273</v>
      </c>
      <c r="B2220" t="s">
        <v>2323</v>
      </c>
      <c r="C2220" t="s">
        <v>14</v>
      </c>
      <c r="D2220" t="s">
        <v>407</v>
      </c>
      <c r="E2220" s="1" t="s">
        <v>16</v>
      </c>
      <c r="F2220" t="s">
        <v>11</v>
      </c>
      <c r="G2220" t="s">
        <v>2324</v>
      </c>
      <c r="H2220" t="s">
        <v>2325</v>
      </c>
      <c r="I2220" t="s">
        <v>2326</v>
      </c>
      <c r="J2220">
        <v>3.2343429594593301E-4</v>
      </c>
      <c r="K2220">
        <v>6.0933200621901197E-2</v>
      </c>
      <c r="L2220">
        <v>0.93874336508215295</v>
      </c>
    </row>
    <row r="2221" spans="1:12" x14ac:dyDescent="0.2">
      <c r="A2221" t="s">
        <v>273</v>
      </c>
      <c r="B2221" t="s">
        <v>2319</v>
      </c>
      <c r="C2221" t="s">
        <v>14</v>
      </c>
      <c r="D2221" t="s">
        <v>407</v>
      </c>
      <c r="E2221" s="1" t="s">
        <v>16</v>
      </c>
      <c r="F2221" t="s">
        <v>11</v>
      </c>
      <c r="G2221" t="s">
        <v>2327</v>
      </c>
      <c r="H2221" t="s">
        <v>2328</v>
      </c>
      <c r="I2221" t="s">
        <v>2329</v>
      </c>
      <c r="J2221">
        <v>2.2834860592456101E-6</v>
      </c>
      <c r="K2221">
        <v>6.0145426858429298E-9</v>
      </c>
      <c r="L2221">
        <v>0.99999771049939801</v>
      </c>
    </row>
    <row r="2222" spans="1:12" x14ac:dyDescent="0.2">
      <c r="A2222" t="s">
        <v>273</v>
      </c>
      <c r="B2222" t="s">
        <v>2319</v>
      </c>
      <c r="C2222" t="s">
        <v>14</v>
      </c>
      <c r="D2222" t="s">
        <v>407</v>
      </c>
      <c r="E2222" s="1" t="s">
        <v>16</v>
      </c>
      <c r="F2222" t="s">
        <v>11</v>
      </c>
      <c r="G2222" t="s">
        <v>2320</v>
      </c>
      <c r="H2222" t="s">
        <v>2321</v>
      </c>
      <c r="I2222" t="s">
        <v>2322</v>
      </c>
      <c r="J2222">
        <v>4.9165672526867295E-7</v>
      </c>
      <c r="K2222">
        <v>2.6538712551377499E-9</v>
      </c>
      <c r="L2222">
        <v>0.99999950568940299</v>
      </c>
    </row>
    <row r="2223" spans="1:12" x14ac:dyDescent="0.2">
      <c r="A2223" t="s">
        <v>273</v>
      </c>
      <c r="B2223" t="s">
        <v>2319</v>
      </c>
      <c r="C2223" t="s">
        <v>74</v>
      </c>
      <c r="D2223" t="s">
        <v>407</v>
      </c>
      <c r="E2223" s="1" t="s">
        <v>330</v>
      </c>
      <c r="F2223" t="s">
        <v>11</v>
      </c>
      <c r="G2223" t="s">
        <v>2332</v>
      </c>
      <c r="H2223" t="s">
        <v>2333</v>
      </c>
      <c r="I2223" t="s">
        <v>2334</v>
      </c>
      <c r="J2223">
        <v>4.5260876647139197E-11</v>
      </c>
      <c r="K2223">
        <v>3.2760498520913298E-13</v>
      </c>
      <c r="L2223">
        <v>0.99999999995441202</v>
      </c>
    </row>
    <row r="2224" spans="1:12" x14ac:dyDescent="0.2">
      <c r="A2224" t="s">
        <v>273</v>
      </c>
      <c r="B2224" t="s">
        <v>274</v>
      </c>
      <c r="C2224" t="s">
        <v>213</v>
      </c>
      <c r="D2224" t="s">
        <v>96</v>
      </c>
      <c r="E2224" s="1" t="s">
        <v>16</v>
      </c>
      <c r="F2224" t="s">
        <v>10</v>
      </c>
      <c r="G2224" t="s">
        <v>19</v>
      </c>
      <c r="H2224" t="s">
        <v>275</v>
      </c>
      <c r="I2224" t="s">
        <v>276</v>
      </c>
      <c r="J2224">
        <v>1.63032415376577E-24</v>
      </c>
      <c r="K2224">
        <v>1</v>
      </c>
      <c r="L2224">
        <v>3.00031160124698E-24</v>
      </c>
    </row>
    <row r="2225" spans="1:12" x14ac:dyDescent="0.2">
      <c r="A2225" t="s">
        <v>273</v>
      </c>
      <c r="B2225" t="s">
        <v>2330</v>
      </c>
      <c r="C2225" t="s">
        <v>213</v>
      </c>
      <c r="D2225" t="s">
        <v>407</v>
      </c>
      <c r="E2225" s="1" t="s">
        <v>16</v>
      </c>
      <c r="F2225" t="s">
        <v>10</v>
      </c>
      <c r="G2225" t="s">
        <v>416</v>
      </c>
      <c r="H2225" t="s">
        <v>2331</v>
      </c>
      <c r="I2225" t="s">
        <v>19</v>
      </c>
      <c r="J2225">
        <v>6.1238281998041604E-25</v>
      </c>
      <c r="K2225">
        <v>1</v>
      </c>
      <c r="L2225">
        <v>2.7137334138403699E-22</v>
      </c>
    </row>
    <row r="2226" spans="1:12" x14ac:dyDescent="0.2">
      <c r="A2226" t="s">
        <v>1626</v>
      </c>
      <c r="B2226" t="s">
        <v>1638</v>
      </c>
      <c r="C2226" t="s">
        <v>74</v>
      </c>
      <c r="D2226" t="s">
        <v>407</v>
      </c>
      <c r="E2226" s="1" t="s">
        <v>16</v>
      </c>
      <c r="F2226" t="s">
        <v>11</v>
      </c>
      <c r="G2226" t="s">
        <v>1636</v>
      </c>
      <c r="H2226" t="s">
        <v>1637</v>
      </c>
      <c r="I2226" t="s">
        <v>19</v>
      </c>
      <c r="J2226">
        <v>3.8043803397339298E-4</v>
      </c>
      <c r="K2226">
        <v>1.11545979438197E-8</v>
      </c>
      <c r="L2226">
        <v>0.99961955081142895</v>
      </c>
    </row>
    <row r="2227" spans="1:12" x14ac:dyDescent="0.2">
      <c r="A2227" t="s">
        <v>1626</v>
      </c>
      <c r="B2227" t="s">
        <v>1639</v>
      </c>
      <c r="C2227" t="s">
        <v>74</v>
      </c>
      <c r="D2227" t="s">
        <v>407</v>
      </c>
      <c r="E2227" s="1" t="s">
        <v>16</v>
      </c>
      <c r="F2227" t="s">
        <v>11</v>
      </c>
      <c r="G2227" t="s">
        <v>19</v>
      </c>
      <c r="H2227" t="s">
        <v>1640</v>
      </c>
      <c r="I2227" t="s">
        <v>1641</v>
      </c>
      <c r="J2227">
        <v>3.4034048716681E-4</v>
      </c>
      <c r="K2227">
        <v>3.1569828957618002E-6</v>
      </c>
      <c r="L2227">
        <v>0.99965650252993699</v>
      </c>
    </row>
    <row r="2228" spans="1:12" x14ac:dyDescent="0.2">
      <c r="A2228" t="s">
        <v>1626</v>
      </c>
      <c r="B2228" t="s">
        <v>1635</v>
      </c>
      <c r="C2228" t="s">
        <v>74</v>
      </c>
      <c r="D2228" t="s">
        <v>407</v>
      </c>
      <c r="E2228" s="1" t="s">
        <v>16</v>
      </c>
      <c r="F2228" t="s">
        <v>11</v>
      </c>
      <c r="G2228" t="s">
        <v>1633</v>
      </c>
      <c r="H2228" t="s">
        <v>1636</v>
      </c>
      <c r="I2228" t="s">
        <v>1637</v>
      </c>
      <c r="J2228">
        <v>5.0972423512138903E-6</v>
      </c>
      <c r="K2228">
        <v>1.34916517900398E-10</v>
      </c>
      <c r="L2228">
        <v>0.99999490262273205</v>
      </c>
    </row>
    <row r="2229" spans="1:12" x14ac:dyDescent="0.2">
      <c r="A2229" t="s">
        <v>1626</v>
      </c>
      <c r="B2229" t="s">
        <v>1642</v>
      </c>
      <c r="C2229" t="s">
        <v>74</v>
      </c>
      <c r="D2229" t="s">
        <v>407</v>
      </c>
      <c r="E2229" s="1" t="s">
        <v>16</v>
      </c>
      <c r="F2229" t="s">
        <v>11</v>
      </c>
      <c r="G2229" t="s">
        <v>1643</v>
      </c>
      <c r="H2229" t="s">
        <v>1644</v>
      </c>
      <c r="I2229" t="s">
        <v>19</v>
      </c>
      <c r="J2229">
        <v>7.9769983484411601E-8</v>
      </c>
      <c r="K2229">
        <v>1.10100032694848E-10</v>
      </c>
      <c r="L2229">
        <v>0.99999992011991601</v>
      </c>
    </row>
    <row r="2230" spans="1:12" x14ac:dyDescent="0.2">
      <c r="A2230" t="s">
        <v>1626</v>
      </c>
      <c r="B2230" t="s">
        <v>1631</v>
      </c>
      <c r="C2230" t="s">
        <v>74</v>
      </c>
      <c r="D2230" t="s">
        <v>407</v>
      </c>
      <c r="E2230" s="1" t="s">
        <v>16</v>
      </c>
      <c r="F2230" t="s">
        <v>11</v>
      </c>
      <c r="G2230" t="s">
        <v>1632</v>
      </c>
      <c r="H2230" t="s">
        <v>1633</v>
      </c>
      <c r="I2230" t="s">
        <v>1634</v>
      </c>
      <c r="J2230">
        <v>7.2995937937165297E-8</v>
      </c>
      <c r="K2230">
        <v>4.8990811819969E-11</v>
      </c>
      <c r="L2230">
        <v>0.99999992695507101</v>
      </c>
    </row>
    <row r="2231" spans="1:12" x14ac:dyDescent="0.2">
      <c r="A2231" t="s">
        <v>1626</v>
      </c>
      <c r="B2231" t="s">
        <v>1627</v>
      </c>
      <c r="C2231" t="s">
        <v>14</v>
      </c>
      <c r="D2231" t="s">
        <v>407</v>
      </c>
      <c r="E2231" s="1" t="s">
        <v>16</v>
      </c>
      <c r="F2231" t="s">
        <v>11</v>
      </c>
      <c r="G2231" t="s">
        <v>1628</v>
      </c>
      <c r="H2231" t="s">
        <v>1629</v>
      </c>
      <c r="I2231" t="s">
        <v>1630</v>
      </c>
      <c r="J2231">
        <v>8.4141486412606502E-9</v>
      </c>
      <c r="K2231">
        <v>5.8197226296098797E-10</v>
      </c>
      <c r="L2231">
        <v>0.99999999100387904</v>
      </c>
    </row>
    <row r="2232" spans="1:12" x14ac:dyDescent="0.2">
      <c r="A2232" t="s">
        <v>3070</v>
      </c>
      <c r="B2232" t="s">
        <v>3071</v>
      </c>
      <c r="C2232" t="s">
        <v>14</v>
      </c>
      <c r="D2232" t="s">
        <v>3036</v>
      </c>
      <c r="E2232" s="1" t="s">
        <v>16</v>
      </c>
      <c r="F2232" t="s">
        <v>10</v>
      </c>
      <c r="G2232" t="s">
        <v>3072</v>
      </c>
      <c r="H2232" t="s">
        <v>3073</v>
      </c>
      <c r="I2232" t="s">
        <v>19</v>
      </c>
      <c r="J2232">
        <v>1.4843605439400299E-14</v>
      </c>
      <c r="K2232">
        <v>0.99999682230924003</v>
      </c>
      <c r="L2232">
        <v>3.1776907447517201E-6</v>
      </c>
    </row>
    <row r="2233" spans="1:12" x14ac:dyDescent="0.2">
      <c r="A2233" t="s">
        <v>3070</v>
      </c>
      <c r="B2233" t="s">
        <v>3071</v>
      </c>
      <c r="C2233" t="s">
        <v>14</v>
      </c>
      <c r="D2233" t="s">
        <v>3036</v>
      </c>
      <c r="E2233" s="1" t="s">
        <v>16</v>
      </c>
      <c r="F2233" t="s">
        <v>10</v>
      </c>
      <c r="G2233" t="s">
        <v>3074</v>
      </c>
      <c r="H2233" t="s">
        <v>3075</v>
      </c>
      <c r="I2233" t="s">
        <v>19</v>
      </c>
      <c r="J2233">
        <v>2.7231749786592601E-19</v>
      </c>
      <c r="K2233">
        <v>0.99999982791063002</v>
      </c>
      <c r="L2233">
        <v>1.7208936956375701E-7</v>
      </c>
    </row>
    <row r="2234" spans="1:12" x14ac:dyDescent="0.2">
      <c r="A2234" t="s">
        <v>5812</v>
      </c>
      <c r="B2234" t="s">
        <v>5813</v>
      </c>
      <c r="C2234" t="s">
        <v>14</v>
      </c>
      <c r="D2234" t="s">
        <v>5775</v>
      </c>
      <c r="E2234" s="1" t="s">
        <v>16</v>
      </c>
      <c r="F2234" t="s">
        <v>11</v>
      </c>
      <c r="G2234" t="s">
        <v>5814</v>
      </c>
      <c r="H2234" t="s">
        <v>5817</v>
      </c>
      <c r="I2234" t="s">
        <v>5818</v>
      </c>
      <c r="J2234">
        <v>2.92619981249009E-3</v>
      </c>
      <c r="K2234">
        <v>7.88942940956113E-7</v>
      </c>
      <c r="L2234">
        <v>0.99707301124456904</v>
      </c>
    </row>
    <row r="2235" spans="1:12" x14ac:dyDescent="0.2">
      <c r="A2235" t="s">
        <v>5812</v>
      </c>
      <c r="B2235" t="s">
        <v>5813</v>
      </c>
      <c r="C2235" t="s">
        <v>74</v>
      </c>
      <c r="D2235" t="s">
        <v>5775</v>
      </c>
      <c r="E2235" s="1" t="s">
        <v>16</v>
      </c>
      <c r="F2235" t="s">
        <v>11</v>
      </c>
      <c r="G2235" t="s">
        <v>5814</v>
      </c>
      <c r="H2235" t="s">
        <v>5815</v>
      </c>
      <c r="I2235" t="s">
        <v>5816</v>
      </c>
      <c r="J2235">
        <v>1.2797891265078601E-3</v>
      </c>
      <c r="K2235">
        <v>3.5195637356598398E-7</v>
      </c>
      <c r="L2235">
        <v>0.99871985891711901</v>
      </c>
    </row>
    <row r="2236" spans="1:12" x14ac:dyDescent="0.2">
      <c r="A2236" t="s">
        <v>7629</v>
      </c>
      <c r="B2236" t="s">
        <v>7630</v>
      </c>
      <c r="C2236" t="s">
        <v>14</v>
      </c>
      <c r="D2236" t="s">
        <v>6339</v>
      </c>
      <c r="E2236" s="1" t="s">
        <v>16</v>
      </c>
      <c r="F2236" t="s">
        <v>11</v>
      </c>
      <c r="G2236" t="s">
        <v>19</v>
      </c>
      <c r="H2236" t="s">
        <v>7631</v>
      </c>
      <c r="I2236" t="s">
        <v>7632</v>
      </c>
      <c r="J2236">
        <v>5.8662541090141795E-11</v>
      </c>
      <c r="K2236">
        <v>1.7314924379956299E-10</v>
      </c>
      <c r="L2236">
        <v>0.99999999976818799</v>
      </c>
    </row>
    <row r="2237" spans="1:12" x14ac:dyDescent="0.2">
      <c r="A2237" t="s">
        <v>7629</v>
      </c>
      <c r="B2237" t="s">
        <v>7630</v>
      </c>
      <c r="C2237" t="s">
        <v>14</v>
      </c>
      <c r="D2237" t="s">
        <v>6339</v>
      </c>
      <c r="E2237" s="1" t="s">
        <v>16</v>
      </c>
      <c r="F2237" t="s">
        <v>11</v>
      </c>
      <c r="G2237" t="s">
        <v>7631</v>
      </c>
      <c r="H2237" t="s">
        <v>7632</v>
      </c>
      <c r="I2237" t="s">
        <v>19</v>
      </c>
      <c r="J2237">
        <v>2.10263658473717E-11</v>
      </c>
      <c r="K2237">
        <v>1.5570873737707E-11</v>
      </c>
      <c r="L2237">
        <v>0.99999999996340305</v>
      </c>
    </row>
    <row r="2238" spans="1:12" x14ac:dyDescent="0.2">
      <c r="A2238" t="s">
        <v>141</v>
      </c>
      <c r="B2238" t="s">
        <v>142</v>
      </c>
      <c r="C2238" t="s">
        <v>14</v>
      </c>
      <c r="D2238" t="s">
        <v>96</v>
      </c>
      <c r="E2238" s="1" t="s">
        <v>16</v>
      </c>
      <c r="F2238" t="s">
        <v>10</v>
      </c>
      <c r="G2238" t="s">
        <v>143</v>
      </c>
      <c r="H2238" t="s">
        <v>144</v>
      </c>
      <c r="I2238" t="s">
        <v>145</v>
      </c>
      <c r="J2238">
        <v>1.02014807133976E-10</v>
      </c>
      <c r="K2238">
        <v>0.97280501223715099</v>
      </c>
      <c r="L2238">
        <v>2.7194987660833898E-2</v>
      </c>
    </row>
    <row r="2239" spans="1:12" x14ac:dyDescent="0.2">
      <c r="A2239" t="s">
        <v>2789</v>
      </c>
      <c r="B2239">
        <v>252010</v>
      </c>
      <c r="C2239" t="s">
        <v>26</v>
      </c>
      <c r="D2239" t="s">
        <v>3906</v>
      </c>
      <c r="E2239" s="1" t="s">
        <v>16</v>
      </c>
      <c r="F2239" t="s">
        <v>9</v>
      </c>
      <c r="G2239" t="s">
        <v>19</v>
      </c>
      <c r="H2239" t="s">
        <v>3937</v>
      </c>
      <c r="I2239" t="s">
        <v>3938</v>
      </c>
      <c r="J2239">
        <v>0.99939253270195905</v>
      </c>
      <c r="K2239">
        <v>6.5418364070427806E-8</v>
      </c>
      <c r="L2239">
        <v>6.0740187967699404E-4</v>
      </c>
    </row>
    <row r="2240" spans="1:12" x14ac:dyDescent="0.2">
      <c r="A2240" t="s">
        <v>2789</v>
      </c>
      <c r="B2240">
        <v>256000</v>
      </c>
      <c r="C2240" t="s">
        <v>26</v>
      </c>
      <c r="D2240" t="s">
        <v>3906</v>
      </c>
      <c r="E2240" s="1" t="s">
        <v>16</v>
      </c>
      <c r="F2240" t="s">
        <v>9</v>
      </c>
      <c r="G2240" t="s">
        <v>3937</v>
      </c>
      <c r="H2240" t="s">
        <v>3938</v>
      </c>
      <c r="I2240" t="s">
        <v>19</v>
      </c>
      <c r="J2240">
        <v>0.99214243656605705</v>
      </c>
      <c r="K2240">
        <v>3.40573092453621E-9</v>
      </c>
      <c r="L2240">
        <v>7.8575600282124805E-3</v>
      </c>
    </row>
    <row r="2241" spans="1:12" x14ac:dyDescent="0.2">
      <c r="A2241" t="s">
        <v>2789</v>
      </c>
      <c r="B2241" t="s">
        <v>6823</v>
      </c>
      <c r="C2241" t="s">
        <v>26</v>
      </c>
      <c r="D2241" t="s">
        <v>6339</v>
      </c>
      <c r="E2241" s="1" t="s">
        <v>16</v>
      </c>
      <c r="F2241" t="s">
        <v>9</v>
      </c>
      <c r="G2241" t="s">
        <v>6821</v>
      </c>
      <c r="H2241" t="s">
        <v>6824</v>
      </c>
      <c r="I2241" t="s">
        <v>6825</v>
      </c>
      <c r="J2241">
        <v>0.83240394007670404</v>
      </c>
      <c r="K2241">
        <v>6.7698316618345604E-9</v>
      </c>
      <c r="L2241">
        <v>0.16759605315346399</v>
      </c>
    </row>
    <row r="2242" spans="1:12" x14ac:dyDescent="0.2">
      <c r="A2242" t="s">
        <v>2789</v>
      </c>
      <c r="B2242" t="s">
        <v>5993</v>
      </c>
      <c r="C2242" t="s">
        <v>26</v>
      </c>
      <c r="D2242" t="s">
        <v>5924</v>
      </c>
      <c r="E2242" s="1" t="s">
        <v>16</v>
      </c>
      <c r="F2242" t="s">
        <v>9</v>
      </c>
      <c r="G2242" t="s">
        <v>5994</v>
      </c>
      <c r="H2242" t="s">
        <v>5995</v>
      </c>
      <c r="I2242" t="s">
        <v>5996</v>
      </c>
      <c r="J2242">
        <v>0.67295754544668196</v>
      </c>
      <c r="K2242">
        <v>3.6390866201371298E-8</v>
      </c>
      <c r="L2242">
        <v>0.327042418162451</v>
      </c>
    </row>
    <row r="2243" spans="1:12" x14ac:dyDescent="0.2">
      <c r="A2243" t="s">
        <v>2789</v>
      </c>
      <c r="B2243" t="s">
        <v>8842</v>
      </c>
      <c r="C2243" t="s">
        <v>26</v>
      </c>
      <c r="D2243" t="s">
        <v>8821</v>
      </c>
      <c r="E2243" s="1" t="s">
        <v>16</v>
      </c>
      <c r="F2243" t="s">
        <v>11</v>
      </c>
      <c r="G2243" t="s">
        <v>8846</v>
      </c>
      <c r="H2243" t="s">
        <v>8847</v>
      </c>
      <c r="I2243" t="s">
        <v>8848</v>
      </c>
      <c r="J2243">
        <v>0.29068456548836902</v>
      </c>
      <c r="K2243">
        <v>1.4275677349837199E-11</v>
      </c>
      <c r="L2243">
        <v>0.70931543449735501</v>
      </c>
    </row>
    <row r="2244" spans="1:12" x14ac:dyDescent="0.2">
      <c r="A2244" t="s">
        <v>2789</v>
      </c>
      <c r="B2244" t="s">
        <v>6826</v>
      </c>
      <c r="C2244" t="s">
        <v>26</v>
      </c>
      <c r="D2244" t="s">
        <v>6339</v>
      </c>
      <c r="E2244" s="1" t="s">
        <v>16</v>
      </c>
      <c r="F2244" t="s">
        <v>11</v>
      </c>
      <c r="G2244" t="s">
        <v>6824</v>
      </c>
      <c r="H2244" t="s">
        <v>6827</v>
      </c>
      <c r="I2244" t="s">
        <v>6828</v>
      </c>
      <c r="J2244">
        <v>0.214383307342602</v>
      </c>
      <c r="K2244">
        <v>1.16161513050487E-8</v>
      </c>
      <c r="L2244">
        <v>0.78561668104124605</v>
      </c>
    </row>
    <row r="2245" spans="1:12" x14ac:dyDescent="0.2">
      <c r="A2245" t="s">
        <v>2789</v>
      </c>
      <c r="B2245" t="s">
        <v>6819</v>
      </c>
      <c r="C2245" t="s">
        <v>26</v>
      </c>
      <c r="D2245" t="s">
        <v>6339</v>
      </c>
      <c r="E2245" s="1" t="s">
        <v>16</v>
      </c>
      <c r="F2245" t="s">
        <v>11</v>
      </c>
      <c r="G2245" t="s">
        <v>6820</v>
      </c>
      <c r="H2245" t="s">
        <v>6821</v>
      </c>
      <c r="I2245" t="s">
        <v>6822</v>
      </c>
      <c r="J2245">
        <v>3.9471031516263903E-2</v>
      </c>
      <c r="K2245">
        <v>1.4813586309980701E-7</v>
      </c>
      <c r="L2245">
        <v>0.96052882034787301</v>
      </c>
    </row>
    <row r="2246" spans="1:12" x14ac:dyDescent="0.2">
      <c r="A2246" t="s">
        <v>2789</v>
      </c>
      <c r="B2246" t="s">
        <v>8842</v>
      </c>
      <c r="C2246" t="s">
        <v>26</v>
      </c>
      <c r="D2246" t="s">
        <v>8821</v>
      </c>
      <c r="E2246" s="1" t="s">
        <v>16</v>
      </c>
      <c r="F2246" t="s">
        <v>11</v>
      </c>
      <c r="G2246" t="s">
        <v>8843</v>
      </c>
      <c r="H2246" t="s">
        <v>8844</v>
      </c>
      <c r="I2246" t="s">
        <v>8845</v>
      </c>
      <c r="J2246">
        <v>2.8158524565147598E-3</v>
      </c>
      <c r="K2246">
        <v>4.5900058104692198E-7</v>
      </c>
      <c r="L2246">
        <v>0.99718368854290396</v>
      </c>
    </row>
    <row r="2247" spans="1:12" x14ac:dyDescent="0.2">
      <c r="A2247" t="s">
        <v>2789</v>
      </c>
      <c r="B2247" t="s">
        <v>5993</v>
      </c>
      <c r="C2247" t="s">
        <v>26</v>
      </c>
      <c r="D2247" t="s">
        <v>5924</v>
      </c>
      <c r="E2247" s="1" t="s">
        <v>16</v>
      </c>
      <c r="F2247" t="s">
        <v>10</v>
      </c>
      <c r="G2247" t="s">
        <v>2798</v>
      </c>
      <c r="H2247" t="s">
        <v>5997</v>
      </c>
      <c r="I2247" t="s">
        <v>5998</v>
      </c>
      <c r="J2247">
        <v>4.2604375954272197E-6</v>
      </c>
      <c r="K2247">
        <v>0.97173344674187401</v>
      </c>
      <c r="L2247">
        <v>2.8262292820530902E-2</v>
      </c>
    </row>
    <row r="2248" spans="1:12" x14ac:dyDescent="0.2">
      <c r="A2248" t="s">
        <v>2789</v>
      </c>
      <c r="B2248" t="s">
        <v>2790</v>
      </c>
      <c r="C2248" t="s">
        <v>26</v>
      </c>
      <c r="D2248" t="s">
        <v>2780</v>
      </c>
      <c r="E2248" s="1" t="s">
        <v>16</v>
      </c>
      <c r="F2248" t="s">
        <v>11</v>
      </c>
      <c r="G2248" t="s">
        <v>2791</v>
      </c>
      <c r="H2248" t="s">
        <v>2792</v>
      </c>
      <c r="I2248" t="s">
        <v>2793</v>
      </c>
      <c r="J2248">
        <v>2.4445054531831E-6</v>
      </c>
      <c r="K2248">
        <v>3.6260026106455E-10</v>
      </c>
      <c r="L2248">
        <v>0.99999755513194699</v>
      </c>
    </row>
    <row r="2249" spans="1:12" x14ac:dyDescent="0.2">
      <c r="A2249" t="s">
        <v>2789</v>
      </c>
      <c r="B2249" t="s">
        <v>2794</v>
      </c>
      <c r="C2249" t="s">
        <v>26</v>
      </c>
      <c r="D2249" t="s">
        <v>2780</v>
      </c>
      <c r="E2249" s="1" t="s">
        <v>16</v>
      </c>
      <c r="F2249" t="s">
        <v>11</v>
      </c>
      <c r="G2249" t="s">
        <v>2792</v>
      </c>
      <c r="H2249" t="s">
        <v>2795</v>
      </c>
      <c r="I2249" t="s">
        <v>2796</v>
      </c>
      <c r="J2249">
        <v>3.25063338458545E-7</v>
      </c>
      <c r="K2249">
        <v>8.0292436197556798E-11</v>
      </c>
      <c r="L2249">
        <v>0.99999967485636898</v>
      </c>
    </row>
    <row r="2250" spans="1:12" x14ac:dyDescent="0.2">
      <c r="A2250" t="s">
        <v>2789</v>
      </c>
      <c r="B2250" t="s">
        <v>2790</v>
      </c>
      <c r="C2250" t="s">
        <v>26</v>
      </c>
      <c r="D2250" t="s">
        <v>2780</v>
      </c>
      <c r="E2250" s="1" t="s">
        <v>16</v>
      </c>
      <c r="F2250" t="s">
        <v>11</v>
      </c>
      <c r="G2250" t="s">
        <v>2797</v>
      </c>
      <c r="H2250" t="s">
        <v>2798</v>
      </c>
      <c r="I2250" t="s">
        <v>2799</v>
      </c>
      <c r="J2250">
        <v>4.8674499102125498E-9</v>
      </c>
      <c r="K2250">
        <v>1.91759034955196E-4</v>
      </c>
      <c r="L2250">
        <v>0.99980823609759495</v>
      </c>
    </row>
    <row r="2251" spans="1:12" x14ac:dyDescent="0.2">
      <c r="A2251" t="s">
        <v>1286</v>
      </c>
      <c r="B2251" t="s">
        <v>1287</v>
      </c>
      <c r="C2251" t="s">
        <v>74</v>
      </c>
      <c r="D2251" t="s">
        <v>407</v>
      </c>
      <c r="E2251" s="1" t="s">
        <v>16</v>
      </c>
      <c r="F2251" t="s">
        <v>9</v>
      </c>
      <c r="G2251" t="s">
        <v>1288</v>
      </c>
      <c r="H2251" t="s">
        <v>1289</v>
      </c>
      <c r="I2251" t="s">
        <v>1290</v>
      </c>
      <c r="J2251">
        <v>0.96190965901385495</v>
      </c>
      <c r="K2251">
        <v>2.7172790629002301E-7</v>
      </c>
      <c r="L2251">
        <v>3.8090069258238803E-2</v>
      </c>
    </row>
    <row r="2252" spans="1:12" x14ac:dyDescent="0.2">
      <c r="A2252" t="s">
        <v>1350</v>
      </c>
      <c r="B2252" t="s">
        <v>1351</v>
      </c>
      <c r="C2252" t="s">
        <v>14</v>
      </c>
      <c r="D2252" t="s">
        <v>407</v>
      </c>
      <c r="E2252" s="1" t="s">
        <v>16</v>
      </c>
      <c r="F2252" t="s">
        <v>11</v>
      </c>
      <c r="G2252" t="s">
        <v>19</v>
      </c>
      <c r="H2252" t="s">
        <v>1352</v>
      </c>
      <c r="I2252" t="s">
        <v>1353</v>
      </c>
      <c r="J2252">
        <v>3.2040786535292499E-7</v>
      </c>
      <c r="K2252">
        <v>0.111463760792143</v>
      </c>
      <c r="L2252">
        <v>0.88853591879999205</v>
      </c>
    </row>
    <row r="2253" spans="1:12" x14ac:dyDescent="0.2">
      <c r="A2253" t="s">
        <v>1350</v>
      </c>
      <c r="B2253" t="s">
        <v>3242</v>
      </c>
      <c r="C2253" t="s">
        <v>14</v>
      </c>
      <c r="D2253" t="s">
        <v>3036</v>
      </c>
      <c r="E2253" s="1" t="s">
        <v>16</v>
      </c>
      <c r="F2253" t="s">
        <v>10</v>
      </c>
      <c r="G2253" t="s">
        <v>1352</v>
      </c>
      <c r="H2253" t="s">
        <v>1353</v>
      </c>
      <c r="I2253" t="s">
        <v>19</v>
      </c>
      <c r="J2253">
        <v>9.3745232592012508E-18</v>
      </c>
      <c r="K2253">
        <v>0.999999822632053</v>
      </c>
      <c r="L2253">
        <v>1.7736794661684499E-7</v>
      </c>
    </row>
    <row r="2254" spans="1:12" x14ac:dyDescent="0.2">
      <c r="A2254" t="s">
        <v>3152</v>
      </c>
      <c r="B2254" t="s">
        <v>3153</v>
      </c>
      <c r="C2254" t="s">
        <v>74</v>
      </c>
      <c r="D2254" t="s">
        <v>3036</v>
      </c>
      <c r="E2254" s="1" t="s">
        <v>16</v>
      </c>
      <c r="F2254" t="s">
        <v>11</v>
      </c>
      <c r="G2254" t="s">
        <v>19</v>
      </c>
      <c r="H2254" t="s">
        <v>3154</v>
      </c>
      <c r="I2254" t="s">
        <v>3155</v>
      </c>
      <c r="J2254">
        <v>3.4235142552490801E-5</v>
      </c>
      <c r="K2254">
        <v>2.8900535983149501E-2</v>
      </c>
      <c r="L2254">
        <v>0.97106522887429803</v>
      </c>
    </row>
    <row r="2255" spans="1:12" x14ac:dyDescent="0.2">
      <c r="A2255" t="s">
        <v>3152</v>
      </c>
      <c r="B2255" t="s">
        <v>3156</v>
      </c>
      <c r="C2255" t="s">
        <v>74</v>
      </c>
      <c r="D2255" t="s">
        <v>3036</v>
      </c>
      <c r="E2255" s="1" t="s">
        <v>16</v>
      </c>
      <c r="F2255" t="s">
        <v>11</v>
      </c>
      <c r="G2255" t="s">
        <v>3157</v>
      </c>
      <c r="H2255" t="s">
        <v>3158</v>
      </c>
      <c r="I2255" t="s">
        <v>3159</v>
      </c>
      <c r="J2255">
        <v>8.0672976682014493E-6</v>
      </c>
      <c r="K2255">
        <v>1.46843126361966E-5</v>
      </c>
      <c r="L2255">
        <v>0.99997724838969504</v>
      </c>
    </row>
    <row r="2256" spans="1:12" x14ac:dyDescent="0.2">
      <c r="A2256" t="s">
        <v>3221</v>
      </c>
      <c r="B2256" t="s">
        <v>3222</v>
      </c>
      <c r="C2256" t="s">
        <v>74</v>
      </c>
      <c r="D2256" t="s">
        <v>3036</v>
      </c>
      <c r="E2256" s="1" t="s">
        <v>16</v>
      </c>
      <c r="F2256" t="s">
        <v>10</v>
      </c>
      <c r="G2256" t="s">
        <v>19</v>
      </c>
      <c r="H2256" t="s">
        <v>3223</v>
      </c>
      <c r="I2256" t="s">
        <v>3224</v>
      </c>
      <c r="J2256">
        <v>3.1482568011941297E-14</v>
      </c>
      <c r="K2256">
        <v>0.99999315894782204</v>
      </c>
      <c r="L2256">
        <v>6.8410521467909698E-6</v>
      </c>
    </row>
    <row r="2257" spans="1:12" x14ac:dyDescent="0.2">
      <c r="A2257" t="s">
        <v>1518</v>
      </c>
      <c r="B2257" t="s">
        <v>1519</v>
      </c>
      <c r="C2257" t="s">
        <v>14</v>
      </c>
      <c r="D2257" t="s">
        <v>407</v>
      </c>
      <c r="E2257" s="1" t="s">
        <v>16</v>
      </c>
      <c r="F2257" t="s">
        <v>10</v>
      </c>
      <c r="G2257" t="s">
        <v>1520</v>
      </c>
      <c r="H2257" t="s">
        <v>1521</v>
      </c>
      <c r="I2257" t="s">
        <v>19</v>
      </c>
      <c r="J2257">
        <v>1.91334943584727E-11</v>
      </c>
      <c r="K2257">
        <v>0.99999977264745299</v>
      </c>
      <c r="L2257">
        <v>2.2733341329343199E-7</v>
      </c>
    </row>
    <row r="2258" spans="1:12" x14ac:dyDescent="0.2">
      <c r="A2258" t="s">
        <v>2706</v>
      </c>
      <c r="B2258" t="s">
        <v>2707</v>
      </c>
      <c r="C2258" t="s">
        <v>660</v>
      </c>
      <c r="D2258" t="s">
        <v>407</v>
      </c>
      <c r="E2258" s="1" t="s">
        <v>16</v>
      </c>
      <c r="F2258" t="s">
        <v>9</v>
      </c>
      <c r="G2258" t="s">
        <v>2708</v>
      </c>
      <c r="H2258" t="s">
        <v>2709</v>
      </c>
      <c r="I2258" t="s">
        <v>2710</v>
      </c>
      <c r="J2258">
        <v>0.99239910488166505</v>
      </c>
      <c r="K2258">
        <v>1.82791116883738E-10</v>
      </c>
      <c r="L2258">
        <v>7.60089493554412E-3</v>
      </c>
    </row>
    <row r="2259" spans="1:12" x14ac:dyDescent="0.2">
      <c r="A2259" t="s">
        <v>1899</v>
      </c>
      <c r="B2259" t="s">
        <v>1900</v>
      </c>
      <c r="C2259" t="s">
        <v>74</v>
      </c>
      <c r="D2259" t="s">
        <v>407</v>
      </c>
      <c r="E2259" s="1" t="s">
        <v>16</v>
      </c>
      <c r="F2259" t="s">
        <v>10</v>
      </c>
      <c r="G2259" t="s">
        <v>650</v>
      </c>
      <c r="H2259" t="s">
        <v>1901</v>
      </c>
      <c r="I2259" t="s">
        <v>19</v>
      </c>
      <c r="J2259">
        <v>3.7777539974631996E-15</v>
      </c>
      <c r="K2259">
        <v>0.99999999999997302</v>
      </c>
      <c r="L2259">
        <v>2.3280396643511101E-14</v>
      </c>
    </row>
    <row r="2260" spans="1:12" x14ac:dyDescent="0.2">
      <c r="A2260" t="s">
        <v>1973</v>
      </c>
      <c r="B2260" t="s">
        <v>1974</v>
      </c>
      <c r="C2260" t="s">
        <v>26</v>
      </c>
      <c r="D2260" t="s">
        <v>407</v>
      </c>
      <c r="E2260" s="1" t="s">
        <v>16</v>
      </c>
      <c r="F2260" t="s">
        <v>10</v>
      </c>
      <c r="G2260" t="s">
        <v>1975</v>
      </c>
      <c r="H2260" t="s">
        <v>1976</v>
      </c>
      <c r="I2260" t="s">
        <v>19</v>
      </c>
      <c r="J2260">
        <v>1.4272018872848099E-12</v>
      </c>
      <c r="K2260">
        <v>0.99999999995289002</v>
      </c>
      <c r="L2260">
        <v>4.5683086058159103E-11</v>
      </c>
    </row>
    <row r="2261" spans="1:12" x14ac:dyDescent="0.2">
      <c r="A2261" t="s">
        <v>285</v>
      </c>
      <c r="B2261" t="s">
        <v>286</v>
      </c>
      <c r="C2261" t="s">
        <v>14</v>
      </c>
      <c r="D2261" t="s">
        <v>96</v>
      </c>
      <c r="E2261" s="1" t="s">
        <v>16</v>
      </c>
      <c r="F2261" t="s">
        <v>10</v>
      </c>
      <c r="G2261" t="s">
        <v>287</v>
      </c>
      <c r="H2261" t="s">
        <v>288</v>
      </c>
      <c r="I2261" t="s">
        <v>289</v>
      </c>
      <c r="J2261">
        <v>5.0460531811612997E-15</v>
      </c>
      <c r="K2261">
        <v>0.99999913065988399</v>
      </c>
      <c r="L2261">
        <v>8.6934011068201801E-7</v>
      </c>
    </row>
    <row r="2262" spans="1:12" x14ac:dyDescent="0.2">
      <c r="A2262" t="s">
        <v>285</v>
      </c>
      <c r="B2262" t="s">
        <v>3554</v>
      </c>
      <c r="C2262" t="s">
        <v>14</v>
      </c>
      <c r="D2262" t="s">
        <v>3036</v>
      </c>
      <c r="E2262" s="1" t="s">
        <v>16</v>
      </c>
      <c r="F2262" t="s">
        <v>10</v>
      </c>
      <c r="G2262" t="s">
        <v>3555</v>
      </c>
      <c r="H2262" t="s">
        <v>3556</v>
      </c>
      <c r="I2262" t="s">
        <v>19</v>
      </c>
      <c r="J2262">
        <v>9.9675804828670705E-17</v>
      </c>
      <c r="K2262">
        <v>0.99999988544389395</v>
      </c>
      <c r="L2262">
        <v>1.1455610588710899E-7</v>
      </c>
    </row>
    <row r="2263" spans="1:12" x14ac:dyDescent="0.2">
      <c r="A2263" t="s">
        <v>400</v>
      </c>
      <c r="B2263" t="s">
        <v>401</v>
      </c>
      <c r="C2263" t="s">
        <v>14</v>
      </c>
      <c r="D2263" t="s">
        <v>385</v>
      </c>
      <c r="E2263" s="1" t="s">
        <v>16</v>
      </c>
      <c r="F2263" t="s">
        <v>10</v>
      </c>
      <c r="G2263" t="s">
        <v>402</v>
      </c>
      <c r="H2263" t="s">
        <v>403</v>
      </c>
      <c r="I2263" t="s">
        <v>404</v>
      </c>
      <c r="J2263">
        <v>1.0646712809064699E-12</v>
      </c>
      <c r="K2263">
        <v>0.99999998820602198</v>
      </c>
      <c r="L2263">
        <v>1.17929126510358E-8</v>
      </c>
    </row>
    <row r="2264" spans="1:12" x14ac:dyDescent="0.2">
      <c r="A2264" t="s">
        <v>5049</v>
      </c>
      <c r="B2264" t="s">
        <v>5050</v>
      </c>
      <c r="C2264" t="s">
        <v>14</v>
      </c>
      <c r="D2264" t="s">
        <v>4127</v>
      </c>
      <c r="E2264" s="1" t="s">
        <v>16</v>
      </c>
      <c r="F2264" t="s">
        <v>11</v>
      </c>
      <c r="G2264" t="s">
        <v>19</v>
      </c>
      <c r="H2264" t="s">
        <v>5051</v>
      </c>
      <c r="I2264" t="s">
        <v>5052</v>
      </c>
      <c r="J2264">
        <v>3.2681041507947498E-5</v>
      </c>
      <c r="K2264">
        <v>3.7400379743877502E-11</v>
      </c>
      <c r="L2264">
        <v>0.99996731892109203</v>
      </c>
    </row>
    <row r="2265" spans="1:12" x14ac:dyDescent="0.2">
      <c r="A2265" t="s">
        <v>5049</v>
      </c>
      <c r="B2265" t="s">
        <v>5053</v>
      </c>
      <c r="C2265" t="s">
        <v>14</v>
      </c>
      <c r="D2265" t="s">
        <v>4127</v>
      </c>
      <c r="E2265" s="1" t="s">
        <v>16</v>
      </c>
      <c r="F2265" t="s">
        <v>11</v>
      </c>
      <c r="G2265" t="s">
        <v>5051</v>
      </c>
      <c r="H2265" t="s">
        <v>5054</v>
      </c>
      <c r="I2265" t="s">
        <v>5055</v>
      </c>
      <c r="J2265">
        <v>1.4613432142646E-5</v>
      </c>
      <c r="K2265">
        <v>1.5220910155064001E-12</v>
      </c>
      <c r="L2265">
        <v>0.99998538656633496</v>
      </c>
    </row>
    <row r="2266" spans="1:12" x14ac:dyDescent="0.2">
      <c r="A2266" t="s">
        <v>5049</v>
      </c>
      <c r="B2266" t="s">
        <v>5050</v>
      </c>
      <c r="C2266" t="s">
        <v>4</v>
      </c>
      <c r="D2266" t="s">
        <v>4127</v>
      </c>
      <c r="E2266" s="1" t="s">
        <v>330</v>
      </c>
      <c r="F2266" t="s">
        <v>11</v>
      </c>
      <c r="G2266" t="s">
        <v>5056</v>
      </c>
      <c r="H2266" t="s">
        <v>5057</v>
      </c>
      <c r="I2266" t="s">
        <v>5058</v>
      </c>
      <c r="J2266">
        <v>1.15350808413395E-11</v>
      </c>
      <c r="K2266">
        <v>2.5912512959437499E-16</v>
      </c>
      <c r="L2266">
        <v>0.999999999988465</v>
      </c>
    </row>
    <row r="2267" spans="1:12" x14ac:dyDescent="0.2">
      <c r="A2267" t="s">
        <v>5049</v>
      </c>
      <c r="B2267" t="s">
        <v>5053</v>
      </c>
      <c r="C2267" t="s">
        <v>4</v>
      </c>
      <c r="D2267" t="s">
        <v>4127</v>
      </c>
      <c r="E2267" s="1" t="s">
        <v>330</v>
      </c>
      <c r="F2267" t="s">
        <v>11</v>
      </c>
      <c r="G2267" t="s">
        <v>5057</v>
      </c>
      <c r="H2267" t="s">
        <v>5059</v>
      </c>
      <c r="I2267" t="s">
        <v>5060</v>
      </c>
      <c r="J2267">
        <v>8.5505941707845103E-14</v>
      </c>
      <c r="K2267">
        <v>4.92682525961034E-19</v>
      </c>
      <c r="L2267">
        <v>0.99999999999991396</v>
      </c>
    </row>
    <row r="2268" spans="1:12" x14ac:dyDescent="0.2">
      <c r="A2268" t="s">
        <v>8849</v>
      </c>
      <c r="B2268" t="s">
        <v>8850</v>
      </c>
      <c r="C2268" t="s">
        <v>74</v>
      </c>
      <c r="D2268" t="s">
        <v>8821</v>
      </c>
      <c r="E2268" s="1" t="s">
        <v>16</v>
      </c>
      <c r="F2268" t="s">
        <v>11</v>
      </c>
      <c r="G2268" t="s">
        <v>8851</v>
      </c>
      <c r="H2268" t="s">
        <v>8852</v>
      </c>
      <c r="I2268" t="s">
        <v>8853</v>
      </c>
      <c r="J2268">
        <v>3.5903137028171701E-6</v>
      </c>
      <c r="K2268">
        <v>8.9937354750742302E-10</v>
      </c>
      <c r="L2268">
        <v>0.99999640878692297</v>
      </c>
    </row>
    <row r="2269" spans="1:12" x14ac:dyDescent="0.2">
      <c r="A2269" t="s">
        <v>1462</v>
      </c>
      <c r="B2269" t="s">
        <v>1463</v>
      </c>
      <c r="C2269" t="s">
        <v>660</v>
      </c>
      <c r="D2269" t="s">
        <v>407</v>
      </c>
      <c r="E2269" s="1" t="s">
        <v>16</v>
      </c>
      <c r="F2269" t="s">
        <v>9</v>
      </c>
      <c r="G2269" t="s">
        <v>1464</v>
      </c>
      <c r="H2269" t="s">
        <v>1465</v>
      </c>
      <c r="I2269" t="s">
        <v>1466</v>
      </c>
      <c r="J2269">
        <v>0.98215379551578597</v>
      </c>
      <c r="K2269">
        <v>1.3798825404579899E-8</v>
      </c>
      <c r="L2269">
        <v>1.7846190685388799E-2</v>
      </c>
    </row>
    <row r="2270" spans="1:12" x14ac:dyDescent="0.2">
      <c r="A2270" t="s">
        <v>1462</v>
      </c>
      <c r="B2270" t="s">
        <v>1463</v>
      </c>
      <c r="C2270" t="s">
        <v>74</v>
      </c>
      <c r="D2270" t="s">
        <v>407</v>
      </c>
      <c r="E2270" s="1" t="s">
        <v>330</v>
      </c>
      <c r="F2270" t="s">
        <v>11</v>
      </c>
      <c r="G2270" t="s">
        <v>19</v>
      </c>
      <c r="H2270" t="s">
        <v>1470</v>
      </c>
      <c r="I2270" t="s">
        <v>1471</v>
      </c>
      <c r="J2270">
        <v>6.6764479888897098E-9</v>
      </c>
      <c r="K2270">
        <v>3.5749900016440702E-16</v>
      </c>
      <c r="L2270">
        <v>0.99999999332355205</v>
      </c>
    </row>
    <row r="2271" spans="1:12" x14ac:dyDescent="0.2">
      <c r="A2271" t="s">
        <v>1462</v>
      </c>
      <c r="B2271" t="s">
        <v>1467</v>
      </c>
      <c r="C2271" t="s">
        <v>14</v>
      </c>
      <c r="D2271" t="s">
        <v>407</v>
      </c>
      <c r="E2271" s="1" t="s">
        <v>16</v>
      </c>
      <c r="F2271" t="s">
        <v>11</v>
      </c>
      <c r="G2271" t="s">
        <v>19</v>
      </c>
      <c r="H2271" t="s">
        <v>1468</v>
      </c>
      <c r="I2271" t="s">
        <v>1469</v>
      </c>
      <c r="J2271">
        <v>8.5667433272833898E-10</v>
      </c>
      <c r="K2271">
        <v>5.2026850437282402E-6</v>
      </c>
      <c r="L2271">
        <v>0.99999479645828204</v>
      </c>
    </row>
    <row r="2272" spans="1:12" x14ac:dyDescent="0.2">
      <c r="A2272" t="s">
        <v>3984</v>
      </c>
      <c r="B2272">
        <v>252010</v>
      </c>
      <c r="C2272" t="s">
        <v>660</v>
      </c>
      <c r="D2272" t="s">
        <v>3906</v>
      </c>
      <c r="E2272" s="1" t="s">
        <v>16</v>
      </c>
      <c r="F2272" t="s">
        <v>9</v>
      </c>
      <c r="G2272" t="s">
        <v>3985</v>
      </c>
      <c r="H2272" t="s">
        <v>3986</v>
      </c>
      <c r="I2272" t="s">
        <v>3987</v>
      </c>
      <c r="J2272">
        <v>0.99859820103589403</v>
      </c>
      <c r="K2272">
        <v>1.1815279997864901E-10</v>
      </c>
      <c r="L2272">
        <v>1.4017988459530499E-3</v>
      </c>
    </row>
    <row r="2273" spans="1:12" x14ac:dyDescent="0.2">
      <c r="A2273" t="s">
        <v>3984</v>
      </c>
      <c r="B2273">
        <v>252010</v>
      </c>
      <c r="C2273" t="s">
        <v>660</v>
      </c>
      <c r="D2273" t="s">
        <v>3906</v>
      </c>
      <c r="E2273" s="1" t="s">
        <v>16</v>
      </c>
      <c r="F2273" t="s">
        <v>9</v>
      </c>
      <c r="G2273" t="s">
        <v>19</v>
      </c>
      <c r="H2273" t="s">
        <v>3988</v>
      </c>
      <c r="I2273" t="s">
        <v>3989</v>
      </c>
      <c r="J2273">
        <v>0.717334479696487</v>
      </c>
      <c r="K2273">
        <v>6.1766075421032503E-8</v>
      </c>
      <c r="L2273">
        <v>0.28266545853743802</v>
      </c>
    </row>
    <row r="2274" spans="1:12" x14ac:dyDescent="0.2">
      <c r="A2274" t="s">
        <v>1556</v>
      </c>
      <c r="B2274" t="s">
        <v>1565</v>
      </c>
      <c r="C2274" t="s">
        <v>74</v>
      </c>
      <c r="D2274" t="s">
        <v>407</v>
      </c>
      <c r="E2274" s="1" t="s">
        <v>16</v>
      </c>
      <c r="F2274" t="s">
        <v>9</v>
      </c>
      <c r="G2274" t="s">
        <v>1566</v>
      </c>
      <c r="H2274" t="s">
        <v>1567</v>
      </c>
      <c r="I2274" t="s">
        <v>19</v>
      </c>
      <c r="J2274">
        <v>0.99924599022092497</v>
      </c>
      <c r="K2274">
        <v>3.6814766694762299E-13</v>
      </c>
      <c r="L2274">
        <v>7.5400977870662201E-4</v>
      </c>
    </row>
    <row r="2275" spans="1:12" x14ac:dyDescent="0.2">
      <c r="A2275" t="s">
        <v>1556</v>
      </c>
      <c r="B2275" t="s">
        <v>1568</v>
      </c>
      <c r="C2275" t="s">
        <v>74</v>
      </c>
      <c r="D2275" t="s">
        <v>407</v>
      </c>
      <c r="E2275" s="1" t="s">
        <v>16</v>
      </c>
      <c r="F2275" t="s">
        <v>9</v>
      </c>
      <c r="G2275" t="s">
        <v>19</v>
      </c>
      <c r="H2275" t="s">
        <v>1569</v>
      </c>
      <c r="I2275" t="s">
        <v>1570</v>
      </c>
      <c r="J2275">
        <v>0.956907584544615</v>
      </c>
      <c r="K2275">
        <v>3.1404098124498998E-9</v>
      </c>
      <c r="L2275">
        <v>4.3092412314975299E-2</v>
      </c>
    </row>
    <row r="2276" spans="1:12" x14ac:dyDescent="0.2">
      <c r="A2276" t="s">
        <v>1556</v>
      </c>
      <c r="B2276" t="s">
        <v>1561</v>
      </c>
      <c r="C2276" t="s">
        <v>74</v>
      </c>
      <c r="D2276" t="s">
        <v>407</v>
      </c>
      <c r="E2276" s="1" t="s">
        <v>16</v>
      </c>
      <c r="F2276" t="s">
        <v>9</v>
      </c>
      <c r="G2276" t="s">
        <v>1562</v>
      </c>
      <c r="H2276" t="s">
        <v>1563</v>
      </c>
      <c r="I2276" t="s">
        <v>1564</v>
      </c>
      <c r="J2276">
        <v>0.83178930210212898</v>
      </c>
      <c r="K2276">
        <v>1.3906486637749501E-8</v>
      </c>
      <c r="L2276">
        <v>0.168210683991384</v>
      </c>
    </row>
    <row r="2277" spans="1:12" x14ac:dyDescent="0.2">
      <c r="A2277" t="s">
        <v>1556</v>
      </c>
      <c r="B2277" t="s">
        <v>1557</v>
      </c>
      <c r="C2277" t="s">
        <v>14</v>
      </c>
      <c r="D2277" t="s">
        <v>407</v>
      </c>
      <c r="E2277" s="1" t="s">
        <v>16</v>
      </c>
      <c r="F2277" t="s">
        <v>10</v>
      </c>
      <c r="G2277" t="s">
        <v>1558</v>
      </c>
      <c r="H2277" t="s">
        <v>1559</v>
      </c>
      <c r="I2277" t="s">
        <v>1560</v>
      </c>
      <c r="J2277">
        <v>8.3381928570154696E-16</v>
      </c>
      <c r="K2277">
        <v>0.99999999999380795</v>
      </c>
      <c r="L2277">
        <v>6.19091673878038E-12</v>
      </c>
    </row>
    <row r="2278" spans="1:12" x14ac:dyDescent="0.2">
      <c r="A2278" t="s">
        <v>1024</v>
      </c>
      <c r="B2278" t="s">
        <v>4606</v>
      </c>
      <c r="C2278" t="s">
        <v>613</v>
      </c>
      <c r="D2278" t="s">
        <v>4127</v>
      </c>
      <c r="E2278" s="1" t="s">
        <v>16</v>
      </c>
      <c r="F2278" t="s">
        <v>11</v>
      </c>
      <c r="G2278" t="s">
        <v>4604</v>
      </c>
      <c r="H2278" t="s">
        <v>4607</v>
      </c>
      <c r="I2278" t="s">
        <v>4608</v>
      </c>
      <c r="J2278">
        <v>3.4740841275255902E-4</v>
      </c>
      <c r="K2278">
        <v>2.53640885700256E-11</v>
      </c>
      <c r="L2278">
        <v>0.99965259156188302</v>
      </c>
    </row>
    <row r="2279" spans="1:12" x14ac:dyDescent="0.2">
      <c r="A2279" t="s">
        <v>1024</v>
      </c>
      <c r="B2279" t="s">
        <v>4609</v>
      </c>
      <c r="C2279" t="s">
        <v>613</v>
      </c>
      <c r="D2279" t="s">
        <v>4127</v>
      </c>
      <c r="E2279" s="1" t="s">
        <v>16</v>
      </c>
      <c r="F2279" t="s">
        <v>11</v>
      </c>
      <c r="G2279" t="s">
        <v>4607</v>
      </c>
      <c r="H2279" t="s">
        <v>4610</v>
      </c>
      <c r="I2279" t="s">
        <v>4611</v>
      </c>
      <c r="J2279">
        <v>1.3139702893901701E-4</v>
      </c>
      <c r="K2279">
        <v>2.9270562223814202E-10</v>
      </c>
      <c r="L2279">
        <v>0.99986860267835498</v>
      </c>
    </row>
    <row r="2280" spans="1:12" x14ac:dyDescent="0.2">
      <c r="A2280" t="s">
        <v>1024</v>
      </c>
      <c r="B2280" t="s">
        <v>4599</v>
      </c>
      <c r="C2280" t="s">
        <v>613</v>
      </c>
      <c r="D2280" t="s">
        <v>4127</v>
      </c>
      <c r="E2280" s="1" t="s">
        <v>16</v>
      </c>
      <c r="F2280" t="s">
        <v>11</v>
      </c>
      <c r="G2280" t="s">
        <v>4603</v>
      </c>
      <c r="H2280" t="s">
        <v>4604</v>
      </c>
      <c r="I2280" t="s">
        <v>4605</v>
      </c>
      <c r="J2280">
        <v>6.1393856476771801E-5</v>
      </c>
      <c r="K2280">
        <v>8.5504595020270796E-12</v>
      </c>
      <c r="L2280">
        <v>0.99993860613497298</v>
      </c>
    </row>
    <row r="2281" spans="1:12" x14ac:dyDescent="0.2">
      <c r="A2281" t="s">
        <v>1024</v>
      </c>
      <c r="B2281" t="s">
        <v>4595</v>
      </c>
      <c r="C2281" t="s">
        <v>74</v>
      </c>
      <c r="D2281" t="s">
        <v>4127</v>
      </c>
      <c r="E2281" s="1" t="s">
        <v>16</v>
      </c>
      <c r="F2281" t="s">
        <v>11</v>
      </c>
      <c r="G2281" t="s">
        <v>4596</v>
      </c>
      <c r="H2281" t="s">
        <v>4597</v>
      </c>
      <c r="I2281" t="s">
        <v>4598</v>
      </c>
      <c r="J2281">
        <v>1.0182637037053699E-5</v>
      </c>
      <c r="K2281">
        <v>4.2505345377130498E-8</v>
      </c>
      <c r="L2281">
        <v>0.99998977485761698</v>
      </c>
    </row>
    <row r="2282" spans="1:12" x14ac:dyDescent="0.2">
      <c r="A2282" t="s">
        <v>1024</v>
      </c>
      <c r="B2282" t="s">
        <v>4599</v>
      </c>
      <c r="C2282" t="s">
        <v>74</v>
      </c>
      <c r="D2282" t="s">
        <v>4127</v>
      </c>
      <c r="E2282" s="1" t="s">
        <v>16</v>
      </c>
      <c r="F2282" t="s">
        <v>11</v>
      </c>
      <c r="G2282" t="s">
        <v>4600</v>
      </c>
      <c r="H2282" t="s">
        <v>4601</v>
      </c>
      <c r="I2282" t="s">
        <v>4602</v>
      </c>
      <c r="J2282">
        <v>8.9215331449087503E-7</v>
      </c>
      <c r="K2282">
        <v>5.8680729125901303E-10</v>
      </c>
      <c r="L2282">
        <v>0.99999910725987795</v>
      </c>
    </row>
    <row r="2283" spans="1:12" x14ac:dyDescent="0.2">
      <c r="A2283" t="s">
        <v>1024</v>
      </c>
      <c r="B2283" t="s">
        <v>1029</v>
      </c>
      <c r="C2283" t="s">
        <v>14</v>
      </c>
      <c r="D2283" t="s">
        <v>407</v>
      </c>
      <c r="E2283" s="1" t="s">
        <v>16</v>
      </c>
      <c r="F2283" t="s">
        <v>11</v>
      </c>
      <c r="G2283" t="s">
        <v>1030</v>
      </c>
      <c r="H2283" t="s">
        <v>1031</v>
      </c>
      <c r="I2283" t="s">
        <v>1032</v>
      </c>
      <c r="J2283">
        <v>7.2296039759393703E-9</v>
      </c>
      <c r="K2283">
        <v>4.7456847210203799E-7</v>
      </c>
      <c r="L2283">
        <v>0.99999951820192401</v>
      </c>
    </row>
    <row r="2284" spans="1:12" x14ac:dyDescent="0.2">
      <c r="A2284" t="s">
        <v>1024</v>
      </c>
      <c r="B2284" t="s">
        <v>4612</v>
      </c>
      <c r="C2284" t="s">
        <v>14</v>
      </c>
      <c r="D2284" t="s">
        <v>4127</v>
      </c>
      <c r="E2284" s="1" t="s">
        <v>16</v>
      </c>
      <c r="F2284" t="s">
        <v>11</v>
      </c>
      <c r="G2284" t="s">
        <v>4613</v>
      </c>
      <c r="H2284" t="s">
        <v>4614</v>
      </c>
      <c r="I2284" t="s">
        <v>4615</v>
      </c>
      <c r="J2284">
        <v>1.21112228539388E-9</v>
      </c>
      <c r="K2284">
        <v>1.3648950300620999E-5</v>
      </c>
      <c r="L2284">
        <v>0.99998634983857704</v>
      </c>
    </row>
    <row r="2285" spans="1:12" x14ac:dyDescent="0.2">
      <c r="A2285" t="s">
        <v>1024</v>
      </c>
      <c r="B2285" t="s">
        <v>1025</v>
      </c>
      <c r="C2285" t="s">
        <v>14</v>
      </c>
      <c r="D2285" t="s">
        <v>407</v>
      </c>
      <c r="E2285" s="1" t="s">
        <v>16</v>
      </c>
      <c r="F2285" t="s">
        <v>11</v>
      </c>
      <c r="G2285" t="s">
        <v>1026</v>
      </c>
      <c r="H2285" t="s">
        <v>1027</v>
      </c>
      <c r="I2285" t="s">
        <v>1028</v>
      </c>
      <c r="J2285">
        <v>1.00531474820904E-11</v>
      </c>
      <c r="K2285">
        <v>4.4332670071394602E-9</v>
      </c>
      <c r="L2285">
        <v>0.99999999555667995</v>
      </c>
    </row>
    <row r="2286" spans="1:12" x14ac:dyDescent="0.2">
      <c r="A2286" t="s">
        <v>5719</v>
      </c>
      <c r="B2286" t="s">
        <v>5720</v>
      </c>
      <c r="C2286" t="s">
        <v>213</v>
      </c>
      <c r="D2286" t="s">
        <v>4127</v>
      </c>
      <c r="E2286" s="1" t="s">
        <v>16</v>
      </c>
      <c r="F2286" t="s">
        <v>11</v>
      </c>
      <c r="G2286" t="s">
        <v>5734</v>
      </c>
      <c r="H2286" t="s">
        <v>5735</v>
      </c>
      <c r="I2286" t="s">
        <v>5736</v>
      </c>
      <c r="J2286">
        <v>2.2147987903383799E-2</v>
      </c>
      <c r="K2286">
        <v>6.8887035890079998E-10</v>
      </c>
      <c r="L2286">
        <v>0.97785201140774602</v>
      </c>
    </row>
    <row r="2287" spans="1:12" x14ac:dyDescent="0.2">
      <c r="A2287" t="s">
        <v>5719</v>
      </c>
      <c r="B2287" t="s">
        <v>5720</v>
      </c>
      <c r="C2287" t="s">
        <v>14</v>
      </c>
      <c r="D2287" t="s">
        <v>4127</v>
      </c>
      <c r="E2287" s="1" t="s">
        <v>16</v>
      </c>
      <c r="F2287" t="s">
        <v>11</v>
      </c>
      <c r="G2287" t="s">
        <v>19</v>
      </c>
      <c r="H2287" t="s">
        <v>5721</v>
      </c>
      <c r="I2287" t="s">
        <v>5722</v>
      </c>
      <c r="J2287">
        <v>3.7329439919844E-6</v>
      </c>
      <c r="K2287">
        <v>2.0713044076580902E-12</v>
      </c>
      <c r="L2287">
        <v>0.99999626705393696</v>
      </c>
    </row>
    <row r="2288" spans="1:12" x14ac:dyDescent="0.2">
      <c r="A2288" t="s">
        <v>5719</v>
      </c>
      <c r="B2288" t="s">
        <v>5720</v>
      </c>
      <c r="C2288" t="s">
        <v>74</v>
      </c>
      <c r="D2288" t="s">
        <v>4127</v>
      </c>
      <c r="E2288" s="1" t="s">
        <v>16</v>
      </c>
      <c r="F2288" t="s">
        <v>11</v>
      </c>
      <c r="G2288" t="s">
        <v>5725</v>
      </c>
      <c r="H2288" t="s">
        <v>5726</v>
      </c>
      <c r="I2288" t="s">
        <v>5727</v>
      </c>
      <c r="J2288">
        <v>2.7675334000839098E-6</v>
      </c>
      <c r="K2288">
        <v>2.7561767716231101E-9</v>
      </c>
      <c r="L2288">
        <v>0.99999722971042304</v>
      </c>
    </row>
    <row r="2289" spans="1:12" x14ac:dyDescent="0.2">
      <c r="A2289" t="s">
        <v>5719</v>
      </c>
      <c r="B2289" t="s">
        <v>5730</v>
      </c>
      <c r="C2289" t="s">
        <v>74</v>
      </c>
      <c r="D2289" t="s">
        <v>4127</v>
      </c>
      <c r="E2289" s="1" t="s">
        <v>330</v>
      </c>
      <c r="F2289" t="s">
        <v>11</v>
      </c>
      <c r="G2289" t="s">
        <v>5731</v>
      </c>
      <c r="H2289" t="s">
        <v>5732</v>
      </c>
      <c r="I2289" t="s">
        <v>5733</v>
      </c>
      <c r="J2289">
        <v>5.77076984508388E-7</v>
      </c>
      <c r="K2289">
        <v>9.4630894412229796E-16</v>
      </c>
      <c r="L2289">
        <v>0.99999942292301502</v>
      </c>
    </row>
    <row r="2290" spans="1:12" x14ac:dyDescent="0.2">
      <c r="A2290" t="s">
        <v>5719</v>
      </c>
      <c r="B2290" t="s">
        <v>5720</v>
      </c>
      <c r="C2290" t="s">
        <v>74</v>
      </c>
      <c r="D2290" t="s">
        <v>4127</v>
      </c>
      <c r="E2290" s="1" t="s">
        <v>330</v>
      </c>
      <c r="F2290" t="s">
        <v>11</v>
      </c>
      <c r="G2290" t="s">
        <v>19</v>
      </c>
      <c r="H2290" t="s">
        <v>5728</v>
      </c>
      <c r="I2290" t="s">
        <v>5729</v>
      </c>
      <c r="J2290">
        <v>1.9317435711869601E-9</v>
      </c>
      <c r="K2290">
        <v>1.2784716806654101E-19</v>
      </c>
      <c r="L2290">
        <v>0.99999999806825601</v>
      </c>
    </row>
    <row r="2291" spans="1:12" x14ac:dyDescent="0.2">
      <c r="A2291" t="s">
        <v>5719</v>
      </c>
      <c r="B2291" t="s">
        <v>5720</v>
      </c>
      <c r="C2291" t="s">
        <v>14</v>
      </c>
      <c r="D2291" t="s">
        <v>4127</v>
      </c>
      <c r="E2291" s="1" t="s">
        <v>330</v>
      </c>
      <c r="F2291" t="s">
        <v>11</v>
      </c>
      <c r="G2291" t="s">
        <v>19</v>
      </c>
      <c r="H2291" t="s">
        <v>5723</v>
      </c>
      <c r="I2291" t="s">
        <v>5724</v>
      </c>
      <c r="J2291">
        <v>6.3418078581348601E-12</v>
      </c>
      <c r="K2291">
        <v>2.2023241249355701E-17</v>
      </c>
      <c r="L2291">
        <v>0.99999999999365796</v>
      </c>
    </row>
    <row r="2292" spans="1:12" x14ac:dyDescent="0.2">
      <c r="A2292" t="s">
        <v>2285</v>
      </c>
      <c r="B2292" t="s">
        <v>2286</v>
      </c>
      <c r="C2292" t="s">
        <v>26</v>
      </c>
      <c r="D2292" t="s">
        <v>407</v>
      </c>
      <c r="E2292" s="1" t="s">
        <v>16</v>
      </c>
      <c r="F2292" t="s">
        <v>11</v>
      </c>
      <c r="G2292" t="s">
        <v>2287</v>
      </c>
      <c r="H2292" t="s">
        <v>2288</v>
      </c>
      <c r="I2292" t="s">
        <v>19</v>
      </c>
      <c r="J2292">
        <v>5.6215651148492901E-9</v>
      </c>
      <c r="K2292">
        <v>1.05559639092177E-4</v>
      </c>
      <c r="L2292">
        <v>0.99989443473934303</v>
      </c>
    </row>
    <row r="2293" spans="1:12" x14ac:dyDescent="0.2">
      <c r="A2293" t="s">
        <v>2285</v>
      </c>
      <c r="B2293" t="s">
        <v>2289</v>
      </c>
      <c r="C2293" t="s">
        <v>26</v>
      </c>
      <c r="D2293" t="s">
        <v>407</v>
      </c>
      <c r="E2293" s="1" t="s">
        <v>16</v>
      </c>
      <c r="F2293" t="s">
        <v>10</v>
      </c>
      <c r="G2293" t="s">
        <v>19</v>
      </c>
      <c r="H2293" t="s">
        <v>2290</v>
      </c>
      <c r="I2293" t="s">
        <v>2291</v>
      </c>
      <c r="J2293">
        <v>7.5019919485598694E-23</v>
      </c>
      <c r="K2293">
        <v>1</v>
      </c>
      <c r="L2293">
        <v>9.8542637734339698E-21</v>
      </c>
    </row>
    <row r="2294" spans="1:12" x14ac:dyDescent="0.2">
      <c r="A2294" t="s">
        <v>687</v>
      </c>
      <c r="B2294" t="s">
        <v>688</v>
      </c>
      <c r="C2294" t="s">
        <v>14</v>
      </c>
      <c r="D2294" t="s">
        <v>407</v>
      </c>
      <c r="E2294" s="1" t="s">
        <v>16</v>
      </c>
      <c r="F2294" t="s">
        <v>11</v>
      </c>
      <c r="G2294" t="s">
        <v>689</v>
      </c>
      <c r="H2294" t="s">
        <v>690</v>
      </c>
      <c r="I2294" t="s">
        <v>691</v>
      </c>
      <c r="J2294">
        <v>1.08512048334194E-5</v>
      </c>
      <c r="K2294">
        <v>1.62749067375362E-4</v>
      </c>
      <c r="L2294">
        <v>0.99982639972779097</v>
      </c>
    </row>
    <row r="2295" spans="1:12" x14ac:dyDescent="0.2">
      <c r="A2295" t="s">
        <v>5830</v>
      </c>
      <c r="B2295" t="s">
        <v>5831</v>
      </c>
      <c r="C2295" t="s">
        <v>26</v>
      </c>
      <c r="D2295" t="s">
        <v>5775</v>
      </c>
      <c r="E2295" s="1" t="s">
        <v>16</v>
      </c>
      <c r="F2295" t="s">
        <v>9</v>
      </c>
      <c r="G2295" t="s">
        <v>5832</v>
      </c>
      <c r="H2295" t="s">
        <v>5833</v>
      </c>
      <c r="I2295" t="s">
        <v>5834</v>
      </c>
      <c r="J2295">
        <v>0.99933930455923003</v>
      </c>
      <c r="K2295">
        <v>1.15713159522706E-7</v>
      </c>
      <c r="L2295">
        <v>6.6057972761094904E-4</v>
      </c>
    </row>
    <row r="2296" spans="1:12" x14ac:dyDescent="0.2">
      <c r="A2296" t="s">
        <v>4456</v>
      </c>
      <c r="B2296" t="s">
        <v>4457</v>
      </c>
      <c r="C2296" t="s">
        <v>26</v>
      </c>
      <c r="D2296" t="s">
        <v>4127</v>
      </c>
      <c r="E2296" s="1" t="s">
        <v>16</v>
      </c>
      <c r="F2296" t="s">
        <v>11</v>
      </c>
      <c r="G2296" t="s">
        <v>4458</v>
      </c>
      <c r="H2296" t="s">
        <v>4459</v>
      </c>
      <c r="I2296" t="s">
        <v>4460</v>
      </c>
      <c r="J2296">
        <v>4.7099926726561801E-8</v>
      </c>
      <c r="K2296">
        <v>5.7518467260114404E-9</v>
      </c>
      <c r="L2296">
        <v>0.99999994714822604</v>
      </c>
    </row>
    <row r="2297" spans="1:12" x14ac:dyDescent="0.2">
      <c r="A2297" t="s">
        <v>4243</v>
      </c>
      <c r="B2297" t="s">
        <v>4244</v>
      </c>
      <c r="C2297" t="s">
        <v>14</v>
      </c>
      <c r="D2297" t="s">
        <v>4127</v>
      </c>
      <c r="E2297" s="1" t="s">
        <v>16</v>
      </c>
      <c r="F2297" t="s">
        <v>11</v>
      </c>
      <c r="G2297" t="s">
        <v>4245</v>
      </c>
      <c r="H2297" t="s">
        <v>4246</v>
      </c>
      <c r="I2297" t="s">
        <v>4247</v>
      </c>
      <c r="J2297">
        <v>1.2551151896175101E-5</v>
      </c>
      <c r="K2297">
        <v>2.9212236343082199E-9</v>
      </c>
      <c r="L2297">
        <v>0.99998744592688005</v>
      </c>
    </row>
    <row r="2298" spans="1:12" x14ac:dyDescent="0.2">
      <c r="A2298" t="s">
        <v>1645</v>
      </c>
      <c r="B2298" t="s">
        <v>1646</v>
      </c>
      <c r="C2298" t="s">
        <v>14</v>
      </c>
      <c r="D2298" t="s">
        <v>407</v>
      </c>
      <c r="E2298" s="1" t="s">
        <v>16</v>
      </c>
      <c r="F2298" t="s">
        <v>11</v>
      </c>
      <c r="G2298" t="s">
        <v>1647</v>
      </c>
      <c r="H2298" t="s">
        <v>1648</v>
      </c>
      <c r="I2298" t="s">
        <v>1649</v>
      </c>
      <c r="J2298">
        <v>5.5288911820644898E-5</v>
      </c>
      <c r="K2298">
        <v>0.118647596534488</v>
      </c>
      <c r="L2298">
        <v>0.88129711455369097</v>
      </c>
    </row>
    <row r="2299" spans="1:12" x14ac:dyDescent="0.2">
      <c r="A2299" t="s">
        <v>164</v>
      </c>
      <c r="B2299" t="s">
        <v>2874</v>
      </c>
      <c r="C2299" t="s">
        <v>74</v>
      </c>
      <c r="D2299" t="s">
        <v>2860</v>
      </c>
      <c r="E2299" s="1" t="s">
        <v>16</v>
      </c>
      <c r="F2299" t="s">
        <v>11</v>
      </c>
      <c r="G2299" t="s">
        <v>2875</v>
      </c>
      <c r="H2299" t="s">
        <v>2876</v>
      </c>
      <c r="I2299" t="s">
        <v>2877</v>
      </c>
      <c r="J2299">
        <v>6.3121692816931403E-7</v>
      </c>
      <c r="K2299">
        <v>9.7932800576749804E-4</v>
      </c>
      <c r="L2299">
        <v>0.999020040777304</v>
      </c>
    </row>
    <row r="2300" spans="1:12" x14ac:dyDescent="0.2">
      <c r="A2300" t="s">
        <v>164</v>
      </c>
      <c r="B2300" t="s">
        <v>3887</v>
      </c>
      <c r="C2300" t="s">
        <v>74</v>
      </c>
      <c r="D2300" t="s">
        <v>3823</v>
      </c>
      <c r="E2300" s="1" t="s">
        <v>16</v>
      </c>
      <c r="F2300" t="s">
        <v>11</v>
      </c>
      <c r="G2300" t="s">
        <v>3888</v>
      </c>
      <c r="H2300" t="s">
        <v>3889</v>
      </c>
      <c r="I2300" t="s">
        <v>3890</v>
      </c>
      <c r="J2300">
        <v>1.5363401988250001E-10</v>
      </c>
      <c r="K2300">
        <v>8.6806558062309498E-11</v>
      </c>
      <c r="L2300">
        <v>0.999999999759559</v>
      </c>
    </row>
    <row r="2301" spans="1:12" x14ac:dyDescent="0.2">
      <c r="A2301" t="s">
        <v>164</v>
      </c>
      <c r="B2301" t="s">
        <v>1128</v>
      </c>
      <c r="C2301" t="s">
        <v>500</v>
      </c>
      <c r="D2301" t="s">
        <v>407</v>
      </c>
      <c r="E2301" s="1" t="s">
        <v>16</v>
      </c>
      <c r="F2301" t="s">
        <v>11</v>
      </c>
      <c r="G2301" t="s">
        <v>1129</v>
      </c>
      <c r="H2301" t="s">
        <v>1130</v>
      </c>
      <c r="I2301" t="s">
        <v>1131</v>
      </c>
      <c r="J2301">
        <v>1.3923846217504401E-10</v>
      </c>
      <c r="K2301">
        <v>1.4508960714034101E-2</v>
      </c>
      <c r="L2301">
        <v>0.98549103914672698</v>
      </c>
    </row>
    <row r="2302" spans="1:12" x14ac:dyDescent="0.2">
      <c r="A2302" t="s">
        <v>164</v>
      </c>
      <c r="B2302" t="s">
        <v>165</v>
      </c>
      <c r="C2302" t="s">
        <v>14</v>
      </c>
      <c r="D2302" t="s">
        <v>96</v>
      </c>
      <c r="E2302" s="1" t="s">
        <v>16</v>
      </c>
      <c r="F2302" t="s">
        <v>10</v>
      </c>
      <c r="G2302" t="s">
        <v>166</v>
      </c>
      <c r="H2302" t="s">
        <v>167</v>
      </c>
      <c r="I2302" t="s">
        <v>168</v>
      </c>
      <c r="J2302">
        <v>1.1943392612238101E-12</v>
      </c>
      <c r="K2302">
        <v>0.99999996089758003</v>
      </c>
      <c r="L2302">
        <v>3.9101226167212099E-8</v>
      </c>
    </row>
    <row r="2303" spans="1:12" x14ac:dyDescent="0.2">
      <c r="A2303" t="s">
        <v>5086</v>
      </c>
      <c r="B2303" t="s">
        <v>5087</v>
      </c>
      <c r="C2303" t="s">
        <v>14</v>
      </c>
      <c r="D2303" t="s">
        <v>4127</v>
      </c>
      <c r="E2303" s="1" t="s">
        <v>16</v>
      </c>
      <c r="F2303" t="s">
        <v>11</v>
      </c>
      <c r="G2303" t="s">
        <v>5088</v>
      </c>
      <c r="H2303" t="s">
        <v>5089</v>
      </c>
      <c r="I2303" t="s">
        <v>5090</v>
      </c>
      <c r="J2303">
        <v>2.8163174930126702E-6</v>
      </c>
      <c r="K2303">
        <v>1.5234382093814499E-3</v>
      </c>
      <c r="L2303">
        <v>0.99847374547312595</v>
      </c>
    </row>
    <row r="2304" spans="1:12" x14ac:dyDescent="0.2">
      <c r="A2304" t="s">
        <v>2182</v>
      </c>
      <c r="B2304" t="s">
        <v>5276</v>
      </c>
      <c r="C2304" t="s">
        <v>613</v>
      </c>
      <c r="D2304" t="s">
        <v>4127</v>
      </c>
      <c r="E2304" s="1" t="s">
        <v>16</v>
      </c>
      <c r="F2304" t="s">
        <v>11</v>
      </c>
      <c r="G2304" t="s">
        <v>5277</v>
      </c>
      <c r="H2304" t="s">
        <v>5278</v>
      </c>
      <c r="I2304" t="s">
        <v>5279</v>
      </c>
      <c r="J2304">
        <v>0.165564179564234</v>
      </c>
      <c r="K2304">
        <v>1.2849082115110301E-10</v>
      </c>
      <c r="L2304">
        <v>0.83443582030727503</v>
      </c>
    </row>
    <row r="2305" spans="1:12" x14ac:dyDescent="0.2">
      <c r="A2305" t="s">
        <v>2182</v>
      </c>
      <c r="B2305" t="s">
        <v>2183</v>
      </c>
      <c r="C2305" t="s">
        <v>14</v>
      </c>
      <c r="D2305" t="s">
        <v>407</v>
      </c>
      <c r="E2305" s="1" t="s">
        <v>16</v>
      </c>
      <c r="F2305" t="s">
        <v>10</v>
      </c>
      <c r="G2305" t="s">
        <v>2184</v>
      </c>
      <c r="H2305" t="s">
        <v>2185</v>
      </c>
      <c r="I2305" t="s">
        <v>2186</v>
      </c>
      <c r="J2305">
        <v>2.2350498556526999E-8</v>
      </c>
      <c r="K2305">
        <v>0.83639611156799798</v>
      </c>
      <c r="L2305">
        <v>0.16360386608150301</v>
      </c>
    </row>
    <row r="2306" spans="1:12" x14ac:dyDescent="0.2">
      <c r="A2306" t="s">
        <v>2729</v>
      </c>
      <c r="B2306" t="s">
        <v>2730</v>
      </c>
      <c r="C2306" t="s">
        <v>26</v>
      </c>
      <c r="D2306" t="s">
        <v>407</v>
      </c>
      <c r="E2306" s="1" t="s">
        <v>16</v>
      </c>
      <c r="F2306" t="s">
        <v>10</v>
      </c>
      <c r="G2306" t="s">
        <v>2731</v>
      </c>
      <c r="H2306" t="s">
        <v>2732</v>
      </c>
      <c r="I2306" t="s">
        <v>19</v>
      </c>
      <c r="J2306">
        <v>1.60038944016065E-15</v>
      </c>
      <c r="K2306">
        <v>0.999999999999998</v>
      </c>
      <c r="L2306">
        <v>1.0417622439976201E-17</v>
      </c>
    </row>
    <row r="2307" spans="1:12" x14ac:dyDescent="0.2">
      <c r="A2307" t="s">
        <v>6036</v>
      </c>
      <c r="B2307" t="s">
        <v>6037</v>
      </c>
      <c r="C2307" t="s">
        <v>14</v>
      </c>
      <c r="D2307" t="s">
        <v>5924</v>
      </c>
      <c r="E2307" s="1" t="s">
        <v>16</v>
      </c>
      <c r="F2307" t="s">
        <v>11</v>
      </c>
      <c r="G2307" t="s">
        <v>6038</v>
      </c>
      <c r="H2307" t="s">
        <v>6039</v>
      </c>
      <c r="I2307" t="s">
        <v>6040</v>
      </c>
      <c r="J2307">
        <v>3.0193255190553703E-8</v>
      </c>
      <c r="K2307">
        <v>3.6945638458907299E-6</v>
      </c>
      <c r="L2307">
        <v>0.99999627524289902</v>
      </c>
    </row>
    <row r="2308" spans="1:12" x14ac:dyDescent="0.2">
      <c r="A2308" t="s">
        <v>3248</v>
      </c>
      <c r="B2308" t="s">
        <v>3709</v>
      </c>
      <c r="C2308" t="s">
        <v>660</v>
      </c>
      <c r="D2308" t="s">
        <v>3710</v>
      </c>
      <c r="E2308" s="1" t="s">
        <v>16</v>
      </c>
      <c r="F2308" t="s">
        <v>11</v>
      </c>
      <c r="G2308" t="s">
        <v>3758</v>
      </c>
      <c r="H2308" t="s">
        <v>3759</v>
      </c>
      <c r="I2308" t="s">
        <v>3760</v>
      </c>
      <c r="J2308">
        <v>4.1022783586152397E-10</v>
      </c>
      <c r="K2308">
        <v>3.9469555963327401E-7</v>
      </c>
      <c r="L2308">
        <v>0.99999960489421202</v>
      </c>
    </row>
    <row r="2309" spans="1:12" x14ac:dyDescent="0.2">
      <c r="A2309" t="s">
        <v>3248</v>
      </c>
      <c r="B2309" t="s">
        <v>3709</v>
      </c>
      <c r="C2309" t="s">
        <v>74</v>
      </c>
      <c r="D2309" t="s">
        <v>3710</v>
      </c>
      <c r="E2309" s="1" t="s">
        <v>16</v>
      </c>
      <c r="F2309" t="s">
        <v>11</v>
      </c>
      <c r="G2309" t="s">
        <v>3761</v>
      </c>
      <c r="H2309" t="s">
        <v>3762</v>
      </c>
      <c r="I2309" t="s">
        <v>3763</v>
      </c>
      <c r="J2309">
        <v>8.6918360419675104E-11</v>
      </c>
      <c r="K2309">
        <v>2.7342391162833901E-5</v>
      </c>
      <c r="L2309">
        <v>0.999972657521919</v>
      </c>
    </row>
    <row r="2310" spans="1:12" x14ac:dyDescent="0.2">
      <c r="A2310" t="s">
        <v>3248</v>
      </c>
      <c r="B2310" t="s">
        <v>3249</v>
      </c>
      <c r="C2310" t="s">
        <v>88</v>
      </c>
      <c r="D2310" t="s">
        <v>3036</v>
      </c>
      <c r="E2310" s="1" t="s">
        <v>16</v>
      </c>
      <c r="F2310" t="s">
        <v>10</v>
      </c>
      <c r="G2310" t="s">
        <v>3252</v>
      </c>
      <c r="H2310" t="s">
        <v>3253</v>
      </c>
      <c r="I2310" t="s">
        <v>3254</v>
      </c>
      <c r="J2310">
        <v>4.5869520809405904E-13</v>
      </c>
      <c r="K2310">
        <v>0.93616115675565303</v>
      </c>
      <c r="L2310">
        <v>6.3838843243888097E-2</v>
      </c>
    </row>
    <row r="2311" spans="1:12" x14ac:dyDescent="0.2">
      <c r="A2311" t="s">
        <v>3248</v>
      </c>
      <c r="B2311" t="s">
        <v>3249</v>
      </c>
      <c r="C2311" t="s">
        <v>14</v>
      </c>
      <c r="D2311" t="s">
        <v>3036</v>
      </c>
      <c r="E2311" s="1" t="s">
        <v>16</v>
      </c>
      <c r="F2311" t="s">
        <v>11</v>
      </c>
      <c r="G2311" t="s">
        <v>19</v>
      </c>
      <c r="H2311" t="s">
        <v>3250</v>
      </c>
      <c r="I2311" t="s">
        <v>3251</v>
      </c>
      <c r="J2311">
        <v>3.0544464063359398E-13</v>
      </c>
      <c r="K2311">
        <v>6.6620389373681104E-6</v>
      </c>
      <c r="L2311">
        <v>0.99999333796075696</v>
      </c>
    </row>
    <row r="2312" spans="1:12" x14ac:dyDescent="0.2">
      <c r="A2312" t="s">
        <v>3248</v>
      </c>
      <c r="B2312" t="s">
        <v>3709</v>
      </c>
      <c r="C2312" t="s">
        <v>74</v>
      </c>
      <c r="D2312" t="s">
        <v>3710</v>
      </c>
      <c r="E2312" s="1" t="s">
        <v>16</v>
      </c>
      <c r="F2312" t="s">
        <v>11</v>
      </c>
      <c r="G2312" t="s">
        <v>3764</v>
      </c>
      <c r="H2312" t="s">
        <v>3765</v>
      </c>
      <c r="I2312" t="s">
        <v>3766</v>
      </c>
      <c r="J2312">
        <v>2.4732562493670798E-13</v>
      </c>
      <c r="K2312">
        <v>9.5441730262976099E-13</v>
      </c>
      <c r="L2312">
        <v>0.99999999999879796</v>
      </c>
    </row>
    <row r="2313" spans="1:12" x14ac:dyDescent="0.2">
      <c r="A2313" t="s">
        <v>1956</v>
      </c>
      <c r="B2313" t="s">
        <v>1957</v>
      </c>
      <c r="C2313" t="s">
        <v>74</v>
      </c>
      <c r="D2313" t="s">
        <v>407</v>
      </c>
      <c r="E2313" s="1" t="s">
        <v>16</v>
      </c>
      <c r="F2313" t="s">
        <v>11</v>
      </c>
      <c r="G2313" t="s">
        <v>1958</v>
      </c>
      <c r="H2313" t="s">
        <v>1959</v>
      </c>
      <c r="I2313" t="s">
        <v>19</v>
      </c>
      <c r="J2313">
        <v>4.1265532118870504E-6</v>
      </c>
      <c r="K2313">
        <v>5.3291318465830502E-10</v>
      </c>
      <c r="L2313">
        <v>0.99999587291387504</v>
      </c>
    </row>
    <row r="2314" spans="1:12" x14ac:dyDescent="0.2">
      <c r="A2314" t="s">
        <v>1273</v>
      </c>
      <c r="B2314" t="s">
        <v>1274</v>
      </c>
      <c r="C2314" t="s">
        <v>74</v>
      </c>
      <c r="D2314" t="s">
        <v>407</v>
      </c>
      <c r="E2314" s="1" t="s">
        <v>16</v>
      </c>
      <c r="F2314" t="s">
        <v>10</v>
      </c>
      <c r="G2314" t="s">
        <v>1275</v>
      </c>
      <c r="H2314" t="s">
        <v>1276</v>
      </c>
      <c r="I2314" t="s">
        <v>1277</v>
      </c>
      <c r="J2314">
        <v>4.1768276008514001E-4</v>
      </c>
      <c r="K2314">
        <v>0.62441092148516297</v>
      </c>
      <c r="L2314">
        <v>0.375171395754752</v>
      </c>
    </row>
    <row r="2315" spans="1:12" x14ac:dyDescent="0.2">
      <c r="A2315" t="s">
        <v>1273</v>
      </c>
      <c r="B2315" t="s">
        <v>4826</v>
      </c>
      <c r="C2315" t="s">
        <v>74</v>
      </c>
      <c r="D2315" t="s">
        <v>4127</v>
      </c>
      <c r="E2315" s="1" t="s">
        <v>16</v>
      </c>
      <c r="F2315" t="s">
        <v>11</v>
      </c>
      <c r="G2315" t="s">
        <v>4827</v>
      </c>
      <c r="H2315" t="s">
        <v>4828</v>
      </c>
      <c r="I2315" t="s">
        <v>4829</v>
      </c>
      <c r="J2315">
        <v>1.14945427936496E-5</v>
      </c>
      <c r="K2315">
        <v>2.11242647315103E-10</v>
      </c>
      <c r="L2315">
        <v>0.99998850524596405</v>
      </c>
    </row>
    <row r="2316" spans="1:12" x14ac:dyDescent="0.2">
      <c r="A2316" t="s">
        <v>1273</v>
      </c>
      <c r="B2316" t="s">
        <v>8920</v>
      </c>
      <c r="C2316" t="s">
        <v>74</v>
      </c>
      <c r="D2316" t="s">
        <v>8821</v>
      </c>
      <c r="E2316" s="1" t="s">
        <v>16</v>
      </c>
      <c r="F2316" t="s">
        <v>11</v>
      </c>
      <c r="G2316" t="s">
        <v>8921</v>
      </c>
      <c r="H2316" t="s">
        <v>8922</v>
      </c>
      <c r="I2316" t="s">
        <v>8923</v>
      </c>
      <c r="J2316">
        <v>3.9978501122899696E-6</v>
      </c>
      <c r="K2316">
        <v>2.2081319765321701E-6</v>
      </c>
      <c r="L2316">
        <v>0.999993794017911</v>
      </c>
    </row>
    <row r="2317" spans="1:12" x14ac:dyDescent="0.2">
      <c r="A2317" t="s">
        <v>1273</v>
      </c>
      <c r="B2317" t="s">
        <v>8920</v>
      </c>
      <c r="C2317" t="s">
        <v>14</v>
      </c>
      <c r="D2317" t="s">
        <v>8821</v>
      </c>
      <c r="E2317" s="1" t="s">
        <v>16</v>
      </c>
      <c r="F2317" t="s">
        <v>11</v>
      </c>
      <c r="G2317" t="s">
        <v>8924</v>
      </c>
      <c r="H2317" t="s">
        <v>8925</v>
      </c>
      <c r="I2317" t="s">
        <v>8926</v>
      </c>
      <c r="J2317">
        <v>9.42476066996397E-9</v>
      </c>
      <c r="K2317">
        <v>3.9194324100956101E-8</v>
      </c>
      <c r="L2317">
        <v>0.99999995138091502</v>
      </c>
    </row>
    <row r="2318" spans="1:12" x14ac:dyDescent="0.2">
      <c r="A2318" t="s">
        <v>7739</v>
      </c>
      <c r="B2318" t="s">
        <v>7740</v>
      </c>
      <c r="C2318" t="s">
        <v>613</v>
      </c>
      <c r="D2318" t="s">
        <v>6339</v>
      </c>
      <c r="E2318" s="1" t="s">
        <v>16</v>
      </c>
      <c r="F2318" t="s">
        <v>11</v>
      </c>
      <c r="G2318" t="s">
        <v>7741</v>
      </c>
      <c r="H2318" t="s">
        <v>7742</v>
      </c>
      <c r="I2318" t="s">
        <v>7743</v>
      </c>
      <c r="J2318">
        <v>2.42031032870085E-6</v>
      </c>
      <c r="K2318">
        <v>7.4333705921697298E-8</v>
      </c>
      <c r="L2318">
        <v>0.99999750535596499</v>
      </c>
    </row>
    <row r="2319" spans="1:12" x14ac:dyDescent="0.2">
      <c r="A2319" t="s">
        <v>1906</v>
      </c>
      <c r="B2319" t="s">
        <v>1907</v>
      </c>
      <c r="C2319" t="s">
        <v>74</v>
      </c>
      <c r="D2319" t="s">
        <v>407</v>
      </c>
      <c r="E2319" s="1" t="s">
        <v>16</v>
      </c>
      <c r="F2319" t="s">
        <v>9</v>
      </c>
      <c r="G2319" t="s">
        <v>1911</v>
      </c>
      <c r="H2319" t="s">
        <v>1912</v>
      </c>
      <c r="I2319" t="s">
        <v>1913</v>
      </c>
      <c r="J2319">
        <v>0.55434262299167303</v>
      </c>
      <c r="K2319">
        <v>9.1525232078248496E-4</v>
      </c>
      <c r="L2319">
        <v>0.44474212468754398</v>
      </c>
    </row>
    <row r="2320" spans="1:12" x14ac:dyDescent="0.2">
      <c r="A2320" t="s">
        <v>1906</v>
      </c>
      <c r="B2320" t="s">
        <v>1907</v>
      </c>
      <c r="C2320" t="s">
        <v>74</v>
      </c>
      <c r="D2320" t="s">
        <v>407</v>
      </c>
      <c r="E2320" s="1" t="s">
        <v>16</v>
      </c>
      <c r="F2320" t="s">
        <v>10</v>
      </c>
      <c r="G2320" t="s">
        <v>1908</v>
      </c>
      <c r="H2320" t="s">
        <v>1909</v>
      </c>
      <c r="I2320" t="s">
        <v>1910</v>
      </c>
      <c r="J2320">
        <v>9.6129655971776695E-5</v>
      </c>
      <c r="K2320">
        <v>0.98483060291276703</v>
      </c>
      <c r="L2320">
        <v>1.50732674312612E-2</v>
      </c>
    </row>
    <row r="2321" spans="1:12" x14ac:dyDescent="0.2">
      <c r="A2321" t="s">
        <v>1906</v>
      </c>
      <c r="B2321" t="s">
        <v>1907</v>
      </c>
      <c r="C2321" t="s">
        <v>74</v>
      </c>
      <c r="D2321" t="s">
        <v>407</v>
      </c>
      <c r="E2321" s="1" t="s">
        <v>16</v>
      </c>
      <c r="F2321" t="s">
        <v>10</v>
      </c>
      <c r="G2321" t="s">
        <v>1914</v>
      </c>
      <c r="H2321" t="s">
        <v>1915</v>
      </c>
      <c r="I2321" t="s">
        <v>19</v>
      </c>
      <c r="J2321">
        <v>3.8575974874039399E-15</v>
      </c>
      <c r="K2321">
        <v>0.999999999999588</v>
      </c>
      <c r="L2321">
        <v>4.0795597635062399E-13</v>
      </c>
    </row>
    <row r="2322" spans="1:12" x14ac:dyDescent="0.2">
      <c r="A2322" t="s">
        <v>5314</v>
      </c>
      <c r="B2322" t="s">
        <v>5315</v>
      </c>
      <c r="C2322" t="s">
        <v>14</v>
      </c>
      <c r="D2322" t="s">
        <v>4127</v>
      </c>
      <c r="E2322" s="1" t="s">
        <v>16</v>
      </c>
      <c r="F2322" t="s">
        <v>11</v>
      </c>
      <c r="G2322" t="s">
        <v>5316</v>
      </c>
      <c r="H2322" t="s">
        <v>5317</v>
      </c>
      <c r="I2322" t="s">
        <v>5318</v>
      </c>
      <c r="J2322">
        <v>8.3655583082026605E-8</v>
      </c>
      <c r="K2322">
        <v>1.3378314701786399E-10</v>
      </c>
      <c r="L2322">
        <v>0.999999916210634</v>
      </c>
    </row>
    <row r="2323" spans="1:12" x14ac:dyDescent="0.2">
      <c r="A2323" t="s">
        <v>5314</v>
      </c>
      <c r="B2323" t="s">
        <v>5319</v>
      </c>
      <c r="C2323" t="s">
        <v>14</v>
      </c>
      <c r="D2323" t="s">
        <v>4127</v>
      </c>
      <c r="E2323" s="1" t="s">
        <v>16</v>
      </c>
      <c r="F2323" t="s">
        <v>11</v>
      </c>
      <c r="G2323" t="s">
        <v>5320</v>
      </c>
      <c r="H2323" t="s">
        <v>5321</v>
      </c>
      <c r="I2323" t="s">
        <v>19</v>
      </c>
      <c r="J2323">
        <v>4.3291959787080301E-9</v>
      </c>
      <c r="K2323">
        <v>1.0344980078437801E-7</v>
      </c>
      <c r="L2323">
        <v>0.99999989222100305</v>
      </c>
    </row>
    <row r="2324" spans="1:12" x14ac:dyDescent="0.2">
      <c r="A2324" t="s">
        <v>8764</v>
      </c>
      <c r="B2324" t="s">
        <v>8765</v>
      </c>
      <c r="C2324" t="s">
        <v>14</v>
      </c>
      <c r="D2324" t="s">
        <v>8766</v>
      </c>
      <c r="E2324" s="1" t="s">
        <v>16</v>
      </c>
      <c r="F2324" t="s">
        <v>11</v>
      </c>
      <c r="G2324" t="s">
        <v>8767</v>
      </c>
      <c r="H2324" t="s">
        <v>8768</v>
      </c>
      <c r="I2324" t="s">
        <v>8769</v>
      </c>
      <c r="J2324">
        <v>3.3952256189345497E-4</v>
      </c>
      <c r="K2324">
        <v>5.2353474050722699E-5</v>
      </c>
      <c r="L2324">
        <v>0.99960812396405596</v>
      </c>
    </row>
    <row r="2325" spans="1:12" x14ac:dyDescent="0.2">
      <c r="A2325" t="s">
        <v>8764</v>
      </c>
      <c r="B2325" t="s">
        <v>8778</v>
      </c>
      <c r="C2325" t="s">
        <v>14</v>
      </c>
      <c r="D2325" t="s">
        <v>8766</v>
      </c>
      <c r="E2325" s="1" t="s">
        <v>16</v>
      </c>
      <c r="F2325" t="s">
        <v>11</v>
      </c>
      <c r="G2325" t="s">
        <v>19</v>
      </c>
      <c r="H2325" t="s">
        <v>8779</v>
      </c>
      <c r="I2325" t="s">
        <v>8780</v>
      </c>
      <c r="J2325">
        <v>7.2800652079307205E-8</v>
      </c>
      <c r="K2325">
        <v>2.81782133258162E-5</v>
      </c>
      <c r="L2325">
        <v>0.99997174898602204</v>
      </c>
    </row>
    <row r="2326" spans="1:12" x14ac:dyDescent="0.2">
      <c r="A2326" t="s">
        <v>8764</v>
      </c>
      <c r="B2326" t="s">
        <v>8781</v>
      </c>
      <c r="C2326" t="s">
        <v>14</v>
      </c>
      <c r="D2326" t="s">
        <v>8766</v>
      </c>
      <c r="E2326" s="1" t="s">
        <v>16</v>
      </c>
      <c r="F2326" t="s">
        <v>11</v>
      </c>
      <c r="G2326" t="s">
        <v>8782</v>
      </c>
      <c r="H2326" t="s">
        <v>8783</v>
      </c>
      <c r="I2326" t="s">
        <v>8784</v>
      </c>
      <c r="J2326">
        <v>1.06977693451371E-8</v>
      </c>
      <c r="K2326">
        <v>1.4602296766145801E-4</v>
      </c>
      <c r="L2326">
        <v>0.99985396633456902</v>
      </c>
    </row>
    <row r="2327" spans="1:12" x14ac:dyDescent="0.2">
      <c r="A2327" t="s">
        <v>8764</v>
      </c>
      <c r="B2327" t="s">
        <v>8770</v>
      </c>
      <c r="C2327" t="s">
        <v>14</v>
      </c>
      <c r="D2327" t="s">
        <v>8766</v>
      </c>
      <c r="E2327" s="1" t="s">
        <v>16</v>
      </c>
      <c r="F2327" t="s">
        <v>11</v>
      </c>
      <c r="G2327" t="s">
        <v>8771</v>
      </c>
      <c r="H2327" t="s">
        <v>8772</v>
      </c>
      <c r="I2327" t="s">
        <v>8773</v>
      </c>
      <c r="J2327">
        <v>3.10064827872816E-9</v>
      </c>
      <c r="K2327">
        <v>1.37857053958439E-5</v>
      </c>
      <c r="L2327">
        <v>0.99998621119395603</v>
      </c>
    </row>
    <row r="2328" spans="1:12" x14ac:dyDescent="0.2">
      <c r="A2328" t="s">
        <v>8764</v>
      </c>
      <c r="B2328" t="s">
        <v>8774</v>
      </c>
      <c r="C2328" t="s">
        <v>14</v>
      </c>
      <c r="D2328" t="s">
        <v>8766</v>
      </c>
      <c r="E2328" s="1" t="s">
        <v>16</v>
      </c>
      <c r="F2328" t="s">
        <v>11</v>
      </c>
      <c r="G2328" t="s">
        <v>8775</v>
      </c>
      <c r="H2328" t="s">
        <v>8776</v>
      </c>
      <c r="I2328" t="s">
        <v>8777</v>
      </c>
      <c r="J2328">
        <v>1.7790066553103701E-9</v>
      </c>
      <c r="K2328">
        <v>1.3313555973374899E-6</v>
      </c>
      <c r="L2328">
        <v>0.99999866686539596</v>
      </c>
    </row>
    <row r="2329" spans="1:12" x14ac:dyDescent="0.2">
      <c r="A2329" t="s">
        <v>8764</v>
      </c>
      <c r="B2329" t="s">
        <v>8785</v>
      </c>
      <c r="C2329" t="s">
        <v>14</v>
      </c>
      <c r="D2329" t="s">
        <v>8766</v>
      </c>
      <c r="E2329" s="1" t="s">
        <v>16</v>
      </c>
      <c r="F2329" t="s">
        <v>11</v>
      </c>
      <c r="G2329" t="s">
        <v>19</v>
      </c>
      <c r="H2329" t="s">
        <v>8786</v>
      </c>
      <c r="I2329" t="s">
        <v>8787</v>
      </c>
      <c r="J2329">
        <v>1.1301253150352001E-9</v>
      </c>
      <c r="K2329">
        <v>1.7633105681312299E-3</v>
      </c>
      <c r="L2329">
        <v>0.99823668830174395</v>
      </c>
    </row>
    <row r="2330" spans="1:12" x14ac:dyDescent="0.2">
      <c r="A2330" t="s">
        <v>3289</v>
      </c>
      <c r="B2330" t="s">
        <v>3290</v>
      </c>
      <c r="C2330" t="s">
        <v>14</v>
      </c>
      <c r="D2330" t="s">
        <v>3036</v>
      </c>
      <c r="E2330" s="1" t="s">
        <v>16</v>
      </c>
      <c r="F2330" t="s">
        <v>10</v>
      </c>
      <c r="G2330" t="s">
        <v>3291</v>
      </c>
      <c r="H2330" t="s">
        <v>3292</v>
      </c>
      <c r="I2330" t="s">
        <v>3293</v>
      </c>
      <c r="J2330">
        <v>4.9568718555282398E-14</v>
      </c>
      <c r="K2330">
        <v>0.99770889627314296</v>
      </c>
      <c r="L2330">
        <v>2.2911037268071401E-3</v>
      </c>
    </row>
    <row r="2331" spans="1:12" x14ac:dyDescent="0.2">
      <c r="A2331" t="s">
        <v>3289</v>
      </c>
      <c r="B2331" t="s">
        <v>3294</v>
      </c>
      <c r="C2331" t="s">
        <v>14</v>
      </c>
      <c r="D2331" t="s">
        <v>3036</v>
      </c>
      <c r="E2331" s="1" t="s">
        <v>16</v>
      </c>
      <c r="F2331" t="s">
        <v>10</v>
      </c>
      <c r="G2331" t="s">
        <v>3295</v>
      </c>
      <c r="H2331" t="s">
        <v>3296</v>
      </c>
      <c r="I2331" t="s">
        <v>3297</v>
      </c>
      <c r="J2331">
        <v>4.0688577329359099E-20</v>
      </c>
      <c r="K2331">
        <v>0.99999999400350403</v>
      </c>
      <c r="L2331">
        <v>5.99649557942592E-9</v>
      </c>
    </row>
    <row r="2332" spans="1:12" x14ac:dyDescent="0.2">
      <c r="A2332" t="s">
        <v>3381</v>
      </c>
      <c r="B2332" t="s">
        <v>3382</v>
      </c>
      <c r="C2332" t="s">
        <v>74</v>
      </c>
      <c r="D2332" t="s">
        <v>3036</v>
      </c>
      <c r="E2332" s="1" t="s">
        <v>16</v>
      </c>
      <c r="F2332" t="s">
        <v>11</v>
      </c>
      <c r="G2332" t="s">
        <v>3389</v>
      </c>
      <c r="H2332" t="s">
        <v>3390</v>
      </c>
      <c r="I2332" t="s">
        <v>3391</v>
      </c>
      <c r="J2332">
        <v>1.23348839559373E-8</v>
      </c>
      <c r="K2332">
        <v>5.9850413280862901E-6</v>
      </c>
      <c r="L2332">
        <v>0.99999400262378801</v>
      </c>
    </row>
    <row r="2333" spans="1:12" x14ac:dyDescent="0.2">
      <c r="A2333" t="s">
        <v>3381</v>
      </c>
      <c r="B2333" t="s">
        <v>3382</v>
      </c>
      <c r="C2333" t="s">
        <v>74</v>
      </c>
      <c r="D2333" t="s">
        <v>3036</v>
      </c>
      <c r="E2333" s="1" t="s">
        <v>16</v>
      </c>
      <c r="F2333" t="s">
        <v>11</v>
      </c>
      <c r="G2333" t="s">
        <v>3386</v>
      </c>
      <c r="H2333" t="s">
        <v>3387</v>
      </c>
      <c r="I2333" t="s">
        <v>3388</v>
      </c>
      <c r="J2333">
        <v>6.4248905595576599E-10</v>
      </c>
      <c r="K2333">
        <v>6.74818232026577E-9</v>
      </c>
      <c r="L2333">
        <v>0.99999999260932804</v>
      </c>
    </row>
    <row r="2334" spans="1:12" x14ac:dyDescent="0.2">
      <c r="A2334" t="s">
        <v>3381</v>
      </c>
      <c r="B2334" t="s">
        <v>3382</v>
      </c>
      <c r="C2334" t="s">
        <v>74</v>
      </c>
      <c r="D2334" t="s">
        <v>3036</v>
      </c>
      <c r="E2334" s="1" t="s">
        <v>16</v>
      </c>
      <c r="F2334" t="s">
        <v>11</v>
      </c>
      <c r="G2334" t="s">
        <v>3383</v>
      </c>
      <c r="H2334" t="s">
        <v>3384</v>
      </c>
      <c r="I2334" t="s">
        <v>3385</v>
      </c>
      <c r="J2334">
        <v>1.3762633639551899E-10</v>
      </c>
      <c r="K2334">
        <v>1.8541118719863101E-10</v>
      </c>
      <c r="L2334">
        <v>0.99999999967696196</v>
      </c>
    </row>
    <row r="2335" spans="1:12" x14ac:dyDescent="0.2">
      <c r="A2335" t="s">
        <v>9027</v>
      </c>
      <c r="B2335" t="s">
        <v>9028</v>
      </c>
      <c r="C2335" t="s">
        <v>613</v>
      </c>
      <c r="D2335" t="s">
        <v>8821</v>
      </c>
      <c r="E2335" s="1" t="s">
        <v>16</v>
      </c>
      <c r="F2335" t="s">
        <v>11</v>
      </c>
      <c r="G2335" t="s">
        <v>9029</v>
      </c>
      <c r="H2335" t="s">
        <v>9030</v>
      </c>
      <c r="I2335" t="s">
        <v>9031</v>
      </c>
      <c r="J2335">
        <v>2.60334810360745E-3</v>
      </c>
      <c r="K2335">
        <v>4.1723868227451198E-8</v>
      </c>
      <c r="L2335">
        <v>0.99739661017252401</v>
      </c>
    </row>
    <row r="2336" spans="1:12" x14ac:dyDescent="0.2">
      <c r="A2336" t="s">
        <v>9027</v>
      </c>
      <c r="B2336" t="s">
        <v>9035</v>
      </c>
      <c r="C2336" t="s">
        <v>613</v>
      </c>
      <c r="D2336" t="s">
        <v>8821</v>
      </c>
      <c r="E2336" s="1" t="s">
        <v>16</v>
      </c>
      <c r="F2336" t="s">
        <v>11</v>
      </c>
      <c r="G2336" t="s">
        <v>9036</v>
      </c>
      <c r="H2336" t="s">
        <v>9037</v>
      </c>
      <c r="I2336" t="s">
        <v>9038</v>
      </c>
      <c r="J2336">
        <v>8.4382914359652696E-4</v>
      </c>
      <c r="K2336">
        <v>7.4694943176636704E-8</v>
      </c>
      <c r="L2336">
        <v>0.99915609616145995</v>
      </c>
    </row>
    <row r="2337" spans="1:12" x14ac:dyDescent="0.2">
      <c r="A2337" t="s">
        <v>9027</v>
      </c>
      <c r="B2337" t="s">
        <v>9032</v>
      </c>
      <c r="C2337" t="s">
        <v>613</v>
      </c>
      <c r="D2337" t="s">
        <v>8821</v>
      </c>
      <c r="E2337" s="1" t="s">
        <v>16</v>
      </c>
      <c r="F2337" t="s">
        <v>11</v>
      </c>
      <c r="G2337" t="s">
        <v>9030</v>
      </c>
      <c r="H2337" t="s">
        <v>9033</v>
      </c>
      <c r="I2337" t="s">
        <v>9034</v>
      </c>
      <c r="J2337">
        <v>5.1254771636170802E-6</v>
      </c>
      <c r="K2337">
        <v>7.5935809745661904E-10</v>
      </c>
      <c r="L2337">
        <v>0.99999487376347795</v>
      </c>
    </row>
    <row r="2338" spans="1:12" x14ac:dyDescent="0.2">
      <c r="A2338" t="s">
        <v>3959</v>
      </c>
      <c r="B2338">
        <v>136140</v>
      </c>
      <c r="C2338" t="s">
        <v>660</v>
      </c>
      <c r="D2338" t="s">
        <v>3906</v>
      </c>
      <c r="E2338" s="1" t="s">
        <v>16</v>
      </c>
      <c r="F2338" t="s">
        <v>9</v>
      </c>
      <c r="G2338" t="s">
        <v>19</v>
      </c>
      <c r="H2338" t="s">
        <v>3960</v>
      </c>
      <c r="I2338" t="s">
        <v>3961</v>
      </c>
      <c r="J2338">
        <v>0.99997969340117598</v>
      </c>
      <c r="K2338">
        <v>5.6383813823528399E-8</v>
      </c>
      <c r="L2338">
        <v>2.0250215009944901E-5</v>
      </c>
    </row>
    <row r="2339" spans="1:12" x14ac:dyDescent="0.2">
      <c r="A2339" t="s">
        <v>939</v>
      </c>
      <c r="B2339" t="s">
        <v>940</v>
      </c>
      <c r="C2339" t="s">
        <v>26</v>
      </c>
      <c r="D2339" t="s">
        <v>407</v>
      </c>
      <c r="E2339" s="1" t="s">
        <v>16</v>
      </c>
      <c r="F2339" t="s">
        <v>10</v>
      </c>
      <c r="G2339" t="s">
        <v>19</v>
      </c>
      <c r="H2339" t="s">
        <v>941</v>
      </c>
      <c r="I2339" t="s">
        <v>942</v>
      </c>
      <c r="J2339">
        <v>8.3175562963365904E-16</v>
      </c>
      <c r="K2339">
        <v>0.999999999999999</v>
      </c>
      <c r="L2339">
        <v>6.5841626432669905E-17</v>
      </c>
    </row>
    <row r="2340" spans="1:12" x14ac:dyDescent="0.2">
      <c r="A2340" t="s">
        <v>939</v>
      </c>
      <c r="B2340" t="s">
        <v>943</v>
      </c>
      <c r="C2340" t="s">
        <v>26</v>
      </c>
      <c r="D2340" t="s">
        <v>407</v>
      </c>
      <c r="E2340" s="1" t="s">
        <v>16</v>
      </c>
      <c r="F2340" t="s">
        <v>10</v>
      </c>
      <c r="G2340" t="s">
        <v>941</v>
      </c>
      <c r="H2340" t="s">
        <v>942</v>
      </c>
      <c r="I2340" t="s">
        <v>19</v>
      </c>
      <c r="J2340">
        <v>4.32310066608602E-19</v>
      </c>
      <c r="K2340">
        <v>1</v>
      </c>
      <c r="L2340">
        <v>1.7312783404802999E-18</v>
      </c>
    </row>
    <row r="2341" spans="1:12" x14ac:dyDescent="0.2">
      <c r="A2341" t="s">
        <v>8898</v>
      </c>
      <c r="B2341" t="s">
        <v>8899</v>
      </c>
      <c r="C2341" t="s">
        <v>14</v>
      </c>
      <c r="D2341" t="s">
        <v>8821</v>
      </c>
      <c r="E2341" s="1" t="s">
        <v>16</v>
      </c>
      <c r="F2341" t="s">
        <v>11</v>
      </c>
      <c r="G2341" t="s">
        <v>8900</v>
      </c>
      <c r="H2341" t="s">
        <v>8901</v>
      </c>
      <c r="I2341" t="s">
        <v>8902</v>
      </c>
      <c r="J2341">
        <v>3.2810695885249097E-2</v>
      </c>
      <c r="K2341">
        <v>9.0845954735062996E-5</v>
      </c>
      <c r="L2341">
        <v>0.96709845816001605</v>
      </c>
    </row>
    <row r="2342" spans="1:12" x14ac:dyDescent="0.2">
      <c r="A2342" t="s">
        <v>5238</v>
      </c>
      <c r="B2342" t="s">
        <v>5243</v>
      </c>
      <c r="C2342" t="s">
        <v>26</v>
      </c>
      <c r="D2342" t="s">
        <v>4127</v>
      </c>
      <c r="E2342" s="1" t="s">
        <v>16</v>
      </c>
      <c r="F2342" t="s">
        <v>11</v>
      </c>
      <c r="G2342" t="s">
        <v>5244</v>
      </c>
      <c r="H2342" t="s">
        <v>5245</v>
      </c>
      <c r="I2342" t="s">
        <v>5246</v>
      </c>
      <c r="J2342">
        <v>0.26091702252186799</v>
      </c>
      <c r="K2342">
        <v>1.7064380269443401E-7</v>
      </c>
      <c r="L2342">
        <v>0.73908280683432903</v>
      </c>
    </row>
    <row r="2343" spans="1:12" x14ac:dyDescent="0.2">
      <c r="A2343" t="s">
        <v>5238</v>
      </c>
      <c r="B2343" t="s">
        <v>5239</v>
      </c>
      <c r="C2343" t="s">
        <v>660</v>
      </c>
      <c r="D2343" t="s">
        <v>4127</v>
      </c>
      <c r="E2343" s="1" t="s">
        <v>16</v>
      </c>
      <c r="F2343" t="s">
        <v>11</v>
      </c>
      <c r="G2343" t="s">
        <v>5240</v>
      </c>
      <c r="H2343" t="s">
        <v>5241</v>
      </c>
      <c r="I2343" t="s">
        <v>5242</v>
      </c>
      <c r="J2343">
        <v>1.3207113562966499E-2</v>
      </c>
      <c r="K2343">
        <v>2.54615450869147E-4</v>
      </c>
      <c r="L2343">
        <v>0.98653827098616398</v>
      </c>
    </row>
    <row r="2344" spans="1:12" x14ac:dyDescent="0.2">
      <c r="A2344" t="s">
        <v>5238</v>
      </c>
      <c r="B2344" t="s">
        <v>5251</v>
      </c>
      <c r="C2344" t="s">
        <v>4</v>
      </c>
      <c r="D2344" t="s">
        <v>4127</v>
      </c>
      <c r="E2344" s="1" t="s">
        <v>330</v>
      </c>
      <c r="F2344" t="s">
        <v>11</v>
      </c>
      <c r="G2344" t="s">
        <v>19</v>
      </c>
      <c r="H2344" t="s">
        <v>5252</v>
      </c>
      <c r="I2344" t="s">
        <v>5253</v>
      </c>
      <c r="J2344">
        <v>1.69648605839085E-8</v>
      </c>
      <c r="K2344">
        <v>5.5705866240874097E-15</v>
      </c>
      <c r="L2344">
        <v>0.99999998303513404</v>
      </c>
    </row>
    <row r="2345" spans="1:12" x14ac:dyDescent="0.2">
      <c r="A2345" t="s">
        <v>5238</v>
      </c>
      <c r="B2345" t="s">
        <v>5239</v>
      </c>
      <c r="C2345" t="s">
        <v>4</v>
      </c>
      <c r="D2345" t="s">
        <v>4127</v>
      </c>
      <c r="E2345" s="1" t="s">
        <v>330</v>
      </c>
      <c r="F2345" t="s">
        <v>11</v>
      </c>
      <c r="G2345" t="s">
        <v>19</v>
      </c>
      <c r="H2345" t="s">
        <v>5254</v>
      </c>
      <c r="I2345" t="s">
        <v>5255</v>
      </c>
      <c r="J2345">
        <v>7.2152202266037995E-10</v>
      </c>
      <c r="K2345">
        <v>1.32791579945588E-12</v>
      </c>
      <c r="L2345">
        <v>0.99999999927715</v>
      </c>
    </row>
    <row r="2346" spans="1:12" x14ac:dyDescent="0.2">
      <c r="A2346" t="s">
        <v>5238</v>
      </c>
      <c r="B2346" t="s">
        <v>5247</v>
      </c>
      <c r="C2346" t="s">
        <v>4</v>
      </c>
      <c r="D2346" t="s">
        <v>4127</v>
      </c>
      <c r="E2346" s="1" t="s">
        <v>330</v>
      </c>
      <c r="F2346" t="s">
        <v>11</v>
      </c>
      <c r="G2346" t="s">
        <v>5248</v>
      </c>
      <c r="H2346" t="s">
        <v>5249</v>
      </c>
      <c r="I2346" t="s">
        <v>5250</v>
      </c>
      <c r="J2346">
        <v>1.56733310733258E-11</v>
      </c>
      <c r="K2346">
        <v>4.1786421025154798E-17</v>
      </c>
      <c r="L2346">
        <v>0.99999999998432598</v>
      </c>
    </row>
    <row r="2347" spans="1:12" x14ac:dyDescent="0.2">
      <c r="A2347" t="s">
        <v>1019</v>
      </c>
      <c r="B2347" t="s">
        <v>1020</v>
      </c>
      <c r="C2347" t="s">
        <v>14</v>
      </c>
      <c r="D2347" t="s">
        <v>407</v>
      </c>
      <c r="E2347" s="1" t="s">
        <v>16</v>
      </c>
      <c r="F2347" t="s">
        <v>11</v>
      </c>
      <c r="G2347" t="s">
        <v>1021</v>
      </c>
      <c r="H2347" t="s">
        <v>1022</v>
      </c>
      <c r="I2347" t="s">
        <v>1023</v>
      </c>
      <c r="J2347">
        <v>7.2574989457387497E-5</v>
      </c>
      <c r="K2347">
        <v>2.3387171368147298E-3</v>
      </c>
      <c r="L2347">
        <v>0.997588707873728</v>
      </c>
    </row>
    <row r="2348" spans="1:12" x14ac:dyDescent="0.2">
      <c r="A2348" t="s">
        <v>3338</v>
      </c>
      <c r="B2348" t="s">
        <v>3339</v>
      </c>
      <c r="C2348" t="s">
        <v>14</v>
      </c>
      <c r="D2348" t="s">
        <v>3036</v>
      </c>
      <c r="E2348" s="1" t="s">
        <v>16</v>
      </c>
      <c r="F2348" t="s">
        <v>10</v>
      </c>
      <c r="G2348" t="s">
        <v>3340</v>
      </c>
      <c r="H2348" t="s">
        <v>3341</v>
      </c>
      <c r="I2348" t="s">
        <v>3342</v>
      </c>
      <c r="J2348">
        <v>2.5682364519063802E-19</v>
      </c>
      <c r="K2348">
        <v>0.99999999937309703</v>
      </c>
      <c r="L2348">
        <v>6.2690329894459105E-10</v>
      </c>
    </row>
    <row r="2349" spans="1:12" x14ac:dyDescent="0.2">
      <c r="A2349" t="s">
        <v>6224</v>
      </c>
      <c r="B2349" t="s">
        <v>6225</v>
      </c>
      <c r="C2349" t="s">
        <v>26</v>
      </c>
      <c r="D2349" t="s">
        <v>5924</v>
      </c>
      <c r="E2349" s="1" t="s">
        <v>16</v>
      </c>
      <c r="F2349" t="s">
        <v>11</v>
      </c>
      <c r="G2349" t="s">
        <v>6226</v>
      </c>
      <c r="H2349" t="s">
        <v>6227</v>
      </c>
      <c r="I2349" t="s">
        <v>6228</v>
      </c>
      <c r="J2349">
        <v>1.9017704637991799E-3</v>
      </c>
      <c r="K2349">
        <v>8.7201799378823904E-7</v>
      </c>
      <c r="L2349">
        <v>0.99809735751820705</v>
      </c>
    </row>
    <row r="2350" spans="1:12" x14ac:dyDescent="0.2">
      <c r="A2350" t="s">
        <v>6224</v>
      </c>
      <c r="B2350" t="s">
        <v>7987</v>
      </c>
      <c r="C2350" t="s">
        <v>26</v>
      </c>
      <c r="D2350" t="s">
        <v>6339</v>
      </c>
      <c r="E2350" s="1" t="s">
        <v>16</v>
      </c>
      <c r="F2350" t="s">
        <v>11</v>
      </c>
      <c r="G2350" t="s">
        <v>7994</v>
      </c>
      <c r="H2350" t="s">
        <v>7995</v>
      </c>
      <c r="I2350" t="s">
        <v>7996</v>
      </c>
      <c r="J2350">
        <v>1.0620906754068E-4</v>
      </c>
      <c r="K2350">
        <v>1.00365629689341E-7</v>
      </c>
      <c r="L2350">
        <v>0.99989369056682897</v>
      </c>
    </row>
    <row r="2351" spans="1:12" x14ac:dyDescent="0.2">
      <c r="A2351" t="s">
        <v>6224</v>
      </c>
      <c r="B2351" t="s">
        <v>7980</v>
      </c>
      <c r="C2351" t="s">
        <v>500</v>
      </c>
      <c r="D2351" t="s">
        <v>6339</v>
      </c>
      <c r="E2351" s="1" t="s">
        <v>16</v>
      </c>
      <c r="F2351" t="s">
        <v>11</v>
      </c>
      <c r="G2351" t="s">
        <v>7981</v>
      </c>
      <c r="H2351" t="s">
        <v>7982</v>
      </c>
      <c r="I2351" t="s">
        <v>7983</v>
      </c>
      <c r="J2351">
        <v>3.4349313802142399E-5</v>
      </c>
      <c r="K2351">
        <v>9.1820381165106299E-5</v>
      </c>
      <c r="L2351">
        <v>0.99987383030503296</v>
      </c>
    </row>
    <row r="2352" spans="1:12" x14ac:dyDescent="0.2">
      <c r="A2352" t="s">
        <v>6224</v>
      </c>
      <c r="B2352" t="s">
        <v>7990</v>
      </c>
      <c r="C2352" t="s">
        <v>26</v>
      </c>
      <c r="D2352" t="s">
        <v>6339</v>
      </c>
      <c r="E2352" s="1" t="s">
        <v>16</v>
      </c>
      <c r="F2352" t="s">
        <v>11</v>
      </c>
      <c r="G2352" t="s">
        <v>7997</v>
      </c>
      <c r="H2352" t="s">
        <v>7998</v>
      </c>
      <c r="I2352" t="s">
        <v>7999</v>
      </c>
      <c r="J2352">
        <v>1.24164240716534E-5</v>
      </c>
      <c r="K2352">
        <v>3.75346638841982E-9</v>
      </c>
      <c r="L2352">
        <v>0.999987579822462</v>
      </c>
    </row>
    <row r="2353" spans="1:12" x14ac:dyDescent="0.2">
      <c r="A2353" t="s">
        <v>6224</v>
      </c>
      <c r="B2353" t="s">
        <v>7990</v>
      </c>
      <c r="C2353" t="s">
        <v>26</v>
      </c>
      <c r="D2353" t="s">
        <v>6339</v>
      </c>
      <c r="E2353" s="1" t="s">
        <v>16</v>
      </c>
      <c r="F2353" t="s">
        <v>11</v>
      </c>
      <c r="G2353" t="s">
        <v>7991</v>
      </c>
      <c r="H2353" t="s">
        <v>7992</v>
      </c>
      <c r="I2353" t="s">
        <v>7993</v>
      </c>
      <c r="J2353">
        <v>9.8790607381874896E-6</v>
      </c>
      <c r="K2353">
        <v>8.8736477764315597E-10</v>
      </c>
      <c r="L2353">
        <v>0.99999012005189702</v>
      </c>
    </row>
    <row r="2354" spans="1:12" x14ac:dyDescent="0.2">
      <c r="A2354" t="s">
        <v>6224</v>
      </c>
      <c r="B2354" t="s">
        <v>8000</v>
      </c>
      <c r="C2354" t="s">
        <v>26</v>
      </c>
      <c r="D2354" t="s">
        <v>6339</v>
      </c>
      <c r="E2354" s="1" t="s">
        <v>16</v>
      </c>
      <c r="F2354" t="s">
        <v>11</v>
      </c>
      <c r="G2354" t="s">
        <v>8001</v>
      </c>
      <c r="H2354" t="s">
        <v>8002</v>
      </c>
      <c r="I2354" t="s">
        <v>8003</v>
      </c>
      <c r="J2354">
        <v>9.1412455543924301E-6</v>
      </c>
      <c r="K2354">
        <v>2.3012209684867799E-5</v>
      </c>
      <c r="L2354">
        <v>0.99996784654476101</v>
      </c>
    </row>
    <row r="2355" spans="1:12" x14ac:dyDescent="0.2">
      <c r="A2355" t="s">
        <v>6224</v>
      </c>
      <c r="B2355" t="s">
        <v>7980</v>
      </c>
      <c r="C2355" t="s">
        <v>500</v>
      </c>
      <c r="D2355" t="s">
        <v>6339</v>
      </c>
      <c r="E2355" s="1" t="s">
        <v>16</v>
      </c>
      <c r="F2355" t="s">
        <v>11</v>
      </c>
      <c r="G2355" t="s">
        <v>7984</v>
      </c>
      <c r="H2355" t="s">
        <v>7985</v>
      </c>
      <c r="I2355" t="s">
        <v>7986</v>
      </c>
      <c r="J2355">
        <v>2.5073219527069499E-7</v>
      </c>
      <c r="K2355">
        <v>5.2220375967720902E-7</v>
      </c>
      <c r="L2355">
        <v>0.99999922706404498</v>
      </c>
    </row>
    <row r="2356" spans="1:12" x14ac:dyDescent="0.2">
      <c r="A2356" t="s">
        <v>6224</v>
      </c>
      <c r="B2356" t="s">
        <v>7987</v>
      </c>
      <c r="C2356" t="s">
        <v>500</v>
      </c>
      <c r="D2356" t="s">
        <v>6339</v>
      </c>
      <c r="E2356" s="1" t="s">
        <v>16</v>
      </c>
      <c r="F2356" t="s">
        <v>11</v>
      </c>
      <c r="G2356" t="s">
        <v>7985</v>
      </c>
      <c r="H2356" t="s">
        <v>7988</v>
      </c>
      <c r="I2356" t="s">
        <v>7989</v>
      </c>
      <c r="J2356">
        <v>6.8645426999106804E-10</v>
      </c>
      <c r="K2356">
        <v>7.0666682242347498E-9</v>
      </c>
      <c r="L2356">
        <v>0.99999999224687797</v>
      </c>
    </row>
    <row r="2357" spans="1:12" x14ac:dyDescent="0.2">
      <c r="A2357" t="s">
        <v>2597</v>
      </c>
      <c r="B2357" t="s">
        <v>2598</v>
      </c>
      <c r="C2357" t="s">
        <v>26</v>
      </c>
      <c r="D2357" t="s">
        <v>407</v>
      </c>
      <c r="E2357" s="1" t="s">
        <v>16</v>
      </c>
      <c r="F2357" t="s">
        <v>10</v>
      </c>
      <c r="G2357" t="s">
        <v>19</v>
      </c>
      <c r="H2357" t="s">
        <v>2599</v>
      </c>
      <c r="I2357" t="s">
        <v>19</v>
      </c>
      <c r="J2357">
        <v>2.73087159491032E-27</v>
      </c>
      <c r="K2357">
        <v>1</v>
      </c>
      <c r="L2357">
        <v>5.6726715426459602E-28</v>
      </c>
    </row>
    <row r="2358" spans="1:12" x14ac:dyDescent="0.2">
      <c r="A2358" t="s">
        <v>998</v>
      </c>
      <c r="B2358" t="s">
        <v>999</v>
      </c>
      <c r="C2358" t="s">
        <v>26</v>
      </c>
      <c r="D2358" t="s">
        <v>407</v>
      </c>
      <c r="E2358" s="1" t="s">
        <v>16</v>
      </c>
      <c r="F2358" t="s">
        <v>10</v>
      </c>
      <c r="G2358" t="s">
        <v>19</v>
      </c>
      <c r="H2358" t="s">
        <v>1000</v>
      </c>
      <c r="I2358" t="s">
        <v>19</v>
      </c>
      <c r="J2358">
        <v>6.0795049231225503E-17</v>
      </c>
      <c r="K2358">
        <v>1</v>
      </c>
      <c r="L2358">
        <v>5.5087421644787999E-16</v>
      </c>
    </row>
    <row r="2359" spans="1:12" x14ac:dyDescent="0.2">
      <c r="A2359" t="s">
        <v>9064</v>
      </c>
      <c r="B2359" t="s">
        <v>9065</v>
      </c>
      <c r="C2359" t="s">
        <v>14</v>
      </c>
      <c r="D2359" t="s">
        <v>8821</v>
      </c>
      <c r="E2359" s="1" t="s">
        <v>16</v>
      </c>
      <c r="F2359" t="s">
        <v>11</v>
      </c>
      <c r="G2359" t="s">
        <v>9066</v>
      </c>
      <c r="H2359" t="s">
        <v>9067</v>
      </c>
      <c r="I2359" t="s">
        <v>19</v>
      </c>
      <c r="J2359">
        <v>1.39133430040815E-8</v>
      </c>
      <c r="K2359">
        <v>4.9901972302971401E-10</v>
      </c>
      <c r="L2359">
        <v>0.99999998558763703</v>
      </c>
    </row>
    <row r="2360" spans="1:12" x14ac:dyDescent="0.2">
      <c r="A2360" t="s">
        <v>2542</v>
      </c>
      <c r="B2360" t="s">
        <v>2543</v>
      </c>
      <c r="C2360" t="s">
        <v>14</v>
      </c>
      <c r="D2360" t="s">
        <v>407</v>
      </c>
      <c r="E2360" s="1" t="s">
        <v>16</v>
      </c>
      <c r="F2360" t="s">
        <v>11</v>
      </c>
      <c r="G2360" t="s">
        <v>2544</v>
      </c>
      <c r="H2360" t="s">
        <v>2545</v>
      </c>
      <c r="I2360" t="s">
        <v>2546</v>
      </c>
      <c r="J2360">
        <v>4.8179580845087101E-7</v>
      </c>
      <c r="K2360">
        <v>8.4186677428732098E-5</v>
      </c>
      <c r="L2360">
        <v>0.99991533152676304</v>
      </c>
    </row>
    <row r="2361" spans="1:12" x14ac:dyDescent="0.2">
      <c r="A2361" t="s">
        <v>7119</v>
      </c>
      <c r="B2361" t="s">
        <v>7120</v>
      </c>
      <c r="C2361" t="s">
        <v>14</v>
      </c>
      <c r="D2361" t="s">
        <v>6339</v>
      </c>
      <c r="E2361" s="1" t="s">
        <v>16</v>
      </c>
      <c r="F2361" t="s">
        <v>11</v>
      </c>
      <c r="G2361" t="s">
        <v>7121</v>
      </c>
      <c r="H2361" t="s">
        <v>7122</v>
      </c>
      <c r="I2361" t="s">
        <v>7123</v>
      </c>
      <c r="J2361">
        <v>1.2629314742860601E-7</v>
      </c>
      <c r="K2361">
        <v>5.4455587239214703E-8</v>
      </c>
      <c r="L2361">
        <v>0.99999981925126502</v>
      </c>
    </row>
    <row r="2362" spans="1:12" x14ac:dyDescent="0.2">
      <c r="A2362" t="s">
        <v>3076</v>
      </c>
      <c r="B2362" t="s">
        <v>3077</v>
      </c>
      <c r="C2362" t="s">
        <v>14</v>
      </c>
      <c r="D2362" t="s">
        <v>3036</v>
      </c>
      <c r="E2362" s="1" t="s">
        <v>16</v>
      </c>
      <c r="F2362" t="s">
        <v>10</v>
      </c>
      <c r="G2362" t="s">
        <v>19</v>
      </c>
      <c r="H2362" t="s">
        <v>3078</v>
      </c>
      <c r="I2362" t="s">
        <v>3079</v>
      </c>
      <c r="J2362">
        <v>4.1506952323325397E-23</v>
      </c>
      <c r="K2362">
        <v>1</v>
      </c>
      <c r="L2362">
        <v>2.3653114649259702E-16</v>
      </c>
    </row>
    <row r="2363" spans="1:12" x14ac:dyDescent="0.2">
      <c r="A2363" t="s">
        <v>1241</v>
      </c>
      <c r="B2363" t="s">
        <v>1246</v>
      </c>
      <c r="C2363" t="s">
        <v>74</v>
      </c>
      <c r="D2363" t="s">
        <v>407</v>
      </c>
      <c r="E2363" s="1" t="s">
        <v>16</v>
      </c>
      <c r="F2363" t="s">
        <v>11</v>
      </c>
      <c r="G2363" t="s">
        <v>1247</v>
      </c>
      <c r="H2363" t="s">
        <v>1248</v>
      </c>
      <c r="I2363" t="s">
        <v>1249</v>
      </c>
      <c r="J2363">
        <v>9.2258330757762297E-7</v>
      </c>
      <c r="K2363">
        <v>1.75026263599799E-12</v>
      </c>
      <c r="L2363">
        <v>0.99999907741494198</v>
      </c>
    </row>
    <row r="2364" spans="1:12" x14ac:dyDescent="0.2">
      <c r="A2364" t="s">
        <v>1241</v>
      </c>
      <c r="B2364" t="s">
        <v>1242</v>
      </c>
      <c r="C2364" t="s">
        <v>14</v>
      </c>
      <c r="D2364" t="s">
        <v>407</v>
      </c>
      <c r="E2364" s="1" t="s">
        <v>16</v>
      </c>
      <c r="F2364" t="s">
        <v>11</v>
      </c>
      <c r="G2364" t="s">
        <v>1243</v>
      </c>
      <c r="H2364" t="s">
        <v>1244</v>
      </c>
      <c r="I2364" t="s">
        <v>1245</v>
      </c>
      <c r="J2364">
        <v>4.1345227945688501E-7</v>
      </c>
      <c r="K2364">
        <v>2.3584324552645201E-7</v>
      </c>
      <c r="L2364">
        <v>0.99999935070447499</v>
      </c>
    </row>
    <row r="2365" spans="1:12" x14ac:dyDescent="0.2">
      <c r="A2365" t="s">
        <v>4082</v>
      </c>
      <c r="B2365">
        <v>606463</v>
      </c>
      <c r="C2365" t="s">
        <v>660</v>
      </c>
      <c r="D2365" t="s">
        <v>3906</v>
      </c>
      <c r="E2365" s="1" t="s">
        <v>16</v>
      </c>
      <c r="F2365" t="s">
        <v>9</v>
      </c>
      <c r="G2365" t="s">
        <v>19</v>
      </c>
      <c r="H2365" t="s">
        <v>4083</v>
      </c>
      <c r="I2365" t="s">
        <v>4084</v>
      </c>
      <c r="J2365">
        <v>0.98046899741066396</v>
      </c>
      <c r="K2365">
        <v>2.2140824609949901E-8</v>
      </c>
      <c r="L2365">
        <v>1.95309804485117E-2</v>
      </c>
    </row>
    <row r="2366" spans="1:12" x14ac:dyDescent="0.2">
      <c r="A2366" t="s">
        <v>4082</v>
      </c>
      <c r="B2366" t="s">
        <v>6254</v>
      </c>
      <c r="C2366" t="s">
        <v>14</v>
      </c>
      <c r="D2366" t="s">
        <v>5924</v>
      </c>
      <c r="E2366" s="1" t="s">
        <v>16</v>
      </c>
      <c r="F2366" t="s">
        <v>11</v>
      </c>
      <c r="G2366" t="s">
        <v>19</v>
      </c>
      <c r="H2366" t="s">
        <v>6257</v>
      </c>
      <c r="I2366" t="s">
        <v>6258</v>
      </c>
      <c r="J2366">
        <v>0.33514588647450799</v>
      </c>
      <c r="K2366">
        <v>9.9523215459183609E-7</v>
      </c>
      <c r="L2366">
        <v>0.66485311829333704</v>
      </c>
    </row>
    <row r="2367" spans="1:12" x14ac:dyDescent="0.2">
      <c r="A2367" t="s">
        <v>4082</v>
      </c>
      <c r="B2367" t="s">
        <v>5416</v>
      </c>
      <c r="C2367" t="s">
        <v>14</v>
      </c>
      <c r="D2367" t="s">
        <v>4127</v>
      </c>
      <c r="E2367" s="1" t="s">
        <v>16</v>
      </c>
      <c r="F2367" t="s">
        <v>11</v>
      </c>
      <c r="G2367" t="s">
        <v>5417</v>
      </c>
      <c r="H2367" t="s">
        <v>5418</v>
      </c>
      <c r="I2367" t="s">
        <v>19</v>
      </c>
      <c r="J2367">
        <v>6.1230435419552803E-6</v>
      </c>
      <c r="K2367">
        <v>3.6108449485250498E-10</v>
      </c>
      <c r="L2367">
        <v>0.99999387659537298</v>
      </c>
    </row>
    <row r="2368" spans="1:12" x14ac:dyDescent="0.2">
      <c r="A2368" t="s">
        <v>4082</v>
      </c>
      <c r="B2368" t="s">
        <v>6254</v>
      </c>
      <c r="C2368" t="s">
        <v>14</v>
      </c>
      <c r="D2368" t="s">
        <v>5924</v>
      </c>
      <c r="E2368" s="1" t="s">
        <v>16</v>
      </c>
      <c r="F2368" t="s">
        <v>10</v>
      </c>
      <c r="G2368" t="s">
        <v>6255</v>
      </c>
      <c r="H2368" t="s">
        <v>6256</v>
      </c>
      <c r="I2368" t="s">
        <v>19</v>
      </c>
      <c r="J2368">
        <v>7.89067797074495E-8</v>
      </c>
      <c r="K2368">
        <v>0.95760708693568597</v>
      </c>
      <c r="L2368">
        <v>4.2392834157534198E-2</v>
      </c>
    </row>
    <row r="2369" spans="1:12" x14ac:dyDescent="0.2">
      <c r="A2369" t="s">
        <v>230</v>
      </c>
      <c r="B2369" t="s">
        <v>8808</v>
      </c>
      <c r="C2369" t="s">
        <v>14</v>
      </c>
      <c r="D2369" t="s">
        <v>8766</v>
      </c>
      <c r="E2369" s="1" t="s">
        <v>16</v>
      </c>
      <c r="F2369" t="s">
        <v>11</v>
      </c>
      <c r="G2369" t="s">
        <v>8809</v>
      </c>
      <c r="H2369" t="s">
        <v>8810</v>
      </c>
      <c r="I2369" t="s">
        <v>8811</v>
      </c>
      <c r="J2369">
        <v>1.8981704367654199E-5</v>
      </c>
      <c r="K2369">
        <v>4.5338766888623202E-6</v>
      </c>
      <c r="L2369">
        <v>0.99997648441894404</v>
      </c>
    </row>
    <row r="2370" spans="1:12" x14ac:dyDescent="0.2">
      <c r="A2370" t="s">
        <v>230</v>
      </c>
      <c r="B2370" t="s">
        <v>8812</v>
      </c>
      <c r="C2370" t="s">
        <v>26</v>
      </c>
      <c r="D2370" t="s">
        <v>8766</v>
      </c>
      <c r="E2370" s="1" t="s">
        <v>16</v>
      </c>
      <c r="F2370" t="s">
        <v>11</v>
      </c>
      <c r="G2370" t="s">
        <v>8813</v>
      </c>
      <c r="H2370" t="s">
        <v>8814</v>
      </c>
      <c r="I2370" t="s">
        <v>8815</v>
      </c>
      <c r="J2370">
        <v>4.7813480355942998E-8</v>
      </c>
      <c r="K2370">
        <v>2.57943364208813E-2</v>
      </c>
      <c r="L2370">
        <v>0.97420561576563802</v>
      </c>
    </row>
    <row r="2371" spans="1:12" x14ac:dyDescent="0.2">
      <c r="A2371" t="s">
        <v>230</v>
      </c>
      <c r="B2371" t="s">
        <v>231</v>
      </c>
      <c r="C2371" t="s">
        <v>26</v>
      </c>
      <c r="D2371" t="s">
        <v>96</v>
      </c>
      <c r="E2371" s="1" t="s">
        <v>16</v>
      </c>
      <c r="F2371" t="s">
        <v>10</v>
      </c>
      <c r="G2371" t="s">
        <v>232</v>
      </c>
      <c r="H2371" t="s">
        <v>233</v>
      </c>
      <c r="I2371" t="s">
        <v>19</v>
      </c>
      <c r="J2371">
        <v>4.9091503960434198E-11</v>
      </c>
      <c r="K2371">
        <v>0.99999971384740804</v>
      </c>
      <c r="L2371">
        <v>2.8610350029631398E-7</v>
      </c>
    </row>
    <row r="2372" spans="1:12" x14ac:dyDescent="0.2">
      <c r="A2372" t="s">
        <v>7416</v>
      </c>
      <c r="B2372" t="s">
        <v>7427</v>
      </c>
      <c r="C2372" t="s">
        <v>613</v>
      </c>
      <c r="D2372" t="s">
        <v>6339</v>
      </c>
      <c r="E2372" s="1" t="s">
        <v>16</v>
      </c>
      <c r="F2372" t="s">
        <v>11</v>
      </c>
      <c r="G2372" t="s">
        <v>7437</v>
      </c>
      <c r="H2372" t="s">
        <v>7439</v>
      </c>
      <c r="I2372" t="s">
        <v>7440</v>
      </c>
      <c r="J2372">
        <v>2.1009814925983701E-3</v>
      </c>
      <c r="K2372">
        <v>9.3310776626635103E-10</v>
      </c>
      <c r="L2372">
        <v>0.997899017574294</v>
      </c>
    </row>
    <row r="2373" spans="1:12" x14ac:dyDescent="0.2">
      <c r="A2373" t="s">
        <v>7416</v>
      </c>
      <c r="B2373" t="s">
        <v>7435</v>
      </c>
      <c r="C2373" t="s">
        <v>613</v>
      </c>
      <c r="D2373" t="s">
        <v>6339</v>
      </c>
      <c r="E2373" s="1" t="s">
        <v>16</v>
      </c>
      <c r="F2373" t="s">
        <v>11</v>
      </c>
      <c r="G2373" t="s">
        <v>7436</v>
      </c>
      <c r="H2373" t="s">
        <v>7437</v>
      </c>
      <c r="I2373" t="s">
        <v>7438</v>
      </c>
      <c r="J2373">
        <v>8.2532575851342998E-5</v>
      </c>
      <c r="K2373">
        <v>5.1143208361469997E-8</v>
      </c>
      <c r="L2373">
        <v>0.99991741628094</v>
      </c>
    </row>
    <row r="2374" spans="1:12" x14ac:dyDescent="0.2">
      <c r="A2374" t="s">
        <v>7416</v>
      </c>
      <c r="B2374" t="s">
        <v>7427</v>
      </c>
      <c r="C2374" t="s">
        <v>613</v>
      </c>
      <c r="D2374" t="s">
        <v>6339</v>
      </c>
      <c r="E2374" s="1" t="s">
        <v>16</v>
      </c>
      <c r="F2374" t="s">
        <v>11</v>
      </c>
      <c r="G2374" t="s">
        <v>7432</v>
      </c>
      <c r="H2374" t="s">
        <v>7433</v>
      </c>
      <c r="I2374" t="s">
        <v>7434</v>
      </c>
      <c r="J2374">
        <v>2.5408201921315902E-5</v>
      </c>
      <c r="K2374">
        <v>9.9888822424319995E-9</v>
      </c>
      <c r="L2374">
        <v>0.99997458180919596</v>
      </c>
    </row>
    <row r="2375" spans="1:12" x14ac:dyDescent="0.2">
      <c r="A2375" t="s">
        <v>7416</v>
      </c>
      <c r="B2375" t="s">
        <v>7421</v>
      </c>
      <c r="C2375" t="s">
        <v>74</v>
      </c>
      <c r="D2375" t="s">
        <v>6339</v>
      </c>
      <c r="E2375" s="1" t="s">
        <v>16</v>
      </c>
      <c r="F2375" t="s">
        <v>11</v>
      </c>
      <c r="G2375" t="s">
        <v>7422</v>
      </c>
      <c r="H2375" t="s">
        <v>7423</v>
      </c>
      <c r="I2375" t="s">
        <v>7424</v>
      </c>
      <c r="J2375">
        <v>1.2177237111854099E-5</v>
      </c>
      <c r="K2375">
        <v>1.88107210434742E-4</v>
      </c>
      <c r="L2375">
        <v>0.99979971555245295</v>
      </c>
    </row>
    <row r="2376" spans="1:12" x14ac:dyDescent="0.2">
      <c r="A2376" t="s">
        <v>7416</v>
      </c>
      <c r="B2376" t="s">
        <v>7427</v>
      </c>
      <c r="C2376" t="s">
        <v>74</v>
      </c>
      <c r="D2376" t="s">
        <v>6339</v>
      </c>
      <c r="E2376" s="1" t="s">
        <v>16</v>
      </c>
      <c r="F2376" t="s">
        <v>11</v>
      </c>
      <c r="G2376" t="s">
        <v>7428</v>
      </c>
      <c r="H2376" t="s">
        <v>7429</v>
      </c>
      <c r="I2376" t="s">
        <v>7430</v>
      </c>
      <c r="J2376">
        <v>3.0214727606761899E-6</v>
      </c>
      <c r="K2376">
        <v>4.8372804660073098E-8</v>
      </c>
      <c r="L2376">
        <v>0.99999693015443503</v>
      </c>
    </row>
    <row r="2377" spans="1:12" x14ac:dyDescent="0.2">
      <c r="A2377" t="s">
        <v>7416</v>
      </c>
      <c r="B2377" t="s">
        <v>7417</v>
      </c>
      <c r="C2377" t="s">
        <v>74</v>
      </c>
      <c r="D2377" t="s">
        <v>6339</v>
      </c>
      <c r="E2377" s="1" t="s">
        <v>16</v>
      </c>
      <c r="F2377" t="s">
        <v>11</v>
      </c>
      <c r="G2377" t="s">
        <v>7418</v>
      </c>
      <c r="H2377" t="s">
        <v>7419</v>
      </c>
      <c r="I2377" t="s">
        <v>7420</v>
      </c>
      <c r="J2377">
        <v>1.83028838018842E-6</v>
      </c>
      <c r="K2377">
        <v>3.9750933254817903E-8</v>
      </c>
      <c r="L2377">
        <v>0.99999812996068604</v>
      </c>
    </row>
    <row r="2378" spans="1:12" x14ac:dyDescent="0.2">
      <c r="A2378" t="s">
        <v>7416</v>
      </c>
      <c r="B2378" t="s">
        <v>7421</v>
      </c>
      <c r="C2378" t="s">
        <v>74</v>
      </c>
      <c r="D2378" t="s">
        <v>6339</v>
      </c>
      <c r="E2378" s="1" t="s">
        <v>16</v>
      </c>
      <c r="F2378" t="s">
        <v>11</v>
      </c>
      <c r="G2378" t="s">
        <v>7423</v>
      </c>
      <c r="H2378" t="s">
        <v>7425</v>
      </c>
      <c r="I2378" t="s">
        <v>7426</v>
      </c>
      <c r="J2378">
        <v>7.6272164018560097E-7</v>
      </c>
      <c r="K2378">
        <v>5.30338786324229E-6</v>
      </c>
      <c r="L2378">
        <v>0.99999393389049696</v>
      </c>
    </row>
    <row r="2379" spans="1:12" x14ac:dyDescent="0.2">
      <c r="A2379" t="s">
        <v>7416</v>
      </c>
      <c r="B2379" t="s">
        <v>7427</v>
      </c>
      <c r="C2379" t="s">
        <v>74</v>
      </c>
      <c r="D2379" t="s">
        <v>6339</v>
      </c>
      <c r="E2379" s="1" t="s">
        <v>16</v>
      </c>
      <c r="F2379" t="s">
        <v>11</v>
      </c>
      <c r="G2379" t="s">
        <v>19</v>
      </c>
      <c r="H2379" t="s">
        <v>7431</v>
      </c>
      <c r="I2379" t="s">
        <v>19</v>
      </c>
      <c r="J2379">
        <v>5.1190821800247297E-9</v>
      </c>
      <c r="K2379">
        <v>4.56709217199558E-6</v>
      </c>
      <c r="L2379">
        <v>0.99999542778874595</v>
      </c>
    </row>
    <row r="2380" spans="1:12" x14ac:dyDescent="0.2">
      <c r="A2380" t="s">
        <v>5898</v>
      </c>
      <c r="B2380" t="s">
        <v>5903</v>
      </c>
      <c r="C2380" t="s">
        <v>74</v>
      </c>
      <c r="D2380" t="s">
        <v>5869</v>
      </c>
      <c r="E2380" s="1" t="s">
        <v>16</v>
      </c>
      <c r="F2380" t="s">
        <v>11</v>
      </c>
      <c r="G2380" t="s">
        <v>5904</v>
      </c>
      <c r="H2380" t="s">
        <v>5905</v>
      </c>
      <c r="I2380" t="s">
        <v>5906</v>
      </c>
      <c r="J2380">
        <v>1.4521737847315299E-7</v>
      </c>
      <c r="K2380">
        <v>0.32543539139559302</v>
      </c>
      <c r="L2380">
        <v>0.67456446338702902</v>
      </c>
    </row>
    <row r="2381" spans="1:12" x14ac:dyDescent="0.2">
      <c r="A2381" t="s">
        <v>5898</v>
      </c>
      <c r="B2381" t="s">
        <v>5899</v>
      </c>
      <c r="C2381" t="s">
        <v>74</v>
      </c>
      <c r="D2381" t="s">
        <v>5869</v>
      </c>
      <c r="E2381" s="1" t="s">
        <v>16</v>
      </c>
      <c r="F2381" t="s">
        <v>11</v>
      </c>
      <c r="G2381" t="s">
        <v>5900</v>
      </c>
      <c r="H2381" t="s">
        <v>5901</v>
      </c>
      <c r="I2381" t="s">
        <v>5902</v>
      </c>
      <c r="J2381">
        <v>4.4442395243172797E-9</v>
      </c>
      <c r="K2381">
        <v>4.0736969565897699E-8</v>
      </c>
      <c r="L2381">
        <v>0.999999954818791</v>
      </c>
    </row>
    <row r="2382" spans="1:12" x14ac:dyDescent="0.2">
      <c r="A2382" t="s">
        <v>3141</v>
      </c>
      <c r="B2382" t="s">
        <v>3142</v>
      </c>
      <c r="C2382" t="s">
        <v>660</v>
      </c>
      <c r="D2382" t="s">
        <v>3036</v>
      </c>
      <c r="E2382" s="1" t="s">
        <v>16</v>
      </c>
      <c r="F2382" t="s">
        <v>10</v>
      </c>
      <c r="G2382" t="s">
        <v>3143</v>
      </c>
      <c r="H2382" t="s">
        <v>3144</v>
      </c>
      <c r="I2382" t="s">
        <v>3145</v>
      </c>
      <c r="J2382">
        <v>1.7765789847501701E-5</v>
      </c>
      <c r="K2382">
        <v>0.85412106162406498</v>
      </c>
      <c r="L2382">
        <v>0.145861172586087</v>
      </c>
    </row>
    <row r="2383" spans="1:12" x14ac:dyDescent="0.2">
      <c r="A2383" t="s">
        <v>3141</v>
      </c>
      <c r="B2383" t="s">
        <v>3142</v>
      </c>
      <c r="C2383" t="s">
        <v>74</v>
      </c>
      <c r="D2383" t="s">
        <v>3036</v>
      </c>
      <c r="E2383" s="1" t="s">
        <v>16</v>
      </c>
      <c r="F2383" t="s">
        <v>11</v>
      </c>
      <c r="G2383" t="s">
        <v>3146</v>
      </c>
      <c r="H2383" t="s">
        <v>3147</v>
      </c>
      <c r="I2383" t="s">
        <v>3148</v>
      </c>
      <c r="J2383">
        <v>1.5550618982421501E-8</v>
      </c>
      <c r="K2383">
        <v>0.120851986164599</v>
      </c>
      <c r="L2383">
        <v>0.87914799828478196</v>
      </c>
    </row>
    <row r="2384" spans="1:12" x14ac:dyDescent="0.2">
      <c r="A2384" t="s">
        <v>3141</v>
      </c>
      <c r="B2384" t="s">
        <v>3149</v>
      </c>
      <c r="C2384" t="s">
        <v>74</v>
      </c>
      <c r="D2384" t="s">
        <v>3036</v>
      </c>
      <c r="E2384" s="1" t="s">
        <v>16</v>
      </c>
      <c r="F2384" t="s">
        <v>11</v>
      </c>
      <c r="G2384" t="s">
        <v>3150</v>
      </c>
      <c r="H2384" t="s">
        <v>3151</v>
      </c>
      <c r="I2384" t="s">
        <v>19</v>
      </c>
      <c r="J2384">
        <v>5.2672962388406601E-13</v>
      </c>
      <c r="K2384">
        <v>3.8710378737659898E-10</v>
      </c>
      <c r="L2384">
        <v>0.99999999961236896</v>
      </c>
    </row>
    <row r="2385" spans="1:12" x14ac:dyDescent="0.2">
      <c r="A2385" t="s">
        <v>1530</v>
      </c>
      <c r="B2385" t="s">
        <v>1531</v>
      </c>
      <c r="C2385" t="s">
        <v>14</v>
      </c>
      <c r="D2385" t="s">
        <v>407</v>
      </c>
      <c r="E2385" s="1" t="s">
        <v>16</v>
      </c>
      <c r="F2385" t="s">
        <v>11</v>
      </c>
      <c r="G2385" t="s">
        <v>19</v>
      </c>
      <c r="H2385" t="s">
        <v>1532</v>
      </c>
      <c r="I2385" t="s">
        <v>19</v>
      </c>
      <c r="J2385">
        <v>7.26595571245112E-4</v>
      </c>
      <c r="K2385">
        <v>1.9239501566368802E-2</v>
      </c>
      <c r="L2385">
        <v>0.98003390286238601</v>
      </c>
    </row>
    <row r="2386" spans="1:12" x14ac:dyDescent="0.2">
      <c r="A2386" t="s">
        <v>290</v>
      </c>
      <c r="B2386" t="s">
        <v>291</v>
      </c>
      <c r="C2386" t="s">
        <v>26</v>
      </c>
      <c r="D2386" t="s">
        <v>96</v>
      </c>
      <c r="E2386" s="1" t="s">
        <v>16</v>
      </c>
      <c r="F2386" t="s">
        <v>10</v>
      </c>
      <c r="G2386" t="s">
        <v>292</v>
      </c>
      <c r="H2386" t="s">
        <v>293</v>
      </c>
      <c r="I2386" t="s">
        <v>19</v>
      </c>
      <c r="J2386">
        <v>2.29603745380462E-9</v>
      </c>
      <c r="K2386">
        <v>0.99862344203530895</v>
      </c>
      <c r="L2386">
        <v>1.37655566865358E-3</v>
      </c>
    </row>
    <row r="2387" spans="1:12" x14ac:dyDescent="0.2">
      <c r="A2387" t="s">
        <v>4073</v>
      </c>
      <c r="B2387">
        <v>176270</v>
      </c>
      <c r="C2387" t="s">
        <v>660</v>
      </c>
      <c r="D2387" t="s">
        <v>3906</v>
      </c>
      <c r="E2387" s="1" t="s">
        <v>16</v>
      </c>
      <c r="F2387" t="s">
        <v>9</v>
      </c>
      <c r="G2387" t="s">
        <v>4074</v>
      </c>
      <c r="H2387" t="s">
        <v>4075</v>
      </c>
      <c r="I2387" t="s">
        <v>4076</v>
      </c>
      <c r="J2387">
        <v>0.99993688698912497</v>
      </c>
      <c r="K2387">
        <v>2.4574505922436098E-10</v>
      </c>
      <c r="L2387">
        <v>6.3112765129699102E-5</v>
      </c>
    </row>
    <row r="2388" spans="1:12" x14ac:dyDescent="0.2">
      <c r="A2388" t="s">
        <v>1057</v>
      </c>
      <c r="B2388" t="s">
        <v>1058</v>
      </c>
      <c r="C2388" t="s">
        <v>14</v>
      </c>
      <c r="D2388" t="s">
        <v>407</v>
      </c>
      <c r="E2388" s="1" t="s">
        <v>16</v>
      </c>
      <c r="F2388" t="s">
        <v>11</v>
      </c>
      <c r="G2388" t="s">
        <v>1059</v>
      </c>
      <c r="H2388" t="s">
        <v>1060</v>
      </c>
      <c r="I2388" t="s">
        <v>1061</v>
      </c>
      <c r="J2388">
        <v>1.1995467121855699E-8</v>
      </c>
      <c r="K2388">
        <v>6.8688218947791898E-7</v>
      </c>
      <c r="L2388">
        <v>0.99999930112234303</v>
      </c>
    </row>
    <row r="2389" spans="1:12" x14ac:dyDescent="0.2">
      <c r="A2389" t="s">
        <v>1057</v>
      </c>
      <c r="B2389" t="s">
        <v>3714</v>
      </c>
      <c r="C2389" t="s">
        <v>14</v>
      </c>
      <c r="D2389" t="s">
        <v>3710</v>
      </c>
      <c r="E2389" s="1" t="s">
        <v>16</v>
      </c>
      <c r="F2389" t="s">
        <v>11</v>
      </c>
      <c r="G2389" t="s">
        <v>3730</v>
      </c>
      <c r="H2389" t="s">
        <v>3731</v>
      </c>
      <c r="I2389" t="s">
        <v>3732</v>
      </c>
      <c r="J2389">
        <v>1.0932495555579399E-8</v>
      </c>
      <c r="K2389">
        <v>1.98360722512213E-5</v>
      </c>
      <c r="L2389">
        <v>0.999980152995253</v>
      </c>
    </row>
    <row r="2390" spans="1:12" x14ac:dyDescent="0.2">
      <c r="A2390" t="s">
        <v>1057</v>
      </c>
      <c r="B2390" t="s">
        <v>3714</v>
      </c>
      <c r="C2390" t="s">
        <v>14</v>
      </c>
      <c r="D2390" t="s">
        <v>3710</v>
      </c>
      <c r="E2390" s="1" t="s">
        <v>16</v>
      </c>
      <c r="F2390" t="s">
        <v>11</v>
      </c>
      <c r="G2390" t="s">
        <v>3726</v>
      </c>
      <c r="H2390" t="s">
        <v>3728</v>
      </c>
      <c r="I2390" t="s">
        <v>3729</v>
      </c>
      <c r="J2390">
        <v>3.10004670435283E-10</v>
      </c>
      <c r="K2390">
        <v>5.3095340362169302E-6</v>
      </c>
      <c r="L2390">
        <v>0.99999469015595899</v>
      </c>
    </row>
    <row r="2391" spans="1:12" x14ac:dyDescent="0.2">
      <c r="A2391" t="s">
        <v>1057</v>
      </c>
      <c r="B2391" t="s">
        <v>3714</v>
      </c>
      <c r="C2391" t="s">
        <v>14</v>
      </c>
      <c r="D2391" t="s">
        <v>3710</v>
      </c>
      <c r="E2391" s="1" t="s">
        <v>16</v>
      </c>
      <c r="F2391" t="s">
        <v>11</v>
      </c>
      <c r="G2391" t="s">
        <v>3724</v>
      </c>
      <c r="H2391" t="s">
        <v>3726</v>
      </c>
      <c r="I2391" t="s">
        <v>3727</v>
      </c>
      <c r="J2391">
        <v>4.1636976065485101E-11</v>
      </c>
      <c r="K2391">
        <v>3.2706548708623201E-6</v>
      </c>
      <c r="L2391">
        <v>0.99999672930349204</v>
      </c>
    </row>
    <row r="2392" spans="1:12" x14ac:dyDescent="0.2">
      <c r="A2392" t="s">
        <v>1057</v>
      </c>
      <c r="B2392" t="s">
        <v>3714</v>
      </c>
      <c r="C2392" t="s">
        <v>74</v>
      </c>
      <c r="D2392" t="s">
        <v>3710</v>
      </c>
      <c r="E2392" s="1" t="s">
        <v>16</v>
      </c>
      <c r="F2392" t="s">
        <v>11</v>
      </c>
      <c r="G2392" t="s">
        <v>3715</v>
      </c>
      <c r="H2392" t="s">
        <v>3716</v>
      </c>
      <c r="I2392" t="s">
        <v>3717</v>
      </c>
      <c r="J2392">
        <v>9.1176085571633202E-12</v>
      </c>
      <c r="K2392">
        <v>1.2107516109774799E-7</v>
      </c>
      <c r="L2392">
        <v>0.99999987891572095</v>
      </c>
    </row>
    <row r="2393" spans="1:12" x14ac:dyDescent="0.2">
      <c r="A2393" t="s">
        <v>1057</v>
      </c>
      <c r="B2393" t="s">
        <v>3714</v>
      </c>
      <c r="C2393" t="s">
        <v>74</v>
      </c>
      <c r="D2393" t="s">
        <v>3710</v>
      </c>
      <c r="E2393" s="1" t="s">
        <v>16</v>
      </c>
      <c r="F2393" t="s">
        <v>11</v>
      </c>
      <c r="G2393" t="s">
        <v>3718</v>
      </c>
      <c r="H2393" t="s">
        <v>3719</v>
      </c>
      <c r="I2393" t="s">
        <v>3720</v>
      </c>
      <c r="J2393">
        <v>9.6243877470384206E-13</v>
      </c>
      <c r="K2393">
        <v>8.4899436983986798E-10</v>
      </c>
      <c r="L2393">
        <v>0.99999999915004301</v>
      </c>
    </row>
    <row r="2394" spans="1:12" x14ac:dyDescent="0.2">
      <c r="A2394" t="s">
        <v>1057</v>
      </c>
      <c r="B2394" t="s">
        <v>3714</v>
      </c>
      <c r="C2394" t="s">
        <v>14</v>
      </c>
      <c r="D2394" t="s">
        <v>3710</v>
      </c>
      <c r="E2394" s="1" t="s">
        <v>16</v>
      </c>
      <c r="F2394" t="s">
        <v>11</v>
      </c>
      <c r="G2394" t="s">
        <v>3721</v>
      </c>
      <c r="H2394" t="s">
        <v>3722</v>
      </c>
      <c r="I2394" t="s">
        <v>3723</v>
      </c>
      <c r="J2394">
        <v>1.61349194224501E-13</v>
      </c>
      <c r="K2394">
        <v>5.6816850642894904E-7</v>
      </c>
      <c r="L2394">
        <v>0.999999431831332</v>
      </c>
    </row>
    <row r="2395" spans="1:12" x14ac:dyDescent="0.2">
      <c r="A2395" t="s">
        <v>1057</v>
      </c>
      <c r="B2395" t="s">
        <v>3714</v>
      </c>
      <c r="C2395" t="s">
        <v>14</v>
      </c>
      <c r="D2395" t="s">
        <v>3710</v>
      </c>
      <c r="E2395" s="1" t="s">
        <v>16</v>
      </c>
      <c r="F2395" t="s">
        <v>11</v>
      </c>
      <c r="G2395" t="s">
        <v>3722</v>
      </c>
      <c r="H2395" t="s">
        <v>3724</v>
      </c>
      <c r="I2395" t="s">
        <v>3725</v>
      </c>
      <c r="J2395">
        <v>3.2762525427369299E-14</v>
      </c>
      <c r="K2395">
        <v>1.4269060237242999E-8</v>
      </c>
      <c r="L2395">
        <v>0.99999998573090698</v>
      </c>
    </row>
    <row r="2396" spans="1:12" x14ac:dyDescent="0.2">
      <c r="A2396" t="s">
        <v>1057</v>
      </c>
      <c r="B2396" t="s">
        <v>3714</v>
      </c>
      <c r="C2396" t="s">
        <v>14</v>
      </c>
      <c r="D2396" t="s">
        <v>3710</v>
      </c>
      <c r="E2396" s="1" t="s">
        <v>16</v>
      </c>
      <c r="F2396" t="s">
        <v>11</v>
      </c>
      <c r="G2396" t="s">
        <v>3733</v>
      </c>
      <c r="H2396" t="s">
        <v>3734</v>
      </c>
      <c r="I2396" t="s">
        <v>3735</v>
      </c>
      <c r="J2396">
        <v>1.36900951660614E-14</v>
      </c>
      <c r="K2396">
        <v>1.6231255916853E-6</v>
      </c>
      <c r="L2396">
        <v>0.99999837687439497</v>
      </c>
    </row>
    <row r="2397" spans="1:12" x14ac:dyDescent="0.2">
      <c r="A2397" t="s">
        <v>3439</v>
      </c>
      <c r="B2397" t="s">
        <v>7779</v>
      </c>
      <c r="C2397" t="s">
        <v>613</v>
      </c>
      <c r="D2397" t="s">
        <v>6339</v>
      </c>
      <c r="E2397" s="1" t="s">
        <v>16</v>
      </c>
      <c r="F2397" t="s">
        <v>9</v>
      </c>
      <c r="G2397" t="s">
        <v>7786</v>
      </c>
      <c r="H2397" t="s">
        <v>7787</v>
      </c>
      <c r="I2397" t="s">
        <v>19</v>
      </c>
      <c r="J2397">
        <v>0.99918087866975502</v>
      </c>
      <c r="K2397">
        <v>3.13570004837464E-9</v>
      </c>
      <c r="L2397">
        <v>8.19118194545035E-4</v>
      </c>
    </row>
    <row r="2398" spans="1:12" x14ac:dyDescent="0.2">
      <c r="A2398" t="s">
        <v>3439</v>
      </c>
      <c r="B2398" t="s">
        <v>7792</v>
      </c>
      <c r="C2398" t="s">
        <v>613</v>
      </c>
      <c r="D2398" t="s">
        <v>6339</v>
      </c>
      <c r="E2398" s="1" t="s">
        <v>16</v>
      </c>
      <c r="F2398" t="s">
        <v>11</v>
      </c>
      <c r="G2398" t="s">
        <v>7793</v>
      </c>
      <c r="H2398" t="s">
        <v>7794</v>
      </c>
      <c r="I2398" t="s">
        <v>7795</v>
      </c>
      <c r="J2398">
        <v>0.48220498904661602</v>
      </c>
      <c r="K2398">
        <v>1.07218969266577E-4</v>
      </c>
      <c r="L2398">
        <v>0.51768779198411696</v>
      </c>
    </row>
    <row r="2399" spans="1:12" x14ac:dyDescent="0.2">
      <c r="A2399" t="s">
        <v>3439</v>
      </c>
      <c r="B2399" t="s">
        <v>7788</v>
      </c>
      <c r="C2399" t="s">
        <v>613</v>
      </c>
      <c r="D2399" t="s">
        <v>6339</v>
      </c>
      <c r="E2399" s="1" t="s">
        <v>16</v>
      </c>
      <c r="F2399" t="s">
        <v>11</v>
      </c>
      <c r="G2399" t="s">
        <v>7789</v>
      </c>
      <c r="H2399" t="s">
        <v>7790</v>
      </c>
      <c r="I2399" t="s">
        <v>7791</v>
      </c>
      <c r="J2399">
        <v>0.20347708126476999</v>
      </c>
      <c r="K2399">
        <v>1.23556391177301E-6</v>
      </c>
      <c r="L2399">
        <v>0.796521683171318</v>
      </c>
    </row>
    <row r="2400" spans="1:12" x14ac:dyDescent="0.2">
      <c r="A2400" t="s">
        <v>3439</v>
      </c>
      <c r="B2400" t="s">
        <v>7779</v>
      </c>
      <c r="C2400" t="s">
        <v>74</v>
      </c>
      <c r="D2400" t="s">
        <v>6339</v>
      </c>
      <c r="E2400" s="1" t="s">
        <v>16</v>
      </c>
      <c r="F2400" t="s">
        <v>11</v>
      </c>
      <c r="G2400" t="s">
        <v>7780</v>
      </c>
      <c r="H2400" t="s">
        <v>7781</v>
      </c>
      <c r="I2400" t="s">
        <v>7782</v>
      </c>
      <c r="J2400">
        <v>4.9177753006790503E-2</v>
      </c>
      <c r="K2400">
        <v>2.02319881592797E-8</v>
      </c>
      <c r="L2400">
        <v>0.95082222676122097</v>
      </c>
    </row>
    <row r="2401" spans="1:12" x14ac:dyDescent="0.2">
      <c r="A2401" t="s">
        <v>3439</v>
      </c>
      <c r="B2401" t="s">
        <v>7788</v>
      </c>
      <c r="C2401" t="s">
        <v>613</v>
      </c>
      <c r="D2401" t="s">
        <v>6339</v>
      </c>
      <c r="E2401" s="1" t="s">
        <v>16</v>
      </c>
      <c r="F2401" t="s">
        <v>11</v>
      </c>
      <c r="G2401" t="s">
        <v>7794</v>
      </c>
      <c r="H2401" t="s">
        <v>7796</v>
      </c>
      <c r="I2401" t="s">
        <v>7797</v>
      </c>
      <c r="J2401">
        <v>2.9761844301865602E-3</v>
      </c>
      <c r="K2401">
        <v>4.40679341583081E-6</v>
      </c>
      <c r="L2401">
        <v>0.99701940877639805</v>
      </c>
    </row>
    <row r="2402" spans="1:12" x14ac:dyDescent="0.2">
      <c r="A2402" t="s">
        <v>3439</v>
      </c>
      <c r="B2402" t="s">
        <v>7779</v>
      </c>
      <c r="C2402" t="s">
        <v>613</v>
      </c>
      <c r="D2402" t="s">
        <v>6339</v>
      </c>
      <c r="E2402" s="1" t="s">
        <v>16</v>
      </c>
      <c r="F2402" t="s">
        <v>11</v>
      </c>
      <c r="G2402" t="s">
        <v>7798</v>
      </c>
      <c r="H2402" t="s">
        <v>7799</v>
      </c>
      <c r="I2402" t="s">
        <v>7800</v>
      </c>
      <c r="J2402">
        <v>2.41614094685722E-3</v>
      </c>
      <c r="K2402">
        <v>2.51960167351143E-6</v>
      </c>
      <c r="L2402">
        <v>0.99758133945146898</v>
      </c>
    </row>
    <row r="2403" spans="1:12" x14ac:dyDescent="0.2">
      <c r="A2403" t="s">
        <v>3439</v>
      </c>
      <c r="B2403" t="s">
        <v>7801</v>
      </c>
      <c r="C2403" t="s">
        <v>14</v>
      </c>
      <c r="D2403" t="s">
        <v>6339</v>
      </c>
      <c r="E2403" s="1" t="s">
        <v>16</v>
      </c>
      <c r="F2403" t="s">
        <v>11</v>
      </c>
      <c r="G2403" t="s">
        <v>7802</v>
      </c>
      <c r="H2403" t="s">
        <v>7803</v>
      </c>
      <c r="I2403" t="s">
        <v>7804</v>
      </c>
      <c r="J2403">
        <v>1.1733032745098101E-5</v>
      </c>
      <c r="K2403">
        <v>1.04732662332522E-6</v>
      </c>
      <c r="L2403">
        <v>0.99998721964063197</v>
      </c>
    </row>
    <row r="2404" spans="1:12" x14ac:dyDescent="0.2">
      <c r="A2404" t="s">
        <v>3439</v>
      </c>
      <c r="B2404" t="s">
        <v>7805</v>
      </c>
      <c r="C2404" t="s">
        <v>14</v>
      </c>
      <c r="D2404" t="s">
        <v>6339</v>
      </c>
      <c r="E2404" s="1" t="s">
        <v>16</v>
      </c>
      <c r="F2404" t="s">
        <v>11</v>
      </c>
      <c r="G2404" t="s">
        <v>7803</v>
      </c>
      <c r="H2404" t="s">
        <v>7804</v>
      </c>
      <c r="I2404" t="s">
        <v>19</v>
      </c>
      <c r="J2404">
        <v>5.32936374967034E-6</v>
      </c>
      <c r="K2404">
        <v>5.2405253319335798E-8</v>
      </c>
      <c r="L2404">
        <v>0.999994618230997</v>
      </c>
    </row>
    <row r="2405" spans="1:12" x14ac:dyDescent="0.2">
      <c r="A2405" t="s">
        <v>3439</v>
      </c>
      <c r="B2405" t="s">
        <v>7776</v>
      </c>
      <c r="C2405" t="s">
        <v>74</v>
      </c>
      <c r="D2405" t="s">
        <v>6339</v>
      </c>
      <c r="E2405" s="1" t="s">
        <v>16</v>
      </c>
      <c r="F2405" t="s">
        <v>11</v>
      </c>
      <c r="G2405" t="s">
        <v>7783</v>
      </c>
      <c r="H2405" t="s">
        <v>7784</v>
      </c>
      <c r="I2405" t="s">
        <v>7785</v>
      </c>
      <c r="J2405">
        <v>1.92755688779113E-6</v>
      </c>
      <c r="K2405">
        <v>3.6026193672597098E-7</v>
      </c>
      <c r="L2405">
        <v>0.99999771218117595</v>
      </c>
    </row>
    <row r="2406" spans="1:12" x14ac:dyDescent="0.2">
      <c r="A2406" t="s">
        <v>3439</v>
      </c>
      <c r="B2406" t="s">
        <v>7776</v>
      </c>
      <c r="C2406" t="s">
        <v>74</v>
      </c>
      <c r="D2406" t="s">
        <v>6339</v>
      </c>
      <c r="E2406" s="1" t="s">
        <v>16</v>
      </c>
      <c r="F2406" t="s">
        <v>11</v>
      </c>
      <c r="G2406" t="s">
        <v>19</v>
      </c>
      <c r="H2406" t="s">
        <v>7777</v>
      </c>
      <c r="I2406" t="s">
        <v>7778</v>
      </c>
      <c r="J2406">
        <v>1.35934858299142E-6</v>
      </c>
      <c r="K2406">
        <v>1.36942011608495E-8</v>
      </c>
      <c r="L2406">
        <v>0.99999862695721597</v>
      </c>
    </row>
    <row r="2407" spans="1:12" x14ac:dyDescent="0.2">
      <c r="A2407" t="s">
        <v>3439</v>
      </c>
      <c r="B2407" t="s">
        <v>3440</v>
      </c>
      <c r="C2407" t="s">
        <v>14</v>
      </c>
      <c r="D2407" t="s">
        <v>3036</v>
      </c>
      <c r="E2407" s="1" t="s">
        <v>16</v>
      </c>
      <c r="F2407" t="s">
        <v>11</v>
      </c>
      <c r="G2407" t="s">
        <v>3441</v>
      </c>
      <c r="H2407" t="s">
        <v>3442</v>
      </c>
      <c r="I2407" t="s">
        <v>3443</v>
      </c>
      <c r="J2407">
        <v>2.3879281034942101E-9</v>
      </c>
      <c r="K2407">
        <v>1.41990347677886E-7</v>
      </c>
      <c r="L2407">
        <v>0.999999855621724</v>
      </c>
    </row>
    <row r="2408" spans="1:12" x14ac:dyDescent="0.2">
      <c r="A2408" t="s">
        <v>1066</v>
      </c>
      <c r="B2408" t="s">
        <v>1067</v>
      </c>
      <c r="C2408" t="s">
        <v>14</v>
      </c>
      <c r="D2408" t="s">
        <v>407</v>
      </c>
      <c r="E2408" s="1" t="s">
        <v>16</v>
      </c>
      <c r="F2408" t="s">
        <v>10</v>
      </c>
      <c r="G2408" t="s">
        <v>1068</v>
      </c>
      <c r="H2408" t="s">
        <v>1069</v>
      </c>
      <c r="I2408" t="s">
        <v>19</v>
      </c>
      <c r="J2408">
        <v>6.7166277388174501E-7</v>
      </c>
      <c r="K2408">
        <v>0.96780968833062897</v>
      </c>
      <c r="L2408">
        <v>3.21896400065965E-2</v>
      </c>
    </row>
    <row r="2409" spans="1:12" x14ac:dyDescent="0.2">
      <c r="A2409" t="s">
        <v>2982</v>
      </c>
      <c r="B2409" t="s">
        <v>2987</v>
      </c>
      <c r="C2409" t="s">
        <v>74</v>
      </c>
      <c r="D2409" t="s">
        <v>2909</v>
      </c>
      <c r="E2409" s="1" t="s">
        <v>16</v>
      </c>
      <c r="F2409" t="s">
        <v>11</v>
      </c>
      <c r="G2409" t="s">
        <v>2988</v>
      </c>
      <c r="H2409" t="s">
        <v>2989</v>
      </c>
      <c r="I2409" t="s">
        <v>2990</v>
      </c>
      <c r="J2409">
        <v>3.2449543041152697E-2</v>
      </c>
      <c r="K2409">
        <v>3.4454957876122301E-7</v>
      </c>
      <c r="L2409">
        <v>0.96755011240926803</v>
      </c>
    </row>
    <row r="2410" spans="1:12" x14ac:dyDescent="0.2">
      <c r="A2410" t="s">
        <v>2982</v>
      </c>
      <c r="B2410" t="s">
        <v>2983</v>
      </c>
      <c r="C2410" t="s">
        <v>74</v>
      </c>
      <c r="D2410" t="s">
        <v>2909</v>
      </c>
      <c r="E2410" s="1" t="s">
        <v>16</v>
      </c>
      <c r="F2410" t="s">
        <v>11</v>
      </c>
      <c r="G2410" t="s">
        <v>2984</v>
      </c>
      <c r="H2410" t="s">
        <v>2985</v>
      </c>
      <c r="I2410" t="s">
        <v>2986</v>
      </c>
      <c r="J2410">
        <v>2.1616763681043399E-5</v>
      </c>
      <c r="K2410">
        <v>2.6476743852232099E-9</v>
      </c>
      <c r="L2410">
        <v>0.99997838058864397</v>
      </c>
    </row>
    <row r="2411" spans="1:12" x14ac:dyDescent="0.2">
      <c r="A2411" t="s">
        <v>1790</v>
      </c>
      <c r="B2411" t="s">
        <v>1791</v>
      </c>
      <c r="C2411" t="s">
        <v>74</v>
      </c>
      <c r="D2411" t="s">
        <v>407</v>
      </c>
      <c r="E2411" s="1" t="s">
        <v>16</v>
      </c>
      <c r="F2411" t="s">
        <v>10</v>
      </c>
      <c r="G2411" t="s">
        <v>1792</v>
      </c>
      <c r="H2411" t="s">
        <v>1793</v>
      </c>
      <c r="I2411" t="s">
        <v>1794</v>
      </c>
      <c r="J2411">
        <v>2.4124410859277402E-10</v>
      </c>
      <c r="K2411">
        <v>0.99999999780186699</v>
      </c>
      <c r="L2411">
        <v>1.9568888108788998E-9</v>
      </c>
    </row>
    <row r="2412" spans="1:12" x14ac:dyDescent="0.2">
      <c r="A2412" t="s">
        <v>2529</v>
      </c>
      <c r="B2412" t="s">
        <v>2530</v>
      </c>
      <c r="C2412" t="s">
        <v>74</v>
      </c>
      <c r="D2412" t="s">
        <v>407</v>
      </c>
      <c r="E2412" s="1" t="s">
        <v>16</v>
      </c>
      <c r="F2412" t="s">
        <v>11</v>
      </c>
      <c r="G2412" t="s">
        <v>2531</v>
      </c>
      <c r="H2412" t="s">
        <v>2532</v>
      </c>
      <c r="I2412" t="s">
        <v>2533</v>
      </c>
      <c r="J2412">
        <v>6.1605479117258E-10</v>
      </c>
      <c r="K2412">
        <v>2.2092373585615801E-10</v>
      </c>
      <c r="L2412">
        <v>0.99999999916302196</v>
      </c>
    </row>
    <row r="2413" spans="1:12" x14ac:dyDescent="0.2">
      <c r="A2413" t="s">
        <v>4100</v>
      </c>
      <c r="B2413">
        <v>614008</v>
      </c>
      <c r="C2413" t="s">
        <v>660</v>
      </c>
      <c r="D2413" t="s">
        <v>3906</v>
      </c>
      <c r="E2413" s="1" t="s">
        <v>16</v>
      </c>
      <c r="F2413" t="s">
        <v>9</v>
      </c>
      <c r="G2413" t="s">
        <v>4106</v>
      </c>
      <c r="H2413" t="s">
        <v>4107</v>
      </c>
      <c r="I2413" t="s">
        <v>4108</v>
      </c>
      <c r="J2413">
        <v>0.99999989548528001</v>
      </c>
      <c r="K2413">
        <v>1.01808844393519E-9</v>
      </c>
      <c r="L2413">
        <v>1.03496631101292E-7</v>
      </c>
    </row>
    <row r="2414" spans="1:12" x14ac:dyDescent="0.2">
      <c r="A2414" t="s">
        <v>4100</v>
      </c>
      <c r="B2414">
        <v>310300</v>
      </c>
      <c r="C2414" t="s">
        <v>660</v>
      </c>
      <c r="D2414" t="s">
        <v>3906</v>
      </c>
      <c r="E2414" s="1" t="s">
        <v>16</v>
      </c>
      <c r="F2414" t="s">
        <v>9</v>
      </c>
      <c r="G2414" t="s">
        <v>4103</v>
      </c>
      <c r="H2414" t="s">
        <v>4104</v>
      </c>
      <c r="I2414" t="s">
        <v>4105</v>
      </c>
      <c r="J2414">
        <v>0.99999935092761805</v>
      </c>
      <c r="K2414">
        <v>3.6968429288408402E-12</v>
      </c>
      <c r="L2414">
        <v>6.49068685007595E-7</v>
      </c>
    </row>
    <row r="2415" spans="1:12" x14ac:dyDescent="0.2">
      <c r="A2415" t="s">
        <v>4100</v>
      </c>
      <c r="B2415">
        <v>176670</v>
      </c>
      <c r="C2415" t="s">
        <v>660</v>
      </c>
      <c r="D2415" t="s">
        <v>3906</v>
      </c>
      <c r="E2415" s="1" t="s">
        <v>16</v>
      </c>
      <c r="F2415" t="s">
        <v>9</v>
      </c>
      <c r="G2415" t="s">
        <v>19</v>
      </c>
      <c r="H2415" t="s">
        <v>4101</v>
      </c>
      <c r="I2415" t="s">
        <v>4102</v>
      </c>
      <c r="J2415">
        <v>0.99999627167592697</v>
      </c>
      <c r="K2415">
        <v>2.64417462225228E-12</v>
      </c>
      <c r="L2415">
        <v>3.7283214285975298E-6</v>
      </c>
    </row>
    <row r="2416" spans="1:12" x14ac:dyDescent="0.2">
      <c r="A2416" t="s">
        <v>3641</v>
      </c>
      <c r="B2416" t="s">
        <v>3642</v>
      </c>
      <c r="C2416" t="s">
        <v>74</v>
      </c>
      <c r="D2416" t="s">
        <v>3637</v>
      </c>
      <c r="E2416" s="1" t="s">
        <v>16</v>
      </c>
      <c r="F2416" t="s">
        <v>11</v>
      </c>
      <c r="G2416" t="s">
        <v>3643</v>
      </c>
      <c r="H2416" t="s">
        <v>3644</v>
      </c>
      <c r="I2416" t="s">
        <v>3645</v>
      </c>
      <c r="J2416">
        <v>7.0585336260869903E-8</v>
      </c>
      <c r="K2416">
        <v>1.5980913120930201E-4</v>
      </c>
      <c r="L2416">
        <v>0.99984012028345404</v>
      </c>
    </row>
    <row r="2417" spans="1:12" x14ac:dyDescent="0.2">
      <c r="A2417" t="s">
        <v>3641</v>
      </c>
      <c r="B2417" t="s">
        <v>3642</v>
      </c>
      <c r="C2417" t="s">
        <v>14</v>
      </c>
      <c r="D2417" t="s">
        <v>3637</v>
      </c>
      <c r="E2417" s="1" t="s">
        <v>16</v>
      </c>
      <c r="F2417" t="s">
        <v>11</v>
      </c>
      <c r="G2417" t="s">
        <v>3646</v>
      </c>
      <c r="H2417" t="s">
        <v>3647</v>
      </c>
      <c r="I2417" t="s">
        <v>3648</v>
      </c>
      <c r="J2417">
        <v>5.1681060177013702E-10</v>
      </c>
      <c r="K2417">
        <v>2.10842397333115E-8</v>
      </c>
      <c r="L2417">
        <v>0.99999997839895005</v>
      </c>
    </row>
    <row r="2418" spans="1:12" x14ac:dyDescent="0.2">
      <c r="A2418" t="s">
        <v>2920</v>
      </c>
      <c r="B2418" t="s">
        <v>2921</v>
      </c>
      <c r="C2418" t="s">
        <v>74</v>
      </c>
      <c r="D2418" t="s">
        <v>2909</v>
      </c>
      <c r="E2418" s="1" t="s">
        <v>16</v>
      </c>
      <c r="F2418" t="s">
        <v>11</v>
      </c>
      <c r="G2418" t="s">
        <v>2922</v>
      </c>
      <c r="H2418" t="s">
        <v>2923</v>
      </c>
      <c r="I2418" t="s">
        <v>2924</v>
      </c>
      <c r="J2418">
        <v>2.8186120902833002E-10</v>
      </c>
      <c r="K2418">
        <v>3.3948156873921401E-11</v>
      </c>
      <c r="L2418">
        <v>0.99999999968419095</v>
      </c>
    </row>
    <row r="2419" spans="1:12" x14ac:dyDescent="0.2">
      <c r="A2419" t="s">
        <v>2380</v>
      </c>
      <c r="B2419" t="s">
        <v>2385</v>
      </c>
      <c r="C2419" t="s">
        <v>74</v>
      </c>
      <c r="D2419" t="s">
        <v>407</v>
      </c>
      <c r="E2419" s="1" t="s">
        <v>16</v>
      </c>
      <c r="F2419" t="s">
        <v>11</v>
      </c>
      <c r="G2419" t="s">
        <v>2386</v>
      </c>
      <c r="H2419" t="s">
        <v>2387</v>
      </c>
      <c r="I2419" t="s">
        <v>2388</v>
      </c>
      <c r="J2419">
        <v>1.2037191848248901E-2</v>
      </c>
      <c r="K2419">
        <v>3.5279887445775801E-12</v>
      </c>
      <c r="L2419">
        <v>0.98796280814822302</v>
      </c>
    </row>
    <row r="2420" spans="1:12" x14ac:dyDescent="0.2">
      <c r="A2420" t="s">
        <v>2380</v>
      </c>
      <c r="B2420" t="s">
        <v>2381</v>
      </c>
      <c r="C2420" t="s">
        <v>74</v>
      </c>
      <c r="D2420" t="s">
        <v>407</v>
      </c>
      <c r="E2420" s="1" t="s">
        <v>16</v>
      </c>
      <c r="F2420" t="s">
        <v>11</v>
      </c>
      <c r="G2420" t="s">
        <v>2382</v>
      </c>
      <c r="H2420" t="s">
        <v>2383</v>
      </c>
      <c r="I2420" t="s">
        <v>2384</v>
      </c>
      <c r="J2420">
        <v>2.2321396442633599E-5</v>
      </c>
      <c r="K2420">
        <v>5.22286831589894E-9</v>
      </c>
      <c r="L2420">
        <v>0.99997767338068899</v>
      </c>
    </row>
    <row r="2421" spans="1:12" x14ac:dyDescent="0.2">
      <c r="A2421" t="s">
        <v>2292</v>
      </c>
      <c r="B2421" t="s">
        <v>2293</v>
      </c>
      <c r="C2421" t="s">
        <v>14</v>
      </c>
      <c r="D2421" t="s">
        <v>407</v>
      </c>
      <c r="E2421" s="1" t="s">
        <v>16</v>
      </c>
      <c r="F2421" t="s">
        <v>11</v>
      </c>
      <c r="G2421" t="s">
        <v>2294</v>
      </c>
      <c r="H2421" t="s">
        <v>2295</v>
      </c>
      <c r="I2421" t="s">
        <v>2296</v>
      </c>
      <c r="J2421">
        <v>8.0803120213942097E-8</v>
      </c>
      <c r="K2421">
        <v>1.3353293336416199E-7</v>
      </c>
      <c r="L2421">
        <v>0.99999978566394598</v>
      </c>
    </row>
    <row r="2422" spans="1:12" x14ac:dyDescent="0.2">
      <c r="A2422" t="s">
        <v>327</v>
      </c>
      <c r="B2422" t="s">
        <v>5597</v>
      </c>
      <c r="C2422" t="s">
        <v>14</v>
      </c>
      <c r="D2422" t="s">
        <v>4127</v>
      </c>
      <c r="E2422" s="1" t="s">
        <v>16</v>
      </c>
      <c r="F2422" t="s">
        <v>11</v>
      </c>
      <c r="G2422" t="s">
        <v>5606</v>
      </c>
      <c r="H2422" t="s">
        <v>5607</v>
      </c>
      <c r="I2422" t="s">
        <v>5608</v>
      </c>
      <c r="J2422">
        <v>4.6921263862262201E-4</v>
      </c>
      <c r="K2422">
        <v>6.08246216601154E-7</v>
      </c>
      <c r="L2422">
        <v>0.99953017911516095</v>
      </c>
    </row>
    <row r="2423" spans="1:12" x14ac:dyDescent="0.2">
      <c r="A2423" t="s">
        <v>327</v>
      </c>
      <c r="B2423" t="s">
        <v>5593</v>
      </c>
      <c r="C2423" t="s">
        <v>74</v>
      </c>
      <c r="D2423" t="s">
        <v>4127</v>
      </c>
      <c r="E2423" s="1" t="s">
        <v>16</v>
      </c>
      <c r="F2423" t="s">
        <v>11</v>
      </c>
      <c r="G2423" t="s">
        <v>5594</v>
      </c>
      <c r="H2423" t="s">
        <v>5595</v>
      </c>
      <c r="I2423" t="s">
        <v>5596</v>
      </c>
      <c r="J2423">
        <v>1.40545172526376E-6</v>
      </c>
      <c r="K2423">
        <v>1.3074804372887899E-10</v>
      </c>
      <c r="L2423">
        <v>0.99999859441752703</v>
      </c>
    </row>
    <row r="2424" spans="1:12" x14ac:dyDescent="0.2">
      <c r="A2424" t="s">
        <v>327</v>
      </c>
      <c r="B2424" t="s">
        <v>5601</v>
      </c>
      <c r="C2424" t="s">
        <v>14</v>
      </c>
      <c r="D2424" t="s">
        <v>4127</v>
      </c>
      <c r="E2424" s="1" t="s">
        <v>16</v>
      </c>
      <c r="F2424" t="s">
        <v>11</v>
      </c>
      <c r="G2424" t="s">
        <v>19</v>
      </c>
      <c r="H2424" t="s">
        <v>5602</v>
      </c>
      <c r="I2424" t="s">
        <v>5603</v>
      </c>
      <c r="J2424">
        <v>3.9797118735124601E-7</v>
      </c>
      <c r="K2424">
        <v>9.2474101293221796E-10</v>
      </c>
      <c r="L2424">
        <v>0.99999960110407204</v>
      </c>
    </row>
    <row r="2425" spans="1:12" x14ac:dyDescent="0.2">
      <c r="A2425" t="s">
        <v>327</v>
      </c>
      <c r="B2425" t="s">
        <v>5597</v>
      </c>
      <c r="C2425" t="s">
        <v>14</v>
      </c>
      <c r="D2425" t="s">
        <v>4127</v>
      </c>
      <c r="E2425" s="1" t="s">
        <v>16</v>
      </c>
      <c r="F2425" t="s">
        <v>11</v>
      </c>
      <c r="G2425" t="s">
        <v>5602</v>
      </c>
      <c r="H2425" t="s">
        <v>5604</v>
      </c>
      <c r="I2425" t="s">
        <v>5605</v>
      </c>
      <c r="J2425">
        <v>1.2562334749500899E-7</v>
      </c>
      <c r="K2425">
        <v>7.6307145240860196E-10</v>
      </c>
      <c r="L2425">
        <v>0.999999873613581</v>
      </c>
    </row>
    <row r="2426" spans="1:12" x14ac:dyDescent="0.2">
      <c r="A2426" t="s">
        <v>327</v>
      </c>
      <c r="B2426" t="s">
        <v>5597</v>
      </c>
      <c r="C2426" t="s">
        <v>74</v>
      </c>
      <c r="D2426" t="s">
        <v>4127</v>
      </c>
      <c r="E2426" s="1" t="s">
        <v>16</v>
      </c>
      <c r="F2426" t="s">
        <v>11</v>
      </c>
      <c r="G2426" t="s">
        <v>5598</v>
      </c>
      <c r="H2426" t="s">
        <v>5599</v>
      </c>
      <c r="I2426" t="s">
        <v>5600</v>
      </c>
      <c r="J2426">
        <v>1.0222908777954001E-9</v>
      </c>
      <c r="K2426">
        <v>2.9107817547466797E-11</v>
      </c>
      <c r="L2426">
        <v>0.99999999894860103</v>
      </c>
    </row>
    <row r="2427" spans="1:12" x14ac:dyDescent="0.2">
      <c r="A2427" t="s">
        <v>327</v>
      </c>
      <c r="B2427" t="s">
        <v>328</v>
      </c>
      <c r="C2427" t="s">
        <v>4</v>
      </c>
      <c r="D2427" t="s">
        <v>329</v>
      </c>
      <c r="E2427" s="1" t="s">
        <v>330</v>
      </c>
      <c r="F2427" t="s">
        <v>11</v>
      </c>
      <c r="G2427" t="s">
        <v>331</v>
      </c>
      <c r="H2427" t="s">
        <v>332</v>
      </c>
      <c r="I2427" t="s">
        <v>333</v>
      </c>
      <c r="J2427">
        <v>5.6632271089479398E-10</v>
      </c>
      <c r="K2427">
        <v>2.49714456206156E-13</v>
      </c>
      <c r="L2427">
        <v>0.99999999943342699</v>
      </c>
    </row>
    <row r="2428" spans="1:12" x14ac:dyDescent="0.2">
      <c r="A2428" t="s">
        <v>327</v>
      </c>
      <c r="B2428" t="s">
        <v>5593</v>
      </c>
      <c r="C2428" t="s">
        <v>14</v>
      </c>
      <c r="D2428" t="s">
        <v>4127</v>
      </c>
      <c r="E2428" s="1" t="s">
        <v>16</v>
      </c>
      <c r="F2428" t="s">
        <v>11</v>
      </c>
      <c r="G2428" t="s">
        <v>5609</v>
      </c>
      <c r="H2428" t="s">
        <v>5610</v>
      </c>
      <c r="I2428" t="s">
        <v>5611</v>
      </c>
      <c r="J2428">
        <v>2.2412019019381301E-10</v>
      </c>
      <c r="K2428">
        <v>1.32163342045347E-8</v>
      </c>
      <c r="L2428">
        <v>0.99999998655954603</v>
      </c>
    </row>
    <row r="2429" spans="1:12" x14ac:dyDescent="0.2">
      <c r="A2429" t="s">
        <v>1161</v>
      </c>
      <c r="B2429" t="s">
        <v>1162</v>
      </c>
      <c r="C2429" t="s">
        <v>14</v>
      </c>
      <c r="D2429" t="s">
        <v>407</v>
      </c>
      <c r="E2429" s="1" t="s">
        <v>16</v>
      </c>
      <c r="F2429" t="s">
        <v>11</v>
      </c>
      <c r="G2429" t="s">
        <v>1163</v>
      </c>
      <c r="H2429" t="s">
        <v>1164</v>
      </c>
      <c r="I2429" t="s">
        <v>1165</v>
      </c>
      <c r="J2429">
        <v>1.62571594747233E-3</v>
      </c>
      <c r="K2429">
        <v>1.6378816094469199E-5</v>
      </c>
      <c r="L2429">
        <v>0.99835790523643297</v>
      </c>
    </row>
    <row r="2430" spans="1:12" x14ac:dyDescent="0.2">
      <c r="A2430" t="s">
        <v>94</v>
      </c>
      <c r="B2430" t="s">
        <v>95</v>
      </c>
      <c r="C2430" t="s">
        <v>14</v>
      </c>
      <c r="D2430" t="s">
        <v>96</v>
      </c>
      <c r="E2430" s="1" t="s">
        <v>16</v>
      </c>
      <c r="F2430" t="s">
        <v>10</v>
      </c>
      <c r="G2430" t="s">
        <v>19</v>
      </c>
      <c r="H2430" t="s">
        <v>97</v>
      </c>
      <c r="I2430" t="s">
        <v>98</v>
      </c>
      <c r="J2430">
        <v>3.08325692082023E-23</v>
      </c>
      <c r="K2430">
        <v>1</v>
      </c>
      <c r="L2430">
        <v>2.6365724945594299E-18</v>
      </c>
    </row>
    <row r="2431" spans="1:12" x14ac:dyDescent="0.2">
      <c r="A2431" t="s">
        <v>3806</v>
      </c>
      <c r="B2431">
        <v>604373</v>
      </c>
      <c r="C2431" t="s">
        <v>74</v>
      </c>
      <c r="D2431" t="s">
        <v>3906</v>
      </c>
      <c r="E2431" s="1" t="s">
        <v>16</v>
      </c>
      <c r="F2431" t="s">
        <v>9</v>
      </c>
      <c r="G2431" t="s">
        <v>4060</v>
      </c>
      <c r="H2431" t="s">
        <v>4061</v>
      </c>
      <c r="I2431" t="s">
        <v>4062</v>
      </c>
      <c r="J2431">
        <v>0.99900641640033006</v>
      </c>
      <c r="K2431">
        <v>5.1827164563944004E-9</v>
      </c>
      <c r="L2431">
        <v>9.935784169538451E-4</v>
      </c>
    </row>
    <row r="2432" spans="1:12" x14ac:dyDescent="0.2">
      <c r="A2432" t="s">
        <v>3806</v>
      </c>
      <c r="B2432">
        <v>210900</v>
      </c>
      <c r="C2432" t="s">
        <v>74</v>
      </c>
      <c r="D2432" t="s">
        <v>3906</v>
      </c>
      <c r="E2432" s="1" t="s">
        <v>16</v>
      </c>
      <c r="F2432" t="s">
        <v>11</v>
      </c>
      <c r="G2432" t="s">
        <v>4063</v>
      </c>
      <c r="H2432" t="s">
        <v>4064</v>
      </c>
      <c r="I2432" t="s">
        <v>4065</v>
      </c>
      <c r="J2432">
        <v>9.9057724487587595E-3</v>
      </c>
      <c r="K2432">
        <v>4.2268972782660002E-7</v>
      </c>
      <c r="L2432">
        <v>0.99009380486151299</v>
      </c>
    </row>
    <row r="2433" spans="1:12" x14ac:dyDescent="0.2">
      <c r="A2433" t="s">
        <v>3806</v>
      </c>
      <c r="B2433" t="s">
        <v>5298</v>
      </c>
      <c r="C2433" t="s">
        <v>74</v>
      </c>
      <c r="D2433" t="s">
        <v>4127</v>
      </c>
      <c r="E2433" s="1" t="s">
        <v>16</v>
      </c>
      <c r="F2433" t="s">
        <v>11</v>
      </c>
      <c r="G2433" t="s">
        <v>5299</v>
      </c>
      <c r="H2433" t="s">
        <v>5300</v>
      </c>
      <c r="I2433" t="s">
        <v>5301</v>
      </c>
      <c r="J2433">
        <v>1.8711817544096699E-4</v>
      </c>
      <c r="K2433">
        <v>6.9493937142252895E-14</v>
      </c>
      <c r="L2433">
        <v>0.99981288182449002</v>
      </c>
    </row>
    <row r="2434" spans="1:12" x14ac:dyDescent="0.2">
      <c r="A2434" t="s">
        <v>3806</v>
      </c>
      <c r="B2434" t="s">
        <v>9024</v>
      </c>
      <c r="C2434" t="s">
        <v>74</v>
      </c>
      <c r="D2434" t="s">
        <v>8821</v>
      </c>
      <c r="E2434" s="1" t="s">
        <v>16</v>
      </c>
      <c r="F2434" t="s">
        <v>11</v>
      </c>
      <c r="G2434" t="s">
        <v>9025</v>
      </c>
      <c r="H2434" t="s">
        <v>5299</v>
      </c>
      <c r="I2434" t="s">
        <v>9026</v>
      </c>
      <c r="J2434">
        <v>5.6832312764179502E-7</v>
      </c>
      <c r="K2434">
        <v>1.8591136107269E-14</v>
      </c>
      <c r="L2434">
        <v>0.99999943167685401</v>
      </c>
    </row>
    <row r="2435" spans="1:12" x14ac:dyDescent="0.2">
      <c r="A2435" t="s">
        <v>3806</v>
      </c>
      <c r="B2435" t="s">
        <v>3807</v>
      </c>
      <c r="C2435" t="s">
        <v>74</v>
      </c>
      <c r="D2435" t="s">
        <v>3710</v>
      </c>
      <c r="E2435" s="1" t="s">
        <v>16</v>
      </c>
      <c r="F2435" t="s">
        <v>11</v>
      </c>
      <c r="G2435" t="s">
        <v>3808</v>
      </c>
      <c r="H2435" t="s">
        <v>3809</v>
      </c>
      <c r="I2435" t="s">
        <v>3810</v>
      </c>
      <c r="J2435">
        <v>6.2207843428814794E-8</v>
      </c>
      <c r="K2435">
        <v>5.2845673140970203E-5</v>
      </c>
      <c r="L2435">
        <v>0.999947092119016</v>
      </c>
    </row>
    <row r="2436" spans="1:12" x14ac:dyDescent="0.2">
      <c r="A2436" t="s">
        <v>3806</v>
      </c>
      <c r="B2436" t="s">
        <v>5306</v>
      </c>
      <c r="C2436" t="s">
        <v>14</v>
      </c>
      <c r="D2436" t="s">
        <v>4127</v>
      </c>
      <c r="E2436" s="1" t="s">
        <v>16</v>
      </c>
      <c r="F2436" t="s">
        <v>11</v>
      </c>
      <c r="G2436" t="s">
        <v>5304</v>
      </c>
      <c r="H2436" t="s">
        <v>5307</v>
      </c>
      <c r="I2436" t="s">
        <v>5308</v>
      </c>
      <c r="J2436">
        <v>3.2089309052712102E-11</v>
      </c>
      <c r="K2436">
        <v>4.3235793741976397E-14</v>
      </c>
      <c r="L2436">
        <v>0.99999999996786804</v>
      </c>
    </row>
    <row r="2437" spans="1:12" x14ac:dyDescent="0.2">
      <c r="A2437" t="s">
        <v>3806</v>
      </c>
      <c r="B2437" t="s">
        <v>3807</v>
      </c>
      <c r="C2437" t="s">
        <v>74</v>
      </c>
      <c r="D2437" t="s">
        <v>3710</v>
      </c>
      <c r="E2437" s="1" t="s">
        <v>16</v>
      </c>
      <c r="F2437" t="s">
        <v>11</v>
      </c>
      <c r="G2437" t="s">
        <v>3811</v>
      </c>
      <c r="H2437" t="s">
        <v>3812</v>
      </c>
      <c r="I2437" t="s">
        <v>3813</v>
      </c>
      <c r="J2437">
        <v>2.5313677539420301E-11</v>
      </c>
      <c r="K2437">
        <v>5.9758219772412797E-8</v>
      </c>
      <c r="L2437">
        <v>0.99999994021646599</v>
      </c>
    </row>
    <row r="2438" spans="1:12" x14ac:dyDescent="0.2">
      <c r="A2438" t="s">
        <v>3806</v>
      </c>
      <c r="B2438" t="s">
        <v>5302</v>
      </c>
      <c r="C2438" t="s">
        <v>14</v>
      </c>
      <c r="D2438" t="s">
        <v>4127</v>
      </c>
      <c r="E2438" s="1" t="s">
        <v>16</v>
      </c>
      <c r="F2438" t="s">
        <v>11</v>
      </c>
      <c r="G2438" t="s">
        <v>5303</v>
      </c>
      <c r="H2438" t="s">
        <v>5304</v>
      </c>
      <c r="I2438" t="s">
        <v>5305</v>
      </c>
      <c r="J2438">
        <v>1.8266274252070601E-12</v>
      </c>
      <c r="K2438">
        <v>4.2100786577451802E-13</v>
      </c>
      <c r="L2438">
        <v>0.99999999999775202</v>
      </c>
    </row>
    <row r="2439" spans="1:12" x14ac:dyDescent="0.2">
      <c r="A2439" t="s">
        <v>3680</v>
      </c>
      <c r="B2439" t="s">
        <v>3681</v>
      </c>
      <c r="C2439" t="s">
        <v>14</v>
      </c>
      <c r="D2439" t="s">
        <v>3637</v>
      </c>
      <c r="E2439" s="1" t="s">
        <v>16</v>
      </c>
      <c r="F2439" t="s">
        <v>11</v>
      </c>
      <c r="G2439" t="s">
        <v>3682</v>
      </c>
      <c r="H2439" t="s">
        <v>3683</v>
      </c>
      <c r="I2439" t="s">
        <v>3684</v>
      </c>
      <c r="J2439">
        <v>1.7686090406338499E-8</v>
      </c>
      <c r="K2439">
        <v>7.3778872416908696E-7</v>
      </c>
      <c r="L2439">
        <v>0.99999924452518496</v>
      </c>
    </row>
    <row r="2440" spans="1:12" x14ac:dyDescent="0.2">
      <c r="A2440" t="s">
        <v>2433</v>
      </c>
      <c r="B2440" t="s">
        <v>2434</v>
      </c>
      <c r="C2440" t="s">
        <v>613</v>
      </c>
      <c r="D2440" t="s">
        <v>407</v>
      </c>
      <c r="E2440" s="1" t="s">
        <v>16</v>
      </c>
      <c r="F2440" t="s">
        <v>11</v>
      </c>
      <c r="G2440" t="s">
        <v>2435</v>
      </c>
      <c r="H2440" t="s">
        <v>2436</v>
      </c>
      <c r="I2440" t="s">
        <v>2437</v>
      </c>
      <c r="J2440">
        <v>1.3119098985293801E-2</v>
      </c>
      <c r="K2440">
        <v>9.4517300059253403E-7</v>
      </c>
      <c r="L2440">
        <v>0.98687995584170596</v>
      </c>
    </row>
    <row r="2441" spans="1:12" x14ac:dyDescent="0.2">
      <c r="A2441" t="s">
        <v>2433</v>
      </c>
      <c r="B2441" t="s">
        <v>5859</v>
      </c>
      <c r="C2441" t="s">
        <v>14</v>
      </c>
      <c r="D2441" t="s">
        <v>5775</v>
      </c>
      <c r="E2441" s="1" t="s">
        <v>16</v>
      </c>
      <c r="F2441" t="s">
        <v>11</v>
      </c>
      <c r="G2441" t="s">
        <v>5860</v>
      </c>
      <c r="H2441" t="s">
        <v>5861</v>
      </c>
      <c r="I2441" t="s">
        <v>5862</v>
      </c>
      <c r="J2441">
        <v>9.9523811719414706E-9</v>
      </c>
      <c r="K2441">
        <v>1.7677038493084599E-8</v>
      </c>
      <c r="L2441">
        <v>0.99999997237058003</v>
      </c>
    </row>
    <row r="2442" spans="1:12" x14ac:dyDescent="0.2">
      <c r="A2442" t="s">
        <v>2433</v>
      </c>
      <c r="B2442" t="s">
        <v>2438</v>
      </c>
      <c r="C2442" t="s">
        <v>88</v>
      </c>
      <c r="D2442" t="s">
        <v>407</v>
      </c>
      <c r="E2442" s="1" t="s">
        <v>16</v>
      </c>
      <c r="F2442" t="s">
        <v>10</v>
      </c>
      <c r="G2442" t="s">
        <v>2439</v>
      </c>
      <c r="H2442" t="s">
        <v>2440</v>
      </c>
      <c r="I2442" t="s">
        <v>19</v>
      </c>
      <c r="J2442">
        <v>5.2998377926949104E-28</v>
      </c>
      <c r="K2442">
        <v>1</v>
      </c>
      <c r="L2442">
        <v>2.0146837641329499E-26</v>
      </c>
    </row>
    <row r="2443" spans="1:12" x14ac:dyDescent="0.2">
      <c r="A2443" t="s">
        <v>4988</v>
      </c>
      <c r="B2443" t="s">
        <v>4989</v>
      </c>
      <c r="C2443" t="s">
        <v>26</v>
      </c>
      <c r="D2443" t="s">
        <v>4127</v>
      </c>
      <c r="E2443" s="1" t="s">
        <v>16</v>
      </c>
      <c r="F2443" t="s">
        <v>11</v>
      </c>
      <c r="G2443" t="s">
        <v>4990</v>
      </c>
      <c r="H2443" t="s">
        <v>4991</v>
      </c>
      <c r="I2443" t="s">
        <v>4992</v>
      </c>
      <c r="J2443">
        <v>4.9001802366574103E-3</v>
      </c>
      <c r="K2443">
        <v>6.4606967869245797E-7</v>
      </c>
      <c r="L2443">
        <v>0.99509917369366396</v>
      </c>
    </row>
    <row r="2444" spans="1:12" x14ac:dyDescent="0.2">
      <c r="A2444" t="s">
        <v>8726</v>
      </c>
      <c r="B2444" t="s">
        <v>8727</v>
      </c>
      <c r="C2444" t="s">
        <v>660</v>
      </c>
      <c r="D2444" t="s">
        <v>6339</v>
      </c>
      <c r="E2444" s="1" t="s">
        <v>16</v>
      </c>
      <c r="F2444" t="s">
        <v>9</v>
      </c>
      <c r="G2444" t="s">
        <v>8731</v>
      </c>
      <c r="H2444" t="s">
        <v>8732</v>
      </c>
      <c r="I2444" t="s">
        <v>8733</v>
      </c>
      <c r="J2444">
        <v>0.99183198405422901</v>
      </c>
      <c r="K2444">
        <v>2.91271246646309E-8</v>
      </c>
      <c r="L2444">
        <v>8.1679868186461807E-3</v>
      </c>
    </row>
    <row r="2445" spans="1:12" x14ac:dyDescent="0.2">
      <c r="A2445" t="s">
        <v>8726</v>
      </c>
      <c r="B2445" t="s">
        <v>8727</v>
      </c>
      <c r="C2445" t="s">
        <v>660</v>
      </c>
      <c r="D2445" t="s">
        <v>6339</v>
      </c>
      <c r="E2445" s="1" t="s">
        <v>16</v>
      </c>
      <c r="F2445" t="s">
        <v>9</v>
      </c>
      <c r="G2445" t="s">
        <v>8728</v>
      </c>
      <c r="H2445" t="s">
        <v>8729</v>
      </c>
      <c r="I2445" t="s">
        <v>8730</v>
      </c>
      <c r="J2445">
        <v>0.68173312951904896</v>
      </c>
      <c r="K2445">
        <v>3.5837526810975902E-9</v>
      </c>
      <c r="L2445">
        <v>0.31826686689719902</v>
      </c>
    </row>
    <row r="2446" spans="1:12" x14ac:dyDescent="0.2">
      <c r="A2446" t="s">
        <v>8726</v>
      </c>
      <c r="B2446" t="s">
        <v>8727</v>
      </c>
      <c r="C2446" t="s">
        <v>613</v>
      </c>
      <c r="D2446" t="s">
        <v>6339</v>
      </c>
      <c r="E2446" s="1" t="s">
        <v>16</v>
      </c>
      <c r="F2446" t="s">
        <v>11</v>
      </c>
      <c r="G2446" t="s">
        <v>8732</v>
      </c>
      <c r="H2446" t="s">
        <v>8734</v>
      </c>
      <c r="I2446" t="s">
        <v>8735</v>
      </c>
      <c r="J2446">
        <v>0.41374067774114298</v>
      </c>
      <c r="K2446">
        <v>4.4246030713641096E-6</v>
      </c>
      <c r="L2446">
        <v>0.58625489765578498</v>
      </c>
    </row>
    <row r="2447" spans="1:12" x14ac:dyDescent="0.2">
      <c r="A2447" t="s">
        <v>186</v>
      </c>
      <c r="B2447" t="s">
        <v>5827</v>
      </c>
      <c r="C2447" t="s">
        <v>14</v>
      </c>
      <c r="D2447" t="s">
        <v>5775</v>
      </c>
      <c r="E2447" s="1" t="s">
        <v>16</v>
      </c>
      <c r="F2447" t="s">
        <v>11</v>
      </c>
      <c r="G2447" t="s">
        <v>5825</v>
      </c>
      <c r="H2447" t="s">
        <v>5828</v>
      </c>
      <c r="I2447" t="s">
        <v>5829</v>
      </c>
      <c r="J2447">
        <v>5.3277679945682598E-6</v>
      </c>
      <c r="K2447">
        <v>6.8419580245229404E-8</v>
      </c>
      <c r="L2447">
        <v>0.999994603812425</v>
      </c>
    </row>
    <row r="2448" spans="1:12" x14ac:dyDescent="0.2">
      <c r="A2448" t="s">
        <v>186</v>
      </c>
      <c r="B2448" t="s">
        <v>5823</v>
      </c>
      <c r="C2448" t="s">
        <v>14</v>
      </c>
      <c r="D2448" t="s">
        <v>5775</v>
      </c>
      <c r="E2448" s="1" t="s">
        <v>16</v>
      </c>
      <c r="F2448" t="s">
        <v>11</v>
      </c>
      <c r="G2448" t="s">
        <v>5824</v>
      </c>
      <c r="H2448" t="s">
        <v>5825</v>
      </c>
      <c r="I2448" t="s">
        <v>5826</v>
      </c>
      <c r="J2448">
        <v>4.7000989936929704E-9</v>
      </c>
      <c r="K2448">
        <v>3.7780938301638802E-10</v>
      </c>
      <c r="L2448">
        <v>0.99999999492209202</v>
      </c>
    </row>
    <row r="2449" spans="1:12" x14ac:dyDescent="0.2">
      <c r="A2449" t="s">
        <v>186</v>
      </c>
      <c r="B2449" t="s">
        <v>187</v>
      </c>
      <c r="C2449" t="s">
        <v>26</v>
      </c>
      <c r="D2449" t="s">
        <v>96</v>
      </c>
      <c r="E2449" s="1" t="s">
        <v>16</v>
      </c>
      <c r="F2449" t="s">
        <v>10</v>
      </c>
      <c r="G2449" t="s">
        <v>188</v>
      </c>
      <c r="H2449" t="s">
        <v>189</v>
      </c>
      <c r="I2449" t="s">
        <v>19</v>
      </c>
      <c r="J2449">
        <v>2.11093030900626E-22</v>
      </c>
      <c r="K2449">
        <v>1</v>
      </c>
      <c r="L2449">
        <v>4.1625315057177201E-22</v>
      </c>
    </row>
    <row r="2450" spans="1:12" x14ac:dyDescent="0.2">
      <c r="A2450" t="s">
        <v>897</v>
      </c>
      <c r="B2450" t="s">
        <v>898</v>
      </c>
      <c r="C2450" t="s">
        <v>14</v>
      </c>
      <c r="D2450" t="s">
        <v>407</v>
      </c>
      <c r="E2450" s="1" t="s">
        <v>16</v>
      </c>
      <c r="F2450" t="s">
        <v>11</v>
      </c>
      <c r="G2450" t="s">
        <v>899</v>
      </c>
      <c r="H2450" t="s">
        <v>900</v>
      </c>
      <c r="I2450" t="s">
        <v>19</v>
      </c>
      <c r="J2450">
        <v>3.5511016448185803E-8</v>
      </c>
      <c r="K2450">
        <v>1.2103682163935899E-6</v>
      </c>
      <c r="L2450">
        <v>0.999998754120767</v>
      </c>
    </row>
    <row r="2451" spans="1:12" x14ac:dyDescent="0.2">
      <c r="A2451" t="s">
        <v>9055</v>
      </c>
      <c r="B2451" t="s">
        <v>9056</v>
      </c>
      <c r="C2451" t="s">
        <v>613</v>
      </c>
      <c r="D2451" t="s">
        <v>8821</v>
      </c>
      <c r="E2451" s="1" t="s">
        <v>16</v>
      </c>
      <c r="F2451" t="s">
        <v>11</v>
      </c>
      <c r="G2451" t="s">
        <v>9057</v>
      </c>
      <c r="H2451" t="s">
        <v>9058</v>
      </c>
      <c r="I2451" t="s">
        <v>9059</v>
      </c>
      <c r="J2451">
        <v>6.4662190927443101E-3</v>
      </c>
      <c r="K2451">
        <v>9.6801441664647003E-7</v>
      </c>
      <c r="L2451">
        <v>0.99353281289283901</v>
      </c>
    </row>
    <row r="2452" spans="1:12" x14ac:dyDescent="0.2">
      <c r="A2452" t="s">
        <v>9055</v>
      </c>
      <c r="B2452" t="s">
        <v>9060</v>
      </c>
      <c r="C2452" t="s">
        <v>613</v>
      </c>
      <c r="D2452" t="s">
        <v>8821</v>
      </c>
      <c r="E2452" s="1" t="s">
        <v>16</v>
      </c>
      <c r="F2452" t="s">
        <v>11</v>
      </c>
      <c r="G2452" t="s">
        <v>9061</v>
      </c>
      <c r="H2452" t="s">
        <v>9062</v>
      </c>
      <c r="I2452" t="s">
        <v>9063</v>
      </c>
      <c r="J2452">
        <v>7.3501730004343403E-4</v>
      </c>
      <c r="K2452">
        <v>2.18414672451792E-10</v>
      </c>
      <c r="L2452">
        <v>0.99926498248154205</v>
      </c>
    </row>
    <row r="2453" spans="1:12" x14ac:dyDescent="0.2">
      <c r="A2453" t="s">
        <v>1404</v>
      </c>
      <c r="B2453" t="s">
        <v>1408</v>
      </c>
      <c r="C2453" t="s">
        <v>14</v>
      </c>
      <c r="D2453" t="s">
        <v>407</v>
      </c>
      <c r="E2453" s="1" t="s">
        <v>16</v>
      </c>
      <c r="F2453" t="s">
        <v>10</v>
      </c>
      <c r="G2453" t="s">
        <v>1409</v>
      </c>
      <c r="H2453" t="s">
        <v>1410</v>
      </c>
      <c r="I2453" t="s">
        <v>1411</v>
      </c>
      <c r="J2453">
        <v>4.1833508601338499E-8</v>
      </c>
      <c r="K2453">
        <v>0.99998708607986897</v>
      </c>
      <c r="L2453">
        <v>1.2872086621635799E-5</v>
      </c>
    </row>
    <row r="2454" spans="1:12" x14ac:dyDescent="0.2">
      <c r="A2454" t="s">
        <v>1404</v>
      </c>
      <c r="B2454" t="s">
        <v>1405</v>
      </c>
      <c r="C2454" t="s">
        <v>14</v>
      </c>
      <c r="D2454" t="s">
        <v>407</v>
      </c>
      <c r="E2454" s="1" t="s">
        <v>16</v>
      </c>
      <c r="F2454" t="s">
        <v>10</v>
      </c>
      <c r="G2454" t="s">
        <v>1406</v>
      </c>
      <c r="H2454" t="s">
        <v>1407</v>
      </c>
      <c r="I2454" t="s">
        <v>19</v>
      </c>
      <c r="J2454">
        <v>8.3821403067004108E-12</v>
      </c>
      <c r="K2454">
        <v>0.99999791952284001</v>
      </c>
      <c r="L2454">
        <v>2.0804687779577498E-6</v>
      </c>
    </row>
    <row r="2455" spans="1:12" x14ac:dyDescent="0.2">
      <c r="A2455" t="s">
        <v>1404</v>
      </c>
      <c r="B2455" t="s">
        <v>1412</v>
      </c>
      <c r="C2455" t="s">
        <v>88</v>
      </c>
      <c r="D2455" t="s">
        <v>407</v>
      </c>
      <c r="E2455" s="1" t="s">
        <v>16</v>
      </c>
      <c r="F2455" t="s">
        <v>10</v>
      </c>
      <c r="G2455" t="s">
        <v>1413</v>
      </c>
      <c r="H2455" t="s">
        <v>1414</v>
      </c>
      <c r="I2455" t="s">
        <v>19</v>
      </c>
      <c r="J2455">
        <v>1.18732869916621E-27</v>
      </c>
      <c r="K2455">
        <v>1</v>
      </c>
      <c r="L2455">
        <v>4.1019703449867999E-20</v>
      </c>
    </row>
    <row r="2456" spans="1:12" x14ac:dyDescent="0.2">
      <c r="A2456" t="s">
        <v>5459</v>
      </c>
      <c r="B2456" t="s">
        <v>5463</v>
      </c>
      <c r="C2456" t="s">
        <v>613</v>
      </c>
      <c r="D2456" t="s">
        <v>4127</v>
      </c>
      <c r="E2456" s="1" t="s">
        <v>16</v>
      </c>
      <c r="F2456" t="s">
        <v>11</v>
      </c>
      <c r="G2456" t="s">
        <v>5464</v>
      </c>
      <c r="H2456" t="s">
        <v>5465</v>
      </c>
      <c r="I2456" t="s">
        <v>5466</v>
      </c>
      <c r="J2456">
        <v>3.0700816263552402E-4</v>
      </c>
      <c r="K2456">
        <v>1.9883653087119399E-7</v>
      </c>
      <c r="L2456">
        <v>0.99969279300083402</v>
      </c>
    </row>
    <row r="2457" spans="1:12" x14ac:dyDescent="0.2">
      <c r="A2457" t="s">
        <v>5459</v>
      </c>
      <c r="B2457" t="s">
        <v>5460</v>
      </c>
      <c r="C2457" t="s">
        <v>74</v>
      </c>
      <c r="D2457" t="s">
        <v>4127</v>
      </c>
      <c r="E2457" s="1" t="s">
        <v>16</v>
      </c>
      <c r="F2457" t="s">
        <v>11</v>
      </c>
      <c r="G2457" t="s">
        <v>5461</v>
      </c>
      <c r="H2457" t="s">
        <v>5462</v>
      </c>
      <c r="I2457" t="s">
        <v>19</v>
      </c>
      <c r="J2457">
        <v>5.9863778220790401E-5</v>
      </c>
      <c r="K2457">
        <v>1.71462774848251E-5</v>
      </c>
      <c r="L2457">
        <v>0.99992298994429396</v>
      </c>
    </row>
    <row r="2458" spans="1:12" x14ac:dyDescent="0.2">
      <c r="A2458" t="s">
        <v>5459</v>
      </c>
      <c r="B2458" t="s">
        <v>5471</v>
      </c>
      <c r="C2458" t="s">
        <v>4</v>
      </c>
      <c r="D2458" t="s">
        <v>4127</v>
      </c>
      <c r="E2458" s="1" t="s">
        <v>330</v>
      </c>
      <c r="F2458" t="s">
        <v>11</v>
      </c>
      <c r="G2458" t="s">
        <v>5472</v>
      </c>
      <c r="H2458" t="s">
        <v>5473</v>
      </c>
      <c r="I2458" t="s">
        <v>5474</v>
      </c>
      <c r="J2458">
        <v>3.66858144380148E-6</v>
      </c>
      <c r="K2458">
        <v>6.8667755266267394E-11</v>
      </c>
      <c r="L2458">
        <v>0.99999633134988797</v>
      </c>
    </row>
    <row r="2459" spans="1:12" x14ac:dyDescent="0.2">
      <c r="A2459" t="s">
        <v>5459</v>
      </c>
      <c r="B2459" t="s">
        <v>5467</v>
      </c>
      <c r="C2459" t="s">
        <v>4</v>
      </c>
      <c r="D2459" t="s">
        <v>4127</v>
      </c>
      <c r="E2459" s="1" t="s">
        <v>330</v>
      </c>
      <c r="F2459" t="s">
        <v>11</v>
      </c>
      <c r="G2459" t="s">
        <v>5468</v>
      </c>
      <c r="H2459" t="s">
        <v>5469</v>
      </c>
      <c r="I2459" t="s">
        <v>5470</v>
      </c>
      <c r="J2459">
        <v>3.5831196474972999E-8</v>
      </c>
      <c r="K2459">
        <v>6.3798398475547595E-14</v>
      </c>
      <c r="L2459">
        <v>0.99999996416874004</v>
      </c>
    </row>
    <row r="2460" spans="1:12" x14ac:dyDescent="0.2">
      <c r="A2460" t="s">
        <v>5459</v>
      </c>
      <c r="B2460" t="s">
        <v>5463</v>
      </c>
      <c r="C2460" t="s">
        <v>4</v>
      </c>
      <c r="D2460" t="s">
        <v>4127</v>
      </c>
      <c r="E2460" s="1" t="s">
        <v>330</v>
      </c>
      <c r="F2460" t="s">
        <v>11</v>
      </c>
      <c r="G2460" t="s">
        <v>5475</v>
      </c>
      <c r="H2460" t="s">
        <v>5476</v>
      </c>
      <c r="I2460" t="s">
        <v>5477</v>
      </c>
      <c r="J2460">
        <v>8.3944749968749296E-9</v>
      </c>
      <c r="K2460">
        <v>1.7723843339424201E-7</v>
      </c>
      <c r="L2460">
        <v>0.99999981436709195</v>
      </c>
    </row>
    <row r="2461" spans="1:12" x14ac:dyDescent="0.2">
      <c r="A2461" t="s">
        <v>3821</v>
      </c>
      <c r="B2461" t="s">
        <v>3852</v>
      </c>
      <c r="C2461" t="s">
        <v>74</v>
      </c>
      <c r="D2461" t="s">
        <v>3823</v>
      </c>
      <c r="E2461" s="1" t="s">
        <v>16</v>
      </c>
      <c r="F2461" t="s">
        <v>11</v>
      </c>
      <c r="G2461" t="s">
        <v>3853</v>
      </c>
      <c r="H2461" t="s">
        <v>3854</v>
      </c>
      <c r="I2461" t="s">
        <v>3855</v>
      </c>
      <c r="J2461">
        <v>2.2001558062888001E-2</v>
      </c>
      <c r="K2461">
        <v>5.7161206457917797E-6</v>
      </c>
      <c r="L2461">
        <v>0.97799272581646601</v>
      </c>
    </row>
    <row r="2462" spans="1:12" x14ac:dyDescent="0.2">
      <c r="A2462" t="s">
        <v>3821</v>
      </c>
      <c r="B2462" t="s">
        <v>8886</v>
      </c>
      <c r="C2462" t="s">
        <v>74</v>
      </c>
      <c r="D2462" t="s">
        <v>8821</v>
      </c>
      <c r="E2462" s="1" t="s">
        <v>16</v>
      </c>
      <c r="F2462" t="s">
        <v>11</v>
      </c>
      <c r="G2462" t="s">
        <v>8887</v>
      </c>
      <c r="H2462" t="s">
        <v>8888</v>
      </c>
      <c r="I2462" t="s">
        <v>8889</v>
      </c>
      <c r="J2462">
        <v>3.1639547021979002E-3</v>
      </c>
      <c r="K2462">
        <v>1.01459282178553E-8</v>
      </c>
      <c r="L2462">
        <v>0.99683603515187402</v>
      </c>
    </row>
    <row r="2463" spans="1:12" x14ac:dyDescent="0.2">
      <c r="A2463" t="s">
        <v>3821</v>
      </c>
      <c r="B2463" t="s">
        <v>8882</v>
      </c>
      <c r="C2463" t="s">
        <v>74</v>
      </c>
      <c r="D2463" t="s">
        <v>8821</v>
      </c>
      <c r="E2463" s="1" t="s">
        <v>16</v>
      </c>
      <c r="F2463" t="s">
        <v>11</v>
      </c>
      <c r="G2463" t="s">
        <v>8883</v>
      </c>
      <c r="H2463" t="s">
        <v>8884</v>
      </c>
      <c r="I2463" t="s">
        <v>8885</v>
      </c>
      <c r="J2463">
        <v>2.4518276662787298E-3</v>
      </c>
      <c r="K2463">
        <v>7.9121857875500199E-8</v>
      </c>
      <c r="L2463">
        <v>0.997548093211863</v>
      </c>
    </row>
    <row r="2464" spans="1:12" x14ac:dyDescent="0.2">
      <c r="A2464" t="s">
        <v>3821</v>
      </c>
      <c r="B2464" t="s">
        <v>3835</v>
      </c>
      <c r="C2464" t="s">
        <v>74</v>
      </c>
      <c r="D2464" t="s">
        <v>3823</v>
      </c>
      <c r="E2464" s="1" t="s">
        <v>16</v>
      </c>
      <c r="F2464" t="s">
        <v>11</v>
      </c>
      <c r="G2464" t="s">
        <v>3836</v>
      </c>
      <c r="H2464" t="s">
        <v>3837</v>
      </c>
      <c r="I2464" t="s">
        <v>3838</v>
      </c>
      <c r="J2464">
        <v>2.7970599164138098E-4</v>
      </c>
      <c r="K2464">
        <v>3.34093818471096E-3</v>
      </c>
      <c r="L2464">
        <v>0.99637935582364801</v>
      </c>
    </row>
    <row r="2465" spans="1:12" x14ac:dyDescent="0.2">
      <c r="A2465" t="s">
        <v>3821</v>
      </c>
      <c r="B2465" t="s">
        <v>3856</v>
      </c>
      <c r="C2465" t="s">
        <v>74</v>
      </c>
      <c r="D2465" t="s">
        <v>3823</v>
      </c>
      <c r="E2465" s="1" t="s">
        <v>16</v>
      </c>
      <c r="F2465" t="s">
        <v>11</v>
      </c>
      <c r="G2465" t="s">
        <v>3857</v>
      </c>
      <c r="H2465" t="s">
        <v>3858</v>
      </c>
      <c r="I2465" t="s">
        <v>3859</v>
      </c>
      <c r="J2465">
        <v>1.03220090488032E-4</v>
      </c>
      <c r="K2465">
        <v>0.11836483980222701</v>
      </c>
      <c r="L2465">
        <v>0.88153194010728497</v>
      </c>
    </row>
    <row r="2466" spans="1:12" x14ac:dyDescent="0.2">
      <c r="A2466" t="s">
        <v>3821</v>
      </c>
      <c r="B2466" t="s">
        <v>3867</v>
      </c>
      <c r="C2466" t="s">
        <v>74</v>
      </c>
      <c r="D2466" t="s">
        <v>3823</v>
      </c>
      <c r="E2466" s="1" t="s">
        <v>16</v>
      </c>
      <c r="F2466" t="s">
        <v>11</v>
      </c>
      <c r="G2466" t="s">
        <v>3868</v>
      </c>
      <c r="H2466" t="s">
        <v>3869</v>
      </c>
      <c r="I2466" t="s">
        <v>3870</v>
      </c>
      <c r="J2466">
        <v>5.9801554661170501E-5</v>
      </c>
      <c r="K2466">
        <v>8.0452659595060898E-7</v>
      </c>
      <c r="L2466">
        <v>0.99993939391874298</v>
      </c>
    </row>
    <row r="2467" spans="1:12" x14ac:dyDescent="0.2">
      <c r="A2467" t="s">
        <v>3821</v>
      </c>
      <c r="B2467" t="s">
        <v>3860</v>
      </c>
      <c r="C2467" t="s">
        <v>74</v>
      </c>
      <c r="D2467" t="s">
        <v>3823</v>
      </c>
      <c r="E2467" s="1" t="s">
        <v>16</v>
      </c>
      <c r="F2467" t="s">
        <v>11</v>
      </c>
      <c r="G2467" t="s">
        <v>3858</v>
      </c>
      <c r="H2467" t="s">
        <v>3861</v>
      </c>
      <c r="I2467" t="s">
        <v>3862</v>
      </c>
      <c r="J2467">
        <v>3.9312470178525202E-5</v>
      </c>
      <c r="K2467">
        <v>1.5710385732334098E-5</v>
      </c>
      <c r="L2467">
        <v>0.99994497714408903</v>
      </c>
    </row>
    <row r="2468" spans="1:12" x14ac:dyDescent="0.2">
      <c r="A2468" t="s">
        <v>3821</v>
      </c>
      <c r="B2468" t="s">
        <v>3822</v>
      </c>
      <c r="C2468" t="s">
        <v>74</v>
      </c>
      <c r="D2468" t="s">
        <v>3823</v>
      </c>
      <c r="E2468" s="1" t="s">
        <v>16</v>
      </c>
      <c r="F2468" t="s">
        <v>11</v>
      </c>
      <c r="G2468" t="s">
        <v>3824</v>
      </c>
      <c r="H2468" t="s">
        <v>3825</v>
      </c>
      <c r="I2468" t="s">
        <v>3826</v>
      </c>
      <c r="J2468">
        <v>9.2502715275861408E-6</v>
      </c>
      <c r="K2468">
        <v>3.4598016609650802E-3</v>
      </c>
      <c r="L2468">
        <v>0.99653094806750697</v>
      </c>
    </row>
    <row r="2469" spans="1:12" x14ac:dyDescent="0.2">
      <c r="A2469" t="s">
        <v>3821</v>
      </c>
      <c r="B2469" t="s">
        <v>3831</v>
      </c>
      <c r="C2469" t="s">
        <v>74</v>
      </c>
      <c r="D2469" t="s">
        <v>3823</v>
      </c>
      <c r="E2469" s="1" t="s">
        <v>16</v>
      </c>
      <c r="F2469" t="s">
        <v>11</v>
      </c>
      <c r="G2469" t="s">
        <v>3832</v>
      </c>
      <c r="H2469" t="s">
        <v>3833</v>
      </c>
      <c r="I2469" t="s">
        <v>3834</v>
      </c>
      <c r="J2469">
        <v>2.5432143419543201E-6</v>
      </c>
      <c r="K2469">
        <v>3.4688472444841399E-6</v>
      </c>
      <c r="L2469">
        <v>0.99999398793841399</v>
      </c>
    </row>
    <row r="2470" spans="1:12" x14ac:dyDescent="0.2">
      <c r="A2470" t="s">
        <v>3821</v>
      </c>
      <c r="B2470" t="s">
        <v>3827</v>
      </c>
      <c r="C2470" t="s">
        <v>74</v>
      </c>
      <c r="D2470" t="s">
        <v>3823</v>
      </c>
      <c r="E2470" s="1" t="s">
        <v>16</v>
      </c>
      <c r="F2470" t="s">
        <v>11</v>
      </c>
      <c r="G2470" t="s">
        <v>3828</v>
      </c>
      <c r="H2470" t="s">
        <v>3829</v>
      </c>
      <c r="I2470" t="s">
        <v>3830</v>
      </c>
      <c r="J2470">
        <v>1.32493139595525E-6</v>
      </c>
      <c r="K2470">
        <v>3.2668740701551299E-10</v>
      </c>
      <c r="L2470">
        <v>0.99999867474191695</v>
      </c>
    </row>
    <row r="2471" spans="1:12" x14ac:dyDescent="0.2">
      <c r="A2471" t="s">
        <v>3821</v>
      </c>
      <c r="B2471" t="s">
        <v>3875</v>
      </c>
      <c r="C2471" t="s">
        <v>74</v>
      </c>
      <c r="D2471" t="s">
        <v>3823</v>
      </c>
      <c r="E2471" s="1" t="s">
        <v>16</v>
      </c>
      <c r="F2471" t="s">
        <v>11</v>
      </c>
      <c r="G2471" t="s">
        <v>3876</v>
      </c>
      <c r="H2471" t="s">
        <v>3877</v>
      </c>
      <c r="I2471" t="s">
        <v>3878</v>
      </c>
      <c r="J2471">
        <v>1.0652899572066101E-6</v>
      </c>
      <c r="K2471">
        <v>5.61829070640023E-9</v>
      </c>
      <c r="L2471">
        <v>0.99999892909175203</v>
      </c>
    </row>
    <row r="2472" spans="1:12" x14ac:dyDescent="0.2">
      <c r="A2472" t="s">
        <v>3821</v>
      </c>
      <c r="B2472" t="s">
        <v>3839</v>
      </c>
      <c r="C2472" t="s">
        <v>74</v>
      </c>
      <c r="D2472" t="s">
        <v>3823</v>
      </c>
      <c r="E2472" s="1" t="s">
        <v>16</v>
      </c>
      <c r="F2472" t="s">
        <v>11</v>
      </c>
      <c r="G2472" t="s">
        <v>3837</v>
      </c>
      <c r="H2472" t="s">
        <v>3840</v>
      </c>
      <c r="I2472" t="s">
        <v>3841</v>
      </c>
      <c r="J2472">
        <v>5.4900500299550797E-7</v>
      </c>
      <c r="K2472">
        <v>4.5340408271254902E-8</v>
      </c>
      <c r="L2472">
        <v>0.999999405654589</v>
      </c>
    </row>
    <row r="2473" spans="1:12" x14ac:dyDescent="0.2">
      <c r="A2473" t="s">
        <v>3821</v>
      </c>
      <c r="B2473" t="s">
        <v>3848</v>
      </c>
      <c r="C2473" t="s">
        <v>74</v>
      </c>
      <c r="D2473" t="s">
        <v>3823</v>
      </c>
      <c r="E2473" s="1" t="s">
        <v>16</v>
      </c>
      <c r="F2473" t="s">
        <v>11</v>
      </c>
      <c r="G2473" t="s">
        <v>3849</v>
      </c>
      <c r="H2473" t="s">
        <v>3850</v>
      </c>
      <c r="I2473" t="s">
        <v>3851</v>
      </c>
      <c r="J2473">
        <v>4.42593294794031E-7</v>
      </c>
      <c r="K2473">
        <v>3.2955964486066697E-7</v>
      </c>
      <c r="L2473">
        <v>0.99999922784705997</v>
      </c>
    </row>
    <row r="2474" spans="1:12" x14ac:dyDescent="0.2">
      <c r="A2474" t="s">
        <v>3821</v>
      </c>
      <c r="B2474" t="s">
        <v>3879</v>
      </c>
      <c r="C2474" t="s">
        <v>74</v>
      </c>
      <c r="D2474" t="s">
        <v>3823</v>
      </c>
      <c r="E2474" s="1" t="s">
        <v>16</v>
      </c>
      <c r="F2474" t="s">
        <v>11</v>
      </c>
      <c r="G2474" t="s">
        <v>3880</v>
      </c>
      <c r="H2474" t="s">
        <v>3881</v>
      </c>
      <c r="I2474" t="s">
        <v>3882</v>
      </c>
      <c r="J2474">
        <v>4.3321655238695599E-7</v>
      </c>
      <c r="K2474">
        <v>1.72730538820596E-7</v>
      </c>
      <c r="L2474">
        <v>0.99999939405290905</v>
      </c>
    </row>
    <row r="2475" spans="1:12" x14ac:dyDescent="0.2">
      <c r="A2475" t="s">
        <v>3821</v>
      </c>
      <c r="B2475" t="s">
        <v>3844</v>
      </c>
      <c r="C2475" t="s">
        <v>74</v>
      </c>
      <c r="D2475" t="s">
        <v>3823</v>
      </c>
      <c r="E2475" s="1" t="s">
        <v>16</v>
      </c>
      <c r="F2475" t="s">
        <v>11</v>
      </c>
      <c r="G2475" t="s">
        <v>3845</v>
      </c>
      <c r="H2475" t="s">
        <v>3846</v>
      </c>
      <c r="I2475" t="s">
        <v>3847</v>
      </c>
      <c r="J2475">
        <v>1.3721884583182201E-7</v>
      </c>
      <c r="K2475">
        <v>7.7309623761750194E-8</v>
      </c>
      <c r="L2475">
        <v>0.99999978547153001</v>
      </c>
    </row>
    <row r="2476" spans="1:12" x14ac:dyDescent="0.2">
      <c r="A2476" t="s">
        <v>3821</v>
      </c>
      <c r="B2476" t="s">
        <v>3863</v>
      </c>
      <c r="C2476" t="s">
        <v>74</v>
      </c>
      <c r="D2476" t="s">
        <v>3823</v>
      </c>
      <c r="E2476" s="1" t="s">
        <v>16</v>
      </c>
      <c r="F2476" t="s">
        <v>11</v>
      </c>
      <c r="G2476" t="s">
        <v>3864</v>
      </c>
      <c r="H2476" t="s">
        <v>3865</v>
      </c>
      <c r="I2476" t="s">
        <v>3866</v>
      </c>
      <c r="J2476">
        <v>2.5519793286094301E-8</v>
      </c>
      <c r="K2476">
        <v>2.31570183646957E-10</v>
      </c>
      <c r="L2476">
        <v>0.99999997424863596</v>
      </c>
    </row>
    <row r="2477" spans="1:12" x14ac:dyDescent="0.2">
      <c r="A2477" t="s">
        <v>3821</v>
      </c>
      <c r="B2477" t="s">
        <v>3871</v>
      </c>
      <c r="C2477" t="s">
        <v>74</v>
      </c>
      <c r="D2477" t="s">
        <v>3823</v>
      </c>
      <c r="E2477" s="1" t="s">
        <v>16</v>
      </c>
      <c r="F2477" t="s">
        <v>11</v>
      </c>
      <c r="G2477" t="s">
        <v>3872</v>
      </c>
      <c r="H2477" t="s">
        <v>3873</v>
      </c>
      <c r="I2477" t="s">
        <v>3874</v>
      </c>
      <c r="J2477">
        <v>3.3119834187359699E-9</v>
      </c>
      <c r="K2477">
        <v>1.86059315992562E-9</v>
      </c>
      <c r="L2477">
        <v>0.99999999482742297</v>
      </c>
    </row>
    <row r="2478" spans="1:12" x14ac:dyDescent="0.2">
      <c r="A2478" t="s">
        <v>3821</v>
      </c>
      <c r="B2478" t="s">
        <v>3883</v>
      </c>
      <c r="C2478" t="s">
        <v>74</v>
      </c>
      <c r="D2478" t="s">
        <v>3823</v>
      </c>
      <c r="E2478" s="1" t="s">
        <v>16</v>
      </c>
      <c r="F2478" t="s">
        <v>11</v>
      </c>
      <c r="G2478" t="s">
        <v>3884</v>
      </c>
      <c r="H2478" t="s">
        <v>3885</v>
      </c>
      <c r="I2478" t="s">
        <v>3886</v>
      </c>
      <c r="J2478">
        <v>4.1837133182854199E-10</v>
      </c>
      <c r="K2478">
        <v>1.06970786380545E-7</v>
      </c>
      <c r="L2478">
        <v>0.99999989261084199</v>
      </c>
    </row>
    <row r="2479" spans="1:12" x14ac:dyDescent="0.2">
      <c r="A2479" t="s">
        <v>3821</v>
      </c>
      <c r="B2479" t="s">
        <v>3835</v>
      </c>
      <c r="C2479" t="s">
        <v>74</v>
      </c>
      <c r="D2479" t="s">
        <v>3823</v>
      </c>
      <c r="E2479" s="1" t="s">
        <v>16</v>
      </c>
      <c r="F2479" t="s">
        <v>11</v>
      </c>
      <c r="G2479" t="s">
        <v>3840</v>
      </c>
      <c r="H2479" t="s">
        <v>3842</v>
      </c>
      <c r="I2479" t="s">
        <v>3843</v>
      </c>
      <c r="J2479">
        <v>1.95640621628186E-10</v>
      </c>
      <c r="K2479">
        <v>1.3780076815395E-10</v>
      </c>
      <c r="L2479">
        <v>0.99999999966655795</v>
      </c>
    </row>
    <row r="2480" spans="1:12" x14ac:dyDescent="0.2">
      <c r="A2480" t="s">
        <v>3821</v>
      </c>
      <c r="B2480" t="s">
        <v>5872</v>
      </c>
      <c r="C2480" t="s">
        <v>14</v>
      </c>
      <c r="D2480" t="s">
        <v>5869</v>
      </c>
      <c r="E2480" s="1" t="s">
        <v>16</v>
      </c>
      <c r="F2480" t="s">
        <v>10</v>
      </c>
      <c r="G2480" t="s">
        <v>5873</v>
      </c>
      <c r="H2480" t="s">
        <v>5874</v>
      </c>
      <c r="I2480" t="s">
        <v>19</v>
      </c>
      <c r="J2480">
        <v>1.9344470056286802E-18</v>
      </c>
      <c r="K2480">
        <v>0.99999999999997302</v>
      </c>
      <c r="L2480">
        <v>2.7021320778001001E-14</v>
      </c>
    </row>
    <row r="2481" spans="1:12" x14ac:dyDescent="0.2">
      <c r="A2481" t="s">
        <v>3690</v>
      </c>
      <c r="B2481" t="s">
        <v>3691</v>
      </c>
      <c r="C2481" t="s">
        <v>660</v>
      </c>
      <c r="D2481" t="s">
        <v>3637</v>
      </c>
      <c r="E2481" s="1" t="s">
        <v>16</v>
      </c>
      <c r="F2481" t="s">
        <v>11</v>
      </c>
      <c r="G2481" t="s">
        <v>3692</v>
      </c>
      <c r="H2481" t="s">
        <v>3693</v>
      </c>
      <c r="I2481" t="s">
        <v>3694</v>
      </c>
      <c r="J2481">
        <v>1.58212778400686E-9</v>
      </c>
      <c r="K2481">
        <v>5.9779257523436402E-9</v>
      </c>
      <c r="L2481">
        <v>0.99999999243994597</v>
      </c>
    </row>
    <row r="2482" spans="1:12" x14ac:dyDescent="0.2">
      <c r="A2482" t="s">
        <v>2403</v>
      </c>
      <c r="B2482" t="s">
        <v>2408</v>
      </c>
      <c r="C2482" t="s">
        <v>14</v>
      </c>
      <c r="D2482" t="s">
        <v>407</v>
      </c>
      <c r="E2482" s="1" t="s">
        <v>16</v>
      </c>
      <c r="F2482" t="s">
        <v>11</v>
      </c>
      <c r="G2482" t="s">
        <v>2409</v>
      </c>
      <c r="H2482" t="s">
        <v>2410</v>
      </c>
      <c r="I2482" t="s">
        <v>2411</v>
      </c>
      <c r="J2482">
        <v>2.1266291058243999E-6</v>
      </c>
      <c r="K2482">
        <v>3.79674589926969E-6</v>
      </c>
      <c r="L2482">
        <v>0.99999407662499495</v>
      </c>
    </row>
    <row r="2483" spans="1:12" x14ac:dyDescent="0.2">
      <c r="A2483" t="s">
        <v>2403</v>
      </c>
      <c r="B2483" t="s">
        <v>2408</v>
      </c>
      <c r="C2483" t="s">
        <v>14</v>
      </c>
      <c r="D2483" t="s">
        <v>407</v>
      </c>
      <c r="E2483" s="1" t="s">
        <v>16</v>
      </c>
      <c r="F2483" t="s">
        <v>11</v>
      </c>
      <c r="G2483" t="s">
        <v>2412</v>
      </c>
      <c r="H2483" t="s">
        <v>2413</v>
      </c>
      <c r="I2483" t="s">
        <v>2414</v>
      </c>
      <c r="J2483">
        <v>1.44145697602161E-6</v>
      </c>
      <c r="K2483">
        <v>3.1133091240105701E-4</v>
      </c>
      <c r="L2483">
        <v>0.99968722763062301</v>
      </c>
    </row>
    <row r="2484" spans="1:12" x14ac:dyDescent="0.2">
      <c r="A2484" t="s">
        <v>2403</v>
      </c>
      <c r="B2484" t="s">
        <v>2404</v>
      </c>
      <c r="C2484" t="s">
        <v>74</v>
      </c>
      <c r="D2484" t="s">
        <v>407</v>
      </c>
      <c r="E2484" s="1" t="s">
        <v>16</v>
      </c>
      <c r="F2484" t="s">
        <v>10</v>
      </c>
      <c r="G2484" t="s">
        <v>2405</v>
      </c>
      <c r="H2484" t="s">
        <v>2406</v>
      </c>
      <c r="I2484" t="s">
        <v>2407</v>
      </c>
      <c r="J2484">
        <v>1.9851000150258601E-10</v>
      </c>
      <c r="K2484">
        <v>0.999995800878695</v>
      </c>
      <c r="L2484">
        <v>4.1989227954714699E-6</v>
      </c>
    </row>
    <row r="2485" spans="1:12" x14ac:dyDescent="0.2">
      <c r="A2485" t="s">
        <v>3455</v>
      </c>
      <c r="B2485" t="s">
        <v>3456</v>
      </c>
      <c r="C2485" t="s">
        <v>213</v>
      </c>
      <c r="D2485" t="s">
        <v>3036</v>
      </c>
      <c r="E2485" s="1" t="s">
        <v>16</v>
      </c>
      <c r="F2485" t="s">
        <v>10</v>
      </c>
      <c r="G2485" t="s">
        <v>3457</v>
      </c>
      <c r="H2485" t="s">
        <v>3458</v>
      </c>
      <c r="I2485" t="s">
        <v>19</v>
      </c>
      <c r="J2485">
        <v>6.7248832977753005E-14</v>
      </c>
      <c r="K2485">
        <v>0.99999965591904305</v>
      </c>
      <c r="L2485">
        <v>3.4408088941993002E-7</v>
      </c>
    </row>
    <row r="2486" spans="1:12" x14ac:dyDescent="0.2">
      <c r="A2486" t="s">
        <v>3488</v>
      </c>
      <c r="B2486" t="s">
        <v>3489</v>
      </c>
      <c r="C2486" t="s">
        <v>14</v>
      </c>
      <c r="D2486" t="s">
        <v>3036</v>
      </c>
      <c r="E2486" s="1" t="s">
        <v>16</v>
      </c>
      <c r="F2486" t="s">
        <v>10</v>
      </c>
      <c r="G2486" t="s">
        <v>3490</v>
      </c>
      <c r="H2486" t="s">
        <v>3491</v>
      </c>
      <c r="I2486" t="s">
        <v>3492</v>
      </c>
      <c r="J2486">
        <v>7.6451906931674205E-16</v>
      </c>
      <c r="K2486">
        <v>0.99918216928379999</v>
      </c>
      <c r="L2486">
        <v>8.1783071619892804E-4</v>
      </c>
    </row>
    <row r="2487" spans="1:12" x14ac:dyDescent="0.2">
      <c r="A2487" t="s">
        <v>5154</v>
      </c>
      <c r="B2487" t="s">
        <v>5155</v>
      </c>
      <c r="C2487" t="s">
        <v>74</v>
      </c>
      <c r="D2487" t="s">
        <v>4127</v>
      </c>
      <c r="E2487" s="1" t="s">
        <v>16</v>
      </c>
      <c r="F2487" t="s">
        <v>9</v>
      </c>
      <c r="G2487" t="s">
        <v>5159</v>
      </c>
      <c r="H2487" t="s">
        <v>5160</v>
      </c>
      <c r="I2487" t="s">
        <v>5161</v>
      </c>
      <c r="J2487">
        <v>0.99726420103843605</v>
      </c>
      <c r="K2487">
        <v>1.30393392757359E-11</v>
      </c>
      <c r="L2487">
        <v>2.73579894852487E-3</v>
      </c>
    </row>
    <row r="2488" spans="1:12" x14ac:dyDescent="0.2">
      <c r="A2488" t="s">
        <v>5154</v>
      </c>
      <c r="B2488" t="s">
        <v>5155</v>
      </c>
      <c r="C2488" t="s">
        <v>74</v>
      </c>
      <c r="D2488" t="s">
        <v>4127</v>
      </c>
      <c r="E2488" s="1" t="s">
        <v>16</v>
      </c>
      <c r="F2488" t="s">
        <v>11</v>
      </c>
      <c r="G2488" t="s">
        <v>5156</v>
      </c>
      <c r="H2488" t="s">
        <v>5157</v>
      </c>
      <c r="I2488" t="s">
        <v>5158</v>
      </c>
      <c r="J2488">
        <v>2.1610285043230398E-2</v>
      </c>
      <c r="K2488">
        <v>7.7246410025549696E-10</v>
      </c>
      <c r="L2488">
        <v>0.97838971418430498</v>
      </c>
    </row>
    <row r="2489" spans="1:12" x14ac:dyDescent="0.2">
      <c r="A2489" t="s">
        <v>5154</v>
      </c>
      <c r="B2489" t="s">
        <v>5155</v>
      </c>
      <c r="C2489" t="s">
        <v>14</v>
      </c>
      <c r="D2489" t="s">
        <v>4127</v>
      </c>
      <c r="E2489" s="1" t="s">
        <v>16</v>
      </c>
      <c r="F2489" t="s">
        <v>11</v>
      </c>
      <c r="G2489" t="s">
        <v>5162</v>
      </c>
      <c r="H2489" t="s">
        <v>5163</v>
      </c>
      <c r="I2489" t="s">
        <v>5164</v>
      </c>
      <c r="J2489">
        <v>2.2987490480292098E-5</v>
      </c>
      <c r="K2489">
        <v>1.631812066534E-9</v>
      </c>
      <c r="L2489">
        <v>0.99997701087770796</v>
      </c>
    </row>
    <row r="2490" spans="1:12" x14ac:dyDescent="0.2">
      <c r="A2490" t="s">
        <v>520</v>
      </c>
      <c r="B2490" t="s">
        <v>521</v>
      </c>
      <c r="C2490" t="s">
        <v>74</v>
      </c>
      <c r="D2490" t="s">
        <v>407</v>
      </c>
      <c r="E2490" s="1" t="s">
        <v>16</v>
      </c>
      <c r="F2490" t="s">
        <v>11</v>
      </c>
      <c r="G2490" t="s">
        <v>522</v>
      </c>
      <c r="H2490" t="s">
        <v>523</v>
      </c>
      <c r="I2490" t="s">
        <v>524</v>
      </c>
      <c r="J2490">
        <v>3.80583046646756E-2</v>
      </c>
      <c r="K2490">
        <v>4.6611673562383898E-7</v>
      </c>
      <c r="L2490">
        <v>0.96194122921858904</v>
      </c>
    </row>
    <row r="2491" spans="1:12" x14ac:dyDescent="0.2">
      <c r="A2491" t="s">
        <v>3049</v>
      </c>
      <c r="B2491" t="s">
        <v>3050</v>
      </c>
      <c r="C2491" t="s">
        <v>14</v>
      </c>
      <c r="D2491" t="s">
        <v>3036</v>
      </c>
      <c r="E2491" s="1" t="s">
        <v>16</v>
      </c>
      <c r="F2491" t="s">
        <v>11</v>
      </c>
      <c r="G2491" t="s">
        <v>3051</v>
      </c>
      <c r="H2491" t="s">
        <v>3052</v>
      </c>
      <c r="I2491" t="s">
        <v>3053</v>
      </c>
      <c r="J2491">
        <v>4.0012148360703298E-7</v>
      </c>
      <c r="K2491">
        <v>8.2769797214145804E-2</v>
      </c>
      <c r="L2491">
        <v>0.91722980266437004</v>
      </c>
    </row>
    <row r="2492" spans="1:12" x14ac:dyDescent="0.2">
      <c r="A2492" t="s">
        <v>3049</v>
      </c>
      <c r="B2492" t="s">
        <v>3054</v>
      </c>
      <c r="C2492" t="s">
        <v>14</v>
      </c>
      <c r="D2492" t="s">
        <v>3036</v>
      </c>
      <c r="E2492" s="1" t="s">
        <v>16</v>
      </c>
      <c r="F2492" t="s">
        <v>10</v>
      </c>
      <c r="G2492" t="s">
        <v>3055</v>
      </c>
      <c r="H2492" t="s">
        <v>3056</v>
      </c>
      <c r="I2492" t="s">
        <v>3057</v>
      </c>
      <c r="J2492">
        <v>5.03975715881283E-14</v>
      </c>
      <c r="K2492">
        <v>0.99999999918740101</v>
      </c>
      <c r="L2492">
        <v>8.1254852558977998E-10</v>
      </c>
    </row>
    <row r="2493" spans="1:12" x14ac:dyDescent="0.2">
      <c r="A2493" t="s">
        <v>3421</v>
      </c>
      <c r="B2493" t="s">
        <v>3422</v>
      </c>
      <c r="C2493" t="s">
        <v>14</v>
      </c>
      <c r="D2493" t="s">
        <v>3036</v>
      </c>
      <c r="E2493" s="1" t="s">
        <v>16</v>
      </c>
      <c r="F2493" t="s">
        <v>10</v>
      </c>
      <c r="G2493" t="s">
        <v>3423</v>
      </c>
      <c r="H2493" t="s">
        <v>3424</v>
      </c>
      <c r="I2493" t="s">
        <v>3425</v>
      </c>
      <c r="J2493">
        <v>5.6652252717352402E-16</v>
      </c>
      <c r="K2493">
        <v>0.99780650040471697</v>
      </c>
      <c r="L2493">
        <v>2.1934995952821099E-3</v>
      </c>
    </row>
    <row r="2494" spans="1:12" x14ac:dyDescent="0.2">
      <c r="A2494" t="s">
        <v>3325</v>
      </c>
      <c r="B2494" t="s">
        <v>3326</v>
      </c>
      <c r="C2494" t="s">
        <v>500</v>
      </c>
      <c r="D2494" t="s">
        <v>3036</v>
      </c>
      <c r="E2494" s="1" t="s">
        <v>16</v>
      </c>
      <c r="F2494" t="s">
        <v>11</v>
      </c>
      <c r="G2494" t="s">
        <v>3327</v>
      </c>
      <c r="H2494" t="s">
        <v>3328</v>
      </c>
      <c r="I2494" t="s">
        <v>3329</v>
      </c>
      <c r="J2494">
        <v>5.5851879694131797E-15</v>
      </c>
      <c r="K2494">
        <v>1.7896345065766799E-7</v>
      </c>
      <c r="L2494">
        <v>0.99999982103654395</v>
      </c>
    </row>
    <row r="2495" spans="1:12" x14ac:dyDescent="0.2">
      <c r="A2495" t="s">
        <v>4779</v>
      </c>
      <c r="B2495" t="s">
        <v>8798</v>
      </c>
      <c r="C2495" t="s">
        <v>14</v>
      </c>
      <c r="D2495" t="s">
        <v>8766</v>
      </c>
      <c r="E2495" s="1" t="s">
        <v>16</v>
      </c>
      <c r="F2495" t="s">
        <v>11</v>
      </c>
      <c r="G2495" t="s">
        <v>8799</v>
      </c>
      <c r="H2495" t="s">
        <v>8800</v>
      </c>
      <c r="I2495" t="s">
        <v>19</v>
      </c>
      <c r="J2495">
        <v>1.5661346377022201E-6</v>
      </c>
      <c r="K2495">
        <v>2.3302462028154699E-3</v>
      </c>
      <c r="L2495">
        <v>0.99766818766254695</v>
      </c>
    </row>
    <row r="2496" spans="1:12" x14ac:dyDescent="0.2">
      <c r="A2496" t="s">
        <v>4779</v>
      </c>
      <c r="B2496" t="s">
        <v>4780</v>
      </c>
      <c r="C2496" t="s">
        <v>74</v>
      </c>
      <c r="D2496" t="s">
        <v>4127</v>
      </c>
      <c r="E2496" s="1" t="s">
        <v>16</v>
      </c>
      <c r="F2496" t="s">
        <v>11</v>
      </c>
      <c r="G2496" t="s">
        <v>4781</v>
      </c>
      <c r="H2496" t="s">
        <v>4782</v>
      </c>
      <c r="I2496" t="s">
        <v>4783</v>
      </c>
      <c r="J2496">
        <v>7.5801265123909297E-7</v>
      </c>
      <c r="K2496">
        <v>3.50123929460705E-9</v>
      </c>
      <c r="L2496">
        <v>0.99999923848611005</v>
      </c>
    </row>
    <row r="2497" spans="1:12" x14ac:dyDescent="0.2">
      <c r="A2497" t="s">
        <v>4779</v>
      </c>
      <c r="B2497" t="s">
        <v>8791</v>
      </c>
      <c r="C2497" t="s">
        <v>14</v>
      </c>
      <c r="D2497" t="s">
        <v>8766</v>
      </c>
      <c r="E2497" s="1" t="s">
        <v>16</v>
      </c>
      <c r="F2497" t="s">
        <v>11</v>
      </c>
      <c r="G2497" t="s">
        <v>19</v>
      </c>
      <c r="H2497" t="s">
        <v>8792</v>
      </c>
      <c r="I2497" t="s">
        <v>8793</v>
      </c>
      <c r="J2497">
        <v>1.6326183913162799E-7</v>
      </c>
      <c r="K2497">
        <v>7.9096090759878297E-4</v>
      </c>
      <c r="L2497">
        <v>0.99920887583056195</v>
      </c>
    </row>
    <row r="2498" spans="1:12" x14ac:dyDescent="0.2">
      <c r="A2498" t="s">
        <v>4779</v>
      </c>
      <c r="B2498" t="s">
        <v>8788</v>
      </c>
      <c r="C2498" t="s">
        <v>14</v>
      </c>
      <c r="D2498" t="s">
        <v>8766</v>
      </c>
      <c r="E2498" s="1" t="s">
        <v>16</v>
      </c>
      <c r="F2498" t="s">
        <v>11</v>
      </c>
      <c r="G2498" t="s">
        <v>8789</v>
      </c>
      <c r="H2498" t="s">
        <v>8790</v>
      </c>
      <c r="I2498" t="s">
        <v>19</v>
      </c>
      <c r="J2498">
        <v>3.0170608404541998E-9</v>
      </c>
      <c r="K2498">
        <v>5.4582868948480499E-5</v>
      </c>
      <c r="L2498">
        <v>0.99994541411399096</v>
      </c>
    </row>
    <row r="2499" spans="1:12" x14ac:dyDescent="0.2">
      <c r="A2499" t="s">
        <v>4779</v>
      </c>
      <c r="B2499" t="s">
        <v>8794</v>
      </c>
      <c r="C2499" t="s">
        <v>14</v>
      </c>
      <c r="D2499" t="s">
        <v>8766</v>
      </c>
      <c r="E2499" s="1" t="s">
        <v>16</v>
      </c>
      <c r="F2499" t="s">
        <v>11</v>
      </c>
      <c r="G2499" t="s">
        <v>8795</v>
      </c>
      <c r="H2499" t="s">
        <v>8796</v>
      </c>
      <c r="I2499" t="s">
        <v>8797</v>
      </c>
      <c r="J2499">
        <v>3.0685113180132097E-10</v>
      </c>
      <c r="K2499">
        <v>2.46734138689805E-4</v>
      </c>
      <c r="L2499">
        <v>0.99975326555445898</v>
      </c>
    </row>
    <row r="2500" spans="1:12" x14ac:dyDescent="0.2">
      <c r="A2500" t="s">
        <v>4779</v>
      </c>
      <c r="B2500" t="s">
        <v>8801</v>
      </c>
      <c r="C2500" t="s">
        <v>14</v>
      </c>
      <c r="D2500" t="s">
        <v>8766</v>
      </c>
      <c r="E2500" s="1" t="s">
        <v>16</v>
      </c>
      <c r="F2500" t="s">
        <v>11</v>
      </c>
      <c r="G2500" t="s">
        <v>8802</v>
      </c>
      <c r="H2500" t="s">
        <v>8803</v>
      </c>
      <c r="I2500" t="s">
        <v>8804</v>
      </c>
      <c r="J2500">
        <v>1.86568651671134E-12</v>
      </c>
      <c r="K2500">
        <v>1.28843594814667E-3</v>
      </c>
      <c r="L2500">
        <v>0.99871156404998795</v>
      </c>
    </row>
    <row r="2501" spans="1:12" x14ac:dyDescent="0.2">
      <c r="A2501" t="s">
        <v>8178</v>
      </c>
      <c r="B2501" t="s">
        <v>8188</v>
      </c>
      <c r="C2501" t="s">
        <v>660</v>
      </c>
      <c r="D2501" t="s">
        <v>6339</v>
      </c>
      <c r="E2501" s="1" t="s">
        <v>16</v>
      </c>
      <c r="F2501" t="s">
        <v>9</v>
      </c>
      <c r="G2501" t="s">
        <v>8189</v>
      </c>
      <c r="H2501" t="s">
        <v>8190</v>
      </c>
      <c r="I2501" t="s">
        <v>8191</v>
      </c>
      <c r="J2501">
        <v>0.99999038914788096</v>
      </c>
      <c r="K2501">
        <v>4.7687006530425102E-9</v>
      </c>
      <c r="L2501">
        <v>9.60608341843682E-6</v>
      </c>
    </row>
    <row r="2502" spans="1:12" x14ac:dyDescent="0.2">
      <c r="A2502" t="s">
        <v>8178</v>
      </c>
      <c r="B2502" t="s">
        <v>8185</v>
      </c>
      <c r="C2502" t="s">
        <v>613</v>
      </c>
      <c r="D2502" t="s">
        <v>6339</v>
      </c>
      <c r="E2502" s="1" t="s">
        <v>16</v>
      </c>
      <c r="F2502" t="s">
        <v>9</v>
      </c>
      <c r="G2502" t="s">
        <v>8232</v>
      </c>
      <c r="H2502" t="s">
        <v>8233</v>
      </c>
      <c r="I2502" t="s">
        <v>8234</v>
      </c>
      <c r="J2502">
        <v>0.97410853623632898</v>
      </c>
      <c r="K2502">
        <v>1.2689910489216301E-7</v>
      </c>
      <c r="L2502">
        <v>2.5891336864566301E-2</v>
      </c>
    </row>
    <row r="2503" spans="1:12" x14ac:dyDescent="0.2">
      <c r="A2503" t="s">
        <v>8178</v>
      </c>
      <c r="B2503" t="s">
        <v>8200</v>
      </c>
      <c r="C2503" t="s">
        <v>613</v>
      </c>
      <c r="D2503" t="s">
        <v>6339</v>
      </c>
      <c r="E2503" s="1" t="s">
        <v>16</v>
      </c>
      <c r="F2503" t="s">
        <v>9</v>
      </c>
      <c r="G2503" t="s">
        <v>8221</v>
      </c>
      <c r="H2503" t="s">
        <v>8222</v>
      </c>
      <c r="I2503" t="s">
        <v>8223</v>
      </c>
      <c r="J2503">
        <v>0.72432650275345101</v>
      </c>
      <c r="K2503">
        <v>3.4894409295036202E-9</v>
      </c>
      <c r="L2503">
        <v>0.27567349375710798</v>
      </c>
    </row>
    <row r="2504" spans="1:12" x14ac:dyDescent="0.2">
      <c r="A2504" t="s">
        <v>8178</v>
      </c>
      <c r="B2504" t="s">
        <v>8200</v>
      </c>
      <c r="C2504" t="s">
        <v>613</v>
      </c>
      <c r="D2504" t="s">
        <v>6339</v>
      </c>
      <c r="E2504" s="1" t="s">
        <v>16</v>
      </c>
      <c r="F2504" t="s">
        <v>9</v>
      </c>
      <c r="G2504" t="s">
        <v>8224</v>
      </c>
      <c r="H2504" t="s">
        <v>8225</v>
      </c>
      <c r="I2504" t="s">
        <v>8226</v>
      </c>
      <c r="J2504">
        <v>0.54202978451607098</v>
      </c>
      <c r="K2504">
        <v>1.46912921368336E-6</v>
      </c>
      <c r="L2504">
        <v>0.45796874635471502</v>
      </c>
    </row>
    <row r="2505" spans="1:12" x14ac:dyDescent="0.2">
      <c r="A2505" t="s">
        <v>8178</v>
      </c>
      <c r="B2505" t="s">
        <v>8179</v>
      </c>
      <c r="C2505" t="s">
        <v>613</v>
      </c>
      <c r="D2505" t="s">
        <v>6339</v>
      </c>
      <c r="E2505" s="1" t="s">
        <v>16</v>
      </c>
      <c r="F2505" t="s">
        <v>11</v>
      </c>
      <c r="G2505" t="s">
        <v>8227</v>
      </c>
      <c r="H2505" t="s">
        <v>8228</v>
      </c>
      <c r="I2505" t="s">
        <v>8229</v>
      </c>
      <c r="J2505">
        <v>0.23446237321934599</v>
      </c>
      <c r="K2505">
        <v>2.6203106335447701E-6</v>
      </c>
      <c r="L2505">
        <v>0.76553500647002104</v>
      </c>
    </row>
    <row r="2506" spans="1:12" x14ac:dyDescent="0.2">
      <c r="A2506" t="s">
        <v>8178</v>
      </c>
      <c r="B2506" t="s">
        <v>8196</v>
      </c>
      <c r="C2506" t="s">
        <v>74</v>
      </c>
      <c r="D2506" t="s">
        <v>6339</v>
      </c>
      <c r="E2506" s="1" t="s">
        <v>16</v>
      </c>
      <c r="F2506" t="s">
        <v>11</v>
      </c>
      <c r="G2506" t="s">
        <v>8197</v>
      </c>
      <c r="H2506" t="s">
        <v>8198</v>
      </c>
      <c r="I2506" t="s">
        <v>8199</v>
      </c>
      <c r="J2506">
        <v>4.7795752999541799E-3</v>
      </c>
      <c r="K2506">
        <v>3.2729006987473898E-5</v>
      </c>
      <c r="L2506">
        <v>0.99518769569305798</v>
      </c>
    </row>
    <row r="2507" spans="1:12" x14ac:dyDescent="0.2">
      <c r="A2507" t="s">
        <v>8178</v>
      </c>
      <c r="B2507" t="s">
        <v>8185</v>
      </c>
      <c r="C2507" t="s">
        <v>613</v>
      </c>
      <c r="D2507" t="s">
        <v>6339</v>
      </c>
      <c r="E2507" s="1" t="s">
        <v>16</v>
      </c>
      <c r="F2507" t="s">
        <v>11</v>
      </c>
      <c r="G2507" t="s">
        <v>8236</v>
      </c>
      <c r="H2507" t="s">
        <v>8238</v>
      </c>
      <c r="I2507" t="s">
        <v>8239</v>
      </c>
      <c r="J2507">
        <v>1.9104598531030899E-3</v>
      </c>
      <c r="K2507">
        <v>1.5745459724884099E-7</v>
      </c>
      <c r="L2507">
        <v>0.99808938269229996</v>
      </c>
    </row>
    <row r="2508" spans="1:12" x14ac:dyDescent="0.2">
      <c r="A2508" t="s">
        <v>8178</v>
      </c>
      <c r="B2508" t="s">
        <v>8200</v>
      </c>
      <c r="C2508" t="s">
        <v>500</v>
      </c>
      <c r="D2508" t="s">
        <v>6339</v>
      </c>
      <c r="E2508" s="1" t="s">
        <v>16</v>
      </c>
      <c r="F2508" t="s">
        <v>11</v>
      </c>
      <c r="G2508" t="s">
        <v>8201</v>
      </c>
      <c r="H2508" t="s">
        <v>8202</v>
      </c>
      <c r="I2508" t="s">
        <v>8203</v>
      </c>
      <c r="J2508">
        <v>1.3033178588097399E-3</v>
      </c>
      <c r="K2508">
        <v>1.7059121810010201E-2</v>
      </c>
      <c r="L2508">
        <v>0.98163756033117999</v>
      </c>
    </row>
    <row r="2509" spans="1:12" x14ac:dyDescent="0.2">
      <c r="A2509" t="s">
        <v>8178</v>
      </c>
      <c r="B2509" t="s">
        <v>8179</v>
      </c>
      <c r="C2509" t="s">
        <v>74</v>
      </c>
      <c r="D2509" t="s">
        <v>6339</v>
      </c>
      <c r="E2509" s="1" t="s">
        <v>16</v>
      </c>
      <c r="F2509" t="s">
        <v>11</v>
      </c>
      <c r="G2509" t="s">
        <v>8218</v>
      </c>
      <c r="H2509" t="s">
        <v>8219</v>
      </c>
      <c r="I2509" t="s">
        <v>8220</v>
      </c>
      <c r="J2509">
        <v>1.0325047587550001E-3</v>
      </c>
      <c r="K2509">
        <v>5.7305596847459301E-5</v>
      </c>
      <c r="L2509">
        <v>0.99891018964439804</v>
      </c>
    </row>
    <row r="2510" spans="1:12" x14ac:dyDescent="0.2">
      <c r="A2510" t="s">
        <v>8178</v>
      </c>
      <c r="B2510" t="s">
        <v>8179</v>
      </c>
      <c r="C2510" t="s">
        <v>74</v>
      </c>
      <c r="D2510" t="s">
        <v>6339</v>
      </c>
      <c r="E2510" s="1" t="s">
        <v>16</v>
      </c>
      <c r="F2510" t="s">
        <v>11</v>
      </c>
      <c r="G2510" t="s">
        <v>8202</v>
      </c>
      <c r="H2510" t="s">
        <v>8204</v>
      </c>
      <c r="I2510" t="s">
        <v>8205</v>
      </c>
      <c r="J2510">
        <v>2.20007466651508E-4</v>
      </c>
      <c r="K2510">
        <v>2.9661654646363702E-5</v>
      </c>
      <c r="L2510">
        <v>0.99975033087870202</v>
      </c>
    </row>
    <row r="2511" spans="1:12" x14ac:dyDescent="0.2">
      <c r="A2511" t="s">
        <v>8178</v>
      </c>
      <c r="B2511" t="s">
        <v>8185</v>
      </c>
      <c r="C2511" t="s">
        <v>213</v>
      </c>
      <c r="D2511" t="s">
        <v>6339</v>
      </c>
      <c r="E2511" s="1" t="s">
        <v>16</v>
      </c>
      <c r="F2511" t="s">
        <v>11</v>
      </c>
      <c r="G2511" t="s">
        <v>8240</v>
      </c>
      <c r="H2511" t="s">
        <v>8241</v>
      </c>
      <c r="I2511" t="s">
        <v>8242</v>
      </c>
      <c r="J2511">
        <v>2.1570779438057999E-4</v>
      </c>
      <c r="K2511">
        <v>2.5717457575128599E-9</v>
      </c>
      <c r="L2511">
        <v>0.999784289633874</v>
      </c>
    </row>
    <row r="2512" spans="1:12" x14ac:dyDescent="0.2">
      <c r="A2512" t="s">
        <v>8178</v>
      </c>
      <c r="B2512" t="s">
        <v>8179</v>
      </c>
      <c r="C2512" t="s">
        <v>74</v>
      </c>
      <c r="D2512" t="s">
        <v>6339</v>
      </c>
      <c r="E2512" s="1" t="s">
        <v>16</v>
      </c>
      <c r="F2512" t="s">
        <v>11</v>
      </c>
      <c r="G2512" t="s">
        <v>8206</v>
      </c>
      <c r="H2512" t="s">
        <v>8207</v>
      </c>
      <c r="I2512" t="s">
        <v>8208</v>
      </c>
      <c r="J2512">
        <v>2.55239204350348E-5</v>
      </c>
      <c r="K2512">
        <v>2.3386319946495099E-5</v>
      </c>
      <c r="L2512">
        <v>0.99995108975961799</v>
      </c>
    </row>
    <row r="2513" spans="1:12" x14ac:dyDescent="0.2">
      <c r="A2513" t="s">
        <v>8178</v>
      </c>
      <c r="B2513" t="s">
        <v>8179</v>
      </c>
      <c r="C2513" t="s">
        <v>74</v>
      </c>
      <c r="D2513" t="s">
        <v>6339</v>
      </c>
      <c r="E2513" s="1" t="s">
        <v>16</v>
      </c>
      <c r="F2513" t="s">
        <v>11</v>
      </c>
      <c r="G2513" t="s">
        <v>8215</v>
      </c>
      <c r="H2513" t="s">
        <v>8216</v>
      </c>
      <c r="I2513" t="s">
        <v>8217</v>
      </c>
      <c r="J2513">
        <v>1.6384623348784802E-5</v>
      </c>
      <c r="K2513">
        <v>9.9541211393783894E-7</v>
      </c>
      <c r="L2513">
        <v>0.99998261996453697</v>
      </c>
    </row>
    <row r="2514" spans="1:12" x14ac:dyDescent="0.2">
      <c r="A2514" t="s">
        <v>8178</v>
      </c>
      <c r="B2514" t="s">
        <v>8200</v>
      </c>
      <c r="C2514" t="s">
        <v>500</v>
      </c>
      <c r="D2514" t="s">
        <v>6339</v>
      </c>
      <c r="E2514" s="1" t="s">
        <v>16</v>
      </c>
      <c r="F2514" t="s">
        <v>11</v>
      </c>
      <c r="G2514" t="s">
        <v>8235</v>
      </c>
      <c r="H2514" t="s">
        <v>8236</v>
      </c>
      <c r="I2514" t="s">
        <v>8237</v>
      </c>
      <c r="J2514">
        <v>1.31972677169612E-5</v>
      </c>
      <c r="K2514">
        <v>5.3018421325208201E-5</v>
      </c>
      <c r="L2514">
        <v>0.99993378431095803</v>
      </c>
    </row>
    <row r="2515" spans="1:12" x14ac:dyDescent="0.2">
      <c r="A2515" t="s">
        <v>8178</v>
      </c>
      <c r="B2515" t="s">
        <v>8179</v>
      </c>
      <c r="C2515" t="s">
        <v>500</v>
      </c>
      <c r="D2515" t="s">
        <v>6339</v>
      </c>
      <c r="E2515" s="1" t="s">
        <v>16</v>
      </c>
      <c r="F2515" t="s">
        <v>11</v>
      </c>
      <c r="G2515" t="s">
        <v>8181</v>
      </c>
      <c r="H2515" t="s">
        <v>8183</v>
      </c>
      <c r="I2515" t="s">
        <v>8184</v>
      </c>
      <c r="J2515">
        <v>1.2692012504167299E-5</v>
      </c>
      <c r="K2515">
        <v>1.85210140589325E-5</v>
      </c>
      <c r="L2515">
        <v>0.99996878697343705</v>
      </c>
    </row>
    <row r="2516" spans="1:12" x14ac:dyDescent="0.2">
      <c r="A2516" t="s">
        <v>8178</v>
      </c>
      <c r="B2516" t="s">
        <v>8179</v>
      </c>
      <c r="C2516" t="s">
        <v>74</v>
      </c>
      <c r="D2516" t="s">
        <v>6339</v>
      </c>
      <c r="E2516" s="1" t="s">
        <v>16</v>
      </c>
      <c r="F2516" t="s">
        <v>11</v>
      </c>
      <c r="G2516" t="s">
        <v>8209</v>
      </c>
      <c r="H2516" t="s">
        <v>8210</v>
      </c>
      <c r="I2516" t="s">
        <v>8211</v>
      </c>
      <c r="J2516">
        <v>8.9969063341662307E-6</v>
      </c>
      <c r="K2516">
        <v>2.5031036201127301E-7</v>
      </c>
      <c r="L2516">
        <v>0.99999075278330396</v>
      </c>
    </row>
    <row r="2517" spans="1:12" x14ac:dyDescent="0.2">
      <c r="A2517" t="s">
        <v>8178</v>
      </c>
      <c r="B2517" t="s">
        <v>8179</v>
      </c>
      <c r="C2517" t="s">
        <v>613</v>
      </c>
      <c r="D2517" t="s">
        <v>6339</v>
      </c>
      <c r="E2517" s="1" t="s">
        <v>16</v>
      </c>
      <c r="F2517" t="s">
        <v>11</v>
      </c>
      <c r="G2517" t="s">
        <v>8228</v>
      </c>
      <c r="H2517" t="s">
        <v>8230</v>
      </c>
      <c r="I2517" t="s">
        <v>8231</v>
      </c>
      <c r="J2517">
        <v>5.7257422912604502E-6</v>
      </c>
      <c r="K2517">
        <v>5.5573139402485801E-9</v>
      </c>
      <c r="L2517">
        <v>0.99999426870039498</v>
      </c>
    </row>
    <row r="2518" spans="1:12" x14ac:dyDescent="0.2">
      <c r="A2518" t="s">
        <v>8178</v>
      </c>
      <c r="B2518" t="s">
        <v>8185</v>
      </c>
      <c r="C2518" t="s">
        <v>500</v>
      </c>
      <c r="D2518" t="s">
        <v>6339</v>
      </c>
      <c r="E2518" s="1" t="s">
        <v>16</v>
      </c>
      <c r="F2518" t="s">
        <v>11</v>
      </c>
      <c r="G2518" t="s">
        <v>8183</v>
      </c>
      <c r="H2518" t="s">
        <v>8186</v>
      </c>
      <c r="I2518" t="s">
        <v>8187</v>
      </c>
      <c r="J2518">
        <v>5.6298912332971298E-6</v>
      </c>
      <c r="K2518">
        <v>1.1919723198179601E-5</v>
      </c>
      <c r="L2518">
        <v>0.99998245038556899</v>
      </c>
    </row>
    <row r="2519" spans="1:12" x14ac:dyDescent="0.2">
      <c r="A2519" t="s">
        <v>8178</v>
      </c>
      <c r="B2519" t="s">
        <v>8200</v>
      </c>
      <c r="C2519" t="s">
        <v>74</v>
      </c>
      <c r="D2519" t="s">
        <v>6339</v>
      </c>
      <c r="E2519" s="1" t="s">
        <v>16</v>
      </c>
      <c r="F2519" t="s">
        <v>11</v>
      </c>
      <c r="G2519" t="s">
        <v>8212</v>
      </c>
      <c r="H2519" t="s">
        <v>8213</v>
      </c>
      <c r="I2519" t="s">
        <v>8214</v>
      </c>
      <c r="J2519">
        <v>1.94380578018427E-6</v>
      </c>
      <c r="K2519">
        <v>1.4652898965908301E-9</v>
      </c>
      <c r="L2519">
        <v>0.99999805472893</v>
      </c>
    </row>
    <row r="2520" spans="1:12" x14ac:dyDescent="0.2">
      <c r="A2520" t="s">
        <v>8178</v>
      </c>
      <c r="B2520" t="s">
        <v>8192</v>
      </c>
      <c r="C2520" t="s">
        <v>500</v>
      </c>
      <c r="D2520" t="s">
        <v>6339</v>
      </c>
      <c r="E2520" s="1" t="s">
        <v>16</v>
      </c>
      <c r="F2520" t="s">
        <v>11</v>
      </c>
      <c r="G2520" t="s">
        <v>8193</v>
      </c>
      <c r="H2520" t="s">
        <v>8194</v>
      </c>
      <c r="I2520" t="s">
        <v>8195</v>
      </c>
      <c r="J2520">
        <v>1.5987090359042199E-7</v>
      </c>
      <c r="K2520">
        <v>5.9057234774537498E-7</v>
      </c>
      <c r="L2520">
        <v>0.99999924955674901</v>
      </c>
    </row>
    <row r="2521" spans="1:12" x14ac:dyDescent="0.2">
      <c r="A2521" t="s">
        <v>8178</v>
      </c>
      <c r="B2521" t="s">
        <v>8179</v>
      </c>
      <c r="C2521" t="s">
        <v>500</v>
      </c>
      <c r="D2521" t="s">
        <v>6339</v>
      </c>
      <c r="E2521" s="1" t="s">
        <v>16</v>
      </c>
      <c r="F2521" t="s">
        <v>11</v>
      </c>
      <c r="G2521" t="s">
        <v>8180</v>
      </c>
      <c r="H2521" t="s">
        <v>8181</v>
      </c>
      <c r="I2521" t="s">
        <v>8182</v>
      </c>
      <c r="J2521">
        <v>1.536886119901E-7</v>
      </c>
      <c r="K2521">
        <v>1.15684080581358E-6</v>
      </c>
      <c r="L2521">
        <v>0.99999868947058201</v>
      </c>
    </row>
    <row r="2522" spans="1:12" x14ac:dyDescent="0.2">
      <c r="A2522" t="s">
        <v>8873</v>
      </c>
      <c r="B2522" t="s">
        <v>8878</v>
      </c>
      <c r="C2522" t="s">
        <v>74</v>
      </c>
      <c r="D2522" t="s">
        <v>8821</v>
      </c>
      <c r="E2522" s="1" t="s">
        <v>16</v>
      </c>
      <c r="F2522" t="s">
        <v>11</v>
      </c>
      <c r="G2522" t="s">
        <v>8879</v>
      </c>
      <c r="H2522" t="s">
        <v>8880</v>
      </c>
      <c r="I2522" t="s">
        <v>8881</v>
      </c>
      <c r="J2522">
        <v>3.3762826504039199E-5</v>
      </c>
      <c r="K2522">
        <v>3.7129484359563199E-9</v>
      </c>
      <c r="L2522">
        <v>0.99996623346054803</v>
      </c>
    </row>
    <row r="2523" spans="1:12" x14ac:dyDescent="0.2">
      <c r="A2523" t="s">
        <v>8873</v>
      </c>
      <c r="B2523" t="s">
        <v>8874</v>
      </c>
      <c r="C2523" t="s">
        <v>74</v>
      </c>
      <c r="D2523" t="s">
        <v>8821</v>
      </c>
      <c r="E2523" s="1" t="s">
        <v>16</v>
      </c>
      <c r="F2523" t="s">
        <v>11</v>
      </c>
      <c r="G2523" t="s">
        <v>8875</v>
      </c>
      <c r="H2523" t="s">
        <v>8876</v>
      </c>
      <c r="I2523" t="s">
        <v>8877</v>
      </c>
      <c r="J2523">
        <v>8.0712725787686201E-7</v>
      </c>
      <c r="K2523">
        <v>9.6217431712322197E-10</v>
      </c>
      <c r="L2523">
        <v>0.99999919191056796</v>
      </c>
    </row>
    <row r="2524" spans="1:12" x14ac:dyDescent="0.2">
      <c r="A2524" t="s">
        <v>7970</v>
      </c>
      <c r="B2524" t="s">
        <v>7971</v>
      </c>
      <c r="C2524" t="s">
        <v>74</v>
      </c>
      <c r="D2524" t="s">
        <v>6339</v>
      </c>
      <c r="E2524" s="1" t="s">
        <v>16</v>
      </c>
      <c r="F2524" t="s">
        <v>11</v>
      </c>
      <c r="G2524" t="s">
        <v>7972</v>
      </c>
      <c r="H2524" t="s">
        <v>7973</v>
      </c>
      <c r="I2524" t="s">
        <v>7974</v>
      </c>
      <c r="J2524">
        <v>2.2903754388279299E-4</v>
      </c>
      <c r="K2524">
        <v>1.20307821794443E-5</v>
      </c>
      <c r="L2524">
        <v>0.99975893167393803</v>
      </c>
    </row>
    <row r="2525" spans="1:12" x14ac:dyDescent="0.2">
      <c r="A2525" t="s">
        <v>6488</v>
      </c>
      <c r="B2525" t="s">
        <v>6489</v>
      </c>
      <c r="C2525" t="s">
        <v>74</v>
      </c>
      <c r="D2525" t="s">
        <v>6339</v>
      </c>
      <c r="E2525" s="1" t="s">
        <v>16</v>
      </c>
      <c r="F2525" t="s">
        <v>11</v>
      </c>
      <c r="G2525" t="s">
        <v>6490</v>
      </c>
      <c r="H2525" t="s">
        <v>6491</v>
      </c>
      <c r="I2525" t="s">
        <v>6492</v>
      </c>
      <c r="J2525">
        <v>4.7025667458609898E-7</v>
      </c>
      <c r="K2525">
        <v>4.05641629878023E-10</v>
      </c>
      <c r="L2525">
        <v>0.99999952933768299</v>
      </c>
    </row>
    <row r="2526" spans="1:12" x14ac:dyDescent="0.2">
      <c r="A2526" t="s">
        <v>239</v>
      </c>
      <c r="B2526" t="s">
        <v>2033</v>
      </c>
      <c r="C2526" t="s">
        <v>14</v>
      </c>
      <c r="D2526" t="s">
        <v>407</v>
      </c>
      <c r="E2526" s="1" t="s">
        <v>16</v>
      </c>
      <c r="F2526" t="s">
        <v>11</v>
      </c>
      <c r="G2526" t="s">
        <v>2034</v>
      </c>
      <c r="H2526" t="s">
        <v>2035</v>
      </c>
      <c r="I2526" t="s">
        <v>19</v>
      </c>
      <c r="J2526">
        <v>7.6863046175935095E-7</v>
      </c>
      <c r="K2526">
        <v>2.1643596132650302E-2</v>
      </c>
      <c r="L2526">
        <v>0.97835563523688795</v>
      </c>
    </row>
    <row r="2527" spans="1:12" x14ac:dyDescent="0.2">
      <c r="A2527" t="s">
        <v>239</v>
      </c>
      <c r="B2527" t="s">
        <v>240</v>
      </c>
      <c r="C2527" t="s">
        <v>14</v>
      </c>
      <c r="D2527" t="s">
        <v>96</v>
      </c>
      <c r="E2527" s="1" t="s">
        <v>16</v>
      </c>
      <c r="F2527" t="s">
        <v>10</v>
      </c>
      <c r="G2527" t="s">
        <v>241</v>
      </c>
      <c r="H2527" t="s">
        <v>242</v>
      </c>
      <c r="I2527" t="s">
        <v>19</v>
      </c>
      <c r="J2527">
        <v>1.94314875254837E-13</v>
      </c>
      <c r="K2527">
        <v>0.99999895367435199</v>
      </c>
      <c r="L2527">
        <v>1.0463254531892701E-6</v>
      </c>
    </row>
    <row r="2528" spans="1:12" x14ac:dyDescent="0.2">
      <c r="A2528" t="s">
        <v>1533</v>
      </c>
      <c r="B2528" t="s">
        <v>1534</v>
      </c>
      <c r="C2528" t="s">
        <v>14</v>
      </c>
      <c r="D2528" t="s">
        <v>407</v>
      </c>
      <c r="E2528" s="1" t="s">
        <v>16</v>
      </c>
      <c r="F2528" t="s">
        <v>11</v>
      </c>
      <c r="G2528" t="s">
        <v>1535</v>
      </c>
      <c r="H2528" t="s">
        <v>1536</v>
      </c>
      <c r="I2528" t="s">
        <v>1537</v>
      </c>
      <c r="J2528">
        <v>1.30274564648636E-6</v>
      </c>
      <c r="K2528">
        <v>7.2922934107924606E-8</v>
      </c>
      <c r="L2528">
        <v>0.99999862433141895</v>
      </c>
    </row>
    <row r="2529" spans="1:12" x14ac:dyDescent="0.2">
      <c r="A2529" t="s">
        <v>211</v>
      </c>
      <c r="B2529" t="s">
        <v>1614</v>
      </c>
      <c r="C2529" t="s">
        <v>74</v>
      </c>
      <c r="D2529" t="s">
        <v>407</v>
      </c>
      <c r="E2529" s="1" t="s">
        <v>16</v>
      </c>
      <c r="F2529" t="s">
        <v>11</v>
      </c>
      <c r="G2529" t="s">
        <v>19</v>
      </c>
      <c r="H2529" t="s">
        <v>1615</v>
      </c>
      <c r="I2529" t="s">
        <v>1616</v>
      </c>
      <c r="J2529">
        <v>2.35276505469989E-5</v>
      </c>
      <c r="K2529">
        <v>2.0640663982907499E-8</v>
      </c>
      <c r="L2529">
        <v>0.99997645170878902</v>
      </c>
    </row>
    <row r="2530" spans="1:12" x14ac:dyDescent="0.2">
      <c r="A2530" t="s">
        <v>211</v>
      </c>
      <c r="B2530" t="s">
        <v>212</v>
      </c>
      <c r="C2530" t="s">
        <v>213</v>
      </c>
      <c r="D2530" t="s">
        <v>96</v>
      </c>
      <c r="E2530" s="1" t="s">
        <v>16</v>
      </c>
      <c r="F2530" t="s">
        <v>10</v>
      </c>
      <c r="G2530" t="s">
        <v>19</v>
      </c>
      <c r="H2530" t="s">
        <v>214</v>
      </c>
      <c r="I2530" t="s">
        <v>215</v>
      </c>
      <c r="J2530">
        <v>8.1953301767235804E-14</v>
      </c>
      <c r="K2530">
        <v>0.99999999999229705</v>
      </c>
      <c r="L2530">
        <v>7.6207110714756108E-12</v>
      </c>
    </row>
    <row r="2531" spans="1:12" x14ac:dyDescent="0.2">
      <c r="A2531" t="s">
        <v>211</v>
      </c>
      <c r="B2531" t="s">
        <v>212</v>
      </c>
      <c r="C2531" t="s">
        <v>213</v>
      </c>
      <c r="D2531" t="s">
        <v>96</v>
      </c>
      <c r="E2531" s="1" t="s">
        <v>16</v>
      </c>
      <c r="F2531" t="s">
        <v>10</v>
      </c>
      <c r="G2531" t="s">
        <v>19</v>
      </c>
      <c r="H2531" t="s">
        <v>216</v>
      </c>
      <c r="I2531" t="s">
        <v>217</v>
      </c>
      <c r="J2531">
        <v>4.0057522601852901E-14</v>
      </c>
      <c r="K2531">
        <v>0.99999999999900102</v>
      </c>
      <c r="L2531">
        <v>9.5878639039701706E-13</v>
      </c>
    </row>
    <row r="2532" spans="1:12" x14ac:dyDescent="0.2">
      <c r="A2532" t="s">
        <v>1361</v>
      </c>
      <c r="B2532" t="s">
        <v>1362</v>
      </c>
      <c r="C2532" t="s">
        <v>26</v>
      </c>
      <c r="D2532" t="s">
        <v>407</v>
      </c>
      <c r="E2532" s="1" t="s">
        <v>16</v>
      </c>
      <c r="F2532" t="s">
        <v>10</v>
      </c>
      <c r="G2532" t="s">
        <v>1363</v>
      </c>
      <c r="H2532" t="s">
        <v>1364</v>
      </c>
      <c r="I2532" t="s">
        <v>1365</v>
      </c>
      <c r="J2532">
        <v>1.43672777437759E-20</v>
      </c>
      <c r="K2532">
        <v>1</v>
      </c>
      <c r="L2532">
        <v>8.2833971765597896E-22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B9BD4-66FD-4B45-BE9A-080C17C8762F}">
  <dimension ref="A1:AC850"/>
  <sheetViews>
    <sheetView topLeftCell="A946" zoomScale="70" zoomScaleNormal="70" workbookViewId="0">
      <selection activeCell="N964" sqref="N964"/>
    </sheetView>
  </sheetViews>
  <sheetFormatPr defaultRowHeight="12.75" x14ac:dyDescent="0.2"/>
  <cols>
    <col min="1" max="1" width="17.140625" customWidth="1"/>
    <col min="3" max="3" width="12.7109375" customWidth="1"/>
    <col min="4" max="4" width="12.28515625" customWidth="1"/>
    <col min="5" max="5" width="12.5703125" customWidth="1"/>
    <col min="7" max="7" width="18.28515625" customWidth="1"/>
    <col min="8" max="8" width="12.28515625" customWidth="1"/>
    <col min="9" max="9" width="10.28515625" customWidth="1"/>
    <col min="10" max="10" width="22.7109375" customWidth="1"/>
    <col min="12" max="12" width="10.140625" customWidth="1"/>
    <col min="13" max="13" width="9.42578125" customWidth="1"/>
    <col min="16" max="16" width="15" customWidth="1"/>
  </cols>
  <sheetData>
    <row r="1" spans="1:29" x14ac:dyDescent="0.2">
      <c r="A1" t="s">
        <v>0</v>
      </c>
      <c r="B1" t="s">
        <v>500</v>
      </c>
      <c r="C1" t="s">
        <v>88</v>
      </c>
      <c r="D1" t="s">
        <v>26</v>
      </c>
      <c r="E1" t="s">
        <v>1293</v>
      </c>
      <c r="F1" t="s">
        <v>213</v>
      </c>
      <c r="G1" t="s">
        <v>613</v>
      </c>
      <c r="H1" t="s">
        <v>4</v>
      </c>
      <c r="I1" t="s">
        <v>660</v>
      </c>
      <c r="J1" t="s">
        <v>14</v>
      </c>
      <c r="K1" t="s">
        <v>74</v>
      </c>
      <c r="L1" t="s">
        <v>894</v>
      </c>
      <c r="M1" t="s">
        <v>8252</v>
      </c>
      <c r="N1" s="2" t="s">
        <v>9076</v>
      </c>
      <c r="P1" t="s">
        <v>0</v>
      </c>
      <c r="Q1" t="s">
        <v>500</v>
      </c>
      <c r="R1" t="s">
        <v>88</v>
      </c>
      <c r="S1" t="s">
        <v>26</v>
      </c>
      <c r="T1" t="s">
        <v>1293</v>
      </c>
      <c r="U1" t="s">
        <v>213</v>
      </c>
      <c r="V1" t="s">
        <v>613</v>
      </c>
      <c r="W1" t="s">
        <v>4</v>
      </c>
      <c r="X1" t="s">
        <v>660</v>
      </c>
      <c r="Y1" t="s">
        <v>14</v>
      </c>
      <c r="Z1" t="s">
        <v>74</v>
      </c>
      <c r="AA1" t="s">
        <v>894</v>
      </c>
      <c r="AB1" t="s">
        <v>8252</v>
      </c>
      <c r="AC1" s="2" t="s">
        <v>9076</v>
      </c>
    </row>
    <row r="2" spans="1:29" x14ac:dyDescent="0.2">
      <c r="A2" t="s">
        <v>3367</v>
      </c>
      <c r="B2">
        <v>0</v>
      </c>
      <c r="C2">
        <v>0</v>
      </c>
      <c r="D2">
        <v>0</v>
      </c>
      <c r="E2">
        <v>0</v>
      </c>
      <c r="F2">
        <v>0</v>
      </c>
      <c r="G2">
        <v>0</v>
      </c>
      <c r="H2">
        <v>0</v>
      </c>
      <c r="I2">
        <v>0</v>
      </c>
      <c r="J2">
        <v>0</v>
      </c>
      <c r="K2">
        <v>1</v>
      </c>
      <c r="L2">
        <v>0</v>
      </c>
      <c r="M2">
        <v>0</v>
      </c>
      <c r="N2" s="2">
        <f>SUM(Table2[[#This Row],[Abstract]:[Title]])</f>
        <v>1</v>
      </c>
      <c r="P2" t="s">
        <v>3367</v>
      </c>
      <c r="Q2">
        <f>Table2[[#This Row],[Abstract]]/Table2[[#This Row],[TOTAL]]</f>
        <v>0</v>
      </c>
      <c r="R2">
        <f>Table2[[#This Row],[Acknowledgments]]/Table2[[#This Row],[TOTAL]]</f>
        <v>0</v>
      </c>
      <c r="S2">
        <f>Table2[[#This Row],[Article]]/Table2[[#This Row],[TOTAL]]</f>
        <v>0</v>
      </c>
      <c r="T2">
        <f>Table2[[#This Row],[Case study]]/Table2[[#This Row],[TOTAL]]</f>
        <v>0</v>
      </c>
      <c r="U2">
        <f>Table2[[#This Row],[Conclusion]]/Table2[[#This Row],[TOTAL]]</f>
        <v>0</v>
      </c>
      <c r="V2">
        <f>Table2[[#This Row],[Discussion]]/Table2[[#This Row],[TOTAL]]</f>
        <v>0</v>
      </c>
      <c r="W2">
        <f>Table2[[#This Row],[Figure]]/Table2[[#This Row],[TOTAL]]</f>
        <v>0</v>
      </c>
      <c r="X2">
        <f>Table2[[#This Row],[Introduction]]/Table2[[#This Row],[TOTAL]]</f>
        <v>0</v>
      </c>
      <c r="Y2">
        <f>Table2[[#This Row],[Methods]]/Table2[[#This Row],[TOTAL]]</f>
        <v>0</v>
      </c>
      <c r="Z2">
        <f>Table2[[#This Row],[Results]]/Table2[[#This Row],[TOTAL]]</f>
        <v>1</v>
      </c>
      <c r="AA2">
        <f>Table2[[#This Row],[Supplementary material]]/Table2[[#This Row],[TOTAL]]</f>
        <v>0</v>
      </c>
      <c r="AB2">
        <f>Table2[[#This Row],[Title]]/Table2[[#This Row],[TOTAL]]</f>
        <v>0</v>
      </c>
      <c r="AC2" s="2">
        <f>SUM(Table24[[#This Row],[Abstract]:[Title]])</f>
        <v>1</v>
      </c>
    </row>
    <row r="3" spans="1:29" x14ac:dyDescent="0.2">
      <c r="A3" t="s">
        <v>4625</v>
      </c>
      <c r="B3">
        <v>0</v>
      </c>
      <c r="C3">
        <v>0</v>
      </c>
      <c r="D3">
        <v>0</v>
      </c>
      <c r="E3">
        <v>0</v>
      </c>
      <c r="F3">
        <v>0</v>
      </c>
      <c r="G3">
        <v>0</v>
      </c>
      <c r="H3">
        <v>2</v>
      </c>
      <c r="I3">
        <v>0</v>
      </c>
      <c r="J3">
        <v>0</v>
      </c>
      <c r="K3">
        <v>0</v>
      </c>
      <c r="L3">
        <v>0</v>
      </c>
      <c r="M3">
        <v>0</v>
      </c>
      <c r="N3" s="2">
        <f>SUM(Table2[[#This Row],[Abstract]:[Title]])</f>
        <v>2</v>
      </c>
      <c r="P3" t="s">
        <v>4625</v>
      </c>
      <c r="Q3">
        <f>Table2[[#This Row],[Abstract]]/Table2[[#This Row],[TOTAL]]</f>
        <v>0</v>
      </c>
      <c r="R3">
        <f>Table2[[#This Row],[Acknowledgments]]/Table2[[#This Row],[TOTAL]]</f>
        <v>0</v>
      </c>
      <c r="S3">
        <f>Table2[[#This Row],[Article]]/Table2[[#This Row],[TOTAL]]</f>
        <v>0</v>
      </c>
      <c r="T3">
        <f>Table2[[#This Row],[Case study]]/Table2[[#This Row],[TOTAL]]</f>
        <v>0</v>
      </c>
      <c r="U3">
        <f>Table2[[#This Row],[Conclusion]]/Table2[[#This Row],[TOTAL]]</f>
        <v>0</v>
      </c>
      <c r="V3">
        <f>Table2[[#This Row],[Discussion]]/Table2[[#This Row],[TOTAL]]</f>
        <v>0</v>
      </c>
      <c r="W3">
        <f>Table2[[#This Row],[Figure]]/Table2[[#This Row],[TOTAL]]</f>
        <v>1</v>
      </c>
      <c r="X3">
        <f>Table2[[#This Row],[Introduction]]/Table2[[#This Row],[TOTAL]]</f>
        <v>0</v>
      </c>
      <c r="Y3">
        <f>Table2[[#This Row],[Methods]]/Table2[[#This Row],[TOTAL]]</f>
        <v>0</v>
      </c>
      <c r="Z3">
        <f>Table2[[#This Row],[Results]]/Table2[[#This Row],[TOTAL]]</f>
        <v>0</v>
      </c>
      <c r="AA3">
        <f>Table2[[#This Row],[Supplementary material]]/Table2[[#This Row],[TOTAL]]</f>
        <v>0</v>
      </c>
      <c r="AB3">
        <f>Table2[[#This Row],[Title]]/Table2[[#This Row],[TOTAL]]</f>
        <v>0</v>
      </c>
      <c r="AC3" s="2">
        <f>SUM(Table24[[#This Row],[Abstract]:[Title]])</f>
        <v>1</v>
      </c>
    </row>
    <row r="4" spans="1:29" x14ac:dyDescent="0.2">
      <c r="A4" t="s">
        <v>53</v>
      </c>
      <c r="B4">
        <v>0</v>
      </c>
      <c r="C4">
        <v>0</v>
      </c>
      <c r="D4">
        <v>1</v>
      </c>
      <c r="E4">
        <v>0</v>
      </c>
      <c r="F4">
        <v>0</v>
      </c>
      <c r="G4">
        <v>0</v>
      </c>
      <c r="H4">
        <v>0</v>
      </c>
      <c r="I4">
        <v>0</v>
      </c>
      <c r="J4">
        <v>2</v>
      </c>
      <c r="K4">
        <v>0</v>
      </c>
      <c r="L4">
        <v>0</v>
      </c>
      <c r="M4">
        <v>0</v>
      </c>
      <c r="N4" s="2">
        <f>SUM(Table2[[#This Row],[Abstract]:[Title]])</f>
        <v>3</v>
      </c>
      <c r="P4" t="s">
        <v>53</v>
      </c>
      <c r="Q4">
        <f>Table2[[#This Row],[Abstract]]/Table2[[#This Row],[TOTAL]]</f>
        <v>0</v>
      </c>
      <c r="R4">
        <f>Table2[[#This Row],[Acknowledgments]]/Table2[[#This Row],[TOTAL]]</f>
        <v>0</v>
      </c>
      <c r="S4">
        <f>Table2[[#This Row],[Article]]/Table2[[#This Row],[TOTAL]]</f>
        <v>0.33333333333333331</v>
      </c>
      <c r="T4">
        <f>Table2[[#This Row],[Case study]]/Table2[[#This Row],[TOTAL]]</f>
        <v>0</v>
      </c>
      <c r="U4">
        <f>Table2[[#This Row],[Conclusion]]/Table2[[#This Row],[TOTAL]]</f>
        <v>0</v>
      </c>
      <c r="V4">
        <f>Table2[[#This Row],[Discussion]]/Table2[[#This Row],[TOTAL]]</f>
        <v>0</v>
      </c>
      <c r="W4">
        <f>Table2[[#This Row],[Figure]]/Table2[[#This Row],[TOTAL]]</f>
        <v>0</v>
      </c>
      <c r="X4">
        <f>Table2[[#This Row],[Introduction]]/Table2[[#This Row],[TOTAL]]</f>
        <v>0</v>
      </c>
      <c r="Y4">
        <f>Table2[[#This Row],[Methods]]/Table2[[#This Row],[TOTAL]]</f>
        <v>0.66666666666666663</v>
      </c>
      <c r="Z4">
        <f>Table2[[#This Row],[Results]]/Table2[[#This Row],[TOTAL]]</f>
        <v>0</v>
      </c>
      <c r="AA4">
        <f>Table2[[#This Row],[Supplementary material]]/Table2[[#This Row],[TOTAL]]</f>
        <v>0</v>
      </c>
      <c r="AB4">
        <f>Table2[[#This Row],[Title]]/Table2[[#This Row],[TOTAL]]</f>
        <v>0</v>
      </c>
      <c r="AC4" s="2">
        <f>SUM(Table24[[#This Row],[Abstract]:[Title]])</f>
        <v>1</v>
      </c>
    </row>
    <row r="5" spans="1:29" x14ac:dyDescent="0.2">
      <c r="A5" t="s">
        <v>6741</v>
      </c>
      <c r="B5">
        <v>5</v>
      </c>
      <c r="C5">
        <v>0</v>
      </c>
      <c r="D5">
        <v>0</v>
      </c>
      <c r="E5">
        <v>0</v>
      </c>
      <c r="F5">
        <v>1</v>
      </c>
      <c r="G5">
        <v>2</v>
      </c>
      <c r="H5">
        <v>0</v>
      </c>
      <c r="I5">
        <v>1</v>
      </c>
      <c r="J5">
        <v>1</v>
      </c>
      <c r="K5">
        <v>12</v>
      </c>
      <c r="L5">
        <v>0</v>
      </c>
      <c r="M5">
        <v>0</v>
      </c>
      <c r="N5" s="2">
        <f>SUM(Table2[[#This Row],[Abstract]:[Title]])</f>
        <v>22</v>
      </c>
      <c r="P5" t="s">
        <v>6741</v>
      </c>
      <c r="Q5">
        <f>Table2[[#This Row],[Abstract]]/Table2[[#This Row],[TOTAL]]</f>
        <v>0.22727272727272727</v>
      </c>
      <c r="R5">
        <f>Table2[[#This Row],[Acknowledgments]]/Table2[[#This Row],[TOTAL]]</f>
        <v>0</v>
      </c>
      <c r="S5">
        <f>Table2[[#This Row],[Article]]/Table2[[#This Row],[TOTAL]]</f>
        <v>0</v>
      </c>
      <c r="T5">
        <f>Table2[[#This Row],[Case study]]/Table2[[#This Row],[TOTAL]]</f>
        <v>0</v>
      </c>
      <c r="U5">
        <f>Table2[[#This Row],[Conclusion]]/Table2[[#This Row],[TOTAL]]</f>
        <v>4.5454545454545456E-2</v>
      </c>
      <c r="V5">
        <f>Table2[[#This Row],[Discussion]]/Table2[[#This Row],[TOTAL]]</f>
        <v>9.0909090909090912E-2</v>
      </c>
      <c r="W5">
        <f>Table2[[#This Row],[Figure]]/Table2[[#This Row],[TOTAL]]</f>
        <v>0</v>
      </c>
      <c r="X5">
        <f>Table2[[#This Row],[Introduction]]/Table2[[#This Row],[TOTAL]]</f>
        <v>4.5454545454545456E-2</v>
      </c>
      <c r="Y5">
        <f>Table2[[#This Row],[Methods]]/Table2[[#This Row],[TOTAL]]</f>
        <v>4.5454545454545456E-2</v>
      </c>
      <c r="Z5">
        <f>Table2[[#This Row],[Results]]/Table2[[#This Row],[TOTAL]]</f>
        <v>0.54545454545454541</v>
      </c>
      <c r="AA5">
        <f>Table2[[#This Row],[Supplementary material]]/Table2[[#This Row],[TOTAL]]</f>
        <v>0</v>
      </c>
      <c r="AB5">
        <f>Table2[[#This Row],[Title]]/Table2[[#This Row],[TOTAL]]</f>
        <v>0</v>
      </c>
      <c r="AC5" s="2">
        <f>SUM(Table24[[#This Row],[Abstract]:[Title]])</f>
        <v>1</v>
      </c>
    </row>
    <row r="6" spans="1:29" x14ac:dyDescent="0.2">
      <c r="A6" t="s">
        <v>631</v>
      </c>
      <c r="B6">
        <v>0</v>
      </c>
      <c r="C6">
        <v>0</v>
      </c>
      <c r="D6">
        <v>0</v>
      </c>
      <c r="E6">
        <v>0</v>
      </c>
      <c r="F6">
        <v>0</v>
      </c>
      <c r="G6">
        <v>2</v>
      </c>
      <c r="H6">
        <v>0</v>
      </c>
      <c r="I6">
        <v>0</v>
      </c>
      <c r="J6">
        <v>3</v>
      </c>
      <c r="K6">
        <v>1</v>
      </c>
      <c r="L6">
        <v>0</v>
      </c>
      <c r="M6">
        <v>0</v>
      </c>
      <c r="N6" s="2">
        <f>SUM(Table2[[#This Row],[Abstract]:[Title]])</f>
        <v>6</v>
      </c>
      <c r="P6" t="s">
        <v>631</v>
      </c>
      <c r="Q6">
        <f>Table2[[#This Row],[Abstract]]/Table2[[#This Row],[TOTAL]]</f>
        <v>0</v>
      </c>
      <c r="R6">
        <f>Table2[[#This Row],[Acknowledgments]]/Table2[[#This Row],[TOTAL]]</f>
        <v>0</v>
      </c>
      <c r="S6">
        <f>Table2[[#This Row],[Article]]/Table2[[#This Row],[TOTAL]]</f>
        <v>0</v>
      </c>
      <c r="T6">
        <f>Table2[[#This Row],[Case study]]/Table2[[#This Row],[TOTAL]]</f>
        <v>0</v>
      </c>
      <c r="U6">
        <f>Table2[[#This Row],[Conclusion]]/Table2[[#This Row],[TOTAL]]</f>
        <v>0</v>
      </c>
      <c r="V6">
        <f>Table2[[#This Row],[Discussion]]/Table2[[#This Row],[TOTAL]]</f>
        <v>0.33333333333333331</v>
      </c>
      <c r="W6">
        <f>Table2[[#This Row],[Figure]]/Table2[[#This Row],[TOTAL]]</f>
        <v>0</v>
      </c>
      <c r="X6">
        <f>Table2[[#This Row],[Introduction]]/Table2[[#This Row],[TOTAL]]</f>
        <v>0</v>
      </c>
      <c r="Y6">
        <f>Table2[[#This Row],[Methods]]/Table2[[#This Row],[TOTAL]]</f>
        <v>0.5</v>
      </c>
      <c r="Z6">
        <f>Table2[[#This Row],[Results]]/Table2[[#This Row],[TOTAL]]</f>
        <v>0.16666666666666666</v>
      </c>
      <c r="AA6">
        <f>Table2[[#This Row],[Supplementary material]]/Table2[[#This Row],[TOTAL]]</f>
        <v>0</v>
      </c>
      <c r="AB6">
        <f>Table2[[#This Row],[Title]]/Table2[[#This Row],[TOTAL]]</f>
        <v>0</v>
      </c>
      <c r="AC6" s="2">
        <f>SUM(Table24[[#This Row],[Abstract]:[Title]])</f>
        <v>0.99999999999999989</v>
      </c>
    </row>
    <row r="7" spans="1:29" x14ac:dyDescent="0.2">
      <c r="A7" t="s">
        <v>6013</v>
      </c>
      <c r="B7">
        <v>0</v>
      </c>
      <c r="C7">
        <v>0</v>
      </c>
      <c r="D7">
        <v>0</v>
      </c>
      <c r="E7">
        <v>0</v>
      </c>
      <c r="F7">
        <v>0</v>
      </c>
      <c r="G7">
        <v>0</v>
      </c>
      <c r="H7">
        <v>0</v>
      </c>
      <c r="I7">
        <v>0</v>
      </c>
      <c r="J7">
        <v>1</v>
      </c>
      <c r="K7">
        <v>0</v>
      </c>
      <c r="L7">
        <v>0</v>
      </c>
      <c r="M7">
        <v>0</v>
      </c>
      <c r="N7" s="2">
        <f>SUM(Table2[[#This Row],[Abstract]:[Title]])</f>
        <v>1</v>
      </c>
      <c r="P7" t="s">
        <v>6013</v>
      </c>
      <c r="Q7">
        <f>Table2[[#This Row],[Abstract]]/Table2[[#This Row],[TOTAL]]</f>
        <v>0</v>
      </c>
      <c r="R7">
        <f>Table2[[#This Row],[Acknowledgments]]/Table2[[#This Row],[TOTAL]]</f>
        <v>0</v>
      </c>
      <c r="S7">
        <f>Table2[[#This Row],[Article]]/Table2[[#This Row],[TOTAL]]</f>
        <v>0</v>
      </c>
      <c r="T7">
        <f>Table2[[#This Row],[Case study]]/Table2[[#This Row],[TOTAL]]</f>
        <v>0</v>
      </c>
      <c r="U7">
        <f>Table2[[#This Row],[Conclusion]]/Table2[[#This Row],[TOTAL]]</f>
        <v>0</v>
      </c>
      <c r="V7">
        <f>Table2[[#This Row],[Discussion]]/Table2[[#This Row],[TOTAL]]</f>
        <v>0</v>
      </c>
      <c r="W7">
        <f>Table2[[#This Row],[Figure]]/Table2[[#This Row],[TOTAL]]</f>
        <v>0</v>
      </c>
      <c r="X7">
        <f>Table2[[#This Row],[Introduction]]/Table2[[#This Row],[TOTAL]]</f>
        <v>0</v>
      </c>
      <c r="Y7">
        <f>Table2[[#This Row],[Methods]]/Table2[[#This Row],[TOTAL]]</f>
        <v>1</v>
      </c>
      <c r="Z7">
        <f>Table2[[#This Row],[Results]]/Table2[[#This Row],[TOTAL]]</f>
        <v>0</v>
      </c>
      <c r="AA7">
        <f>Table2[[#This Row],[Supplementary material]]/Table2[[#This Row],[TOTAL]]</f>
        <v>0</v>
      </c>
      <c r="AB7">
        <f>Table2[[#This Row],[Title]]/Table2[[#This Row],[TOTAL]]</f>
        <v>0</v>
      </c>
      <c r="AC7" s="2">
        <f>SUM(Table24[[#This Row],[Abstract]:[Title]])</f>
        <v>1</v>
      </c>
    </row>
    <row r="8" spans="1:29" x14ac:dyDescent="0.2">
      <c r="A8" t="s">
        <v>3058</v>
      </c>
      <c r="B8">
        <v>0</v>
      </c>
      <c r="C8">
        <v>0</v>
      </c>
      <c r="D8">
        <v>0</v>
      </c>
      <c r="E8">
        <v>0</v>
      </c>
      <c r="F8">
        <v>0</v>
      </c>
      <c r="G8">
        <v>0</v>
      </c>
      <c r="H8">
        <v>0</v>
      </c>
      <c r="I8">
        <v>0</v>
      </c>
      <c r="J8">
        <v>0</v>
      </c>
      <c r="K8">
        <v>2</v>
      </c>
      <c r="L8">
        <v>0</v>
      </c>
      <c r="M8">
        <v>0</v>
      </c>
      <c r="N8" s="2">
        <f>SUM(Table2[[#This Row],[Abstract]:[Title]])</f>
        <v>2</v>
      </c>
      <c r="P8" t="s">
        <v>3058</v>
      </c>
      <c r="Q8">
        <f>Table2[[#This Row],[Abstract]]/Table2[[#This Row],[TOTAL]]</f>
        <v>0</v>
      </c>
      <c r="R8">
        <f>Table2[[#This Row],[Acknowledgments]]/Table2[[#This Row],[TOTAL]]</f>
        <v>0</v>
      </c>
      <c r="S8">
        <f>Table2[[#This Row],[Article]]/Table2[[#This Row],[TOTAL]]</f>
        <v>0</v>
      </c>
      <c r="T8">
        <f>Table2[[#This Row],[Case study]]/Table2[[#This Row],[TOTAL]]</f>
        <v>0</v>
      </c>
      <c r="U8">
        <f>Table2[[#This Row],[Conclusion]]/Table2[[#This Row],[TOTAL]]</f>
        <v>0</v>
      </c>
      <c r="V8">
        <f>Table2[[#This Row],[Discussion]]/Table2[[#This Row],[TOTAL]]</f>
        <v>0</v>
      </c>
      <c r="W8">
        <f>Table2[[#This Row],[Figure]]/Table2[[#This Row],[TOTAL]]</f>
        <v>0</v>
      </c>
      <c r="X8">
        <f>Table2[[#This Row],[Introduction]]/Table2[[#This Row],[TOTAL]]</f>
        <v>0</v>
      </c>
      <c r="Y8">
        <f>Table2[[#This Row],[Methods]]/Table2[[#This Row],[TOTAL]]</f>
        <v>0</v>
      </c>
      <c r="Z8">
        <f>Table2[[#This Row],[Results]]/Table2[[#This Row],[TOTAL]]</f>
        <v>1</v>
      </c>
      <c r="AA8">
        <f>Table2[[#This Row],[Supplementary material]]/Table2[[#This Row],[TOTAL]]</f>
        <v>0</v>
      </c>
      <c r="AB8">
        <f>Table2[[#This Row],[Title]]/Table2[[#This Row],[TOTAL]]</f>
        <v>0</v>
      </c>
      <c r="AC8" s="2">
        <f>SUM(Table24[[#This Row],[Abstract]:[Title]])</f>
        <v>1</v>
      </c>
    </row>
    <row r="9" spans="1:29" x14ac:dyDescent="0.2">
      <c r="A9" t="s">
        <v>164</v>
      </c>
      <c r="B9">
        <v>1</v>
      </c>
      <c r="C9">
        <v>0</v>
      </c>
      <c r="D9">
        <v>0</v>
      </c>
      <c r="E9">
        <v>0</v>
      </c>
      <c r="F9">
        <v>0</v>
      </c>
      <c r="G9">
        <v>0</v>
      </c>
      <c r="H9">
        <v>0</v>
      </c>
      <c r="I9">
        <v>0</v>
      </c>
      <c r="J9">
        <v>1</v>
      </c>
      <c r="K9">
        <v>2</v>
      </c>
      <c r="L9">
        <v>0</v>
      </c>
      <c r="M9">
        <v>0</v>
      </c>
      <c r="N9" s="2">
        <f>SUM(Table2[[#This Row],[Abstract]:[Title]])</f>
        <v>4</v>
      </c>
      <c r="P9" t="s">
        <v>164</v>
      </c>
      <c r="Q9">
        <f>Table2[[#This Row],[Abstract]]/Table2[[#This Row],[TOTAL]]</f>
        <v>0.25</v>
      </c>
      <c r="R9">
        <f>Table2[[#This Row],[Acknowledgments]]/Table2[[#This Row],[TOTAL]]</f>
        <v>0</v>
      </c>
      <c r="S9">
        <f>Table2[[#This Row],[Article]]/Table2[[#This Row],[TOTAL]]</f>
        <v>0</v>
      </c>
      <c r="T9">
        <f>Table2[[#This Row],[Case study]]/Table2[[#This Row],[TOTAL]]</f>
        <v>0</v>
      </c>
      <c r="U9">
        <f>Table2[[#This Row],[Conclusion]]/Table2[[#This Row],[TOTAL]]</f>
        <v>0</v>
      </c>
      <c r="V9">
        <f>Table2[[#This Row],[Discussion]]/Table2[[#This Row],[TOTAL]]</f>
        <v>0</v>
      </c>
      <c r="W9">
        <f>Table2[[#This Row],[Figure]]/Table2[[#This Row],[TOTAL]]</f>
        <v>0</v>
      </c>
      <c r="X9">
        <f>Table2[[#This Row],[Introduction]]/Table2[[#This Row],[TOTAL]]</f>
        <v>0</v>
      </c>
      <c r="Y9">
        <f>Table2[[#This Row],[Methods]]/Table2[[#This Row],[TOTAL]]</f>
        <v>0.25</v>
      </c>
      <c r="Z9">
        <f>Table2[[#This Row],[Results]]/Table2[[#This Row],[TOTAL]]</f>
        <v>0.5</v>
      </c>
      <c r="AA9">
        <f>Table2[[#This Row],[Supplementary material]]/Table2[[#This Row],[TOTAL]]</f>
        <v>0</v>
      </c>
      <c r="AB9">
        <f>Table2[[#This Row],[Title]]/Table2[[#This Row],[TOTAL]]</f>
        <v>0</v>
      </c>
      <c r="AC9" s="2">
        <f>SUM(Table24[[#This Row],[Abstract]:[Title]])</f>
        <v>1</v>
      </c>
    </row>
    <row r="10" spans="1:29" x14ac:dyDescent="0.2">
      <c r="A10" t="s">
        <v>5483</v>
      </c>
      <c r="B10">
        <v>0</v>
      </c>
      <c r="C10">
        <v>0</v>
      </c>
      <c r="D10">
        <v>0</v>
      </c>
      <c r="E10">
        <v>0</v>
      </c>
      <c r="F10">
        <v>0</v>
      </c>
      <c r="G10">
        <v>0</v>
      </c>
      <c r="H10">
        <v>0</v>
      </c>
      <c r="I10">
        <v>0</v>
      </c>
      <c r="J10">
        <v>1</v>
      </c>
      <c r="K10">
        <v>0</v>
      </c>
      <c r="L10">
        <v>0</v>
      </c>
      <c r="M10">
        <v>0</v>
      </c>
      <c r="N10" s="2">
        <f>SUM(Table2[[#This Row],[Abstract]:[Title]])</f>
        <v>1</v>
      </c>
      <c r="P10" t="s">
        <v>5483</v>
      </c>
      <c r="Q10">
        <f>Table2[[#This Row],[Abstract]]/Table2[[#This Row],[TOTAL]]</f>
        <v>0</v>
      </c>
      <c r="R10">
        <f>Table2[[#This Row],[Acknowledgments]]/Table2[[#This Row],[TOTAL]]</f>
        <v>0</v>
      </c>
      <c r="S10">
        <f>Table2[[#This Row],[Article]]/Table2[[#This Row],[TOTAL]]</f>
        <v>0</v>
      </c>
      <c r="T10">
        <f>Table2[[#This Row],[Case study]]/Table2[[#This Row],[TOTAL]]</f>
        <v>0</v>
      </c>
      <c r="U10">
        <f>Table2[[#This Row],[Conclusion]]/Table2[[#This Row],[TOTAL]]</f>
        <v>0</v>
      </c>
      <c r="V10">
        <f>Table2[[#This Row],[Discussion]]/Table2[[#This Row],[TOTAL]]</f>
        <v>0</v>
      </c>
      <c r="W10">
        <f>Table2[[#This Row],[Figure]]/Table2[[#This Row],[TOTAL]]</f>
        <v>0</v>
      </c>
      <c r="X10">
        <f>Table2[[#This Row],[Introduction]]/Table2[[#This Row],[TOTAL]]</f>
        <v>0</v>
      </c>
      <c r="Y10">
        <f>Table2[[#This Row],[Methods]]/Table2[[#This Row],[TOTAL]]</f>
        <v>1</v>
      </c>
      <c r="Z10">
        <f>Table2[[#This Row],[Results]]/Table2[[#This Row],[TOTAL]]</f>
        <v>0</v>
      </c>
      <c r="AA10">
        <f>Table2[[#This Row],[Supplementary material]]/Table2[[#This Row],[TOTAL]]</f>
        <v>0</v>
      </c>
      <c r="AB10">
        <f>Table2[[#This Row],[Title]]/Table2[[#This Row],[TOTAL]]</f>
        <v>0</v>
      </c>
      <c r="AC10" s="2">
        <f>SUM(Table24[[#This Row],[Abstract]:[Title]])</f>
        <v>1</v>
      </c>
    </row>
    <row r="11" spans="1:29" x14ac:dyDescent="0.2">
      <c r="A11" t="s">
        <v>5459</v>
      </c>
      <c r="B11">
        <v>0</v>
      </c>
      <c r="C11">
        <v>0</v>
      </c>
      <c r="D11">
        <v>0</v>
      </c>
      <c r="E11">
        <v>0</v>
      </c>
      <c r="F11">
        <v>0</v>
      </c>
      <c r="G11">
        <v>1</v>
      </c>
      <c r="H11">
        <v>3</v>
      </c>
      <c r="I11">
        <v>0</v>
      </c>
      <c r="J11">
        <v>0</v>
      </c>
      <c r="K11">
        <v>1</v>
      </c>
      <c r="L11">
        <v>0</v>
      </c>
      <c r="M11">
        <v>0</v>
      </c>
      <c r="N11" s="2">
        <f>SUM(Table2[[#This Row],[Abstract]:[Title]])</f>
        <v>5</v>
      </c>
      <c r="P11" t="s">
        <v>5459</v>
      </c>
      <c r="Q11">
        <f>Table2[[#This Row],[Abstract]]/Table2[[#This Row],[TOTAL]]</f>
        <v>0</v>
      </c>
      <c r="R11">
        <f>Table2[[#This Row],[Acknowledgments]]/Table2[[#This Row],[TOTAL]]</f>
        <v>0</v>
      </c>
      <c r="S11">
        <f>Table2[[#This Row],[Article]]/Table2[[#This Row],[TOTAL]]</f>
        <v>0</v>
      </c>
      <c r="T11">
        <f>Table2[[#This Row],[Case study]]/Table2[[#This Row],[TOTAL]]</f>
        <v>0</v>
      </c>
      <c r="U11">
        <f>Table2[[#This Row],[Conclusion]]/Table2[[#This Row],[TOTAL]]</f>
        <v>0</v>
      </c>
      <c r="V11">
        <f>Table2[[#This Row],[Discussion]]/Table2[[#This Row],[TOTAL]]</f>
        <v>0.2</v>
      </c>
      <c r="W11">
        <f>Table2[[#This Row],[Figure]]/Table2[[#This Row],[TOTAL]]</f>
        <v>0.6</v>
      </c>
      <c r="X11">
        <f>Table2[[#This Row],[Introduction]]/Table2[[#This Row],[TOTAL]]</f>
        <v>0</v>
      </c>
      <c r="Y11">
        <f>Table2[[#This Row],[Methods]]/Table2[[#This Row],[TOTAL]]</f>
        <v>0</v>
      </c>
      <c r="Z11">
        <f>Table2[[#This Row],[Results]]/Table2[[#This Row],[TOTAL]]</f>
        <v>0.2</v>
      </c>
      <c r="AA11">
        <f>Table2[[#This Row],[Supplementary material]]/Table2[[#This Row],[TOTAL]]</f>
        <v>0</v>
      </c>
      <c r="AB11">
        <f>Table2[[#This Row],[Title]]/Table2[[#This Row],[TOTAL]]</f>
        <v>0</v>
      </c>
      <c r="AC11" s="2">
        <f>SUM(Table24[[#This Row],[Abstract]:[Title]])</f>
        <v>1</v>
      </c>
    </row>
    <row r="12" spans="1:29" x14ac:dyDescent="0.2">
      <c r="A12" t="s">
        <v>3392</v>
      </c>
      <c r="B12">
        <v>0</v>
      </c>
      <c r="C12">
        <v>0</v>
      </c>
      <c r="D12">
        <v>1</v>
      </c>
      <c r="E12">
        <v>0</v>
      </c>
      <c r="F12">
        <v>0</v>
      </c>
      <c r="G12">
        <v>0</v>
      </c>
      <c r="H12">
        <v>0</v>
      </c>
      <c r="I12">
        <v>0</v>
      </c>
      <c r="J12">
        <v>1</v>
      </c>
      <c r="K12">
        <v>0</v>
      </c>
      <c r="L12">
        <v>0</v>
      </c>
      <c r="M12">
        <v>0</v>
      </c>
      <c r="N12" s="2">
        <f>SUM(Table2[[#This Row],[Abstract]:[Title]])</f>
        <v>2</v>
      </c>
      <c r="P12" t="s">
        <v>3392</v>
      </c>
      <c r="Q12">
        <f>Table2[[#This Row],[Abstract]]/Table2[[#This Row],[TOTAL]]</f>
        <v>0</v>
      </c>
      <c r="R12">
        <f>Table2[[#This Row],[Acknowledgments]]/Table2[[#This Row],[TOTAL]]</f>
        <v>0</v>
      </c>
      <c r="S12">
        <f>Table2[[#This Row],[Article]]/Table2[[#This Row],[TOTAL]]</f>
        <v>0.5</v>
      </c>
      <c r="T12">
        <f>Table2[[#This Row],[Case study]]/Table2[[#This Row],[TOTAL]]</f>
        <v>0</v>
      </c>
      <c r="U12">
        <f>Table2[[#This Row],[Conclusion]]/Table2[[#This Row],[TOTAL]]</f>
        <v>0</v>
      </c>
      <c r="V12">
        <f>Table2[[#This Row],[Discussion]]/Table2[[#This Row],[TOTAL]]</f>
        <v>0</v>
      </c>
      <c r="W12">
        <f>Table2[[#This Row],[Figure]]/Table2[[#This Row],[TOTAL]]</f>
        <v>0</v>
      </c>
      <c r="X12">
        <f>Table2[[#This Row],[Introduction]]/Table2[[#This Row],[TOTAL]]</f>
        <v>0</v>
      </c>
      <c r="Y12">
        <f>Table2[[#This Row],[Methods]]/Table2[[#This Row],[TOTAL]]</f>
        <v>0.5</v>
      </c>
      <c r="Z12">
        <f>Table2[[#This Row],[Results]]/Table2[[#This Row],[TOTAL]]</f>
        <v>0</v>
      </c>
      <c r="AA12">
        <f>Table2[[#This Row],[Supplementary material]]/Table2[[#This Row],[TOTAL]]</f>
        <v>0</v>
      </c>
      <c r="AB12">
        <f>Table2[[#This Row],[Title]]/Table2[[#This Row],[TOTAL]]</f>
        <v>0</v>
      </c>
      <c r="AC12" s="2">
        <f>SUM(Table24[[#This Row],[Abstract]:[Title]])</f>
        <v>1</v>
      </c>
    </row>
    <row r="13" spans="1:29" x14ac:dyDescent="0.2">
      <c r="A13" t="s">
        <v>2389</v>
      </c>
      <c r="B13">
        <v>0</v>
      </c>
      <c r="C13">
        <v>0</v>
      </c>
      <c r="D13">
        <v>0</v>
      </c>
      <c r="E13">
        <v>0</v>
      </c>
      <c r="F13">
        <v>0</v>
      </c>
      <c r="G13">
        <v>0</v>
      </c>
      <c r="H13">
        <v>0</v>
      </c>
      <c r="I13">
        <v>0</v>
      </c>
      <c r="J13">
        <v>0</v>
      </c>
      <c r="K13">
        <v>1</v>
      </c>
      <c r="L13">
        <v>0</v>
      </c>
      <c r="M13">
        <v>0</v>
      </c>
      <c r="N13" s="2">
        <f>SUM(Table2[[#This Row],[Abstract]:[Title]])</f>
        <v>1</v>
      </c>
      <c r="P13" t="s">
        <v>2389</v>
      </c>
      <c r="Q13">
        <f>Table2[[#This Row],[Abstract]]/Table2[[#This Row],[TOTAL]]</f>
        <v>0</v>
      </c>
      <c r="R13">
        <f>Table2[[#This Row],[Acknowledgments]]/Table2[[#This Row],[TOTAL]]</f>
        <v>0</v>
      </c>
      <c r="S13">
        <f>Table2[[#This Row],[Article]]/Table2[[#This Row],[TOTAL]]</f>
        <v>0</v>
      </c>
      <c r="T13">
        <f>Table2[[#This Row],[Case study]]/Table2[[#This Row],[TOTAL]]</f>
        <v>0</v>
      </c>
      <c r="U13">
        <f>Table2[[#This Row],[Conclusion]]/Table2[[#This Row],[TOTAL]]</f>
        <v>0</v>
      </c>
      <c r="V13">
        <f>Table2[[#This Row],[Discussion]]/Table2[[#This Row],[TOTAL]]</f>
        <v>0</v>
      </c>
      <c r="W13">
        <f>Table2[[#This Row],[Figure]]/Table2[[#This Row],[TOTAL]]</f>
        <v>0</v>
      </c>
      <c r="X13">
        <f>Table2[[#This Row],[Introduction]]/Table2[[#This Row],[TOTAL]]</f>
        <v>0</v>
      </c>
      <c r="Y13">
        <f>Table2[[#This Row],[Methods]]/Table2[[#This Row],[TOTAL]]</f>
        <v>0</v>
      </c>
      <c r="Z13">
        <f>Table2[[#This Row],[Results]]/Table2[[#This Row],[TOTAL]]</f>
        <v>1</v>
      </c>
      <c r="AA13">
        <f>Table2[[#This Row],[Supplementary material]]/Table2[[#This Row],[TOTAL]]</f>
        <v>0</v>
      </c>
      <c r="AB13">
        <f>Table2[[#This Row],[Title]]/Table2[[#This Row],[TOTAL]]</f>
        <v>0</v>
      </c>
      <c r="AC13" s="2">
        <f>SUM(Table24[[#This Row],[Abstract]:[Title]])</f>
        <v>1</v>
      </c>
    </row>
    <row r="14" spans="1:29" x14ac:dyDescent="0.2">
      <c r="A14" t="s">
        <v>2729</v>
      </c>
      <c r="B14">
        <v>0</v>
      </c>
      <c r="C14">
        <v>0</v>
      </c>
      <c r="D14">
        <v>1</v>
      </c>
      <c r="E14">
        <v>0</v>
      </c>
      <c r="F14">
        <v>0</v>
      </c>
      <c r="G14">
        <v>0</v>
      </c>
      <c r="H14">
        <v>0</v>
      </c>
      <c r="I14">
        <v>0</v>
      </c>
      <c r="J14">
        <v>0</v>
      </c>
      <c r="K14">
        <v>0</v>
      </c>
      <c r="L14">
        <v>0</v>
      </c>
      <c r="M14">
        <v>0</v>
      </c>
      <c r="N14" s="2">
        <f>SUM(Table2[[#This Row],[Abstract]:[Title]])</f>
        <v>1</v>
      </c>
      <c r="P14" t="s">
        <v>2729</v>
      </c>
      <c r="Q14">
        <f>Table2[[#This Row],[Abstract]]/Table2[[#This Row],[TOTAL]]</f>
        <v>0</v>
      </c>
      <c r="R14">
        <f>Table2[[#This Row],[Acknowledgments]]/Table2[[#This Row],[TOTAL]]</f>
        <v>0</v>
      </c>
      <c r="S14">
        <f>Table2[[#This Row],[Article]]/Table2[[#This Row],[TOTAL]]</f>
        <v>1</v>
      </c>
      <c r="T14">
        <f>Table2[[#This Row],[Case study]]/Table2[[#This Row],[TOTAL]]</f>
        <v>0</v>
      </c>
      <c r="U14">
        <f>Table2[[#This Row],[Conclusion]]/Table2[[#This Row],[TOTAL]]</f>
        <v>0</v>
      </c>
      <c r="V14">
        <f>Table2[[#This Row],[Discussion]]/Table2[[#This Row],[TOTAL]]</f>
        <v>0</v>
      </c>
      <c r="W14">
        <f>Table2[[#This Row],[Figure]]/Table2[[#This Row],[TOTAL]]</f>
        <v>0</v>
      </c>
      <c r="X14">
        <f>Table2[[#This Row],[Introduction]]/Table2[[#This Row],[TOTAL]]</f>
        <v>0</v>
      </c>
      <c r="Y14">
        <f>Table2[[#This Row],[Methods]]/Table2[[#This Row],[TOTAL]]</f>
        <v>0</v>
      </c>
      <c r="Z14">
        <f>Table2[[#This Row],[Results]]/Table2[[#This Row],[TOTAL]]</f>
        <v>0</v>
      </c>
      <c r="AA14">
        <f>Table2[[#This Row],[Supplementary material]]/Table2[[#This Row],[TOTAL]]</f>
        <v>0</v>
      </c>
      <c r="AB14">
        <f>Table2[[#This Row],[Title]]/Table2[[#This Row],[TOTAL]]</f>
        <v>0</v>
      </c>
      <c r="AC14" s="2">
        <f>SUM(Table24[[#This Row],[Abstract]:[Title]])</f>
        <v>1</v>
      </c>
    </row>
    <row r="15" spans="1:29" x14ac:dyDescent="0.2">
      <c r="A15" t="s">
        <v>828</v>
      </c>
      <c r="B15">
        <v>0</v>
      </c>
      <c r="C15">
        <v>0</v>
      </c>
      <c r="D15">
        <v>0</v>
      </c>
      <c r="E15">
        <v>0</v>
      </c>
      <c r="F15">
        <v>0</v>
      </c>
      <c r="G15">
        <v>0</v>
      </c>
      <c r="H15">
        <v>0</v>
      </c>
      <c r="I15">
        <v>0</v>
      </c>
      <c r="J15">
        <v>1</v>
      </c>
      <c r="K15">
        <v>0</v>
      </c>
      <c r="L15">
        <v>0</v>
      </c>
      <c r="M15">
        <v>0</v>
      </c>
      <c r="N15" s="2">
        <f>SUM(Table2[[#This Row],[Abstract]:[Title]])</f>
        <v>1</v>
      </c>
      <c r="P15" t="s">
        <v>828</v>
      </c>
      <c r="Q15">
        <f>Table2[[#This Row],[Abstract]]/Table2[[#This Row],[TOTAL]]</f>
        <v>0</v>
      </c>
      <c r="R15">
        <f>Table2[[#This Row],[Acknowledgments]]/Table2[[#This Row],[TOTAL]]</f>
        <v>0</v>
      </c>
      <c r="S15">
        <f>Table2[[#This Row],[Article]]/Table2[[#This Row],[TOTAL]]</f>
        <v>0</v>
      </c>
      <c r="T15">
        <f>Table2[[#This Row],[Case study]]/Table2[[#This Row],[TOTAL]]</f>
        <v>0</v>
      </c>
      <c r="U15">
        <f>Table2[[#This Row],[Conclusion]]/Table2[[#This Row],[TOTAL]]</f>
        <v>0</v>
      </c>
      <c r="V15">
        <f>Table2[[#This Row],[Discussion]]/Table2[[#This Row],[TOTAL]]</f>
        <v>0</v>
      </c>
      <c r="W15">
        <f>Table2[[#This Row],[Figure]]/Table2[[#This Row],[TOTAL]]</f>
        <v>0</v>
      </c>
      <c r="X15">
        <f>Table2[[#This Row],[Introduction]]/Table2[[#This Row],[TOTAL]]</f>
        <v>0</v>
      </c>
      <c r="Y15">
        <f>Table2[[#This Row],[Methods]]/Table2[[#This Row],[TOTAL]]</f>
        <v>1</v>
      </c>
      <c r="Z15">
        <f>Table2[[#This Row],[Results]]/Table2[[#This Row],[TOTAL]]</f>
        <v>0</v>
      </c>
      <c r="AA15">
        <f>Table2[[#This Row],[Supplementary material]]/Table2[[#This Row],[TOTAL]]</f>
        <v>0</v>
      </c>
      <c r="AB15">
        <f>Table2[[#This Row],[Title]]/Table2[[#This Row],[TOTAL]]</f>
        <v>0</v>
      </c>
      <c r="AC15" s="2">
        <f>SUM(Table24[[#This Row],[Abstract]:[Title]])</f>
        <v>1</v>
      </c>
    </row>
    <row r="16" spans="1:29" x14ac:dyDescent="0.2">
      <c r="A16" t="s">
        <v>3084</v>
      </c>
      <c r="B16">
        <v>0</v>
      </c>
      <c r="C16">
        <v>0</v>
      </c>
      <c r="D16">
        <v>0</v>
      </c>
      <c r="E16">
        <v>0</v>
      </c>
      <c r="F16">
        <v>0</v>
      </c>
      <c r="G16">
        <v>0</v>
      </c>
      <c r="H16">
        <v>0</v>
      </c>
      <c r="I16">
        <v>0</v>
      </c>
      <c r="J16">
        <v>1</v>
      </c>
      <c r="K16">
        <v>0</v>
      </c>
      <c r="L16">
        <v>0</v>
      </c>
      <c r="M16">
        <v>0</v>
      </c>
      <c r="N16" s="2">
        <f>SUM(Table2[[#This Row],[Abstract]:[Title]])</f>
        <v>1</v>
      </c>
      <c r="P16" t="s">
        <v>3084</v>
      </c>
      <c r="Q16">
        <f>Table2[[#This Row],[Abstract]]/Table2[[#This Row],[TOTAL]]</f>
        <v>0</v>
      </c>
      <c r="R16">
        <f>Table2[[#This Row],[Acknowledgments]]/Table2[[#This Row],[TOTAL]]</f>
        <v>0</v>
      </c>
      <c r="S16">
        <f>Table2[[#This Row],[Article]]/Table2[[#This Row],[TOTAL]]</f>
        <v>0</v>
      </c>
      <c r="T16">
        <f>Table2[[#This Row],[Case study]]/Table2[[#This Row],[TOTAL]]</f>
        <v>0</v>
      </c>
      <c r="U16">
        <f>Table2[[#This Row],[Conclusion]]/Table2[[#This Row],[TOTAL]]</f>
        <v>0</v>
      </c>
      <c r="V16">
        <f>Table2[[#This Row],[Discussion]]/Table2[[#This Row],[TOTAL]]</f>
        <v>0</v>
      </c>
      <c r="W16">
        <f>Table2[[#This Row],[Figure]]/Table2[[#This Row],[TOTAL]]</f>
        <v>0</v>
      </c>
      <c r="X16">
        <f>Table2[[#This Row],[Introduction]]/Table2[[#This Row],[TOTAL]]</f>
        <v>0</v>
      </c>
      <c r="Y16">
        <f>Table2[[#This Row],[Methods]]/Table2[[#This Row],[TOTAL]]</f>
        <v>1</v>
      </c>
      <c r="Z16">
        <f>Table2[[#This Row],[Results]]/Table2[[#This Row],[TOTAL]]</f>
        <v>0</v>
      </c>
      <c r="AA16">
        <f>Table2[[#This Row],[Supplementary material]]/Table2[[#This Row],[TOTAL]]</f>
        <v>0</v>
      </c>
      <c r="AB16">
        <f>Table2[[#This Row],[Title]]/Table2[[#This Row],[TOTAL]]</f>
        <v>0</v>
      </c>
      <c r="AC16" s="2">
        <f>SUM(Table24[[#This Row],[Abstract]:[Title]])</f>
        <v>1</v>
      </c>
    </row>
    <row r="17" spans="1:29" x14ac:dyDescent="0.2">
      <c r="A17" t="s">
        <v>1312</v>
      </c>
      <c r="B17">
        <v>0</v>
      </c>
      <c r="C17">
        <v>0</v>
      </c>
      <c r="D17">
        <v>1</v>
      </c>
      <c r="E17">
        <v>0</v>
      </c>
      <c r="F17">
        <v>0</v>
      </c>
      <c r="G17">
        <v>0</v>
      </c>
      <c r="H17">
        <v>0</v>
      </c>
      <c r="I17">
        <v>0</v>
      </c>
      <c r="J17">
        <v>1</v>
      </c>
      <c r="K17">
        <v>0</v>
      </c>
      <c r="L17">
        <v>0</v>
      </c>
      <c r="M17">
        <v>0</v>
      </c>
      <c r="N17" s="2">
        <f>SUM(Table2[[#This Row],[Abstract]:[Title]])</f>
        <v>2</v>
      </c>
      <c r="P17" t="s">
        <v>1312</v>
      </c>
      <c r="Q17">
        <f>Table2[[#This Row],[Abstract]]/Table2[[#This Row],[TOTAL]]</f>
        <v>0</v>
      </c>
      <c r="R17">
        <f>Table2[[#This Row],[Acknowledgments]]/Table2[[#This Row],[TOTAL]]</f>
        <v>0</v>
      </c>
      <c r="S17">
        <f>Table2[[#This Row],[Article]]/Table2[[#This Row],[TOTAL]]</f>
        <v>0.5</v>
      </c>
      <c r="T17">
        <f>Table2[[#This Row],[Case study]]/Table2[[#This Row],[TOTAL]]</f>
        <v>0</v>
      </c>
      <c r="U17">
        <f>Table2[[#This Row],[Conclusion]]/Table2[[#This Row],[TOTAL]]</f>
        <v>0</v>
      </c>
      <c r="V17">
        <f>Table2[[#This Row],[Discussion]]/Table2[[#This Row],[TOTAL]]</f>
        <v>0</v>
      </c>
      <c r="W17">
        <f>Table2[[#This Row],[Figure]]/Table2[[#This Row],[TOTAL]]</f>
        <v>0</v>
      </c>
      <c r="X17">
        <f>Table2[[#This Row],[Introduction]]/Table2[[#This Row],[TOTAL]]</f>
        <v>0</v>
      </c>
      <c r="Y17">
        <f>Table2[[#This Row],[Methods]]/Table2[[#This Row],[TOTAL]]</f>
        <v>0.5</v>
      </c>
      <c r="Z17">
        <f>Table2[[#This Row],[Results]]/Table2[[#This Row],[TOTAL]]</f>
        <v>0</v>
      </c>
      <c r="AA17">
        <f>Table2[[#This Row],[Supplementary material]]/Table2[[#This Row],[TOTAL]]</f>
        <v>0</v>
      </c>
      <c r="AB17">
        <f>Table2[[#This Row],[Title]]/Table2[[#This Row],[TOTAL]]</f>
        <v>0</v>
      </c>
      <c r="AC17" s="2">
        <f>SUM(Table24[[#This Row],[Abstract]:[Title]])</f>
        <v>1</v>
      </c>
    </row>
    <row r="18" spans="1:29" x14ac:dyDescent="0.2">
      <c r="A18" t="s">
        <v>6498</v>
      </c>
      <c r="B18">
        <v>3</v>
      </c>
      <c r="C18">
        <v>0</v>
      </c>
      <c r="D18">
        <v>0</v>
      </c>
      <c r="E18">
        <v>0</v>
      </c>
      <c r="F18">
        <v>0</v>
      </c>
      <c r="G18">
        <v>3</v>
      </c>
      <c r="H18">
        <v>0</v>
      </c>
      <c r="I18">
        <v>1</v>
      </c>
      <c r="J18">
        <v>1</v>
      </c>
      <c r="K18">
        <v>2</v>
      </c>
      <c r="L18">
        <v>0</v>
      </c>
      <c r="M18">
        <v>0</v>
      </c>
      <c r="N18" s="2">
        <f>SUM(Table2[[#This Row],[Abstract]:[Title]])</f>
        <v>10</v>
      </c>
      <c r="P18" t="s">
        <v>6498</v>
      </c>
      <c r="Q18">
        <f>Table2[[#This Row],[Abstract]]/Table2[[#This Row],[TOTAL]]</f>
        <v>0.3</v>
      </c>
      <c r="R18">
        <f>Table2[[#This Row],[Acknowledgments]]/Table2[[#This Row],[TOTAL]]</f>
        <v>0</v>
      </c>
      <c r="S18">
        <f>Table2[[#This Row],[Article]]/Table2[[#This Row],[TOTAL]]</f>
        <v>0</v>
      </c>
      <c r="T18">
        <f>Table2[[#This Row],[Case study]]/Table2[[#This Row],[TOTAL]]</f>
        <v>0</v>
      </c>
      <c r="U18">
        <f>Table2[[#This Row],[Conclusion]]/Table2[[#This Row],[TOTAL]]</f>
        <v>0</v>
      </c>
      <c r="V18">
        <f>Table2[[#This Row],[Discussion]]/Table2[[#This Row],[TOTAL]]</f>
        <v>0.3</v>
      </c>
      <c r="W18">
        <f>Table2[[#This Row],[Figure]]/Table2[[#This Row],[TOTAL]]</f>
        <v>0</v>
      </c>
      <c r="X18">
        <f>Table2[[#This Row],[Introduction]]/Table2[[#This Row],[TOTAL]]</f>
        <v>0.1</v>
      </c>
      <c r="Y18">
        <f>Table2[[#This Row],[Methods]]/Table2[[#This Row],[TOTAL]]</f>
        <v>0.1</v>
      </c>
      <c r="Z18">
        <f>Table2[[#This Row],[Results]]/Table2[[#This Row],[TOTAL]]</f>
        <v>0.2</v>
      </c>
      <c r="AA18">
        <f>Table2[[#This Row],[Supplementary material]]/Table2[[#This Row],[TOTAL]]</f>
        <v>0</v>
      </c>
      <c r="AB18">
        <f>Table2[[#This Row],[Title]]/Table2[[#This Row],[TOTAL]]</f>
        <v>0</v>
      </c>
      <c r="AC18" s="2">
        <f>SUM(Table24[[#This Row],[Abstract]:[Title]])</f>
        <v>1</v>
      </c>
    </row>
    <row r="19" spans="1:29" x14ac:dyDescent="0.2">
      <c r="A19" t="s">
        <v>5719</v>
      </c>
      <c r="B19">
        <v>0</v>
      </c>
      <c r="C19">
        <v>0</v>
      </c>
      <c r="D19">
        <v>0</v>
      </c>
      <c r="E19">
        <v>0</v>
      </c>
      <c r="F19">
        <v>1</v>
      </c>
      <c r="G19">
        <v>0</v>
      </c>
      <c r="H19">
        <v>0</v>
      </c>
      <c r="I19">
        <v>0</v>
      </c>
      <c r="J19">
        <v>2</v>
      </c>
      <c r="K19">
        <v>3</v>
      </c>
      <c r="L19">
        <v>0</v>
      </c>
      <c r="M19">
        <v>0</v>
      </c>
      <c r="N19" s="2">
        <f>SUM(Table2[[#This Row],[Abstract]:[Title]])</f>
        <v>6</v>
      </c>
      <c r="P19" t="s">
        <v>5719</v>
      </c>
      <c r="Q19">
        <f>Table2[[#This Row],[Abstract]]/Table2[[#This Row],[TOTAL]]</f>
        <v>0</v>
      </c>
      <c r="R19">
        <f>Table2[[#This Row],[Acknowledgments]]/Table2[[#This Row],[TOTAL]]</f>
        <v>0</v>
      </c>
      <c r="S19">
        <f>Table2[[#This Row],[Article]]/Table2[[#This Row],[TOTAL]]</f>
        <v>0</v>
      </c>
      <c r="T19">
        <f>Table2[[#This Row],[Case study]]/Table2[[#This Row],[TOTAL]]</f>
        <v>0</v>
      </c>
      <c r="U19">
        <f>Table2[[#This Row],[Conclusion]]/Table2[[#This Row],[TOTAL]]</f>
        <v>0.16666666666666666</v>
      </c>
      <c r="V19">
        <f>Table2[[#This Row],[Discussion]]/Table2[[#This Row],[TOTAL]]</f>
        <v>0</v>
      </c>
      <c r="W19">
        <f>Table2[[#This Row],[Figure]]/Table2[[#This Row],[TOTAL]]</f>
        <v>0</v>
      </c>
      <c r="X19">
        <f>Table2[[#This Row],[Introduction]]/Table2[[#This Row],[TOTAL]]</f>
        <v>0</v>
      </c>
      <c r="Y19">
        <f>Table2[[#This Row],[Methods]]/Table2[[#This Row],[TOTAL]]</f>
        <v>0.33333333333333331</v>
      </c>
      <c r="Z19">
        <f>Table2[[#This Row],[Results]]/Table2[[#This Row],[TOTAL]]</f>
        <v>0.5</v>
      </c>
      <c r="AA19">
        <f>Table2[[#This Row],[Supplementary material]]/Table2[[#This Row],[TOTAL]]</f>
        <v>0</v>
      </c>
      <c r="AB19">
        <f>Table2[[#This Row],[Title]]/Table2[[#This Row],[TOTAL]]</f>
        <v>0</v>
      </c>
      <c r="AC19" s="2">
        <f>SUM(Table24[[#This Row],[Abstract]:[Title]])</f>
        <v>1</v>
      </c>
    </row>
    <row r="20" spans="1:29" x14ac:dyDescent="0.2">
      <c r="A20" t="s">
        <v>3363</v>
      </c>
      <c r="B20">
        <v>0</v>
      </c>
      <c r="C20">
        <v>0</v>
      </c>
      <c r="D20">
        <v>0</v>
      </c>
      <c r="E20">
        <v>0</v>
      </c>
      <c r="F20">
        <v>0</v>
      </c>
      <c r="G20">
        <v>0</v>
      </c>
      <c r="H20">
        <v>0</v>
      </c>
      <c r="I20">
        <v>0</v>
      </c>
      <c r="J20">
        <v>1</v>
      </c>
      <c r="K20">
        <v>0</v>
      </c>
      <c r="L20">
        <v>0</v>
      </c>
      <c r="M20">
        <v>0</v>
      </c>
      <c r="N20" s="2">
        <f>SUM(Table2[[#This Row],[Abstract]:[Title]])</f>
        <v>1</v>
      </c>
      <c r="P20" t="s">
        <v>3363</v>
      </c>
      <c r="Q20">
        <f>Table2[[#This Row],[Abstract]]/Table2[[#This Row],[TOTAL]]</f>
        <v>0</v>
      </c>
      <c r="R20">
        <f>Table2[[#This Row],[Acknowledgments]]/Table2[[#This Row],[TOTAL]]</f>
        <v>0</v>
      </c>
      <c r="S20">
        <f>Table2[[#This Row],[Article]]/Table2[[#This Row],[TOTAL]]</f>
        <v>0</v>
      </c>
      <c r="T20">
        <f>Table2[[#This Row],[Case study]]/Table2[[#This Row],[TOTAL]]</f>
        <v>0</v>
      </c>
      <c r="U20">
        <f>Table2[[#This Row],[Conclusion]]/Table2[[#This Row],[TOTAL]]</f>
        <v>0</v>
      </c>
      <c r="V20">
        <f>Table2[[#This Row],[Discussion]]/Table2[[#This Row],[TOTAL]]</f>
        <v>0</v>
      </c>
      <c r="W20">
        <f>Table2[[#This Row],[Figure]]/Table2[[#This Row],[TOTAL]]</f>
        <v>0</v>
      </c>
      <c r="X20">
        <f>Table2[[#This Row],[Introduction]]/Table2[[#This Row],[TOTAL]]</f>
        <v>0</v>
      </c>
      <c r="Y20">
        <f>Table2[[#This Row],[Methods]]/Table2[[#This Row],[TOTAL]]</f>
        <v>1</v>
      </c>
      <c r="Z20">
        <f>Table2[[#This Row],[Results]]/Table2[[#This Row],[TOTAL]]</f>
        <v>0</v>
      </c>
      <c r="AA20">
        <f>Table2[[#This Row],[Supplementary material]]/Table2[[#This Row],[TOTAL]]</f>
        <v>0</v>
      </c>
      <c r="AB20">
        <f>Table2[[#This Row],[Title]]/Table2[[#This Row],[TOTAL]]</f>
        <v>0</v>
      </c>
      <c r="AC20" s="2">
        <f>SUM(Table24[[#This Row],[Abstract]:[Title]])</f>
        <v>1</v>
      </c>
    </row>
    <row r="21" spans="1:29" x14ac:dyDescent="0.2">
      <c r="A21" t="s">
        <v>2808</v>
      </c>
      <c r="B21">
        <v>0</v>
      </c>
      <c r="C21">
        <v>0</v>
      </c>
      <c r="D21">
        <v>0</v>
      </c>
      <c r="E21">
        <v>0</v>
      </c>
      <c r="F21">
        <v>0</v>
      </c>
      <c r="G21">
        <v>0</v>
      </c>
      <c r="H21">
        <v>0</v>
      </c>
      <c r="I21">
        <v>0</v>
      </c>
      <c r="J21">
        <v>1</v>
      </c>
      <c r="K21">
        <v>2</v>
      </c>
      <c r="L21">
        <v>0</v>
      </c>
      <c r="M21">
        <v>0</v>
      </c>
      <c r="N21" s="2">
        <f>SUM(Table2[[#This Row],[Abstract]:[Title]])</f>
        <v>3</v>
      </c>
      <c r="P21" t="s">
        <v>2808</v>
      </c>
      <c r="Q21">
        <f>Table2[[#This Row],[Abstract]]/Table2[[#This Row],[TOTAL]]</f>
        <v>0</v>
      </c>
      <c r="R21">
        <f>Table2[[#This Row],[Acknowledgments]]/Table2[[#This Row],[TOTAL]]</f>
        <v>0</v>
      </c>
      <c r="S21">
        <f>Table2[[#This Row],[Article]]/Table2[[#This Row],[TOTAL]]</f>
        <v>0</v>
      </c>
      <c r="T21">
        <f>Table2[[#This Row],[Case study]]/Table2[[#This Row],[TOTAL]]</f>
        <v>0</v>
      </c>
      <c r="U21">
        <f>Table2[[#This Row],[Conclusion]]/Table2[[#This Row],[TOTAL]]</f>
        <v>0</v>
      </c>
      <c r="V21">
        <f>Table2[[#This Row],[Discussion]]/Table2[[#This Row],[TOTAL]]</f>
        <v>0</v>
      </c>
      <c r="W21">
        <f>Table2[[#This Row],[Figure]]/Table2[[#This Row],[TOTAL]]</f>
        <v>0</v>
      </c>
      <c r="X21">
        <f>Table2[[#This Row],[Introduction]]/Table2[[#This Row],[TOTAL]]</f>
        <v>0</v>
      </c>
      <c r="Y21">
        <f>Table2[[#This Row],[Methods]]/Table2[[#This Row],[TOTAL]]</f>
        <v>0.33333333333333331</v>
      </c>
      <c r="Z21">
        <f>Table2[[#This Row],[Results]]/Table2[[#This Row],[TOTAL]]</f>
        <v>0.66666666666666663</v>
      </c>
      <c r="AA21">
        <f>Table2[[#This Row],[Supplementary material]]/Table2[[#This Row],[TOTAL]]</f>
        <v>0</v>
      </c>
      <c r="AB21">
        <f>Table2[[#This Row],[Title]]/Table2[[#This Row],[TOTAL]]</f>
        <v>0</v>
      </c>
      <c r="AC21" s="2">
        <f>SUM(Table24[[#This Row],[Abstract]:[Title]])</f>
        <v>1</v>
      </c>
    </row>
    <row r="22" spans="1:29" x14ac:dyDescent="0.2">
      <c r="A22" t="s">
        <v>2521</v>
      </c>
      <c r="B22">
        <v>0</v>
      </c>
      <c r="C22">
        <v>0</v>
      </c>
      <c r="D22">
        <v>0</v>
      </c>
      <c r="E22">
        <v>0</v>
      </c>
      <c r="F22">
        <v>0</v>
      </c>
      <c r="G22">
        <v>0</v>
      </c>
      <c r="H22">
        <v>0</v>
      </c>
      <c r="I22">
        <v>0</v>
      </c>
      <c r="J22">
        <v>1</v>
      </c>
      <c r="K22">
        <v>1</v>
      </c>
      <c r="L22">
        <v>0</v>
      </c>
      <c r="M22">
        <v>0</v>
      </c>
      <c r="N22" s="2">
        <f>SUM(Table2[[#This Row],[Abstract]:[Title]])</f>
        <v>2</v>
      </c>
      <c r="P22" t="s">
        <v>2521</v>
      </c>
      <c r="Q22">
        <f>Table2[[#This Row],[Abstract]]/Table2[[#This Row],[TOTAL]]</f>
        <v>0</v>
      </c>
      <c r="R22">
        <f>Table2[[#This Row],[Acknowledgments]]/Table2[[#This Row],[TOTAL]]</f>
        <v>0</v>
      </c>
      <c r="S22">
        <f>Table2[[#This Row],[Article]]/Table2[[#This Row],[TOTAL]]</f>
        <v>0</v>
      </c>
      <c r="T22">
        <f>Table2[[#This Row],[Case study]]/Table2[[#This Row],[TOTAL]]</f>
        <v>0</v>
      </c>
      <c r="U22">
        <f>Table2[[#This Row],[Conclusion]]/Table2[[#This Row],[TOTAL]]</f>
        <v>0</v>
      </c>
      <c r="V22">
        <f>Table2[[#This Row],[Discussion]]/Table2[[#This Row],[TOTAL]]</f>
        <v>0</v>
      </c>
      <c r="W22">
        <f>Table2[[#This Row],[Figure]]/Table2[[#This Row],[TOTAL]]</f>
        <v>0</v>
      </c>
      <c r="X22">
        <f>Table2[[#This Row],[Introduction]]/Table2[[#This Row],[TOTAL]]</f>
        <v>0</v>
      </c>
      <c r="Y22">
        <f>Table2[[#This Row],[Methods]]/Table2[[#This Row],[TOTAL]]</f>
        <v>0.5</v>
      </c>
      <c r="Z22">
        <f>Table2[[#This Row],[Results]]/Table2[[#This Row],[TOTAL]]</f>
        <v>0.5</v>
      </c>
      <c r="AA22">
        <f>Table2[[#This Row],[Supplementary material]]/Table2[[#This Row],[TOTAL]]</f>
        <v>0</v>
      </c>
      <c r="AB22">
        <f>Table2[[#This Row],[Title]]/Table2[[#This Row],[TOTAL]]</f>
        <v>0</v>
      </c>
      <c r="AC22" s="2">
        <f>SUM(Table24[[#This Row],[Abstract]:[Title]])</f>
        <v>1</v>
      </c>
    </row>
    <row r="23" spans="1:29" x14ac:dyDescent="0.2">
      <c r="A23" t="s">
        <v>182</v>
      </c>
      <c r="B23">
        <v>0</v>
      </c>
      <c r="C23">
        <v>0</v>
      </c>
      <c r="D23">
        <v>0</v>
      </c>
      <c r="E23">
        <v>0</v>
      </c>
      <c r="F23">
        <v>0</v>
      </c>
      <c r="G23">
        <v>0</v>
      </c>
      <c r="H23">
        <v>0</v>
      </c>
      <c r="I23">
        <v>0</v>
      </c>
      <c r="J23">
        <v>0</v>
      </c>
      <c r="K23">
        <v>1</v>
      </c>
      <c r="L23">
        <v>0</v>
      </c>
      <c r="M23">
        <v>0</v>
      </c>
      <c r="N23" s="2">
        <f>SUM(Table2[[#This Row],[Abstract]:[Title]])</f>
        <v>1</v>
      </c>
      <c r="P23" t="s">
        <v>182</v>
      </c>
      <c r="Q23">
        <f>Table2[[#This Row],[Abstract]]/Table2[[#This Row],[TOTAL]]</f>
        <v>0</v>
      </c>
      <c r="R23">
        <f>Table2[[#This Row],[Acknowledgments]]/Table2[[#This Row],[TOTAL]]</f>
        <v>0</v>
      </c>
      <c r="S23">
        <f>Table2[[#This Row],[Article]]/Table2[[#This Row],[TOTAL]]</f>
        <v>0</v>
      </c>
      <c r="T23">
        <f>Table2[[#This Row],[Case study]]/Table2[[#This Row],[TOTAL]]</f>
        <v>0</v>
      </c>
      <c r="U23">
        <f>Table2[[#This Row],[Conclusion]]/Table2[[#This Row],[TOTAL]]</f>
        <v>0</v>
      </c>
      <c r="V23">
        <f>Table2[[#This Row],[Discussion]]/Table2[[#This Row],[TOTAL]]</f>
        <v>0</v>
      </c>
      <c r="W23">
        <f>Table2[[#This Row],[Figure]]/Table2[[#This Row],[TOTAL]]</f>
        <v>0</v>
      </c>
      <c r="X23">
        <f>Table2[[#This Row],[Introduction]]/Table2[[#This Row],[TOTAL]]</f>
        <v>0</v>
      </c>
      <c r="Y23">
        <f>Table2[[#This Row],[Methods]]/Table2[[#This Row],[TOTAL]]</f>
        <v>0</v>
      </c>
      <c r="Z23">
        <f>Table2[[#This Row],[Results]]/Table2[[#This Row],[TOTAL]]</f>
        <v>1</v>
      </c>
      <c r="AA23">
        <f>Table2[[#This Row],[Supplementary material]]/Table2[[#This Row],[TOTAL]]</f>
        <v>0</v>
      </c>
      <c r="AB23">
        <f>Table2[[#This Row],[Title]]/Table2[[#This Row],[TOTAL]]</f>
        <v>0</v>
      </c>
      <c r="AC23" s="2">
        <f>SUM(Table24[[#This Row],[Abstract]:[Title]])</f>
        <v>1</v>
      </c>
    </row>
    <row r="24" spans="1:29" x14ac:dyDescent="0.2">
      <c r="A24" t="s">
        <v>227</v>
      </c>
      <c r="B24">
        <v>0</v>
      </c>
      <c r="C24">
        <v>0</v>
      </c>
      <c r="D24">
        <v>0</v>
      </c>
      <c r="E24">
        <v>0</v>
      </c>
      <c r="F24">
        <v>0</v>
      </c>
      <c r="G24">
        <v>0</v>
      </c>
      <c r="H24">
        <v>0</v>
      </c>
      <c r="I24">
        <v>0</v>
      </c>
      <c r="J24">
        <v>1</v>
      </c>
      <c r="K24">
        <v>1</v>
      </c>
      <c r="L24">
        <v>0</v>
      </c>
      <c r="M24">
        <v>0</v>
      </c>
      <c r="N24" s="2">
        <f>SUM(Table2[[#This Row],[Abstract]:[Title]])</f>
        <v>2</v>
      </c>
      <c r="P24" t="s">
        <v>227</v>
      </c>
      <c r="Q24">
        <f>Table2[[#This Row],[Abstract]]/Table2[[#This Row],[TOTAL]]</f>
        <v>0</v>
      </c>
      <c r="R24">
        <f>Table2[[#This Row],[Acknowledgments]]/Table2[[#This Row],[TOTAL]]</f>
        <v>0</v>
      </c>
      <c r="S24">
        <f>Table2[[#This Row],[Article]]/Table2[[#This Row],[TOTAL]]</f>
        <v>0</v>
      </c>
      <c r="T24">
        <f>Table2[[#This Row],[Case study]]/Table2[[#This Row],[TOTAL]]</f>
        <v>0</v>
      </c>
      <c r="U24">
        <f>Table2[[#This Row],[Conclusion]]/Table2[[#This Row],[TOTAL]]</f>
        <v>0</v>
      </c>
      <c r="V24">
        <f>Table2[[#This Row],[Discussion]]/Table2[[#This Row],[TOTAL]]</f>
        <v>0</v>
      </c>
      <c r="W24">
        <f>Table2[[#This Row],[Figure]]/Table2[[#This Row],[TOTAL]]</f>
        <v>0</v>
      </c>
      <c r="X24">
        <f>Table2[[#This Row],[Introduction]]/Table2[[#This Row],[TOTAL]]</f>
        <v>0</v>
      </c>
      <c r="Y24">
        <f>Table2[[#This Row],[Methods]]/Table2[[#This Row],[TOTAL]]</f>
        <v>0.5</v>
      </c>
      <c r="Z24">
        <f>Table2[[#This Row],[Results]]/Table2[[#This Row],[TOTAL]]</f>
        <v>0.5</v>
      </c>
      <c r="AA24">
        <f>Table2[[#This Row],[Supplementary material]]/Table2[[#This Row],[TOTAL]]</f>
        <v>0</v>
      </c>
      <c r="AB24">
        <f>Table2[[#This Row],[Title]]/Table2[[#This Row],[TOTAL]]</f>
        <v>0</v>
      </c>
      <c r="AC24" s="2">
        <f>SUM(Table24[[#This Row],[Abstract]:[Title]])</f>
        <v>1</v>
      </c>
    </row>
    <row r="25" spans="1:29" x14ac:dyDescent="0.2">
      <c r="A25" t="s">
        <v>847</v>
      </c>
      <c r="B25">
        <v>0</v>
      </c>
      <c r="C25">
        <v>0</v>
      </c>
      <c r="D25">
        <v>0</v>
      </c>
      <c r="E25">
        <v>0</v>
      </c>
      <c r="F25">
        <v>0</v>
      </c>
      <c r="G25">
        <v>4</v>
      </c>
      <c r="H25">
        <v>0</v>
      </c>
      <c r="I25">
        <v>0</v>
      </c>
      <c r="J25">
        <v>3</v>
      </c>
      <c r="K25">
        <v>9</v>
      </c>
      <c r="L25">
        <v>0</v>
      </c>
      <c r="M25">
        <v>0</v>
      </c>
      <c r="N25" s="2">
        <f>SUM(Table2[[#This Row],[Abstract]:[Title]])</f>
        <v>16</v>
      </c>
      <c r="P25" t="s">
        <v>847</v>
      </c>
      <c r="Q25">
        <f>Table2[[#This Row],[Abstract]]/Table2[[#This Row],[TOTAL]]</f>
        <v>0</v>
      </c>
      <c r="R25">
        <f>Table2[[#This Row],[Acknowledgments]]/Table2[[#This Row],[TOTAL]]</f>
        <v>0</v>
      </c>
      <c r="S25">
        <f>Table2[[#This Row],[Article]]/Table2[[#This Row],[TOTAL]]</f>
        <v>0</v>
      </c>
      <c r="T25">
        <f>Table2[[#This Row],[Case study]]/Table2[[#This Row],[TOTAL]]</f>
        <v>0</v>
      </c>
      <c r="U25">
        <f>Table2[[#This Row],[Conclusion]]/Table2[[#This Row],[TOTAL]]</f>
        <v>0</v>
      </c>
      <c r="V25">
        <f>Table2[[#This Row],[Discussion]]/Table2[[#This Row],[TOTAL]]</f>
        <v>0.25</v>
      </c>
      <c r="W25">
        <f>Table2[[#This Row],[Figure]]/Table2[[#This Row],[TOTAL]]</f>
        <v>0</v>
      </c>
      <c r="X25">
        <f>Table2[[#This Row],[Introduction]]/Table2[[#This Row],[TOTAL]]</f>
        <v>0</v>
      </c>
      <c r="Y25">
        <f>Table2[[#This Row],[Methods]]/Table2[[#This Row],[TOTAL]]</f>
        <v>0.1875</v>
      </c>
      <c r="Z25">
        <f>Table2[[#This Row],[Results]]/Table2[[#This Row],[TOTAL]]</f>
        <v>0.5625</v>
      </c>
      <c r="AA25">
        <f>Table2[[#This Row],[Supplementary material]]/Table2[[#This Row],[TOTAL]]</f>
        <v>0</v>
      </c>
      <c r="AB25">
        <f>Table2[[#This Row],[Title]]/Table2[[#This Row],[TOTAL]]</f>
        <v>0</v>
      </c>
      <c r="AC25" s="2">
        <f>SUM(Table24[[#This Row],[Abstract]:[Title]])</f>
        <v>1</v>
      </c>
    </row>
    <row r="26" spans="1:29" x14ac:dyDescent="0.2">
      <c r="A26" t="s">
        <v>6167</v>
      </c>
      <c r="B26">
        <v>0</v>
      </c>
      <c r="C26">
        <v>0</v>
      </c>
      <c r="D26">
        <v>0</v>
      </c>
      <c r="E26">
        <v>0</v>
      </c>
      <c r="F26">
        <v>0</v>
      </c>
      <c r="G26">
        <v>0</v>
      </c>
      <c r="H26">
        <v>0</v>
      </c>
      <c r="I26">
        <v>0</v>
      </c>
      <c r="J26">
        <v>1</v>
      </c>
      <c r="K26">
        <v>0</v>
      </c>
      <c r="L26">
        <v>0</v>
      </c>
      <c r="M26">
        <v>0</v>
      </c>
      <c r="N26" s="2">
        <f>SUM(Table2[[#This Row],[Abstract]:[Title]])</f>
        <v>1</v>
      </c>
      <c r="P26" t="s">
        <v>6167</v>
      </c>
      <c r="Q26">
        <f>Table2[[#This Row],[Abstract]]/Table2[[#This Row],[TOTAL]]</f>
        <v>0</v>
      </c>
      <c r="R26">
        <f>Table2[[#This Row],[Acknowledgments]]/Table2[[#This Row],[TOTAL]]</f>
        <v>0</v>
      </c>
      <c r="S26">
        <f>Table2[[#This Row],[Article]]/Table2[[#This Row],[TOTAL]]</f>
        <v>0</v>
      </c>
      <c r="T26">
        <f>Table2[[#This Row],[Case study]]/Table2[[#This Row],[TOTAL]]</f>
        <v>0</v>
      </c>
      <c r="U26">
        <f>Table2[[#This Row],[Conclusion]]/Table2[[#This Row],[TOTAL]]</f>
        <v>0</v>
      </c>
      <c r="V26">
        <f>Table2[[#This Row],[Discussion]]/Table2[[#This Row],[TOTAL]]</f>
        <v>0</v>
      </c>
      <c r="W26">
        <f>Table2[[#This Row],[Figure]]/Table2[[#This Row],[TOTAL]]</f>
        <v>0</v>
      </c>
      <c r="X26">
        <f>Table2[[#This Row],[Introduction]]/Table2[[#This Row],[TOTAL]]</f>
        <v>0</v>
      </c>
      <c r="Y26">
        <f>Table2[[#This Row],[Methods]]/Table2[[#This Row],[TOTAL]]</f>
        <v>1</v>
      </c>
      <c r="Z26">
        <f>Table2[[#This Row],[Results]]/Table2[[#This Row],[TOTAL]]</f>
        <v>0</v>
      </c>
      <c r="AA26">
        <f>Table2[[#This Row],[Supplementary material]]/Table2[[#This Row],[TOTAL]]</f>
        <v>0</v>
      </c>
      <c r="AB26">
        <f>Table2[[#This Row],[Title]]/Table2[[#This Row],[TOTAL]]</f>
        <v>0</v>
      </c>
      <c r="AC26" s="2">
        <f>SUM(Table24[[#This Row],[Abstract]:[Title]])</f>
        <v>1</v>
      </c>
    </row>
    <row r="27" spans="1:29" x14ac:dyDescent="0.2">
      <c r="A27" t="s">
        <v>3923</v>
      </c>
      <c r="B27">
        <v>0</v>
      </c>
      <c r="C27">
        <v>0</v>
      </c>
      <c r="D27">
        <v>1</v>
      </c>
      <c r="E27">
        <v>0</v>
      </c>
      <c r="F27">
        <v>0</v>
      </c>
      <c r="G27">
        <v>1</v>
      </c>
      <c r="H27">
        <v>0</v>
      </c>
      <c r="I27">
        <v>0</v>
      </c>
      <c r="J27">
        <v>0</v>
      </c>
      <c r="K27">
        <v>0</v>
      </c>
      <c r="L27">
        <v>0</v>
      </c>
      <c r="M27">
        <v>0</v>
      </c>
      <c r="N27" s="2">
        <f>SUM(Table2[[#This Row],[Abstract]:[Title]])</f>
        <v>2</v>
      </c>
      <c r="P27" t="s">
        <v>3923</v>
      </c>
      <c r="Q27">
        <f>Table2[[#This Row],[Abstract]]/Table2[[#This Row],[TOTAL]]</f>
        <v>0</v>
      </c>
      <c r="R27">
        <f>Table2[[#This Row],[Acknowledgments]]/Table2[[#This Row],[TOTAL]]</f>
        <v>0</v>
      </c>
      <c r="S27">
        <f>Table2[[#This Row],[Article]]/Table2[[#This Row],[TOTAL]]</f>
        <v>0.5</v>
      </c>
      <c r="T27">
        <f>Table2[[#This Row],[Case study]]/Table2[[#This Row],[TOTAL]]</f>
        <v>0</v>
      </c>
      <c r="U27">
        <f>Table2[[#This Row],[Conclusion]]/Table2[[#This Row],[TOTAL]]</f>
        <v>0</v>
      </c>
      <c r="V27">
        <f>Table2[[#This Row],[Discussion]]/Table2[[#This Row],[TOTAL]]</f>
        <v>0.5</v>
      </c>
      <c r="W27">
        <f>Table2[[#This Row],[Figure]]/Table2[[#This Row],[TOTAL]]</f>
        <v>0</v>
      </c>
      <c r="X27">
        <f>Table2[[#This Row],[Introduction]]/Table2[[#This Row],[TOTAL]]</f>
        <v>0</v>
      </c>
      <c r="Y27">
        <f>Table2[[#This Row],[Methods]]/Table2[[#This Row],[TOTAL]]</f>
        <v>0</v>
      </c>
      <c r="Z27">
        <f>Table2[[#This Row],[Results]]/Table2[[#This Row],[TOTAL]]</f>
        <v>0</v>
      </c>
      <c r="AA27">
        <f>Table2[[#This Row],[Supplementary material]]/Table2[[#This Row],[TOTAL]]</f>
        <v>0</v>
      </c>
      <c r="AB27">
        <f>Table2[[#This Row],[Title]]/Table2[[#This Row],[TOTAL]]</f>
        <v>0</v>
      </c>
      <c r="AC27" s="2">
        <f>SUM(Table24[[#This Row],[Abstract]:[Title]])</f>
        <v>1</v>
      </c>
    </row>
    <row r="28" spans="1:29" x14ac:dyDescent="0.2">
      <c r="A28" t="s">
        <v>195</v>
      </c>
      <c r="B28">
        <v>0</v>
      </c>
      <c r="C28">
        <v>0</v>
      </c>
      <c r="D28">
        <v>0</v>
      </c>
      <c r="E28">
        <v>0</v>
      </c>
      <c r="F28">
        <v>0</v>
      </c>
      <c r="G28">
        <v>0</v>
      </c>
      <c r="H28">
        <v>0</v>
      </c>
      <c r="I28">
        <v>0</v>
      </c>
      <c r="J28">
        <v>1</v>
      </c>
      <c r="K28">
        <v>0</v>
      </c>
      <c r="L28">
        <v>0</v>
      </c>
      <c r="M28">
        <v>0</v>
      </c>
      <c r="N28" s="2">
        <f>SUM(Table2[[#This Row],[Abstract]:[Title]])</f>
        <v>1</v>
      </c>
      <c r="P28" t="s">
        <v>195</v>
      </c>
      <c r="Q28">
        <f>Table2[[#This Row],[Abstract]]/Table2[[#This Row],[TOTAL]]</f>
        <v>0</v>
      </c>
      <c r="R28">
        <f>Table2[[#This Row],[Acknowledgments]]/Table2[[#This Row],[TOTAL]]</f>
        <v>0</v>
      </c>
      <c r="S28">
        <f>Table2[[#This Row],[Article]]/Table2[[#This Row],[TOTAL]]</f>
        <v>0</v>
      </c>
      <c r="T28">
        <f>Table2[[#This Row],[Case study]]/Table2[[#This Row],[TOTAL]]</f>
        <v>0</v>
      </c>
      <c r="U28">
        <f>Table2[[#This Row],[Conclusion]]/Table2[[#This Row],[TOTAL]]</f>
        <v>0</v>
      </c>
      <c r="V28">
        <f>Table2[[#This Row],[Discussion]]/Table2[[#This Row],[TOTAL]]</f>
        <v>0</v>
      </c>
      <c r="W28">
        <f>Table2[[#This Row],[Figure]]/Table2[[#This Row],[TOTAL]]</f>
        <v>0</v>
      </c>
      <c r="X28">
        <f>Table2[[#This Row],[Introduction]]/Table2[[#This Row],[TOTAL]]</f>
        <v>0</v>
      </c>
      <c r="Y28">
        <f>Table2[[#This Row],[Methods]]/Table2[[#This Row],[TOTAL]]</f>
        <v>1</v>
      </c>
      <c r="Z28">
        <f>Table2[[#This Row],[Results]]/Table2[[#This Row],[TOTAL]]</f>
        <v>0</v>
      </c>
      <c r="AA28">
        <f>Table2[[#This Row],[Supplementary material]]/Table2[[#This Row],[TOTAL]]</f>
        <v>0</v>
      </c>
      <c r="AB28">
        <f>Table2[[#This Row],[Title]]/Table2[[#This Row],[TOTAL]]</f>
        <v>0</v>
      </c>
      <c r="AC28" s="2">
        <f>SUM(Table24[[#This Row],[Abstract]:[Title]])</f>
        <v>1</v>
      </c>
    </row>
    <row r="29" spans="1:29" x14ac:dyDescent="0.2">
      <c r="A29" t="s">
        <v>2053</v>
      </c>
      <c r="B29">
        <v>0</v>
      </c>
      <c r="C29">
        <v>0</v>
      </c>
      <c r="D29">
        <v>0</v>
      </c>
      <c r="E29">
        <v>0</v>
      </c>
      <c r="F29">
        <v>0</v>
      </c>
      <c r="G29">
        <v>0</v>
      </c>
      <c r="H29">
        <v>1</v>
      </c>
      <c r="I29">
        <v>0</v>
      </c>
      <c r="J29">
        <v>3</v>
      </c>
      <c r="K29">
        <v>0</v>
      </c>
      <c r="L29">
        <v>0</v>
      </c>
      <c r="M29">
        <v>0</v>
      </c>
      <c r="N29" s="2">
        <f>SUM(Table2[[#This Row],[Abstract]:[Title]])</f>
        <v>4</v>
      </c>
      <c r="P29" t="s">
        <v>2053</v>
      </c>
      <c r="Q29">
        <f>Table2[[#This Row],[Abstract]]/Table2[[#This Row],[TOTAL]]</f>
        <v>0</v>
      </c>
      <c r="R29">
        <f>Table2[[#This Row],[Acknowledgments]]/Table2[[#This Row],[TOTAL]]</f>
        <v>0</v>
      </c>
      <c r="S29">
        <f>Table2[[#This Row],[Article]]/Table2[[#This Row],[TOTAL]]</f>
        <v>0</v>
      </c>
      <c r="T29">
        <f>Table2[[#This Row],[Case study]]/Table2[[#This Row],[TOTAL]]</f>
        <v>0</v>
      </c>
      <c r="U29">
        <f>Table2[[#This Row],[Conclusion]]/Table2[[#This Row],[TOTAL]]</f>
        <v>0</v>
      </c>
      <c r="V29">
        <f>Table2[[#This Row],[Discussion]]/Table2[[#This Row],[TOTAL]]</f>
        <v>0</v>
      </c>
      <c r="W29">
        <f>Table2[[#This Row],[Figure]]/Table2[[#This Row],[TOTAL]]</f>
        <v>0.25</v>
      </c>
      <c r="X29">
        <f>Table2[[#This Row],[Introduction]]/Table2[[#This Row],[TOTAL]]</f>
        <v>0</v>
      </c>
      <c r="Y29">
        <f>Table2[[#This Row],[Methods]]/Table2[[#This Row],[TOTAL]]</f>
        <v>0.75</v>
      </c>
      <c r="Z29">
        <f>Table2[[#This Row],[Results]]/Table2[[#This Row],[TOTAL]]</f>
        <v>0</v>
      </c>
      <c r="AA29">
        <f>Table2[[#This Row],[Supplementary material]]/Table2[[#This Row],[TOTAL]]</f>
        <v>0</v>
      </c>
      <c r="AB29">
        <f>Table2[[#This Row],[Title]]/Table2[[#This Row],[TOTAL]]</f>
        <v>0</v>
      </c>
      <c r="AC29" s="2">
        <f>SUM(Table24[[#This Row],[Abstract]:[Title]])</f>
        <v>1</v>
      </c>
    </row>
    <row r="30" spans="1:29" x14ac:dyDescent="0.2">
      <c r="A30" t="s">
        <v>498</v>
      </c>
      <c r="B30">
        <v>1</v>
      </c>
      <c r="C30">
        <v>0</v>
      </c>
      <c r="D30">
        <v>0</v>
      </c>
      <c r="E30">
        <v>0</v>
      </c>
      <c r="F30">
        <v>0</v>
      </c>
      <c r="G30">
        <v>0</v>
      </c>
      <c r="H30">
        <v>0</v>
      </c>
      <c r="I30">
        <v>0</v>
      </c>
      <c r="J30">
        <v>0</v>
      </c>
      <c r="K30">
        <v>0</v>
      </c>
      <c r="L30">
        <v>0</v>
      </c>
      <c r="M30">
        <v>0</v>
      </c>
      <c r="N30" s="2">
        <f>SUM(Table2[[#This Row],[Abstract]:[Title]])</f>
        <v>1</v>
      </c>
      <c r="P30" t="s">
        <v>498</v>
      </c>
      <c r="Q30">
        <f>Table2[[#This Row],[Abstract]]/Table2[[#This Row],[TOTAL]]</f>
        <v>1</v>
      </c>
      <c r="R30">
        <f>Table2[[#This Row],[Acknowledgments]]/Table2[[#This Row],[TOTAL]]</f>
        <v>0</v>
      </c>
      <c r="S30">
        <f>Table2[[#This Row],[Article]]/Table2[[#This Row],[TOTAL]]</f>
        <v>0</v>
      </c>
      <c r="T30">
        <f>Table2[[#This Row],[Case study]]/Table2[[#This Row],[TOTAL]]</f>
        <v>0</v>
      </c>
      <c r="U30">
        <f>Table2[[#This Row],[Conclusion]]/Table2[[#This Row],[TOTAL]]</f>
        <v>0</v>
      </c>
      <c r="V30">
        <f>Table2[[#This Row],[Discussion]]/Table2[[#This Row],[TOTAL]]</f>
        <v>0</v>
      </c>
      <c r="W30">
        <f>Table2[[#This Row],[Figure]]/Table2[[#This Row],[TOTAL]]</f>
        <v>0</v>
      </c>
      <c r="X30">
        <f>Table2[[#This Row],[Introduction]]/Table2[[#This Row],[TOTAL]]</f>
        <v>0</v>
      </c>
      <c r="Y30">
        <f>Table2[[#This Row],[Methods]]/Table2[[#This Row],[TOTAL]]</f>
        <v>0</v>
      </c>
      <c r="Z30">
        <f>Table2[[#This Row],[Results]]/Table2[[#This Row],[TOTAL]]</f>
        <v>0</v>
      </c>
      <c r="AA30">
        <f>Table2[[#This Row],[Supplementary material]]/Table2[[#This Row],[TOTAL]]</f>
        <v>0</v>
      </c>
      <c r="AB30">
        <f>Table2[[#This Row],[Title]]/Table2[[#This Row],[TOTAL]]</f>
        <v>0</v>
      </c>
      <c r="AC30" s="2">
        <f>SUM(Table24[[#This Row],[Abstract]:[Title]])</f>
        <v>1</v>
      </c>
    </row>
    <row r="31" spans="1:29" x14ac:dyDescent="0.2">
      <c r="A31" t="s">
        <v>186</v>
      </c>
      <c r="B31">
        <v>0</v>
      </c>
      <c r="C31">
        <v>0</v>
      </c>
      <c r="D31">
        <v>1</v>
      </c>
      <c r="E31">
        <v>0</v>
      </c>
      <c r="F31">
        <v>0</v>
      </c>
      <c r="G31">
        <v>0</v>
      </c>
      <c r="H31">
        <v>0</v>
      </c>
      <c r="I31">
        <v>0</v>
      </c>
      <c r="J31">
        <v>2</v>
      </c>
      <c r="K31">
        <v>0</v>
      </c>
      <c r="L31">
        <v>0</v>
      </c>
      <c r="M31">
        <v>0</v>
      </c>
      <c r="N31" s="2">
        <f>SUM(Table2[[#This Row],[Abstract]:[Title]])</f>
        <v>3</v>
      </c>
      <c r="P31" t="s">
        <v>186</v>
      </c>
      <c r="Q31">
        <f>Table2[[#This Row],[Abstract]]/Table2[[#This Row],[TOTAL]]</f>
        <v>0</v>
      </c>
      <c r="R31">
        <f>Table2[[#This Row],[Acknowledgments]]/Table2[[#This Row],[TOTAL]]</f>
        <v>0</v>
      </c>
      <c r="S31">
        <f>Table2[[#This Row],[Article]]/Table2[[#This Row],[TOTAL]]</f>
        <v>0.33333333333333331</v>
      </c>
      <c r="T31">
        <f>Table2[[#This Row],[Case study]]/Table2[[#This Row],[TOTAL]]</f>
        <v>0</v>
      </c>
      <c r="U31">
        <f>Table2[[#This Row],[Conclusion]]/Table2[[#This Row],[TOTAL]]</f>
        <v>0</v>
      </c>
      <c r="V31">
        <f>Table2[[#This Row],[Discussion]]/Table2[[#This Row],[TOTAL]]</f>
        <v>0</v>
      </c>
      <c r="W31">
        <f>Table2[[#This Row],[Figure]]/Table2[[#This Row],[TOTAL]]</f>
        <v>0</v>
      </c>
      <c r="X31">
        <f>Table2[[#This Row],[Introduction]]/Table2[[#This Row],[TOTAL]]</f>
        <v>0</v>
      </c>
      <c r="Y31">
        <f>Table2[[#This Row],[Methods]]/Table2[[#This Row],[TOTAL]]</f>
        <v>0.66666666666666663</v>
      </c>
      <c r="Z31">
        <f>Table2[[#This Row],[Results]]/Table2[[#This Row],[TOTAL]]</f>
        <v>0</v>
      </c>
      <c r="AA31">
        <f>Table2[[#This Row],[Supplementary material]]/Table2[[#This Row],[TOTAL]]</f>
        <v>0</v>
      </c>
      <c r="AB31">
        <f>Table2[[#This Row],[Title]]/Table2[[#This Row],[TOTAL]]</f>
        <v>0</v>
      </c>
      <c r="AC31" s="2">
        <f>SUM(Table24[[#This Row],[Abstract]:[Title]])</f>
        <v>1</v>
      </c>
    </row>
    <row r="32" spans="1:29" x14ac:dyDescent="0.2">
      <c r="A32" t="s">
        <v>4113</v>
      </c>
      <c r="B32">
        <v>0</v>
      </c>
      <c r="C32">
        <v>0</v>
      </c>
      <c r="D32">
        <v>0</v>
      </c>
      <c r="E32">
        <v>0</v>
      </c>
      <c r="F32">
        <v>0</v>
      </c>
      <c r="G32">
        <v>0</v>
      </c>
      <c r="H32">
        <v>0</v>
      </c>
      <c r="I32">
        <v>1</v>
      </c>
      <c r="J32">
        <v>0</v>
      </c>
      <c r="K32">
        <v>0</v>
      </c>
      <c r="L32">
        <v>0</v>
      </c>
      <c r="M32">
        <v>0</v>
      </c>
      <c r="N32" s="2">
        <f>SUM(Table2[[#This Row],[Abstract]:[Title]])</f>
        <v>1</v>
      </c>
      <c r="P32" t="s">
        <v>4113</v>
      </c>
      <c r="Q32">
        <f>Table2[[#This Row],[Abstract]]/Table2[[#This Row],[TOTAL]]</f>
        <v>0</v>
      </c>
      <c r="R32">
        <f>Table2[[#This Row],[Acknowledgments]]/Table2[[#This Row],[TOTAL]]</f>
        <v>0</v>
      </c>
      <c r="S32">
        <f>Table2[[#This Row],[Article]]/Table2[[#This Row],[TOTAL]]</f>
        <v>0</v>
      </c>
      <c r="T32">
        <f>Table2[[#This Row],[Case study]]/Table2[[#This Row],[TOTAL]]</f>
        <v>0</v>
      </c>
      <c r="U32">
        <f>Table2[[#This Row],[Conclusion]]/Table2[[#This Row],[TOTAL]]</f>
        <v>0</v>
      </c>
      <c r="V32">
        <f>Table2[[#This Row],[Discussion]]/Table2[[#This Row],[TOTAL]]</f>
        <v>0</v>
      </c>
      <c r="W32">
        <f>Table2[[#This Row],[Figure]]/Table2[[#This Row],[TOTAL]]</f>
        <v>0</v>
      </c>
      <c r="X32">
        <f>Table2[[#This Row],[Introduction]]/Table2[[#This Row],[TOTAL]]</f>
        <v>1</v>
      </c>
      <c r="Y32">
        <f>Table2[[#This Row],[Methods]]/Table2[[#This Row],[TOTAL]]</f>
        <v>0</v>
      </c>
      <c r="Z32">
        <f>Table2[[#This Row],[Results]]/Table2[[#This Row],[TOTAL]]</f>
        <v>0</v>
      </c>
      <c r="AA32">
        <f>Table2[[#This Row],[Supplementary material]]/Table2[[#This Row],[TOTAL]]</f>
        <v>0</v>
      </c>
      <c r="AB32">
        <f>Table2[[#This Row],[Title]]/Table2[[#This Row],[TOTAL]]</f>
        <v>0</v>
      </c>
      <c r="AC32" s="2">
        <f>SUM(Table24[[#This Row],[Abstract]:[Title]])</f>
        <v>1</v>
      </c>
    </row>
    <row r="33" spans="1:29" x14ac:dyDescent="0.2">
      <c r="A33" t="s">
        <v>1781</v>
      </c>
      <c r="B33">
        <v>0</v>
      </c>
      <c r="C33">
        <v>0</v>
      </c>
      <c r="D33">
        <v>0</v>
      </c>
      <c r="E33">
        <v>0</v>
      </c>
      <c r="F33">
        <v>0</v>
      </c>
      <c r="G33">
        <v>0</v>
      </c>
      <c r="H33">
        <v>0</v>
      </c>
      <c r="I33">
        <v>0</v>
      </c>
      <c r="J33">
        <v>0</v>
      </c>
      <c r="K33">
        <v>1</v>
      </c>
      <c r="L33">
        <v>0</v>
      </c>
      <c r="M33">
        <v>0</v>
      </c>
      <c r="N33" s="2">
        <f>SUM(Table2[[#This Row],[Abstract]:[Title]])</f>
        <v>1</v>
      </c>
      <c r="P33" t="s">
        <v>1781</v>
      </c>
      <c r="Q33">
        <f>Table2[[#This Row],[Abstract]]/Table2[[#This Row],[TOTAL]]</f>
        <v>0</v>
      </c>
      <c r="R33">
        <f>Table2[[#This Row],[Acknowledgments]]/Table2[[#This Row],[TOTAL]]</f>
        <v>0</v>
      </c>
      <c r="S33">
        <f>Table2[[#This Row],[Article]]/Table2[[#This Row],[TOTAL]]</f>
        <v>0</v>
      </c>
      <c r="T33">
        <f>Table2[[#This Row],[Case study]]/Table2[[#This Row],[TOTAL]]</f>
        <v>0</v>
      </c>
      <c r="U33">
        <f>Table2[[#This Row],[Conclusion]]/Table2[[#This Row],[TOTAL]]</f>
        <v>0</v>
      </c>
      <c r="V33">
        <f>Table2[[#This Row],[Discussion]]/Table2[[#This Row],[TOTAL]]</f>
        <v>0</v>
      </c>
      <c r="W33">
        <f>Table2[[#This Row],[Figure]]/Table2[[#This Row],[TOTAL]]</f>
        <v>0</v>
      </c>
      <c r="X33">
        <f>Table2[[#This Row],[Introduction]]/Table2[[#This Row],[TOTAL]]</f>
        <v>0</v>
      </c>
      <c r="Y33">
        <f>Table2[[#This Row],[Methods]]/Table2[[#This Row],[TOTAL]]</f>
        <v>0</v>
      </c>
      <c r="Z33">
        <f>Table2[[#This Row],[Results]]/Table2[[#This Row],[TOTAL]]</f>
        <v>1</v>
      </c>
      <c r="AA33">
        <f>Table2[[#This Row],[Supplementary material]]/Table2[[#This Row],[TOTAL]]</f>
        <v>0</v>
      </c>
      <c r="AB33">
        <f>Table2[[#This Row],[Title]]/Table2[[#This Row],[TOTAL]]</f>
        <v>0</v>
      </c>
      <c r="AC33" s="2">
        <f>SUM(Table24[[#This Row],[Abstract]:[Title]])</f>
        <v>1</v>
      </c>
    </row>
    <row r="34" spans="1:29" x14ac:dyDescent="0.2">
      <c r="A34" t="s">
        <v>5330</v>
      </c>
      <c r="B34">
        <v>0</v>
      </c>
      <c r="C34">
        <v>1</v>
      </c>
      <c r="D34">
        <v>0</v>
      </c>
      <c r="E34">
        <v>0</v>
      </c>
      <c r="F34">
        <v>0</v>
      </c>
      <c r="G34">
        <v>0</v>
      </c>
      <c r="H34">
        <v>0</v>
      </c>
      <c r="I34">
        <v>0</v>
      </c>
      <c r="J34">
        <v>1</v>
      </c>
      <c r="K34">
        <v>8</v>
      </c>
      <c r="L34">
        <v>0</v>
      </c>
      <c r="M34">
        <v>0</v>
      </c>
      <c r="N34" s="2">
        <f>SUM(Table2[[#This Row],[Abstract]:[Title]])</f>
        <v>10</v>
      </c>
      <c r="P34" t="s">
        <v>5330</v>
      </c>
      <c r="Q34">
        <f>Table2[[#This Row],[Abstract]]/Table2[[#This Row],[TOTAL]]</f>
        <v>0</v>
      </c>
      <c r="R34">
        <f>Table2[[#This Row],[Acknowledgments]]/Table2[[#This Row],[TOTAL]]</f>
        <v>0.1</v>
      </c>
      <c r="S34">
        <f>Table2[[#This Row],[Article]]/Table2[[#This Row],[TOTAL]]</f>
        <v>0</v>
      </c>
      <c r="T34">
        <f>Table2[[#This Row],[Case study]]/Table2[[#This Row],[TOTAL]]</f>
        <v>0</v>
      </c>
      <c r="U34">
        <f>Table2[[#This Row],[Conclusion]]/Table2[[#This Row],[TOTAL]]</f>
        <v>0</v>
      </c>
      <c r="V34">
        <f>Table2[[#This Row],[Discussion]]/Table2[[#This Row],[TOTAL]]</f>
        <v>0</v>
      </c>
      <c r="W34">
        <f>Table2[[#This Row],[Figure]]/Table2[[#This Row],[TOTAL]]</f>
        <v>0</v>
      </c>
      <c r="X34">
        <f>Table2[[#This Row],[Introduction]]/Table2[[#This Row],[TOTAL]]</f>
        <v>0</v>
      </c>
      <c r="Y34">
        <f>Table2[[#This Row],[Methods]]/Table2[[#This Row],[TOTAL]]</f>
        <v>0.1</v>
      </c>
      <c r="Z34">
        <f>Table2[[#This Row],[Results]]/Table2[[#This Row],[TOTAL]]</f>
        <v>0.8</v>
      </c>
      <c r="AA34">
        <f>Table2[[#This Row],[Supplementary material]]/Table2[[#This Row],[TOTAL]]</f>
        <v>0</v>
      </c>
      <c r="AB34">
        <f>Table2[[#This Row],[Title]]/Table2[[#This Row],[TOTAL]]</f>
        <v>0</v>
      </c>
      <c r="AC34" s="2">
        <f>SUM(Table24[[#This Row],[Abstract]:[Title]])</f>
        <v>1</v>
      </c>
    </row>
    <row r="35" spans="1:29" x14ac:dyDescent="0.2">
      <c r="A35" t="s">
        <v>4031</v>
      </c>
      <c r="B35">
        <v>0</v>
      </c>
      <c r="C35">
        <v>0</v>
      </c>
      <c r="D35">
        <v>0</v>
      </c>
      <c r="E35">
        <v>0</v>
      </c>
      <c r="F35">
        <v>0</v>
      </c>
      <c r="G35">
        <v>0</v>
      </c>
      <c r="H35">
        <v>0</v>
      </c>
      <c r="I35">
        <v>1</v>
      </c>
      <c r="J35">
        <v>0</v>
      </c>
      <c r="K35">
        <v>0</v>
      </c>
      <c r="L35">
        <v>0</v>
      </c>
      <c r="M35">
        <v>0</v>
      </c>
      <c r="N35" s="2">
        <f>SUM(Table2[[#This Row],[Abstract]:[Title]])</f>
        <v>1</v>
      </c>
      <c r="P35" t="s">
        <v>4031</v>
      </c>
      <c r="Q35">
        <f>Table2[[#This Row],[Abstract]]/Table2[[#This Row],[TOTAL]]</f>
        <v>0</v>
      </c>
      <c r="R35">
        <f>Table2[[#This Row],[Acknowledgments]]/Table2[[#This Row],[TOTAL]]</f>
        <v>0</v>
      </c>
      <c r="S35">
        <f>Table2[[#This Row],[Article]]/Table2[[#This Row],[TOTAL]]</f>
        <v>0</v>
      </c>
      <c r="T35">
        <f>Table2[[#This Row],[Case study]]/Table2[[#This Row],[TOTAL]]</f>
        <v>0</v>
      </c>
      <c r="U35">
        <f>Table2[[#This Row],[Conclusion]]/Table2[[#This Row],[TOTAL]]</f>
        <v>0</v>
      </c>
      <c r="V35">
        <f>Table2[[#This Row],[Discussion]]/Table2[[#This Row],[TOTAL]]</f>
        <v>0</v>
      </c>
      <c r="W35">
        <f>Table2[[#This Row],[Figure]]/Table2[[#This Row],[TOTAL]]</f>
        <v>0</v>
      </c>
      <c r="X35">
        <f>Table2[[#This Row],[Introduction]]/Table2[[#This Row],[TOTAL]]</f>
        <v>1</v>
      </c>
      <c r="Y35">
        <f>Table2[[#This Row],[Methods]]/Table2[[#This Row],[TOTAL]]</f>
        <v>0</v>
      </c>
      <c r="Z35">
        <f>Table2[[#This Row],[Results]]/Table2[[#This Row],[TOTAL]]</f>
        <v>0</v>
      </c>
      <c r="AA35">
        <f>Table2[[#This Row],[Supplementary material]]/Table2[[#This Row],[TOTAL]]</f>
        <v>0</v>
      </c>
      <c r="AB35">
        <f>Table2[[#This Row],[Title]]/Table2[[#This Row],[TOTAL]]</f>
        <v>0</v>
      </c>
      <c r="AC35" s="2">
        <f>SUM(Table24[[#This Row],[Abstract]:[Title]])</f>
        <v>1</v>
      </c>
    </row>
    <row r="36" spans="1:29" x14ac:dyDescent="0.2">
      <c r="A36" t="s">
        <v>7595</v>
      </c>
      <c r="B36">
        <v>0</v>
      </c>
      <c r="C36">
        <v>0</v>
      </c>
      <c r="D36">
        <v>0</v>
      </c>
      <c r="E36">
        <v>0</v>
      </c>
      <c r="F36">
        <v>0</v>
      </c>
      <c r="G36">
        <v>0</v>
      </c>
      <c r="H36">
        <v>0</v>
      </c>
      <c r="I36">
        <v>0</v>
      </c>
      <c r="J36">
        <v>1</v>
      </c>
      <c r="K36">
        <v>0</v>
      </c>
      <c r="L36">
        <v>0</v>
      </c>
      <c r="M36">
        <v>0</v>
      </c>
      <c r="N36" s="2">
        <f>SUM(Table2[[#This Row],[Abstract]:[Title]])</f>
        <v>1</v>
      </c>
      <c r="P36" t="s">
        <v>7595</v>
      </c>
      <c r="Q36">
        <f>Table2[[#This Row],[Abstract]]/Table2[[#This Row],[TOTAL]]</f>
        <v>0</v>
      </c>
      <c r="R36">
        <f>Table2[[#This Row],[Acknowledgments]]/Table2[[#This Row],[TOTAL]]</f>
        <v>0</v>
      </c>
      <c r="S36">
        <f>Table2[[#This Row],[Article]]/Table2[[#This Row],[TOTAL]]</f>
        <v>0</v>
      </c>
      <c r="T36">
        <f>Table2[[#This Row],[Case study]]/Table2[[#This Row],[TOTAL]]</f>
        <v>0</v>
      </c>
      <c r="U36">
        <f>Table2[[#This Row],[Conclusion]]/Table2[[#This Row],[TOTAL]]</f>
        <v>0</v>
      </c>
      <c r="V36">
        <f>Table2[[#This Row],[Discussion]]/Table2[[#This Row],[TOTAL]]</f>
        <v>0</v>
      </c>
      <c r="W36">
        <f>Table2[[#This Row],[Figure]]/Table2[[#This Row],[TOTAL]]</f>
        <v>0</v>
      </c>
      <c r="X36">
        <f>Table2[[#This Row],[Introduction]]/Table2[[#This Row],[TOTAL]]</f>
        <v>0</v>
      </c>
      <c r="Y36">
        <f>Table2[[#This Row],[Methods]]/Table2[[#This Row],[TOTAL]]</f>
        <v>1</v>
      </c>
      <c r="Z36">
        <f>Table2[[#This Row],[Results]]/Table2[[#This Row],[TOTAL]]</f>
        <v>0</v>
      </c>
      <c r="AA36">
        <f>Table2[[#This Row],[Supplementary material]]/Table2[[#This Row],[TOTAL]]</f>
        <v>0</v>
      </c>
      <c r="AB36">
        <f>Table2[[#This Row],[Title]]/Table2[[#This Row],[TOTAL]]</f>
        <v>0</v>
      </c>
      <c r="AC36" s="2">
        <f>SUM(Table24[[#This Row],[Abstract]:[Title]])</f>
        <v>1</v>
      </c>
    </row>
    <row r="37" spans="1:29" x14ac:dyDescent="0.2">
      <c r="A37" t="s">
        <v>2018</v>
      </c>
      <c r="B37">
        <v>0</v>
      </c>
      <c r="C37">
        <v>0</v>
      </c>
      <c r="D37">
        <v>0</v>
      </c>
      <c r="E37">
        <v>0</v>
      </c>
      <c r="F37">
        <v>0</v>
      </c>
      <c r="G37">
        <v>0</v>
      </c>
      <c r="H37">
        <v>0</v>
      </c>
      <c r="I37">
        <v>0</v>
      </c>
      <c r="J37">
        <v>0</v>
      </c>
      <c r="K37">
        <v>1</v>
      </c>
      <c r="L37">
        <v>0</v>
      </c>
      <c r="M37">
        <v>0</v>
      </c>
      <c r="N37" s="2">
        <f>SUM(Table2[[#This Row],[Abstract]:[Title]])</f>
        <v>1</v>
      </c>
      <c r="P37" t="s">
        <v>2018</v>
      </c>
      <c r="Q37">
        <f>Table2[[#This Row],[Abstract]]/Table2[[#This Row],[TOTAL]]</f>
        <v>0</v>
      </c>
      <c r="R37">
        <f>Table2[[#This Row],[Acknowledgments]]/Table2[[#This Row],[TOTAL]]</f>
        <v>0</v>
      </c>
      <c r="S37">
        <f>Table2[[#This Row],[Article]]/Table2[[#This Row],[TOTAL]]</f>
        <v>0</v>
      </c>
      <c r="T37">
        <f>Table2[[#This Row],[Case study]]/Table2[[#This Row],[TOTAL]]</f>
        <v>0</v>
      </c>
      <c r="U37">
        <f>Table2[[#This Row],[Conclusion]]/Table2[[#This Row],[TOTAL]]</f>
        <v>0</v>
      </c>
      <c r="V37">
        <f>Table2[[#This Row],[Discussion]]/Table2[[#This Row],[TOTAL]]</f>
        <v>0</v>
      </c>
      <c r="W37">
        <f>Table2[[#This Row],[Figure]]/Table2[[#This Row],[TOTAL]]</f>
        <v>0</v>
      </c>
      <c r="X37">
        <f>Table2[[#This Row],[Introduction]]/Table2[[#This Row],[TOTAL]]</f>
        <v>0</v>
      </c>
      <c r="Y37">
        <f>Table2[[#This Row],[Methods]]/Table2[[#This Row],[TOTAL]]</f>
        <v>0</v>
      </c>
      <c r="Z37">
        <f>Table2[[#This Row],[Results]]/Table2[[#This Row],[TOTAL]]</f>
        <v>1</v>
      </c>
      <c r="AA37">
        <f>Table2[[#This Row],[Supplementary material]]/Table2[[#This Row],[TOTAL]]</f>
        <v>0</v>
      </c>
      <c r="AB37">
        <f>Table2[[#This Row],[Title]]/Table2[[#This Row],[TOTAL]]</f>
        <v>0</v>
      </c>
      <c r="AC37" s="2">
        <f>SUM(Table24[[#This Row],[Abstract]:[Title]])</f>
        <v>1</v>
      </c>
    </row>
    <row r="38" spans="1:29" x14ac:dyDescent="0.2">
      <c r="A38" t="s">
        <v>3939</v>
      </c>
      <c r="B38">
        <v>0</v>
      </c>
      <c r="C38">
        <v>0</v>
      </c>
      <c r="D38">
        <v>1</v>
      </c>
      <c r="E38">
        <v>0</v>
      </c>
      <c r="F38">
        <v>0</v>
      </c>
      <c r="G38">
        <v>0</v>
      </c>
      <c r="H38">
        <v>0</v>
      </c>
      <c r="I38">
        <v>0</v>
      </c>
      <c r="J38">
        <v>0</v>
      </c>
      <c r="K38">
        <v>0</v>
      </c>
      <c r="L38">
        <v>0</v>
      </c>
      <c r="M38">
        <v>0</v>
      </c>
      <c r="N38" s="2">
        <f>SUM(Table2[[#This Row],[Abstract]:[Title]])</f>
        <v>1</v>
      </c>
      <c r="P38" t="s">
        <v>3939</v>
      </c>
      <c r="Q38">
        <f>Table2[[#This Row],[Abstract]]/Table2[[#This Row],[TOTAL]]</f>
        <v>0</v>
      </c>
      <c r="R38">
        <f>Table2[[#This Row],[Acknowledgments]]/Table2[[#This Row],[TOTAL]]</f>
        <v>0</v>
      </c>
      <c r="S38">
        <f>Table2[[#This Row],[Article]]/Table2[[#This Row],[TOTAL]]</f>
        <v>1</v>
      </c>
      <c r="T38">
        <f>Table2[[#This Row],[Case study]]/Table2[[#This Row],[TOTAL]]</f>
        <v>0</v>
      </c>
      <c r="U38">
        <f>Table2[[#This Row],[Conclusion]]/Table2[[#This Row],[TOTAL]]</f>
        <v>0</v>
      </c>
      <c r="V38">
        <f>Table2[[#This Row],[Discussion]]/Table2[[#This Row],[TOTAL]]</f>
        <v>0</v>
      </c>
      <c r="W38">
        <f>Table2[[#This Row],[Figure]]/Table2[[#This Row],[TOTAL]]</f>
        <v>0</v>
      </c>
      <c r="X38">
        <f>Table2[[#This Row],[Introduction]]/Table2[[#This Row],[TOTAL]]</f>
        <v>0</v>
      </c>
      <c r="Y38">
        <f>Table2[[#This Row],[Methods]]/Table2[[#This Row],[TOTAL]]</f>
        <v>0</v>
      </c>
      <c r="Z38">
        <f>Table2[[#This Row],[Results]]/Table2[[#This Row],[TOTAL]]</f>
        <v>0</v>
      </c>
      <c r="AA38">
        <f>Table2[[#This Row],[Supplementary material]]/Table2[[#This Row],[TOTAL]]</f>
        <v>0</v>
      </c>
      <c r="AB38">
        <f>Table2[[#This Row],[Title]]/Table2[[#This Row],[TOTAL]]</f>
        <v>0</v>
      </c>
      <c r="AC38" s="2">
        <f>SUM(Table24[[#This Row],[Abstract]:[Title]])</f>
        <v>1</v>
      </c>
    </row>
    <row r="39" spans="1:29" x14ac:dyDescent="0.2">
      <c r="A39" t="s">
        <v>581</v>
      </c>
      <c r="B39">
        <v>0</v>
      </c>
      <c r="C39">
        <v>0</v>
      </c>
      <c r="D39">
        <v>0</v>
      </c>
      <c r="E39">
        <v>0</v>
      </c>
      <c r="F39">
        <v>0</v>
      </c>
      <c r="G39">
        <v>0</v>
      </c>
      <c r="H39">
        <v>0</v>
      </c>
      <c r="I39">
        <v>0</v>
      </c>
      <c r="J39">
        <v>4</v>
      </c>
      <c r="K39">
        <v>0</v>
      </c>
      <c r="L39">
        <v>0</v>
      </c>
      <c r="M39">
        <v>0</v>
      </c>
      <c r="N39" s="2">
        <f>SUM(Table2[[#This Row],[Abstract]:[Title]])</f>
        <v>4</v>
      </c>
      <c r="P39" t="s">
        <v>581</v>
      </c>
      <c r="Q39">
        <f>Table2[[#This Row],[Abstract]]/Table2[[#This Row],[TOTAL]]</f>
        <v>0</v>
      </c>
      <c r="R39">
        <f>Table2[[#This Row],[Acknowledgments]]/Table2[[#This Row],[TOTAL]]</f>
        <v>0</v>
      </c>
      <c r="S39">
        <f>Table2[[#This Row],[Article]]/Table2[[#This Row],[TOTAL]]</f>
        <v>0</v>
      </c>
      <c r="T39">
        <f>Table2[[#This Row],[Case study]]/Table2[[#This Row],[TOTAL]]</f>
        <v>0</v>
      </c>
      <c r="U39">
        <f>Table2[[#This Row],[Conclusion]]/Table2[[#This Row],[TOTAL]]</f>
        <v>0</v>
      </c>
      <c r="V39">
        <f>Table2[[#This Row],[Discussion]]/Table2[[#This Row],[TOTAL]]</f>
        <v>0</v>
      </c>
      <c r="W39">
        <f>Table2[[#This Row],[Figure]]/Table2[[#This Row],[TOTAL]]</f>
        <v>0</v>
      </c>
      <c r="X39">
        <f>Table2[[#This Row],[Introduction]]/Table2[[#This Row],[TOTAL]]</f>
        <v>0</v>
      </c>
      <c r="Y39">
        <f>Table2[[#This Row],[Methods]]/Table2[[#This Row],[TOTAL]]</f>
        <v>1</v>
      </c>
      <c r="Z39">
        <f>Table2[[#This Row],[Results]]/Table2[[#This Row],[TOTAL]]</f>
        <v>0</v>
      </c>
      <c r="AA39">
        <f>Table2[[#This Row],[Supplementary material]]/Table2[[#This Row],[TOTAL]]</f>
        <v>0</v>
      </c>
      <c r="AB39">
        <f>Table2[[#This Row],[Title]]/Table2[[#This Row],[TOTAL]]</f>
        <v>0</v>
      </c>
      <c r="AC39" s="2">
        <f>SUM(Table24[[#This Row],[Abstract]:[Title]])</f>
        <v>1</v>
      </c>
    </row>
    <row r="40" spans="1:29" x14ac:dyDescent="0.2">
      <c r="A40" t="s">
        <v>8125</v>
      </c>
      <c r="B40">
        <v>1</v>
      </c>
      <c r="C40">
        <v>0</v>
      </c>
      <c r="D40">
        <v>0</v>
      </c>
      <c r="E40">
        <v>0</v>
      </c>
      <c r="F40">
        <v>0</v>
      </c>
      <c r="G40">
        <v>0</v>
      </c>
      <c r="H40">
        <v>0</v>
      </c>
      <c r="I40">
        <v>0</v>
      </c>
      <c r="J40">
        <v>3</v>
      </c>
      <c r="K40">
        <v>16</v>
      </c>
      <c r="L40">
        <v>0</v>
      </c>
      <c r="M40">
        <v>0</v>
      </c>
      <c r="N40" s="2">
        <f>SUM(Table2[[#This Row],[Abstract]:[Title]])</f>
        <v>20</v>
      </c>
      <c r="P40" t="s">
        <v>8125</v>
      </c>
      <c r="Q40">
        <f>Table2[[#This Row],[Abstract]]/Table2[[#This Row],[TOTAL]]</f>
        <v>0.05</v>
      </c>
      <c r="R40">
        <f>Table2[[#This Row],[Acknowledgments]]/Table2[[#This Row],[TOTAL]]</f>
        <v>0</v>
      </c>
      <c r="S40">
        <f>Table2[[#This Row],[Article]]/Table2[[#This Row],[TOTAL]]</f>
        <v>0</v>
      </c>
      <c r="T40">
        <f>Table2[[#This Row],[Case study]]/Table2[[#This Row],[TOTAL]]</f>
        <v>0</v>
      </c>
      <c r="U40">
        <f>Table2[[#This Row],[Conclusion]]/Table2[[#This Row],[TOTAL]]</f>
        <v>0</v>
      </c>
      <c r="V40">
        <f>Table2[[#This Row],[Discussion]]/Table2[[#This Row],[TOTAL]]</f>
        <v>0</v>
      </c>
      <c r="W40">
        <f>Table2[[#This Row],[Figure]]/Table2[[#This Row],[TOTAL]]</f>
        <v>0</v>
      </c>
      <c r="X40">
        <f>Table2[[#This Row],[Introduction]]/Table2[[#This Row],[TOTAL]]</f>
        <v>0</v>
      </c>
      <c r="Y40">
        <f>Table2[[#This Row],[Methods]]/Table2[[#This Row],[TOTAL]]</f>
        <v>0.15</v>
      </c>
      <c r="Z40">
        <f>Table2[[#This Row],[Results]]/Table2[[#This Row],[TOTAL]]</f>
        <v>0.8</v>
      </c>
      <c r="AA40">
        <f>Table2[[#This Row],[Supplementary material]]/Table2[[#This Row],[TOTAL]]</f>
        <v>0</v>
      </c>
      <c r="AB40">
        <f>Table2[[#This Row],[Title]]/Table2[[#This Row],[TOTAL]]</f>
        <v>0</v>
      </c>
      <c r="AC40" s="2">
        <f>SUM(Table24[[#This Row],[Abstract]:[Title]])</f>
        <v>1</v>
      </c>
    </row>
    <row r="41" spans="1:29" x14ac:dyDescent="0.2">
      <c r="A41" t="s">
        <v>3690</v>
      </c>
      <c r="B41">
        <v>0</v>
      </c>
      <c r="C41">
        <v>0</v>
      </c>
      <c r="D41">
        <v>0</v>
      </c>
      <c r="E41">
        <v>0</v>
      </c>
      <c r="F41">
        <v>0</v>
      </c>
      <c r="G41">
        <v>0</v>
      </c>
      <c r="H41">
        <v>0</v>
      </c>
      <c r="I41">
        <v>1</v>
      </c>
      <c r="J41">
        <v>0</v>
      </c>
      <c r="K41">
        <v>0</v>
      </c>
      <c r="L41">
        <v>0</v>
      </c>
      <c r="M41">
        <v>0</v>
      </c>
      <c r="N41" s="2">
        <f>SUM(Table2[[#This Row],[Abstract]:[Title]])</f>
        <v>1</v>
      </c>
      <c r="P41" t="s">
        <v>3690</v>
      </c>
      <c r="Q41">
        <f>Table2[[#This Row],[Abstract]]/Table2[[#This Row],[TOTAL]]</f>
        <v>0</v>
      </c>
      <c r="R41">
        <f>Table2[[#This Row],[Acknowledgments]]/Table2[[#This Row],[TOTAL]]</f>
        <v>0</v>
      </c>
      <c r="S41">
        <f>Table2[[#This Row],[Article]]/Table2[[#This Row],[TOTAL]]</f>
        <v>0</v>
      </c>
      <c r="T41">
        <f>Table2[[#This Row],[Case study]]/Table2[[#This Row],[TOTAL]]</f>
        <v>0</v>
      </c>
      <c r="U41">
        <f>Table2[[#This Row],[Conclusion]]/Table2[[#This Row],[TOTAL]]</f>
        <v>0</v>
      </c>
      <c r="V41">
        <f>Table2[[#This Row],[Discussion]]/Table2[[#This Row],[TOTAL]]</f>
        <v>0</v>
      </c>
      <c r="W41">
        <f>Table2[[#This Row],[Figure]]/Table2[[#This Row],[TOTAL]]</f>
        <v>0</v>
      </c>
      <c r="X41">
        <f>Table2[[#This Row],[Introduction]]/Table2[[#This Row],[TOTAL]]</f>
        <v>1</v>
      </c>
      <c r="Y41">
        <f>Table2[[#This Row],[Methods]]/Table2[[#This Row],[TOTAL]]</f>
        <v>0</v>
      </c>
      <c r="Z41">
        <f>Table2[[#This Row],[Results]]/Table2[[#This Row],[TOTAL]]</f>
        <v>0</v>
      </c>
      <c r="AA41">
        <f>Table2[[#This Row],[Supplementary material]]/Table2[[#This Row],[TOTAL]]</f>
        <v>0</v>
      </c>
      <c r="AB41">
        <f>Table2[[#This Row],[Title]]/Table2[[#This Row],[TOTAL]]</f>
        <v>0</v>
      </c>
      <c r="AC41" s="2">
        <f>SUM(Table24[[#This Row],[Abstract]:[Title]])</f>
        <v>1</v>
      </c>
    </row>
    <row r="42" spans="1:29" x14ac:dyDescent="0.2">
      <c r="A42" t="s">
        <v>2501</v>
      </c>
      <c r="B42">
        <v>0</v>
      </c>
      <c r="C42">
        <v>0</v>
      </c>
      <c r="D42">
        <v>0</v>
      </c>
      <c r="E42">
        <v>0</v>
      </c>
      <c r="F42">
        <v>0</v>
      </c>
      <c r="G42">
        <v>0</v>
      </c>
      <c r="H42">
        <v>0</v>
      </c>
      <c r="I42">
        <v>1</v>
      </c>
      <c r="J42">
        <v>0</v>
      </c>
      <c r="K42">
        <v>0</v>
      </c>
      <c r="L42">
        <v>0</v>
      </c>
      <c r="M42">
        <v>0</v>
      </c>
      <c r="N42" s="2">
        <f>SUM(Table2[[#This Row],[Abstract]:[Title]])</f>
        <v>1</v>
      </c>
      <c r="P42" t="s">
        <v>2501</v>
      </c>
      <c r="Q42">
        <f>Table2[[#This Row],[Abstract]]/Table2[[#This Row],[TOTAL]]</f>
        <v>0</v>
      </c>
      <c r="R42">
        <f>Table2[[#This Row],[Acknowledgments]]/Table2[[#This Row],[TOTAL]]</f>
        <v>0</v>
      </c>
      <c r="S42">
        <f>Table2[[#This Row],[Article]]/Table2[[#This Row],[TOTAL]]</f>
        <v>0</v>
      </c>
      <c r="T42">
        <f>Table2[[#This Row],[Case study]]/Table2[[#This Row],[TOTAL]]</f>
        <v>0</v>
      </c>
      <c r="U42">
        <f>Table2[[#This Row],[Conclusion]]/Table2[[#This Row],[TOTAL]]</f>
        <v>0</v>
      </c>
      <c r="V42">
        <f>Table2[[#This Row],[Discussion]]/Table2[[#This Row],[TOTAL]]</f>
        <v>0</v>
      </c>
      <c r="W42">
        <f>Table2[[#This Row],[Figure]]/Table2[[#This Row],[TOTAL]]</f>
        <v>0</v>
      </c>
      <c r="X42">
        <f>Table2[[#This Row],[Introduction]]/Table2[[#This Row],[TOTAL]]</f>
        <v>1</v>
      </c>
      <c r="Y42">
        <f>Table2[[#This Row],[Methods]]/Table2[[#This Row],[TOTAL]]</f>
        <v>0</v>
      </c>
      <c r="Z42">
        <f>Table2[[#This Row],[Results]]/Table2[[#This Row],[TOTAL]]</f>
        <v>0</v>
      </c>
      <c r="AA42">
        <f>Table2[[#This Row],[Supplementary material]]/Table2[[#This Row],[TOTAL]]</f>
        <v>0</v>
      </c>
      <c r="AB42">
        <f>Table2[[#This Row],[Title]]/Table2[[#This Row],[TOTAL]]</f>
        <v>0</v>
      </c>
      <c r="AC42" s="2">
        <f>SUM(Table24[[#This Row],[Abstract]:[Title]])</f>
        <v>1</v>
      </c>
    </row>
    <row r="43" spans="1:29" x14ac:dyDescent="0.2">
      <c r="A43" t="s">
        <v>3535</v>
      </c>
      <c r="B43">
        <v>0</v>
      </c>
      <c r="C43">
        <v>0</v>
      </c>
      <c r="D43">
        <v>0</v>
      </c>
      <c r="E43">
        <v>0</v>
      </c>
      <c r="F43">
        <v>0</v>
      </c>
      <c r="G43">
        <v>0</v>
      </c>
      <c r="H43">
        <v>0</v>
      </c>
      <c r="I43">
        <v>0</v>
      </c>
      <c r="J43">
        <v>0</v>
      </c>
      <c r="K43">
        <v>0</v>
      </c>
      <c r="L43">
        <v>1</v>
      </c>
      <c r="M43">
        <v>0</v>
      </c>
      <c r="N43" s="2">
        <f>SUM(Table2[[#This Row],[Abstract]:[Title]])</f>
        <v>1</v>
      </c>
      <c r="P43" t="s">
        <v>3535</v>
      </c>
      <c r="Q43">
        <f>Table2[[#This Row],[Abstract]]/Table2[[#This Row],[TOTAL]]</f>
        <v>0</v>
      </c>
      <c r="R43">
        <f>Table2[[#This Row],[Acknowledgments]]/Table2[[#This Row],[TOTAL]]</f>
        <v>0</v>
      </c>
      <c r="S43">
        <f>Table2[[#This Row],[Article]]/Table2[[#This Row],[TOTAL]]</f>
        <v>0</v>
      </c>
      <c r="T43">
        <f>Table2[[#This Row],[Case study]]/Table2[[#This Row],[TOTAL]]</f>
        <v>0</v>
      </c>
      <c r="U43">
        <f>Table2[[#This Row],[Conclusion]]/Table2[[#This Row],[TOTAL]]</f>
        <v>0</v>
      </c>
      <c r="V43">
        <f>Table2[[#This Row],[Discussion]]/Table2[[#This Row],[TOTAL]]</f>
        <v>0</v>
      </c>
      <c r="W43">
        <f>Table2[[#This Row],[Figure]]/Table2[[#This Row],[TOTAL]]</f>
        <v>0</v>
      </c>
      <c r="X43">
        <f>Table2[[#This Row],[Introduction]]/Table2[[#This Row],[TOTAL]]</f>
        <v>0</v>
      </c>
      <c r="Y43">
        <f>Table2[[#This Row],[Methods]]/Table2[[#This Row],[TOTAL]]</f>
        <v>0</v>
      </c>
      <c r="Z43">
        <f>Table2[[#This Row],[Results]]/Table2[[#This Row],[TOTAL]]</f>
        <v>0</v>
      </c>
      <c r="AA43">
        <f>Table2[[#This Row],[Supplementary material]]/Table2[[#This Row],[TOTAL]]</f>
        <v>1</v>
      </c>
      <c r="AB43">
        <f>Table2[[#This Row],[Title]]/Table2[[#This Row],[TOTAL]]</f>
        <v>0</v>
      </c>
      <c r="AC43" s="2">
        <f>SUM(Table24[[#This Row],[Abstract]:[Title]])</f>
        <v>1</v>
      </c>
    </row>
    <row r="44" spans="1:29" x14ac:dyDescent="0.2">
      <c r="A44" t="s">
        <v>3557</v>
      </c>
      <c r="B44">
        <v>0</v>
      </c>
      <c r="C44">
        <v>0</v>
      </c>
      <c r="D44">
        <v>0</v>
      </c>
      <c r="E44">
        <v>0</v>
      </c>
      <c r="F44">
        <v>0</v>
      </c>
      <c r="G44">
        <v>0</v>
      </c>
      <c r="H44">
        <v>0</v>
      </c>
      <c r="I44">
        <v>0</v>
      </c>
      <c r="J44">
        <v>1</v>
      </c>
      <c r="K44">
        <v>0</v>
      </c>
      <c r="L44">
        <v>0</v>
      </c>
      <c r="M44">
        <v>0</v>
      </c>
      <c r="N44" s="2">
        <f>SUM(Table2[[#This Row],[Abstract]:[Title]])</f>
        <v>1</v>
      </c>
      <c r="P44" t="s">
        <v>3557</v>
      </c>
      <c r="Q44">
        <f>Table2[[#This Row],[Abstract]]/Table2[[#This Row],[TOTAL]]</f>
        <v>0</v>
      </c>
      <c r="R44">
        <f>Table2[[#This Row],[Acknowledgments]]/Table2[[#This Row],[TOTAL]]</f>
        <v>0</v>
      </c>
      <c r="S44">
        <f>Table2[[#This Row],[Article]]/Table2[[#This Row],[TOTAL]]</f>
        <v>0</v>
      </c>
      <c r="T44">
        <f>Table2[[#This Row],[Case study]]/Table2[[#This Row],[TOTAL]]</f>
        <v>0</v>
      </c>
      <c r="U44">
        <f>Table2[[#This Row],[Conclusion]]/Table2[[#This Row],[TOTAL]]</f>
        <v>0</v>
      </c>
      <c r="V44">
        <f>Table2[[#This Row],[Discussion]]/Table2[[#This Row],[TOTAL]]</f>
        <v>0</v>
      </c>
      <c r="W44">
        <f>Table2[[#This Row],[Figure]]/Table2[[#This Row],[TOTAL]]</f>
        <v>0</v>
      </c>
      <c r="X44">
        <f>Table2[[#This Row],[Introduction]]/Table2[[#This Row],[TOTAL]]</f>
        <v>0</v>
      </c>
      <c r="Y44">
        <f>Table2[[#This Row],[Methods]]/Table2[[#This Row],[TOTAL]]</f>
        <v>1</v>
      </c>
      <c r="Z44">
        <f>Table2[[#This Row],[Results]]/Table2[[#This Row],[TOTAL]]</f>
        <v>0</v>
      </c>
      <c r="AA44">
        <f>Table2[[#This Row],[Supplementary material]]/Table2[[#This Row],[TOTAL]]</f>
        <v>0</v>
      </c>
      <c r="AB44">
        <f>Table2[[#This Row],[Title]]/Table2[[#This Row],[TOTAL]]</f>
        <v>0</v>
      </c>
      <c r="AC44" s="2">
        <f>SUM(Table24[[#This Row],[Abstract]:[Title]])</f>
        <v>1</v>
      </c>
    </row>
    <row r="45" spans="1:29" x14ac:dyDescent="0.2">
      <c r="A45" t="s">
        <v>4779</v>
      </c>
      <c r="B45">
        <v>0</v>
      </c>
      <c r="C45">
        <v>0</v>
      </c>
      <c r="D45">
        <v>0</v>
      </c>
      <c r="E45">
        <v>0</v>
      </c>
      <c r="F45">
        <v>0</v>
      </c>
      <c r="G45">
        <v>0</v>
      </c>
      <c r="H45">
        <v>0</v>
      </c>
      <c r="I45">
        <v>0</v>
      </c>
      <c r="J45">
        <v>5</v>
      </c>
      <c r="K45">
        <v>1</v>
      </c>
      <c r="L45">
        <v>0</v>
      </c>
      <c r="M45">
        <v>0</v>
      </c>
      <c r="N45" s="2">
        <f>SUM(Table2[[#This Row],[Abstract]:[Title]])</f>
        <v>6</v>
      </c>
      <c r="P45" t="s">
        <v>4779</v>
      </c>
      <c r="Q45">
        <f>Table2[[#This Row],[Abstract]]/Table2[[#This Row],[TOTAL]]</f>
        <v>0</v>
      </c>
      <c r="R45">
        <f>Table2[[#This Row],[Acknowledgments]]/Table2[[#This Row],[TOTAL]]</f>
        <v>0</v>
      </c>
      <c r="S45">
        <f>Table2[[#This Row],[Article]]/Table2[[#This Row],[TOTAL]]</f>
        <v>0</v>
      </c>
      <c r="T45">
        <f>Table2[[#This Row],[Case study]]/Table2[[#This Row],[TOTAL]]</f>
        <v>0</v>
      </c>
      <c r="U45">
        <f>Table2[[#This Row],[Conclusion]]/Table2[[#This Row],[TOTAL]]</f>
        <v>0</v>
      </c>
      <c r="V45">
        <f>Table2[[#This Row],[Discussion]]/Table2[[#This Row],[TOTAL]]</f>
        <v>0</v>
      </c>
      <c r="W45">
        <f>Table2[[#This Row],[Figure]]/Table2[[#This Row],[TOTAL]]</f>
        <v>0</v>
      </c>
      <c r="X45">
        <f>Table2[[#This Row],[Introduction]]/Table2[[#This Row],[TOTAL]]</f>
        <v>0</v>
      </c>
      <c r="Y45">
        <f>Table2[[#This Row],[Methods]]/Table2[[#This Row],[TOTAL]]</f>
        <v>0.83333333333333337</v>
      </c>
      <c r="Z45">
        <f>Table2[[#This Row],[Results]]/Table2[[#This Row],[TOTAL]]</f>
        <v>0.16666666666666666</v>
      </c>
      <c r="AA45">
        <f>Table2[[#This Row],[Supplementary material]]/Table2[[#This Row],[TOTAL]]</f>
        <v>0</v>
      </c>
      <c r="AB45">
        <f>Table2[[#This Row],[Title]]/Table2[[#This Row],[TOTAL]]</f>
        <v>0</v>
      </c>
      <c r="AC45" s="2">
        <f>SUM(Table24[[#This Row],[Abstract]:[Title]])</f>
        <v>1</v>
      </c>
    </row>
    <row r="46" spans="1:29" x14ac:dyDescent="0.2">
      <c r="A46" t="s">
        <v>1232</v>
      </c>
      <c r="B46">
        <v>0</v>
      </c>
      <c r="C46">
        <v>0</v>
      </c>
      <c r="D46">
        <v>0</v>
      </c>
      <c r="E46">
        <v>0</v>
      </c>
      <c r="F46">
        <v>0</v>
      </c>
      <c r="G46">
        <v>0</v>
      </c>
      <c r="H46">
        <v>0</v>
      </c>
      <c r="I46">
        <v>0</v>
      </c>
      <c r="J46">
        <v>1</v>
      </c>
      <c r="K46">
        <v>0</v>
      </c>
      <c r="L46">
        <v>0</v>
      </c>
      <c r="M46">
        <v>0</v>
      </c>
      <c r="N46" s="2">
        <f>SUM(Table2[[#This Row],[Abstract]:[Title]])</f>
        <v>1</v>
      </c>
      <c r="P46" t="s">
        <v>1232</v>
      </c>
      <c r="Q46">
        <f>Table2[[#This Row],[Abstract]]/Table2[[#This Row],[TOTAL]]</f>
        <v>0</v>
      </c>
      <c r="R46">
        <f>Table2[[#This Row],[Acknowledgments]]/Table2[[#This Row],[TOTAL]]</f>
        <v>0</v>
      </c>
      <c r="S46">
        <f>Table2[[#This Row],[Article]]/Table2[[#This Row],[TOTAL]]</f>
        <v>0</v>
      </c>
      <c r="T46">
        <f>Table2[[#This Row],[Case study]]/Table2[[#This Row],[TOTAL]]</f>
        <v>0</v>
      </c>
      <c r="U46">
        <f>Table2[[#This Row],[Conclusion]]/Table2[[#This Row],[TOTAL]]</f>
        <v>0</v>
      </c>
      <c r="V46">
        <f>Table2[[#This Row],[Discussion]]/Table2[[#This Row],[TOTAL]]</f>
        <v>0</v>
      </c>
      <c r="W46">
        <f>Table2[[#This Row],[Figure]]/Table2[[#This Row],[TOTAL]]</f>
        <v>0</v>
      </c>
      <c r="X46">
        <f>Table2[[#This Row],[Introduction]]/Table2[[#This Row],[TOTAL]]</f>
        <v>0</v>
      </c>
      <c r="Y46">
        <f>Table2[[#This Row],[Methods]]/Table2[[#This Row],[TOTAL]]</f>
        <v>1</v>
      </c>
      <c r="Z46">
        <f>Table2[[#This Row],[Results]]/Table2[[#This Row],[TOTAL]]</f>
        <v>0</v>
      </c>
      <c r="AA46">
        <f>Table2[[#This Row],[Supplementary material]]/Table2[[#This Row],[TOTAL]]</f>
        <v>0</v>
      </c>
      <c r="AB46">
        <f>Table2[[#This Row],[Title]]/Table2[[#This Row],[TOTAL]]</f>
        <v>0</v>
      </c>
      <c r="AC46" s="2">
        <f>SUM(Table24[[#This Row],[Abstract]:[Title]])</f>
        <v>1</v>
      </c>
    </row>
    <row r="47" spans="1:29" x14ac:dyDescent="0.2">
      <c r="A47" t="s">
        <v>5217</v>
      </c>
      <c r="B47">
        <v>0</v>
      </c>
      <c r="C47">
        <v>0</v>
      </c>
      <c r="D47">
        <v>0</v>
      </c>
      <c r="E47">
        <v>0</v>
      </c>
      <c r="F47">
        <v>0</v>
      </c>
      <c r="G47">
        <v>2</v>
      </c>
      <c r="H47">
        <v>1</v>
      </c>
      <c r="I47">
        <v>0</v>
      </c>
      <c r="J47">
        <v>0</v>
      </c>
      <c r="K47">
        <v>0</v>
      </c>
      <c r="L47">
        <v>0</v>
      </c>
      <c r="M47">
        <v>0</v>
      </c>
      <c r="N47" s="2">
        <f>SUM(Table2[[#This Row],[Abstract]:[Title]])</f>
        <v>3</v>
      </c>
      <c r="P47" t="s">
        <v>5217</v>
      </c>
      <c r="Q47">
        <f>Table2[[#This Row],[Abstract]]/Table2[[#This Row],[TOTAL]]</f>
        <v>0</v>
      </c>
      <c r="R47">
        <f>Table2[[#This Row],[Acknowledgments]]/Table2[[#This Row],[TOTAL]]</f>
        <v>0</v>
      </c>
      <c r="S47">
        <f>Table2[[#This Row],[Article]]/Table2[[#This Row],[TOTAL]]</f>
        <v>0</v>
      </c>
      <c r="T47">
        <f>Table2[[#This Row],[Case study]]/Table2[[#This Row],[TOTAL]]</f>
        <v>0</v>
      </c>
      <c r="U47">
        <f>Table2[[#This Row],[Conclusion]]/Table2[[#This Row],[TOTAL]]</f>
        <v>0</v>
      </c>
      <c r="V47">
        <f>Table2[[#This Row],[Discussion]]/Table2[[#This Row],[TOTAL]]</f>
        <v>0.66666666666666663</v>
      </c>
      <c r="W47">
        <f>Table2[[#This Row],[Figure]]/Table2[[#This Row],[TOTAL]]</f>
        <v>0.33333333333333331</v>
      </c>
      <c r="X47">
        <f>Table2[[#This Row],[Introduction]]/Table2[[#This Row],[TOTAL]]</f>
        <v>0</v>
      </c>
      <c r="Y47">
        <f>Table2[[#This Row],[Methods]]/Table2[[#This Row],[TOTAL]]</f>
        <v>0</v>
      </c>
      <c r="Z47">
        <f>Table2[[#This Row],[Results]]/Table2[[#This Row],[TOTAL]]</f>
        <v>0</v>
      </c>
      <c r="AA47">
        <f>Table2[[#This Row],[Supplementary material]]/Table2[[#This Row],[TOTAL]]</f>
        <v>0</v>
      </c>
      <c r="AB47">
        <f>Table2[[#This Row],[Title]]/Table2[[#This Row],[TOTAL]]</f>
        <v>0</v>
      </c>
      <c r="AC47" s="2">
        <f>SUM(Table24[[#This Row],[Abstract]:[Title]])</f>
        <v>1</v>
      </c>
    </row>
    <row r="48" spans="1:29" x14ac:dyDescent="0.2">
      <c r="A48" t="s">
        <v>3120</v>
      </c>
      <c r="B48">
        <v>0</v>
      </c>
      <c r="C48">
        <v>0</v>
      </c>
      <c r="D48">
        <v>0</v>
      </c>
      <c r="E48">
        <v>0</v>
      </c>
      <c r="F48">
        <v>0</v>
      </c>
      <c r="G48">
        <v>0</v>
      </c>
      <c r="H48">
        <v>0</v>
      </c>
      <c r="I48">
        <v>0</v>
      </c>
      <c r="J48">
        <v>1</v>
      </c>
      <c r="K48">
        <v>0</v>
      </c>
      <c r="L48">
        <v>0</v>
      </c>
      <c r="M48">
        <v>0</v>
      </c>
      <c r="N48" s="2">
        <f>SUM(Table2[[#This Row],[Abstract]:[Title]])</f>
        <v>1</v>
      </c>
      <c r="P48" t="s">
        <v>3120</v>
      </c>
      <c r="Q48">
        <f>Table2[[#This Row],[Abstract]]/Table2[[#This Row],[TOTAL]]</f>
        <v>0</v>
      </c>
      <c r="R48">
        <f>Table2[[#This Row],[Acknowledgments]]/Table2[[#This Row],[TOTAL]]</f>
        <v>0</v>
      </c>
      <c r="S48">
        <f>Table2[[#This Row],[Article]]/Table2[[#This Row],[TOTAL]]</f>
        <v>0</v>
      </c>
      <c r="T48">
        <f>Table2[[#This Row],[Case study]]/Table2[[#This Row],[TOTAL]]</f>
        <v>0</v>
      </c>
      <c r="U48">
        <f>Table2[[#This Row],[Conclusion]]/Table2[[#This Row],[TOTAL]]</f>
        <v>0</v>
      </c>
      <c r="V48">
        <f>Table2[[#This Row],[Discussion]]/Table2[[#This Row],[TOTAL]]</f>
        <v>0</v>
      </c>
      <c r="W48">
        <f>Table2[[#This Row],[Figure]]/Table2[[#This Row],[TOTAL]]</f>
        <v>0</v>
      </c>
      <c r="X48">
        <f>Table2[[#This Row],[Introduction]]/Table2[[#This Row],[TOTAL]]</f>
        <v>0</v>
      </c>
      <c r="Y48">
        <f>Table2[[#This Row],[Methods]]/Table2[[#This Row],[TOTAL]]</f>
        <v>1</v>
      </c>
      <c r="Z48">
        <f>Table2[[#This Row],[Results]]/Table2[[#This Row],[TOTAL]]</f>
        <v>0</v>
      </c>
      <c r="AA48">
        <f>Table2[[#This Row],[Supplementary material]]/Table2[[#This Row],[TOTAL]]</f>
        <v>0</v>
      </c>
      <c r="AB48">
        <f>Table2[[#This Row],[Title]]/Table2[[#This Row],[TOTAL]]</f>
        <v>0</v>
      </c>
      <c r="AC48" s="2">
        <f>SUM(Table24[[#This Row],[Abstract]:[Title]])</f>
        <v>1</v>
      </c>
    </row>
    <row r="49" spans="1:29" x14ac:dyDescent="0.2">
      <c r="A49" t="s">
        <v>6259</v>
      </c>
      <c r="B49">
        <v>0</v>
      </c>
      <c r="C49">
        <v>0</v>
      </c>
      <c r="D49">
        <v>0</v>
      </c>
      <c r="E49">
        <v>0</v>
      </c>
      <c r="F49">
        <v>0</v>
      </c>
      <c r="G49">
        <v>0</v>
      </c>
      <c r="H49">
        <v>0</v>
      </c>
      <c r="I49">
        <v>0</v>
      </c>
      <c r="J49">
        <v>0</v>
      </c>
      <c r="K49">
        <v>1</v>
      </c>
      <c r="L49">
        <v>0</v>
      </c>
      <c r="M49">
        <v>0</v>
      </c>
      <c r="N49" s="2">
        <f>SUM(Table2[[#This Row],[Abstract]:[Title]])</f>
        <v>1</v>
      </c>
      <c r="P49" t="s">
        <v>6259</v>
      </c>
      <c r="Q49">
        <f>Table2[[#This Row],[Abstract]]/Table2[[#This Row],[TOTAL]]</f>
        <v>0</v>
      </c>
      <c r="R49">
        <f>Table2[[#This Row],[Acknowledgments]]/Table2[[#This Row],[TOTAL]]</f>
        <v>0</v>
      </c>
      <c r="S49">
        <f>Table2[[#This Row],[Article]]/Table2[[#This Row],[TOTAL]]</f>
        <v>0</v>
      </c>
      <c r="T49">
        <f>Table2[[#This Row],[Case study]]/Table2[[#This Row],[TOTAL]]</f>
        <v>0</v>
      </c>
      <c r="U49">
        <f>Table2[[#This Row],[Conclusion]]/Table2[[#This Row],[TOTAL]]</f>
        <v>0</v>
      </c>
      <c r="V49">
        <f>Table2[[#This Row],[Discussion]]/Table2[[#This Row],[TOTAL]]</f>
        <v>0</v>
      </c>
      <c r="W49">
        <f>Table2[[#This Row],[Figure]]/Table2[[#This Row],[TOTAL]]</f>
        <v>0</v>
      </c>
      <c r="X49">
        <f>Table2[[#This Row],[Introduction]]/Table2[[#This Row],[TOTAL]]</f>
        <v>0</v>
      </c>
      <c r="Y49">
        <f>Table2[[#This Row],[Methods]]/Table2[[#This Row],[TOTAL]]</f>
        <v>0</v>
      </c>
      <c r="Z49">
        <f>Table2[[#This Row],[Results]]/Table2[[#This Row],[TOTAL]]</f>
        <v>1</v>
      </c>
      <c r="AA49">
        <f>Table2[[#This Row],[Supplementary material]]/Table2[[#This Row],[TOTAL]]</f>
        <v>0</v>
      </c>
      <c r="AB49">
        <f>Table2[[#This Row],[Title]]/Table2[[#This Row],[TOTAL]]</f>
        <v>0</v>
      </c>
      <c r="AC49" s="2">
        <f>SUM(Table24[[#This Row],[Abstract]:[Title]])</f>
        <v>1</v>
      </c>
    </row>
    <row r="50" spans="1:29" x14ac:dyDescent="0.2">
      <c r="A50" t="s">
        <v>4955</v>
      </c>
      <c r="B50">
        <v>0</v>
      </c>
      <c r="C50">
        <v>0</v>
      </c>
      <c r="D50">
        <v>1</v>
      </c>
      <c r="E50">
        <v>0</v>
      </c>
      <c r="F50">
        <v>0</v>
      </c>
      <c r="G50">
        <v>1</v>
      </c>
      <c r="H50">
        <v>0</v>
      </c>
      <c r="I50">
        <v>0</v>
      </c>
      <c r="J50">
        <v>1</v>
      </c>
      <c r="K50">
        <v>4</v>
      </c>
      <c r="L50">
        <v>0</v>
      </c>
      <c r="M50">
        <v>0</v>
      </c>
      <c r="N50" s="2">
        <f>SUM(Table2[[#This Row],[Abstract]:[Title]])</f>
        <v>7</v>
      </c>
      <c r="P50" t="s">
        <v>4955</v>
      </c>
      <c r="Q50">
        <f>Table2[[#This Row],[Abstract]]/Table2[[#This Row],[TOTAL]]</f>
        <v>0</v>
      </c>
      <c r="R50">
        <f>Table2[[#This Row],[Acknowledgments]]/Table2[[#This Row],[TOTAL]]</f>
        <v>0</v>
      </c>
      <c r="S50">
        <f>Table2[[#This Row],[Article]]/Table2[[#This Row],[TOTAL]]</f>
        <v>0.14285714285714285</v>
      </c>
      <c r="T50">
        <f>Table2[[#This Row],[Case study]]/Table2[[#This Row],[TOTAL]]</f>
        <v>0</v>
      </c>
      <c r="U50">
        <f>Table2[[#This Row],[Conclusion]]/Table2[[#This Row],[TOTAL]]</f>
        <v>0</v>
      </c>
      <c r="V50">
        <f>Table2[[#This Row],[Discussion]]/Table2[[#This Row],[TOTAL]]</f>
        <v>0.14285714285714285</v>
      </c>
      <c r="W50">
        <f>Table2[[#This Row],[Figure]]/Table2[[#This Row],[TOTAL]]</f>
        <v>0</v>
      </c>
      <c r="X50">
        <f>Table2[[#This Row],[Introduction]]/Table2[[#This Row],[TOTAL]]</f>
        <v>0</v>
      </c>
      <c r="Y50">
        <f>Table2[[#This Row],[Methods]]/Table2[[#This Row],[TOTAL]]</f>
        <v>0.14285714285714285</v>
      </c>
      <c r="Z50">
        <f>Table2[[#This Row],[Results]]/Table2[[#This Row],[TOTAL]]</f>
        <v>0.5714285714285714</v>
      </c>
      <c r="AA50">
        <f>Table2[[#This Row],[Supplementary material]]/Table2[[#This Row],[TOTAL]]</f>
        <v>0</v>
      </c>
      <c r="AB50">
        <f>Table2[[#This Row],[Title]]/Table2[[#This Row],[TOTAL]]</f>
        <v>0</v>
      </c>
      <c r="AC50" s="2">
        <f>SUM(Table24[[#This Row],[Abstract]:[Title]])</f>
        <v>1</v>
      </c>
    </row>
    <row r="51" spans="1:29" x14ac:dyDescent="0.2">
      <c r="A51" t="s">
        <v>1024</v>
      </c>
      <c r="B51">
        <v>0</v>
      </c>
      <c r="C51">
        <v>0</v>
      </c>
      <c r="D51">
        <v>0</v>
      </c>
      <c r="E51">
        <v>0</v>
      </c>
      <c r="F51">
        <v>0</v>
      </c>
      <c r="G51">
        <v>3</v>
      </c>
      <c r="H51">
        <v>0</v>
      </c>
      <c r="I51">
        <v>0</v>
      </c>
      <c r="J51">
        <v>3</v>
      </c>
      <c r="K51">
        <v>2</v>
      </c>
      <c r="L51">
        <v>0</v>
      </c>
      <c r="M51">
        <v>0</v>
      </c>
      <c r="N51" s="2">
        <f>SUM(Table2[[#This Row],[Abstract]:[Title]])</f>
        <v>8</v>
      </c>
      <c r="P51" t="s">
        <v>1024</v>
      </c>
      <c r="Q51">
        <f>Table2[[#This Row],[Abstract]]/Table2[[#This Row],[TOTAL]]</f>
        <v>0</v>
      </c>
      <c r="R51">
        <f>Table2[[#This Row],[Acknowledgments]]/Table2[[#This Row],[TOTAL]]</f>
        <v>0</v>
      </c>
      <c r="S51">
        <f>Table2[[#This Row],[Article]]/Table2[[#This Row],[TOTAL]]</f>
        <v>0</v>
      </c>
      <c r="T51">
        <f>Table2[[#This Row],[Case study]]/Table2[[#This Row],[TOTAL]]</f>
        <v>0</v>
      </c>
      <c r="U51">
        <f>Table2[[#This Row],[Conclusion]]/Table2[[#This Row],[TOTAL]]</f>
        <v>0</v>
      </c>
      <c r="V51">
        <f>Table2[[#This Row],[Discussion]]/Table2[[#This Row],[TOTAL]]</f>
        <v>0.375</v>
      </c>
      <c r="W51">
        <f>Table2[[#This Row],[Figure]]/Table2[[#This Row],[TOTAL]]</f>
        <v>0</v>
      </c>
      <c r="X51">
        <f>Table2[[#This Row],[Introduction]]/Table2[[#This Row],[TOTAL]]</f>
        <v>0</v>
      </c>
      <c r="Y51">
        <f>Table2[[#This Row],[Methods]]/Table2[[#This Row],[TOTAL]]</f>
        <v>0.375</v>
      </c>
      <c r="Z51">
        <f>Table2[[#This Row],[Results]]/Table2[[#This Row],[TOTAL]]</f>
        <v>0.25</v>
      </c>
      <c r="AA51">
        <f>Table2[[#This Row],[Supplementary material]]/Table2[[#This Row],[TOTAL]]</f>
        <v>0</v>
      </c>
      <c r="AB51">
        <f>Table2[[#This Row],[Title]]/Table2[[#This Row],[TOTAL]]</f>
        <v>0</v>
      </c>
      <c r="AC51" s="2">
        <f>SUM(Table24[[#This Row],[Abstract]:[Title]])</f>
        <v>1</v>
      </c>
    </row>
    <row r="52" spans="1:29" x14ac:dyDescent="0.2">
      <c r="A52" t="s">
        <v>3280</v>
      </c>
      <c r="B52">
        <v>0</v>
      </c>
      <c r="C52">
        <v>0</v>
      </c>
      <c r="D52">
        <v>0</v>
      </c>
      <c r="E52">
        <v>0</v>
      </c>
      <c r="F52">
        <v>0</v>
      </c>
      <c r="G52">
        <v>0</v>
      </c>
      <c r="H52">
        <v>0</v>
      </c>
      <c r="I52">
        <v>0</v>
      </c>
      <c r="J52">
        <v>1</v>
      </c>
      <c r="K52">
        <v>0</v>
      </c>
      <c r="L52">
        <v>0</v>
      </c>
      <c r="M52">
        <v>0</v>
      </c>
      <c r="N52" s="2">
        <f>SUM(Table2[[#This Row],[Abstract]:[Title]])</f>
        <v>1</v>
      </c>
      <c r="P52" t="s">
        <v>3280</v>
      </c>
      <c r="Q52">
        <f>Table2[[#This Row],[Abstract]]/Table2[[#This Row],[TOTAL]]</f>
        <v>0</v>
      </c>
      <c r="R52">
        <f>Table2[[#This Row],[Acknowledgments]]/Table2[[#This Row],[TOTAL]]</f>
        <v>0</v>
      </c>
      <c r="S52">
        <f>Table2[[#This Row],[Article]]/Table2[[#This Row],[TOTAL]]</f>
        <v>0</v>
      </c>
      <c r="T52">
        <f>Table2[[#This Row],[Case study]]/Table2[[#This Row],[TOTAL]]</f>
        <v>0</v>
      </c>
      <c r="U52">
        <f>Table2[[#This Row],[Conclusion]]/Table2[[#This Row],[TOTAL]]</f>
        <v>0</v>
      </c>
      <c r="V52">
        <f>Table2[[#This Row],[Discussion]]/Table2[[#This Row],[TOTAL]]</f>
        <v>0</v>
      </c>
      <c r="W52">
        <f>Table2[[#This Row],[Figure]]/Table2[[#This Row],[TOTAL]]</f>
        <v>0</v>
      </c>
      <c r="X52">
        <f>Table2[[#This Row],[Introduction]]/Table2[[#This Row],[TOTAL]]</f>
        <v>0</v>
      </c>
      <c r="Y52">
        <f>Table2[[#This Row],[Methods]]/Table2[[#This Row],[TOTAL]]</f>
        <v>1</v>
      </c>
      <c r="Z52">
        <f>Table2[[#This Row],[Results]]/Table2[[#This Row],[TOTAL]]</f>
        <v>0</v>
      </c>
      <c r="AA52">
        <f>Table2[[#This Row],[Supplementary material]]/Table2[[#This Row],[TOTAL]]</f>
        <v>0</v>
      </c>
      <c r="AB52">
        <f>Table2[[#This Row],[Title]]/Table2[[#This Row],[TOTAL]]</f>
        <v>0</v>
      </c>
      <c r="AC52" s="2">
        <f>SUM(Table24[[#This Row],[Abstract]:[Title]])</f>
        <v>1</v>
      </c>
    </row>
    <row r="53" spans="1:29" x14ac:dyDescent="0.2">
      <c r="A53" t="s">
        <v>5612</v>
      </c>
      <c r="B53">
        <v>0</v>
      </c>
      <c r="C53">
        <v>0</v>
      </c>
      <c r="D53">
        <v>0</v>
      </c>
      <c r="E53">
        <v>0</v>
      </c>
      <c r="F53">
        <v>0</v>
      </c>
      <c r="G53">
        <v>0</v>
      </c>
      <c r="H53">
        <v>0</v>
      </c>
      <c r="I53">
        <v>0</v>
      </c>
      <c r="J53">
        <v>1</v>
      </c>
      <c r="K53">
        <v>0</v>
      </c>
      <c r="L53">
        <v>0</v>
      </c>
      <c r="M53">
        <v>0</v>
      </c>
      <c r="N53" s="2">
        <f>SUM(Table2[[#This Row],[Abstract]:[Title]])</f>
        <v>1</v>
      </c>
      <c r="P53" t="s">
        <v>5612</v>
      </c>
      <c r="Q53">
        <f>Table2[[#This Row],[Abstract]]/Table2[[#This Row],[TOTAL]]</f>
        <v>0</v>
      </c>
      <c r="R53">
        <f>Table2[[#This Row],[Acknowledgments]]/Table2[[#This Row],[TOTAL]]</f>
        <v>0</v>
      </c>
      <c r="S53">
        <f>Table2[[#This Row],[Article]]/Table2[[#This Row],[TOTAL]]</f>
        <v>0</v>
      </c>
      <c r="T53">
        <f>Table2[[#This Row],[Case study]]/Table2[[#This Row],[TOTAL]]</f>
        <v>0</v>
      </c>
      <c r="U53">
        <f>Table2[[#This Row],[Conclusion]]/Table2[[#This Row],[TOTAL]]</f>
        <v>0</v>
      </c>
      <c r="V53">
        <f>Table2[[#This Row],[Discussion]]/Table2[[#This Row],[TOTAL]]</f>
        <v>0</v>
      </c>
      <c r="W53">
        <f>Table2[[#This Row],[Figure]]/Table2[[#This Row],[TOTAL]]</f>
        <v>0</v>
      </c>
      <c r="X53">
        <f>Table2[[#This Row],[Introduction]]/Table2[[#This Row],[TOTAL]]</f>
        <v>0</v>
      </c>
      <c r="Y53">
        <f>Table2[[#This Row],[Methods]]/Table2[[#This Row],[TOTAL]]</f>
        <v>1</v>
      </c>
      <c r="Z53">
        <f>Table2[[#This Row],[Results]]/Table2[[#This Row],[TOTAL]]</f>
        <v>0</v>
      </c>
      <c r="AA53">
        <f>Table2[[#This Row],[Supplementary material]]/Table2[[#This Row],[TOTAL]]</f>
        <v>0</v>
      </c>
      <c r="AB53">
        <f>Table2[[#This Row],[Title]]/Table2[[#This Row],[TOTAL]]</f>
        <v>0</v>
      </c>
      <c r="AC53" s="2">
        <f>SUM(Table24[[#This Row],[Abstract]:[Title]])</f>
        <v>1</v>
      </c>
    </row>
    <row r="54" spans="1:29" x14ac:dyDescent="0.2">
      <c r="A54" t="s">
        <v>7061</v>
      </c>
      <c r="B54">
        <v>0</v>
      </c>
      <c r="C54">
        <v>0</v>
      </c>
      <c r="D54">
        <v>0</v>
      </c>
      <c r="E54">
        <v>0</v>
      </c>
      <c r="F54">
        <v>0</v>
      </c>
      <c r="G54">
        <v>0</v>
      </c>
      <c r="H54">
        <v>0</v>
      </c>
      <c r="I54">
        <v>1</v>
      </c>
      <c r="J54">
        <v>0</v>
      </c>
      <c r="K54">
        <v>0</v>
      </c>
      <c r="L54">
        <v>0</v>
      </c>
      <c r="M54">
        <v>0</v>
      </c>
      <c r="N54" s="2">
        <f>SUM(Table2[[#This Row],[Abstract]:[Title]])</f>
        <v>1</v>
      </c>
      <c r="P54" t="s">
        <v>7061</v>
      </c>
      <c r="Q54">
        <f>Table2[[#This Row],[Abstract]]/Table2[[#This Row],[TOTAL]]</f>
        <v>0</v>
      </c>
      <c r="R54">
        <f>Table2[[#This Row],[Acknowledgments]]/Table2[[#This Row],[TOTAL]]</f>
        <v>0</v>
      </c>
      <c r="S54">
        <f>Table2[[#This Row],[Article]]/Table2[[#This Row],[TOTAL]]</f>
        <v>0</v>
      </c>
      <c r="T54">
        <f>Table2[[#This Row],[Case study]]/Table2[[#This Row],[TOTAL]]</f>
        <v>0</v>
      </c>
      <c r="U54">
        <f>Table2[[#This Row],[Conclusion]]/Table2[[#This Row],[TOTAL]]</f>
        <v>0</v>
      </c>
      <c r="V54">
        <f>Table2[[#This Row],[Discussion]]/Table2[[#This Row],[TOTAL]]</f>
        <v>0</v>
      </c>
      <c r="W54">
        <f>Table2[[#This Row],[Figure]]/Table2[[#This Row],[TOTAL]]</f>
        <v>0</v>
      </c>
      <c r="X54">
        <f>Table2[[#This Row],[Introduction]]/Table2[[#This Row],[TOTAL]]</f>
        <v>1</v>
      </c>
      <c r="Y54">
        <f>Table2[[#This Row],[Methods]]/Table2[[#This Row],[TOTAL]]</f>
        <v>0</v>
      </c>
      <c r="Z54">
        <f>Table2[[#This Row],[Results]]/Table2[[#This Row],[TOTAL]]</f>
        <v>0</v>
      </c>
      <c r="AA54">
        <f>Table2[[#This Row],[Supplementary material]]/Table2[[#This Row],[TOTAL]]</f>
        <v>0</v>
      </c>
      <c r="AB54">
        <f>Table2[[#This Row],[Title]]/Table2[[#This Row],[TOTAL]]</f>
        <v>0</v>
      </c>
      <c r="AC54" s="2">
        <f>SUM(Table24[[#This Row],[Abstract]:[Title]])</f>
        <v>1</v>
      </c>
    </row>
    <row r="55" spans="1:29" x14ac:dyDescent="0.2">
      <c r="A55" t="s">
        <v>1956</v>
      </c>
      <c r="B55">
        <v>0</v>
      </c>
      <c r="C55">
        <v>0</v>
      </c>
      <c r="D55">
        <v>0</v>
      </c>
      <c r="E55">
        <v>0</v>
      </c>
      <c r="F55">
        <v>0</v>
      </c>
      <c r="G55">
        <v>0</v>
      </c>
      <c r="H55">
        <v>0</v>
      </c>
      <c r="I55">
        <v>0</v>
      </c>
      <c r="J55">
        <v>0</v>
      </c>
      <c r="K55">
        <v>1</v>
      </c>
      <c r="L55">
        <v>0</v>
      </c>
      <c r="M55">
        <v>0</v>
      </c>
      <c r="N55" s="2">
        <f>SUM(Table2[[#This Row],[Abstract]:[Title]])</f>
        <v>1</v>
      </c>
      <c r="P55" t="s">
        <v>1956</v>
      </c>
      <c r="Q55">
        <f>Table2[[#This Row],[Abstract]]/Table2[[#This Row],[TOTAL]]</f>
        <v>0</v>
      </c>
      <c r="R55">
        <f>Table2[[#This Row],[Acknowledgments]]/Table2[[#This Row],[TOTAL]]</f>
        <v>0</v>
      </c>
      <c r="S55">
        <f>Table2[[#This Row],[Article]]/Table2[[#This Row],[TOTAL]]</f>
        <v>0</v>
      </c>
      <c r="T55">
        <f>Table2[[#This Row],[Case study]]/Table2[[#This Row],[TOTAL]]</f>
        <v>0</v>
      </c>
      <c r="U55">
        <f>Table2[[#This Row],[Conclusion]]/Table2[[#This Row],[TOTAL]]</f>
        <v>0</v>
      </c>
      <c r="V55">
        <f>Table2[[#This Row],[Discussion]]/Table2[[#This Row],[TOTAL]]</f>
        <v>0</v>
      </c>
      <c r="W55">
        <f>Table2[[#This Row],[Figure]]/Table2[[#This Row],[TOTAL]]</f>
        <v>0</v>
      </c>
      <c r="X55">
        <f>Table2[[#This Row],[Introduction]]/Table2[[#This Row],[TOTAL]]</f>
        <v>0</v>
      </c>
      <c r="Y55">
        <f>Table2[[#This Row],[Methods]]/Table2[[#This Row],[TOTAL]]</f>
        <v>0</v>
      </c>
      <c r="Z55">
        <f>Table2[[#This Row],[Results]]/Table2[[#This Row],[TOTAL]]</f>
        <v>1</v>
      </c>
      <c r="AA55">
        <f>Table2[[#This Row],[Supplementary material]]/Table2[[#This Row],[TOTAL]]</f>
        <v>0</v>
      </c>
      <c r="AB55">
        <f>Table2[[#This Row],[Title]]/Table2[[#This Row],[TOTAL]]</f>
        <v>0</v>
      </c>
      <c r="AC55" s="2">
        <f>SUM(Table24[[#This Row],[Abstract]:[Title]])</f>
        <v>1</v>
      </c>
    </row>
    <row r="56" spans="1:29" x14ac:dyDescent="0.2">
      <c r="A56" t="s">
        <v>473</v>
      </c>
      <c r="B56">
        <v>0</v>
      </c>
      <c r="C56">
        <v>0</v>
      </c>
      <c r="D56">
        <v>0</v>
      </c>
      <c r="E56">
        <v>0</v>
      </c>
      <c r="F56">
        <v>0</v>
      </c>
      <c r="G56">
        <v>0</v>
      </c>
      <c r="H56">
        <v>0</v>
      </c>
      <c r="I56">
        <v>0</v>
      </c>
      <c r="J56">
        <v>1</v>
      </c>
      <c r="K56">
        <v>0</v>
      </c>
      <c r="L56">
        <v>0</v>
      </c>
      <c r="M56">
        <v>0</v>
      </c>
      <c r="N56" s="2">
        <f>SUM(Table2[[#This Row],[Abstract]:[Title]])</f>
        <v>1</v>
      </c>
      <c r="P56" t="s">
        <v>473</v>
      </c>
      <c r="Q56">
        <f>Table2[[#This Row],[Abstract]]/Table2[[#This Row],[TOTAL]]</f>
        <v>0</v>
      </c>
      <c r="R56">
        <f>Table2[[#This Row],[Acknowledgments]]/Table2[[#This Row],[TOTAL]]</f>
        <v>0</v>
      </c>
      <c r="S56">
        <f>Table2[[#This Row],[Article]]/Table2[[#This Row],[TOTAL]]</f>
        <v>0</v>
      </c>
      <c r="T56">
        <f>Table2[[#This Row],[Case study]]/Table2[[#This Row],[TOTAL]]</f>
        <v>0</v>
      </c>
      <c r="U56">
        <f>Table2[[#This Row],[Conclusion]]/Table2[[#This Row],[TOTAL]]</f>
        <v>0</v>
      </c>
      <c r="V56">
        <f>Table2[[#This Row],[Discussion]]/Table2[[#This Row],[TOTAL]]</f>
        <v>0</v>
      </c>
      <c r="W56">
        <f>Table2[[#This Row],[Figure]]/Table2[[#This Row],[TOTAL]]</f>
        <v>0</v>
      </c>
      <c r="X56">
        <f>Table2[[#This Row],[Introduction]]/Table2[[#This Row],[TOTAL]]</f>
        <v>0</v>
      </c>
      <c r="Y56">
        <f>Table2[[#This Row],[Methods]]/Table2[[#This Row],[TOTAL]]</f>
        <v>1</v>
      </c>
      <c r="Z56">
        <f>Table2[[#This Row],[Results]]/Table2[[#This Row],[TOTAL]]</f>
        <v>0</v>
      </c>
      <c r="AA56">
        <f>Table2[[#This Row],[Supplementary material]]/Table2[[#This Row],[TOTAL]]</f>
        <v>0</v>
      </c>
      <c r="AB56">
        <f>Table2[[#This Row],[Title]]/Table2[[#This Row],[TOTAL]]</f>
        <v>0</v>
      </c>
      <c r="AC56" s="2">
        <f>SUM(Table24[[#This Row],[Abstract]:[Title]])</f>
        <v>1</v>
      </c>
    </row>
    <row r="57" spans="1:29" x14ac:dyDescent="0.2">
      <c r="A57" t="s">
        <v>2260</v>
      </c>
      <c r="B57">
        <v>0</v>
      </c>
      <c r="C57">
        <v>0</v>
      </c>
      <c r="D57">
        <v>1</v>
      </c>
      <c r="E57">
        <v>0</v>
      </c>
      <c r="F57">
        <v>0</v>
      </c>
      <c r="G57">
        <v>0</v>
      </c>
      <c r="H57">
        <v>0</v>
      </c>
      <c r="I57">
        <v>0</v>
      </c>
      <c r="J57">
        <v>0</v>
      </c>
      <c r="K57">
        <v>0</v>
      </c>
      <c r="L57">
        <v>0</v>
      </c>
      <c r="M57">
        <v>0</v>
      </c>
      <c r="N57" s="2">
        <f>SUM(Table2[[#This Row],[Abstract]:[Title]])</f>
        <v>1</v>
      </c>
      <c r="P57" t="s">
        <v>2260</v>
      </c>
      <c r="Q57">
        <f>Table2[[#This Row],[Abstract]]/Table2[[#This Row],[TOTAL]]</f>
        <v>0</v>
      </c>
      <c r="R57">
        <f>Table2[[#This Row],[Acknowledgments]]/Table2[[#This Row],[TOTAL]]</f>
        <v>0</v>
      </c>
      <c r="S57">
        <f>Table2[[#This Row],[Article]]/Table2[[#This Row],[TOTAL]]</f>
        <v>1</v>
      </c>
      <c r="T57">
        <f>Table2[[#This Row],[Case study]]/Table2[[#This Row],[TOTAL]]</f>
        <v>0</v>
      </c>
      <c r="U57">
        <f>Table2[[#This Row],[Conclusion]]/Table2[[#This Row],[TOTAL]]</f>
        <v>0</v>
      </c>
      <c r="V57">
        <f>Table2[[#This Row],[Discussion]]/Table2[[#This Row],[TOTAL]]</f>
        <v>0</v>
      </c>
      <c r="W57">
        <f>Table2[[#This Row],[Figure]]/Table2[[#This Row],[TOTAL]]</f>
        <v>0</v>
      </c>
      <c r="X57">
        <f>Table2[[#This Row],[Introduction]]/Table2[[#This Row],[TOTAL]]</f>
        <v>0</v>
      </c>
      <c r="Y57">
        <f>Table2[[#This Row],[Methods]]/Table2[[#This Row],[TOTAL]]</f>
        <v>0</v>
      </c>
      <c r="Z57">
        <f>Table2[[#This Row],[Results]]/Table2[[#This Row],[TOTAL]]</f>
        <v>0</v>
      </c>
      <c r="AA57">
        <f>Table2[[#This Row],[Supplementary material]]/Table2[[#This Row],[TOTAL]]</f>
        <v>0</v>
      </c>
      <c r="AB57">
        <f>Table2[[#This Row],[Title]]/Table2[[#This Row],[TOTAL]]</f>
        <v>0</v>
      </c>
      <c r="AC57" s="2">
        <f>SUM(Table24[[#This Row],[Abstract]:[Title]])</f>
        <v>1</v>
      </c>
    </row>
    <row r="58" spans="1:29" x14ac:dyDescent="0.2">
      <c r="A58" t="s">
        <v>1617</v>
      </c>
      <c r="B58">
        <v>0</v>
      </c>
      <c r="C58">
        <v>0</v>
      </c>
      <c r="D58">
        <v>0</v>
      </c>
      <c r="E58">
        <v>0</v>
      </c>
      <c r="F58">
        <v>0</v>
      </c>
      <c r="G58">
        <v>0</v>
      </c>
      <c r="H58">
        <v>0</v>
      </c>
      <c r="I58">
        <v>0</v>
      </c>
      <c r="J58">
        <v>2</v>
      </c>
      <c r="K58">
        <v>0</v>
      </c>
      <c r="L58">
        <v>0</v>
      </c>
      <c r="M58">
        <v>0</v>
      </c>
      <c r="N58" s="2">
        <f>SUM(Table2[[#This Row],[Abstract]:[Title]])</f>
        <v>2</v>
      </c>
      <c r="P58" t="s">
        <v>1617</v>
      </c>
      <c r="Q58">
        <f>Table2[[#This Row],[Abstract]]/Table2[[#This Row],[TOTAL]]</f>
        <v>0</v>
      </c>
      <c r="R58">
        <f>Table2[[#This Row],[Acknowledgments]]/Table2[[#This Row],[TOTAL]]</f>
        <v>0</v>
      </c>
      <c r="S58">
        <f>Table2[[#This Row],[Article]]/Table2[[#This Row],[TOTAL]]</f>
        <v>0</v>
      </c>
      <c r="T58">
        <f>Table2[[#This Row],[Case study]]/Table2[[#This Row],[TOTAL]]</f>
        <v>0</v>
      </c>
      <c r="U58">
        <f>Table2[[#This Row],[Conclusion]]/Table2[[#This Row],[TOTAL]]</f>
        <v>0</v>
      </c>
      <c r="V58">
        <f>Table2[[#This Row],[Discussion]]/Table2[[#This Row],[TOTAL]]</f>
        <v>0</v>
      </c>
      <c r="W58">
        <f>Table2[[#This Row],[Figure]]/Table2[[#This Row],[TOTAL]]</f>
        <v>0</v>
      </c>
      <c r="X58">
        <f>Table2[[#This Row],[Introduction]]/Table2[[#This Row],[TOTAL]]</f>
        <v>0</v>
      </c>
      <c r="Y58">
        <f>Table2[[#This Row],[Methods]]/Table2[[#This Row],[TOTAL]]</f>
        <v>1</v>
      </c>
      <c r="Z58">
        <f>Table2[[#This Row],[Results]]/Table2[[#This Row],[TOTAL]]</f>
        <v>0</v>
      </c>
      <c r="AA58">
        <f>Table2[[#This Row],[Supplementary material]]/Table2[[#This Row],[TOTAL]]</f>
        <v>0</v>
      </c>
      <c r="AB58">
        <f>Table2[[#This Row],[Title]]/Table2[[#This Row],[TOTAL]]</f>
        <v>0</v>
      </c>
      <c r="AC58" s="2">
        <f>SUM(Table24[[#This Row],[Abstract]:[Title]])</f>
        <v>1</v>
      </c>
    </row>
    <row r="59" spans="1:29" x14ac:dyDescent="0.2">
      <c r="A59" t="s">
        <v>4997</v>
      </c>
      <c r="B59">
        <v>0</v>
      </c>
      <c r="C59">
        <v>0</v>
      </c>
      <c r="D59">
        <v>3</v>
      </c>
      <c r="E59">
        <v>0</v>
      </c>
      <c r="F59">
        <v>0</v>
      </c>
      <c r="G59">
        <v>0</v>
      </c>
      <c r="H59">
        <v>0</v>
      </c>
      <c r="I59">
        <v>0</v>
      </c>
      <c r="J59">
        <v>0</v>
      </c>
      <c r="K59">
        <v>0</v>
      </c>
      <c r="L59">
        <v>0</v>
      </c>
      <c r="M59">
        <v>0</v>
      </c>
      <c r="N59" s="2">
        <f>SUM(Table2[[#This Row],[Abstract]:[Title]])</f>
        <v>3</v>
      </c>
      <c r="P59" t="s">
        <v>4997</v>
      </c>
      <c r="Q59">
        <f>Table2[[#This Row],[Abstract]]/Table2[[#This Row],[TOTAL]]</f>
        <v>0</v>
      </c>
      <c r="R59">
        <f>Table2[[#This Row],[Acknowledgments]]/Table2[[#This Row],[TOTAL]]</f>
        <v>0</v>
      </c>
      <c r="S59">
        <f>Table2[[#This Row],[Article]]/Table2[[#This Row],[TOTAL]]</f>
        <v>1</v>
      </c>
      <c r="T59">
        <f>Table2[[#This Row],[Case study]]/Table2[[#This Row],[TOTAL]]</f>
        <v>0</v>
      </c>
      <c r="U59">
        <f>Table2[[#This Row],[Conclusion]]/Table2[[#This Row],[TOTAL]]</f>
        <v>0</v>
      </c>
      <c r="V59">
        <f>Table2[[#This Row],[Discussion]]/Table2[[#This Row],[TOTAL]]</f>
        <v>0</v>
      </c>
      <c r="W59">
        <f>Table2[[#This Row],[Figure]]/Table2[[#This Row],[TOTAL]]</f>
        <v>0</v>
      </c>
      <c r="X59">
        <f>Table2[[#This Row],[Introduction]]/Table2[[#This Row],[TOTAL]]</f>
        <v>0</v>
      </c>
      <c r="Y59">
        <f>Table2[[#This Row],[Methods]]/Table2[[#This Row],[TOTAL]]</f>
        <v>0</v>
      </c>
      <c r="Z59">
        <f>Table2[[#This Row],[Results]]/Table2[[#This Row],[TOTAL]]</f>
        <v>0</v>
      </c>
      <c r="AA59">
        <f>Table2[[#This Row],[Supplementary material]]/Table2[[#This Row],[TOTAL]]</f>
        <v>0</v>
      </c>
      <c r="AB59">
        <f>Table2[[#This Row],[Title]]/Table2[[#This Row],[TOTAL]]</f>
        <v>0</v>
      </c>
      <c r="AC59" s="2">
        <f>SUM(Table24[[#This Row],[Abstract]:[Title]])</f>
        <v>1</v>
      </c>
    </row>
    <row r="60" spans="1:29" x14ac:dyDescent="0.2">
      <c r="A60" t="s">
        <v>7845</v>
      </c>
      <c r="B60">
        <v>1</v>
      </c>
      <c r="C60">
        <v>0</v>
      </c>
      <c r="D60">
        <v>0</v>
      </c>
      <c r="E60">
        <v>0</v>
      </c>
      <c r="F60">
        <v>0</v>
      </c>
      <c r="G60">
        <v>0</v>
      </c>
      <c r="H60">
        <v>0</v>
      </c>
      <c r="I60">
        <v>2</v>
      </c>
      <c r="J60">
        <v>2</v>
      </c>
      <c r="K60">
        <v>14</v>
      </c>
      <c r="L60">
        <v>0</v>
      </c>
      <c r="M60">
        <v>0</v>
      </c>
      <c r="N60" s="2">
        <f>SUM(Table2[[#This Row],[Abstract]:[Title]])</f>
        <v>19</v>
      </c>
      <c r="P60" t="s">
        <v>7845</v>
      </c>
      <c r="Q60">
        <f>Table2[[#This Row],[Abstract]]/Table2[[#This Row],[TOTAL]]</f>
        <v>5.2631578947368418E-2</v>
      </c>
      <c r="R60">
        <f>Table2[[#This Row],[Acknowledgments]]/Table2[[#This Row],[TOTAL]]</f>
        <v>0</v>
      </c>
      <c r="S60">
        <f>Table2[[#This Row],[Article]]/Table2[[#This Row],[TOTAL]]</f>
        <v>0</v>
      </c>
      <c r="T60">
        <f>Table2[[#This Row],[Case study]]/Table2[[#This Row],[TOTAL]]</f>
        <v>0</v>
      </c>
      <c r="U60">
        <f>Table2[[#This Row],[Conclusion]]/Table2[[#This Row],[TOTAL]]</f>
        <v>0</v>
      </c>
      <c r="V60">
        <f>Table2[[#This Row],[Discussion]]/Table2[[#This Row],[TOTAL]]</f>
        <v>0</v>
      </c>
      <c r="W60">
        <f>Table2[[#This Row],[Figure]]/Table2[[#This Row],[TOTAL]]</f>
        <v>0</v>
      </c>
      <c r="X60">
        <f>Table2[[#This Row],[Introduction]]/Table2[[#This Row],[TOTAL]]</f>
        <v>0.10526315789473684</v>
      </c>
      <c r="Y60">
        <f>Table2[[#This Row],[Methods]]/Table2[[#This Row],[TOTAL]]</f>
        <v>0.10526315789473684</v>
      </c>
      <c r="Z60">
        <f>Table2[[#This Row],[Results]]/Table2[[#This Row],[TOTAL]]</f>
        <v>0.73684210526315785</v>
      </c>
      <c r="AA60">
        <f>Table2[[#This Row],[Supplementary material]]/Table2[[#This Row],[TOTAL]]</f>
        <v>0</v>
      </c>
      <c r="AB60">
        <f>Table2[[#This Row],[Title]]/Table2[[#This Row],[TOTAL]]</f>
        <v>0</v>
      </c>
      <c r="AC60" s="2">
        <f>SUM(Table24[[#This Row],[Abstract]:[Title]])</f>
        <v>1</v>
      </c>
    </row>
    <row r="61" spans="1:29" x14ac:dyDescent="0.2">
      <c r="A61" t="s">
        <v>4248</v>
      </c>
      <c r="B61">
        <v>0</v>
      </c>
      <c r="C61">
        <v>0</v>
      </c>
      <c r="D61">
        <v>0</v>
      </c>
      <c r="E61">
        <v>0</v>
      </c>
      <c r="F61">
        <v>0</v>
      </c>
      <c r="G61">
        <v>0</v>
      </c>
      <c r="H61">
        <v>0</v>
      </c>
      <c r="I61">
        <v>0</v>
      </c>
      <c r="J61">
        <v>1</v>
      </c>
      <c r="K61">
        <v>1</v>
      </c>
      <c r="L61">
        <v>0</v>
      </c>
      <c r="M61">
        <v>0</v>
      </c>
      <c r="N61" s="2">
        <f>SUM(Table2[[#This Row],[Abstract]:[Title]])</f>
        <v>2</v>
      </c>
      <c r="P61" t="s">
        <v>4248</v>
      </c>
      <c r="Q61">
        <f>Table2[[#This Row],[Abstract]]/Table2[[#This Row],[TOTAL]]</f>
        <v>0</v>
      </c>
      <c r="R61">
        <f>Table2[[#This Row],[Acknowledgments]]/Table2[[#This Row],[TOTAL]]</f>
        <v>0</v>
      </c>
      <c r="S61">
        <f>Table2[[#This Row],[Article]]/Table2[[#This Row],[TOTAL]]</f>
        <v>0</v>
      </c>
      <c r="T61">
        <f>Table2[[#This Row],[Case study]]/Table2[[#This Row],[TOTAL]]</f>
        <v>0</v>
      </c>
      <c r="U61">
        <f>Table2[[#This Row],[Conclusion]]/Table2[[#This Row],[TOTAL]]</f>
        <v>0</v>
      </c>
      <c r="V61">
        <f>Table2[[#This Row],[Discussion]]/Table2[[#This Row],[TOTAL]]</f>
        <v>0</v>
      </c>
      <c r="W61">
        <f>Table2[[#This Row],[Figure]]/Table2[[#This Row],[TOTAL]]</f>
        <v>0</v>
      </c>
      <c r="X61">
        <f>Table2[[#This Row],[Introduction]]/Table2[[#This Row],[TOTAL]]</f>
        <v>0</v>
      </c>
      <c r="Y61">
        <f>Table2[[#This Row],[Methods]]/Table2[[#This Row],[TOTAL]]</f>
        <v>0.5</v>
      </c>
      <c r="Z61">
        <f>Table2[[#This Row],[Results]]/Table2[[#This Row],[TOTAL]]</f>
        <v>0.5</v>
      </c>
      <c r="AA61">
        <f>Table2[[#This Row],[Supplementary material]]/Table2[[#This Row],[TOTAL]]</f>
        <v>0</v>
      </c>
      <c r="AB61">
        <f>Table2[[#This Row],[Title]]/Table2[[#This Row],[TOTAL]]</f>
        <v>0</v>
      </c>
      <c r="AC61" s="2">
        <f>SUM(Table24[[#This Row],[Abstract]:[Title]])</f>
        <v>1</v>
      </c>
    </row>
    <row r="62" spans="1:29" x14ac:dyDescent="0.2">
      <c r="A62" t="s">
        <v>1241</v>
      </c>
      <c r="B62">
        <v>0</v>
      </c>
      <c r="C62">
        <v>0</v>
      </c>
      <c r="D62">
        <v>0</v>
      </c>
      <c r="E62">
        <v>0</v>
      </c>
      <c r="F62">
        <v>0</v>
      </c>
      <c r="G62">
        <v>0</v>
      </c>
      <c r="H62">
        <v>0</v>
      </c>
      <c r="I62">
        <v>0</v>
      </c>
      <c r="J62">
        <v>1</v>
      </c>
      <c r="K62">
        <v>1</v>
      </c>
      <c r="L62">
        <v>0</v>
      </c>
      <c r="M62">
        <v>0</v>
      </c>
      <c r="N62" s="2">
        <f>SUM(Table2[[#This Row],[Abstract]:[Title]])</f>
        <v>2</v>
      </c>
      <c r="P62" t="s">
        <v>1241</v>
      </c>
      <c r="Q62">
        <f>Table2[[#This Row],[Abstract]]/Table2[[#This Row],[TOTAL]]</f>
        <v>0</v>
      </c>
      <c r="R62">
        <f>Table2[[#This Row],[Acknowledgments]]/Table2[[#This Row],[TOTAL]]</f>
        <v>0</v>
      </c>
      <c r="S62">
        <f>Table2[[#This Row],[Article]]/Table2[[#This Row],[TOTAL]]</f>
        <v>0</v>
      </c>
      <c r="T62">
        <f>Table2[[#This Row],[Case study]]/Table2[[#This Row],[TOTAL]]</f>
        <v>0</v>
      </c>
      <c r="U62">
        <f>Table2[[#This Row],[Conclusion]]/Table2[[#This Row],[TOTAL]]</f>
        <v>0</v>
      </c>
      <c r="V62">
        <f>Table2[[#This Row],[Discussion]]/Table2[[#This Row],[TOTAL]]</f>
        <v>0</v>
      </c>
      <c r="W62">
        <f>Table2[[#This Row],[Figure]]/Table2[[#This Row],[TOTAL]]</f>
        <v>0</v>
      </c>
      <c r="X62">
        <f>Table2[[#This Row],[Introduction]]/Table2[[#This Row],[TOTAL]]</f>
        <v>0</v>
      </c>
      <c r="Y62">
        <f>Table2[[#This Row],[Methods]]/Table2[[#This Row],[TOTAL]]</f>
        <v>0.5</v>
      </c>
      <c r="Z62">
        <f>Table2[[#This Row],[Results]]/Table2[[#This Row],[TOTAL]]</f>
        <v>0.5</v>
      </c>
      <c r="AA62">
        <f>Table2[[#This Row],[Supplementary material]]/Table2[[#This Row],[TOTAL]]</f>
        <v>0</v>
      </c>
      <c r="AB62">
        <f>Table2[[#This Row],[Title]]/Table2[[#This Row],[TOTAL]]</f>
        <v>0</v>
      </c>
      <c r="AC62" s="2">
        <f>SUM(Table24[[#This Row],[Abstract]:[Title]])</f>
        <v>1</v>
      </c>
    </row>
    <row r="63" spans="1:29" x14ac:dyDescent="0.2">
      <c r="A63" t="s">
        <v>7898</v>
      </c>
      <c r="B63">
        <v>1</v>
      </c>
      <c r="C63">
        <v>0</v>
      </c>
      <c r="D63">
        <v>2</v>
      </c>
      <c r="E63">
        <v>0</v>
      </c>
      <c r="F63">
        <v>0</v>
      </c>
      <c r="G63">
        <v>0</v>
      </c>
      <c r="H63">
        <v>0</v>
      </c>
      <c r="I63">
        <v>0</v>
      </c>
      <c r="J63">
        <v>2</v>
      </c>
      <c r="K63">
        <v>0</v>
      </c>
      <c r="L63">
        <v>0</v>
      </c>
      <c r="M63">
        <v>0</v>
      </c>
      <c r="N63" s="2">
        <f>SUM(Table2[[#This Row],[Abstract]:[Title]])</f>
        <v>5</v>
      </c>
      <c r="P63" t="s">
        <v>7898</v>
      </c>
      <c r="Q63">
        <f>Table2[[#This Row],[Abstract]]/Table2[[#This Row],[TOTAL]]</f>
        <v>0.2</v>
      </c>
      <c r="R63">
        <f>Table2[[#This Row],[Acknowledgments]]/Table2[[#This Row],[TOTAL]]</f>
        <v>0</v>
      </c>
      <c r="S63">
        <f>Table2[[#This Row],[Article]]/Table2[[#This Row],[TOTAL]]</f>
        <v>0.4</v>
      </c>
      <c r="T63">
        <f>Table2[[#This Row],[Case study]]/Table2[[#This Row],[TOTAL]]</f>
        <v>0</v>
      </c>
      <c r="U63">
        <f>Table2[[#This Row],[Conclusion]]/Table2[[#This Row],[TOTAL]]</f>
        <v>0</v>
      </c>
      <c r="V63">
        <f>Table2[[#This Row],[Discussion]]/Table2[[#This Row],[TOTAL]]</f>
        <v>0</v>
      </c>
      <c r="W63">
        <f>Table2[[#This Row],[Figure]]/Table2[[#This Row],[TOTAL]]</f>
        <v>0</v>
      </c>
      <c r="X63">
        <f>Table2[[#This Row],[Introduction]]/Table2[[#This Row],[TOTAL]]</f>
        <v>0</v>
      </c>
      <c r="Y63">
        <f>Table2[[#This Row],[Methods]]/Table2[[#This Row],[TOTAL]]</f>
        <v>0.4</v>
      </c>
      <c r="Z63">
        <f>Table2[[#This Row],[Results]]/Table2[[#This Row],[TOTAL]]</f>
        <v>0</v>
      </c>
      <c r="AA63">
        <f>Table2[[#This Row],[Supplementary material]]/Table2[[#This Row],[TOTAL]]</f>
        <v>0</v>
      </c>
      <c r="AB63">
        <f>Table2[[#This Row],[Title]]/Table2[[#This Row],[TOTAL]]</f>
        <v>0</v>
      </c>
      <c r="AC63" s="2">
        <f>SUM(Table24[[#This Row],[Abstract]:[Title]])</f>
        <v>1</v>
      </c>
    </row>
    <row r="64" spans="1:29" x14ac:dyDescent="0.2">
      <c r="A64" t="s">
        <v>2892</v>
      </c>
      <c r="B64">
        <v>0</v>
      </c>
      <c r="C64">
        <v>0</v>
      </c>
      <c r="D64">
        <v>0</v>
      </c>
      <c r="E64">
        <v>0</v>
      </c>
      <c r="F64">
        <v>0</v>
      </c>
      <c r="G64">
        <v>0</v>
      </c>
      <c r="H64">
        <v>0</v>
      </c>
      <c r="I64">
        <v>0</v>
      </c>
      <c r="J64">
        <v>3</v>
      </c>
      <c r="K64">
        <v>0</v>
      </c>
      <c r="L64">
        <v>0</v>
      </c>
      <c r="M64">
        <v>0</v>
      </c>
      <c r="N64" s="2">
        <f>SUM(Table2[[#This Row],[Abstract]:[Title]])</f>
        <v>3</v>
      </c>
      <c r="P64" t="s">
        <v>2892</v>
      </c>
      <c r="Q64">
        <f>Table2[[#This Row],[Abstract]]/Table2[[#This Row],[TOTAL]]</f>
        <v>0</v>
      </c>
      <c r="R64">
        <f>Table2[[#This Row],[Acknowledgments]]/Table2[[#This Row],[TOTAL]]</f>
        <v>0</v>
      </c>
      <c r="S64">
        <f>Table2[[#This Row],[Article]]/Table2[[#This Row],[TOTAL]]</f>
        <v>0</v>
      </c>
      <c r="T64">
        <f>Table2[[#This Row],[Case study]]/Table2[[#This Row],[TOTAL]]</f>
        <v>0</v>
      </c>
      <c r="U64">
        <f>Table2[[#This Row],[Conclusion]]/Table2[[#This Row],[TOTAL]]</f>
        <v>0</v>
      </c>
      <c r="V64">
        <f>Table2[[#This Row],[Discussion]]/Table2[[#This Row],[TOTAL]]</f>
        <v>0</v>
      </c>
      <c r="W64">
        <f>Table2[[#This Row],[Figure]]/Table2[[#This Row],[TOTAL]]</f>
        <v>0</v>
      </c>
      <c r="X64">
        <f>Table2[[#This Row],[Introduction]]/Table2[[#This Row],[TOTAL]]</f>
        <v>0</v>
      </c>
      <c r="Y64">
        <f>Table2[[#This Row],[Methods]]/Table2[[#This Row],[TOTAL]]</f>
        <v>1</v>
      </c>
      <c r="Z64">
        <f>Table2[[#This Row],[Results]]/Table2[[#This Row],[TOTAL]]</f>
        <v>0</v>
      </c>
      <c r="AA64">
        <f>Table2[[#This Row],[Supplementary material]]/Table2[[#This Row],[TOTAL]]</f>
        <v>0</v>
      </c>
      <c r="AB64">
        <f>Table2[[#This Row],[Title]]/Table2[[#This Row],[TOTAL]]</f>
        <v>0</v>
      </c>
      <c r="AC64" s="2">
        <f>SUM(Table24[[#This Row],[Abstract]:[Title]])</f>
        <v>1</v>
      </c>
    </row>
    <row r="65" spans="1:29" x14ac:dyDescent="0.2">
      <c r="A65" t="s">
        <v>8383</v>
      </c>
      <c r="B65">
        <v>2</v>
      </c>
      <c r="C65">
        <v>0</v>
      </c>
      <c r="D65">
        <v>0</v>
      </c>
      <c r="E65">
        <v>0</v>
      </c>
      <c r="F65">
        <v>0</v>
      </c>
      <c r="G65">
        <v>4</v>
      </c>
      <c r="H65">
        <v>0</v>
      </c>
      <c r="I65">
        <v>0</v>
      </c>
      <c r="J65">
        <v>0</v>
      </c>
      <c r="K65">
        <v>4</v>
      </c>
      <c r="L65">
        <v>0</v>
      </c>
      <c r="M65">
        <v>0</v>
      </c>
      <c r="N65" s="2">
        <f>SUM(Table2[[#This Row],[Abstract]:[Title]])</f>
        <v>10</v>
      </c>
      <c r="P65" t="s">
        <v>8383</v>
      </c>
      <c r="Q65">
        <f>Table2[[#This Row],[Abstract]]/Table2[[#This Row],[TOTAL]]</f>
        <v>0.2</v>
      </c>
      <c r="R65">
        <f>Table2[[#This Row],[Acknowledgments]]/Table2[[#This Row],[TOTAL]]</f>
        <v>0</v>
      </c>
      <c r="S65">
        <f>Table2[[#This Row],[Article]]/Table2[[#This Row],[TOTAL]]</f>
        <v>0</v>
      </c>
      <c r="T65">
        <f>Table2[[#This Row],[Case study]]/Table2[[#This Row],[TOTAL]]</f>
        <v>0</v>
      </c>
      <c r="U65">
        <f>Table2[[#This Row],[Conclusion]]/Table2[[#This Row],[TOTAL]]</f>
        <v>0</v>
      </c>
      <c r="V65">
        <f>Table2[[#This Row],[Discussion]]/Table2[[#This Row],[TOTAL]]</f>
        <v>0.4</v>
      </c>
      <c r="W65">
        <f>Table2[[#This Row],[Figure]]/Table2[[#This Row],[TOTAL]]</f>
        <v>0</v>
      </c>
      <c r="X65">
        <f>Table2[[#This Row],[Introduction]]/Table2[[#This Row],[TOTAL]]</f>
        <v>0</v>
      </c>
      <c r="Y65">
        <f>Table2[[#This Row],[Methods]]/Table2[[#This Row],[TOTAL]]</f>
        <v>0</v>
      </c>
      <c r="Z65">
        <f>Table2[[#This Row],[Results]]/Table2[[#This Row],[TOTAL]]</f>
        <v>0.4</v>
      </c>
      <c r="AA65">
        <f>Table2[[#This Row],[Supplementary material]]/Table2[[#This Row],[TOTAL]]</f>
        <v>0</v>
      </c>
      <c r="AB65">
        <f>Table2[[#This Row],[Title]]/Table2[[#This Row],[TOTAL]]</f>
        <v>0</v>
      </c>
      <c r="AC65" s="2">
        <f>SUM(Table24[[#This Row],[Abstract]:[Title]])</f>
        <v>1</v>
      </c>
    </row>
    <row r="66" spans="1:29" x14ac:dyDescent="0.2">
      <c r="A66" t="s">
        <v>3631</v>
      </c>
      <c r="B66">
        <v>0</v>
      </c>
      <c r="C66">
        <v>0</v>
      </c>
      <c r="D66">
        <v>0</v>
      </c>
      <c r="E66">
        <v>0</v>
      </c>
      <c r="F66">
        <v>0</v>
      </c>
      <c r="G66">
        <v>0</v>
      </c>
      <c r="H66">
        <v>0</v>
      </c>
      <c r="I66">
        <v>0</v>
      </c>
      <c r="J66">
        <v>1</v>
      </c>
      <c r="K66">
        <v>0</v>
      </c>
      <c r="L66">
        <v>0</v>
      </c>
      <c r="M66">
        <v>0</v>
      </c>
      <c r="N66" s="2">
        <f>SUM(Table2[[#This Row],[Abstract]:[Title]])</f>
        <v>1</v>
      </c>
      <c r="P66" t="s">
        <v>3631</v>
      </c>
      <c r="Q66">
        <f>Table2[[#This Row],[Abstract]]/Table2[[#This Row],[TOTAL]]</f>
        <v>0</v>
      </c>
      <c r="R66">
        <f>Table2[[#This Row],[Acknowledgments]]/Table2[[#This Row],[TOTAL]]</f>
        <v>0</v>
      </c>
      <c r="S66">
        <f>Table2[[#This Row],[Article]]/Table2[[#This Row],[TOTAL]]</f>
        <v>0</v>
      </c>
      <c r="T66">
        <f>Table2[[#This Row],[Case study]]/Table2[[#This Row],[TOTAL]]</f>
        <v>0</v>
      </c>
      <c r="U66">
        <f>Table2[[#This Row],[Conclusion]]/Table2[[#This Row],[TOTAL]]</f>
        <v>0</v>
      </c>
      <c r="V66">
        <f>Table2[[#This Row],[Discussion]]/Table2[[#This Row],[TOTAL]]</f>
        <v>0</v>
      </c>
      <c r="W66">
        <f>Table2[[#This Row],[Figure]]/Table2[[#This Row],[TOTAL]]</f>
        <v>0</v>
      </c>
      <c r="X66">
        <f>Table2[[#This Row],[Introduction]]/Table2[[#This Row],[TOTAL]]</f>
        <v>0</v>
      </c>
      <c r="Y66">
        <f>Table2[[#This Row],[Methods]]/Table2[[#This Row],[TOTAL]]</f>
        <v>1</v>
      </c>
      <c r="Z66">
        <f>Table2[[#This Row],[Results]]/Table2[[#This Row],[TOTAL]]</f>
        <v>0</v>
      </c>
      <c r="AA66">
        <f>Table2[[#This Row],[Supplementary material]]/Table2[[#This Row],[TOTAL]]</f>
        <v>0</v>
      </c>
      <c r="AB66">
        <f>Table2[[#This Row],[Title]]/Table2[[#This Row],[TOTAL]]</f>
        <v>0</v>
      </c>
      <c r="AC66" s="2">
        <f>SUM(Table24[[#This Row],[Abstract]:[Title]])</f>
        <v>1</v>
      </c>
    </row>
    <row r="67" spans="1:29" x14ac:dyDescent="0.2">
      <c r="A67" t="s">
        <v>7167</v>
      </c>
      <c r="B67">
        <v>9</v>
      </c>
      <c r="C67">
        <v>0</v>
      </c>
      <c r="D67">
        <v>0</v>
      </c>
      <c r="E67">
        <v>0</v>
      </c>
      <c r="F67">
        <v>0</v>
      </c>
      <c r="G67">
        <v>6</v>
      </c>
      <c r="H67">
        <v>0</v>
      </c>
      <c r="I67">
        <v>0</v>
      </c>
      <c r="J67">
        <v>5</v>
      </c>
      <c r="K67">
        <v>8</v>
      </c>
      <c r="L67">
        <v>0</v>
      </c>
      <c r="M67">
        <v>0</v>
      </c>
      <c r="N67" s="2">
        <f>SUM(Table2[[#This Row],[Abstract]:[Title]])</f>
        <v>28</v>
      </c>
      <c r="P67" t="s">
        <v>7167</v>
      </c>
      <c r="Q67">
        <f>Table2[[#This Row],[Abstract]]/Table2[[#This Row],[TOTAL]]</f>
        <v>0.32142857142857145</v>
      </c>
      <c r="R67">
        <f>Table2[[#This Row],[Acknowledgments]]/Table2[[#This Row],[TOTAL]]</f>
        <v>0</v>
      </c>
      <c r="S67">
        <f>Table2[[#This Row],[Article]]/Table2[[#This Row],[TOTAL]]</f>
        <v>0</v>
      </c>
      <c r="T67">
        <f>Table2[[#This Row],[Case study]]/Table2[[#This Row],[TOTAL]]</f>
        <v>0</v>
      </c>
      <c r="U67">
        <f>Table2[[#This Row],[Conclusion]]/Table2[[#This Row],[TOTAL]]</f>
        <v>0</v>
      </c>
      <c r="V67">
        <f>Table2[[#This Row],[Discussion]]/Table2[[#This Row],[TOTAL]]</f>
        <v>0.21428571428571427</v>
      </c>
      <c r="W67">
        <f>Table2[[#This Row],[Figure]]/Table2[[#This Row],[TOTAL]]</f>
        <v>0</v>
      </c>
      <c r="X67">
        <f>Table2[[#This Row],[Introduction]]/Table2[[#This Row],[TOTAL]]</f>
        <v>0</v>
      </c>
      <c r="Y67">
        <f>Table2[[#This Row],[Methods]]/Table2[[#This Row],[TOTAL]]</f>
        <v>0.17857142857142858</v>
      </c>
      <c r="Z67">
        <f>Table2[[#This Row],[Results]]/Table2[[#This Row],[TOTAL]]</f>
        <v>0.2857142857142857</v>
      </c>
      <c r="AA67">
        <f>Table2[[#This Row],[Supplementary material]]/Table2[[#This Row],[TOTAL]]</f>
        <v>0</v>
      </c>
      <c r="AB67">
        <f>Table2[[#This Row],[Title]]/Table2[[#This Row],[TOTAL]]</f>
        <v>0</v>
      </c>
      <c r="AC67" s="2">
        <f>SUM(Table24[[#This Row],[Abstract]:[Title]])</f>
        <v>1</v>
      </c>
    </row>
    <row r="68" spans="1:29" x14ac:dyDescent="0.2">
      <c r="A68" t="s">
        <v>3171</v>
      </c>
      <c r="B68">
        <v>0</v>
      </c>
      <c r="C68">
        <v>0</v>
      </c>
      <c r="D68">
        <v>0</v>
      </c>
      <c r="E68">
        <v>0</v>
      </c>
      <c r="F68">
        <v>0</v>
      </c>
      <c r="G68">
        <v>0</v>
      </c>
      <c r="H68">
        <v>0</v>
      </c>
      <c r="I68">
        <v>0</v>
      </c>
      <c r="J68">
        <v>1</v>
      </c>
      <c r="K68">
        <v>0</v>
      </c>
      <c r="L68">
        <v>0</v>
      </c>
      <c r="M68">
        <v>0</v>
      </c>
      <c r="N68" s="2">
        <f>SUM(Table2[[#This Row],[Abstract]:[Title]])</f>
        <v>1</v>
      </c>
      <c r="P68" t="s">
        <v>3171</v>
      </c>
      <c r="Q68">
        <f>Table2[[#This Row],[Abstract]]/Table2[[#This Row],[TOTAL]]</f>
        <v>0</v>
      </c>
      <c r="R68">
        <f>Table2[[#This Row],[Acknowledgments]]/Table2[[#This Row],[TOTAL]]</f>
        <v>0</v>
      </c>
      <c r="S68">
        <f>Table2[[#This Row],[Article]]/Table2[[#This Row],[TOTAL]]</f>
        <v>0</v>
      </c>
      <c r="T68">
        <f>Table2[[#This Row],[Case study]]/Table2[[#This Row],[TOTAL]]</f>
        <v>0</v>
      </c>
      <c r="U68">
        <f>Table2[[#This Row],[Conclusion]]/Table2[[#This Row],[TOTAL]]</f>
        <v>0</v>
      </c>
      <c r="V68">
        <f>Table2[[#This Row],[Discussion]]/Table2[[#This Row],[TOTAL]]</f>
        <v>0</v>
      </c>
      <c r="W68">
        <f>Table2[[#This Row],[Figure]]/Table2[[#This Row],[TOTAL]]</f>
        <v>0</v>
      </c>
      <c r="X68">
        <f>Table2[[#This Row],[Introduction]]/Table2[[#This Row],[TOTAL]]</f>
        <v>0</v>
      </c>
      <c r="Y68">
        <f>Table2[[#This Row],[Methods]]/Table2[[#This Row],[TOTAL]]</f>
        <v>1</v>
      </c>
      <c r="Z68">
        <f>Table2[[#This Row],[Results]]/Table2[[#This Row],[TOTAL]]</f>
        <v>0</v>
      </c>
      <c r="AA68">
        <f>Table2[[#This Row],[Supplementary material]]/Table2[[#This Row],[TOTAL]]</f>
        <v>0</v>
      </c>
      <c r="AB68">
        <f>Table2[[#This Row],[Title]]/Table2[[#This Row],[TOTAL]]</f>
        <v>0</v>
      </c>
      <c r="AC68" s="2">
        <f>SUM(Table24[[#This Row],[Abstract]:[Title]])</f>
        <v>1</v>
      </c>
    </row>
    <row r="69" spans="1:29" x14ac:dyDescent="0.2">
      <c r="A69" t="s">
        <v>4830</v>
      </c>
      <c r="B69">
        <v>0</v>
      </c>
      <c r="C69">
        <v>0</v>
      </c>
      <c r="D69">
        <v>0</v>
      </c>
      <c r="E69">
        <v>0</v>
      </c>
      <c r="F69">
        <v>0</v>
      </c>
      <c r="G69">
        <v>0</v>
      </c>
      <c r="H69">
        <v>0</v>
      </c>
      <c r="I69">
        <v>3</v>
      </c>
      <c r="J69">
        <v>0</v>
      </c>
      <c r="K69">
        <v>2</v>
      </c>
      <c r="L69">
        <v>0</v>
      </c>
      <c r="M69">
        <v>0</v>
      </c>
      <c r="N69" s="2">
        <f>SUM(Table2[[#This Row],[Abstract]:[Title]])</f>
        <v>5</v>
      </c>
      <c r="P69" t="s">
        <v>4830</v>
      </c>
      <c r="Q69">
        <f>Table2[[#This Row],[Abstract]]/Table2[[#This Row],[TOTAL]]</f>
        <v>0</v>
      </c>
      <c r="R69">
        <f>Table2[[#This Row],[Acknowledgments]]/Table2[[#This Row],[TOTAL]]</f>
        <v>0</v>
      </c>
      <c r="S69">
        <f>Table2[[#This Row],[Article]]/Table2[[#This Row],[TOTAL]]</f>
        <v>0</v>
      </c>
      <c r="T69">
        <f>Table2[[#This Row],[Case study]]/Table2[[#This Row],[TOTAL]]</f>
        <v>0</v>
      </c>
      <c r="U69">
        <f>Table2[[#This Row],[Conclusion]]/Table2[[#This Row],[TOTAL]]</f>
        <v>0</v>
      </c>
      <c r="V69">
        <f>Table2[[#This Row],[Discussion]]/Table2[[#This Row],[TOTAL]]</f>
        <v>0</v>
      </c>
      <c r="W69">
        <f>Table2[[#This Row],[Figure]]/Table2[[#This Row],[TOTAL]]</f>
        <v>0</v>
      </c>
      <c r="X69">
        <f>Table2[[#This Row],[Introduction]]/Table2[[#This Row],[TOTAL]]</f>
        <v>0.6</v>
      </c>
      <c r="Y69">
        <f>Table2[[#This Row],[Methods]]/Table2[[#This Row],[TOTAL]]</f>
        <v>0</v>
      </c>
      <c r="Z69">
        <f>Table2[[#This Row],[Results]]/Table2[[#This Row],[TOTAL]]</f>
        <v>0.4</v>
      </c>
      <c r="AA69">
        <f>Table2[[#This Row],[Supplementary material]]/Table2[[#This Row],[TOTAL]]</f>
        <v>0</v>
      </c>
      <c r="AB69">
        <f>Table2[[#This Row],[Title]]/Table2[[#This Row],[TOTAL]]</f>
        <v>0</v>
      </c>
      <c r="AC69" s="2">
        <f>SUM(Table24[[#This Row],[Abstract]:[Title]])</f>
        <v>1</v>
      </c>
    </row>
    <row r="70" spans="1:29" x14ac:dyDescent="0.2">
      <c r="A70" t="s">
        <v>6041</v>
      </c>
      <c r="B70">
        <v>0</v>
      </c>
      <c r="C70">
        <v>0</v>
      </c>
      <c r="D70">
        <v>0</v>
      </c>
      <c r="E70">
        <v>0</v>
      </c>
      <c r="F70">
        <v>0</v>
      </c>
      <c r="G70">
        <v>1</v>
      </c>
      <c r="H70">
        <v>0</v>
      </c>
      <c r="I70">
        <v>0</v>
      </c>
      <c r="J70">
        <v>0</v>
      </c>
      <c r="K70">
        <v>0</v>
      </c>
      <c r="L70">
        <v>0</v>
      </c>
      <c r="M70">
        <v>0</v>
      </c>
      <c r="N70" s="2">
        <f>SUM(Table2[[#This Row],[Abstract]:[Title]])</f>
        <v>1</v>
      </c>
      <c r="P70" t="s">
        <v>6041</v>
      </c>
      <c r="Q70">
        <f>Table2[[#This Row],[Abstract]]/Table2[[#This Row],[TOTAL]]</f>
        <v>0</v>
      </c>
      <c r="R70">
        <f>Table2[[#This Row],[Acknowledgments]]/Table2[[#This Row],[TOTAL]]</f>
        <v>0</v>
      </c>
      <c r="S70">
        <f>Table2[[#This Row],[Article]]/Table2[[#This Row],[TOTAL]]</f>
        <v>0</v>
      </c>
      <c r="T70">
        <f>Table2[[#This Row],[Case study]]/Table2[[#This Row],[TOTAL]]</f>
        <v>0</v>
      </c>
      <c r="U70">
        <f>Table2[[#This Row],[Conclusion]]/Table2[[#This Row],[TOTAL]]</f>
        <v>0</v>
      </c>
      <c r="V70">
        <f>Table2[[#This Row],[Discussion]]/Table2[[#This Row],[TOTAL]]</f>
        <v>1</v>
      </c>
      <c r="W70">
        <f>Table2[[#This Row],[Figure]]/Table2[[#This Row],[TOTAL]]</f>
        <v>0</v>
      </c>
      <c r="X70">
        <f>Table2[[#This Row],[Introduction]]/Table2[[#This Row],[TOTAL]]</f>
        <v>0</v>
      </c>
      <c r="Y70">
        <f>Table2[[#This Row],[Methods]]/Table2[[#This Row],[TOTAL]]</f>
        <v>0</v>
      </c>
      <c r="Z70">
        <f>Table2[[#This Row],[Results]]/Table2[[#This Row],[TOTAL]]</f>
        <v>0</v>
      </c>
      <c r="AA70">
        <f>Table2[[#This Row],[Supplementary material]]/Table2[[#This Row],[TOTAL]]</f>
        <v>0</v>
      </c>
      <c r="AB70">
        <f>Table2[[#This Row],[Title]]/Table2[[#This Row],[TOTAL]]</f>
        <v>0</v>
      </c>
      <c r="AC70" s="2">
        <f>SUM(Table24[[#This Row],[Abstract]:[Title]])</f>
        <v>1</v>
      </c>
    </row>
    <row r="71" spans="1:29" x14ac:dyDescent="0.2">
      <c r="A71" t="s">
        <v>2247</v>
      </c>
      <c r="B71">
        <v>0</v>
      </c>
      <c r="C71">
        <v>0</v>
      </c>
      <c r="D71">
        <v>0</v>
      </c>
      <c r="E71">
        <v>0</v>
      </c>
      <c r="F71">
        <v>0</v>
      </c>
      <c r="G71">
        <v>0</v>
      </c>
      <c r="H71">
        <v>0</v>
      </c>
      <c r="I71">
        <v>0</v>
      </c>
      <c r="J71">
        <v>0</v>
      </c>
      <c r="K71">
        <v>6</v>
      </c>
      <c r="L71">
        <v>0</v>
      </c>
      <c r="M71">
        <v>0</v>
      </c>
      <c r="N71" s="2">
        <f>SUM(Table2[[#This Row],[Abstract]:[Title]])</f>
        <v>6</v>
      </c>
      <c r="P71" t="s">
        <v>2247</v>
      </c>
      <c r="Q71">
        <f>Table2[[#This Row],[Abstract]]/Table2[[#This Row],[TOTAL]]</f>
        <v>0</v>
      </c>
      <c r="R71">
        <f>Table2[[#This Row],[Acknowledgments]]/Table2[[#This Row],[TOTAL]]</f>
        <v>0</v>
      </c>
      <c r="S71">
        <f>Table2[[#This Row],[Article]]/Table2[[#This Row],[TOTAL]]</f>
        <v>0</v>
      </c>
      <c r="T71">
        <f>Table2[[#This Row],[Case study]]/Table2[[#This Row],[TOTAL]]</f>
        <v>0</v>
      </c>
      <c r="U71">
        <f>Table2[[#This Row],[Conclusion]]/Table2[[#This Row],[TOTAL]]</f>
        <v>0</v>
      </c>
      <c r="V71">
        <f>Table2[[#This Row],[Discussion]]/Table2[[#This Row],[TOTAL]]</f>
        <v>0</v>
      </c>
      <c r="W71">
        <f>Table2[[#This Row],[Figure]]/Table2[[#This Row],[TOTAL]]</f>
        <v>0</v>
      </c>
      <c r="X71">
        <f>Table2[[#This Row],[Introduction]]/Table2[[#This Row],[TOTAL]]</f>
        <v>0</v>
      </c>
      <c r="Y71">
        <f>Table2[[#This Row],[Methods]]/Table2[[#This Row],[TOTAL]]</f>
        <v>0</v>
      </c>
      <c r="Z71">
        <f>Table2[[#This Row],[Results]]/Table2[[#This Row],[TOTAL]]</f>
        <v>1</v>
      </c>
      <c r="AA71">
        <f>Table2[[#This Row],[Supplementary material]]/Table2[[#This Row],[TOTAL]]</f>
        <v>0</v>
      </c>
      <c r="AB71">
        <f>Table2[[#This Row],[Title]]/Table2[[#This Row],[TOTAL]]</f>
        <v>0</v>
      </c>
      <c r="AC71" s="2">
        <f>SUM(Table24[[#This Row],[Abstract]:[Title]])</f>
        <v>1</v>
      </c>
    </row>
    <row r="72" spans="1:29" x14ac:dyDescent="0.2">
      <c r="A72" t="s">
        <v>2773</v>
      </c>
      <c r="B72">
        <v>0</v>
      </c>
      <c r="C72">
        <v>0</v>
      </c>
      <c r="D72">
        <v>0</v>
      </c>
      <c r="E72">
        <v>0</v>
      </c>
      <c r="F72">
        <v>0</v>
      </c>
      <c r="G72">
        <v>1</v>
      </c>
      <c r="H72">
        <v>0</v>
      </c>
      <c r="I72">
        <v>0</v>
      </c>
      <c r="J72">
        <v>5</v>
      </c>
      <c r="K72">
        <v>1</v>
      </c>
      <c r="L72">
        <v>1</v>
      </c>
      <c r="M72">
        <v>0</v>
      </c>
      <c r="N72" s="2">
        <f>SUM(Table2[[#This Row],[Abstract]:[Title]])</f>
        <v>8</v>
      </c>
      <c r="P72" t="s">
        <v>2773</v>
      </c>
      <c r="Q72">
        <f>Table2[[#This Row],[Abstract]]/Table2[[#This Row],[TOTAL]]</f>
        <v>0</v>
      </c>
      <c r="R72">
        <f>Table2[[#This Row],[Acknowledgments]]/Table2[[#This Row],[TOTAL]]</f>
        <v>0</v>
      </c>
      <c r="S72">
        <f>Table2[[#This Row],[Article]]/Table2[[#This Row],[TOTAL]]</f>
        <v>0</v>
      </c>
      <c r="T72">
        <f>Table2[[#This Row],[Case study]]/Table2[[#This Row],[TOTAL]]</f>
        <v>0</v>
      </c>
      <c r="U72">
        <f>Table2[[#This Row],[Conclusion]]/Table2[[#This Row],[TOTAL]]</f>
        <v>0</v>
      </c>
      <c r="V72">
        <f>Table2[[#This Row],[Discussion]]/Table2[[#This Row],[TOTAL]]</f>
        <v>0.125</v>
      </c>
      <c r="W72">
        <f>Table2[[#This Row],[Figure]]/Table2[[#This Row],[TOTAL]]</f>
        <v>0</v>
      </c>
      <c r="X72">
        <f>Table2[[#This Row],[Introduction]]/Table2[[#This Row],[TOTAL]]</f>
        <v>0</v>
      </c>
      <c r="Y72">
        <f>Table2[[#This Row],[Methods]]/Table2[[#This Row],[TOTAL]]</f>
        <v>0.625</v>
      </c>
      <c r="Z72">
        <f>Table2[[#This Row],[Results]]/Table2[[#This Row],[TOTAL]]</f>
        <v>0.125</v>
      </c>
      <c r="AA72">
        <f>Table2[[#This Row],[Supplementary material]]/Table2[[#This Row],[TOTAL]]</f>
        <v>0.125</v>
      </c>
      <c r="AB72">
        <f>Table2[[#This Row],[Title]]/Table2[[#This Row],[TOTAL]]</f>
        <v>0</v>
      </c>
      <c r="AC72" s="2">
        <f>SUM(Table24[[#This Row],[Abstract]:[Title]])</f>
        <v>1</v>
      </c>
    </row>
    <row r="73" spans="1:29" x14ac:dyDescent="0.2">
      <c r="A73" t="s">
        <v>4326</v>
      </c>
      <c r="B73">
        <v>0</v>
      </c>
      <c r="C73">
        <v>0</v>
      </c>
      <c r="D73">
        <v>0</v>
      </c>
      <c r="E73">
        <v>0</v>
      </c>
      <c r="F73">
        <v>0</v>
      </c>
      <c r="G73">
        <v>0</v>
      </c>
      <c r="H73">
        <v>0</v>
      </c>
      <c r="I73">
        <v>0</v>
      </c>
      <c r="J73">
        <v>4</v>
      </c>
      <c r="K73">
        <v>1</v>
      </c>
      <c r="L73">
        <v>0</v>
      </c>
      <c r="M73">
        <v>0</v>
      </c>
      <c r="N73" s="2">
        <f>SUM(Table2[[#This Row],[Abstract]:[Title]])</f>
        <v>5</v>
      </c>
      <c r="P73" t="s">
        <v>4326</v>
      </c>
      <c r="Q73">
        <f>Table2[[#This Row],[Abstract]]/Table2[[#This Row],[TOTAL]]</f>
        <v>0</v>
      </c>
      <c r="R73">
        <f>Table2[[#This Row],[Acknowledgments]]/Table2[[#This Row],[TOTAL]]</f>
        <v>0</v>
      </c>
      <c r="S73">
        <f>Table2[[#This Row],[Article]]/Table2[[#This Row],[TOTAL]]</f>
        <v>0</v>
      </c>
      <c r="T73">
        <f>Table2[[#This Row],[Case study]]/Table2[[#This Row],[TOTAL]]</f>
        <v>0</v>
      </c>
      <c r="U73">
        <f>Table2[[#This Row],[Conclusion]]/Table2[[#This Row],[TOTAL]]</f>
        <v>0</v>
      </c>
      <c r="V73">
        <f>Table2[[#This Row],[Discussion]]/Table2[[#This Row],[TOTAL]]</f>
        <v>0</v>
      </c>
      <c r="W73">
        <f>Table2[[#This Row],[Figure]]/Table2[[#This Row],[TOTAL]]</f>
        <v>0</v>
      </c>
      <c r="X73">
        <f>Table2[[#This Row],[Introduction]]/Table2[[#This Row],[TOTAL]]</f>
        <v>0</v>
      </c>
      <c r="Y73">
        <f>Table2[[#This Row],[Methods]]/Table2[[#This Row],[TOTAL]]</f>
        <v>0.8</v>
      </c>
      <c r="Z73">
        <f>Table2[[#This Row],[Results]]/Table2[[#This Row],[TOTAL]]</f>
        <v>0.2</v>
      </c>
      <c r="AA73">
        <f>Table2[[#This Row],[Supplementary material]]/Table2[[#This Row],[TOTAL]]</f>
        <v>0</v>
      </c>
      <c r="AB73">
        <f>Table2[[#This Row],[Title]]/Table2[[#This Row],[TOTAL]]</f>
        <v>0</v>
      </c>
      <c r="AC73" s="2">
        <f>SUM(Table24[[#This Row],[Abstract]:[Title]])</f>
        <v>1</v>
      </c>
    </row>
    <row r="74" spans="1:29" x14ac:dyDescent="0.2">
      <c r="A74" t="s">
        <v>5238</v>
      </c>
      <c r="B74">
        <v>0</v>
      </c>
      <c r="C74">
        <v>0</v>
      </c>
      <c r="D74">
        <v>1</v>
      </c>
      <c r="E74">
        <v>0</v>
      </c>
      <c r="F74">
        <v>0</v>
      </c>
      <c r="G74">
        <v>0</v>
      </c>
      <c r="H74">
        <v>3</v>
      </c>
      <c r="I74">
        <v>1</v>
      </c>
      <c r="J74">
        <v>0</v>
      </c>
      <c r="K74">
        <v>0</v>
      </c>
      <c r="L74">
        <v>0</v>
      </c>
      <c r="M74">
        <v>0</v>
      </c>
      <c r="N74" s="2">
        <f>SUM(Table2[[#This Row],[Abstract]:[Title]])</f>
        <v>5</v>
      </c>
      <c r="P74" t="s">
        <v>5238</v>
      </c>
      <c r="Q74">
        <f>Table2[[#This Row],[Abstract]]/Table2[[#This Row],[TOTAL]]</f>
        <v>0</v>
      </c>
      <c r="R74">
        <f>Table2[[#This Row],[Acknowledgments]]/Table2[[#This Row],[TOTAL]]</f>
        <v>0</v>
      </c>
      <c r="S74">
        <f>Table2[[#This Row],[Article]]/Table2[[#This Row],[TOTAL]]</f>
        <v>0.2</v>
      </c>
      <c r="T74">
        <f>Table2[[#This Row],[Case study]]/Table2[[#This Row],[TOTAL]]</f>
        <v>0</v>
      </c>
      <c r="U74">
        <f>Table2[[#This Row],[Conclusion]]/Table2[[#This Row],[TOTAL]]</f>
        <v>0</v>
      </c>
      <c r="V74">
        <f>Table2[[#This Row],[Discussion]]/Table2[[#This Row],[TOTAL]]</f>
        <v>0</v>
      </c>
      <c r="W74">
        <f>Table2[[#This Row],[Figure]]/Table2[[#This Row],[TOTAL]]</f>
        <v>0.6</v>
      </c>
      <c r="X74">
        <f>Table2[[#This Row],[Introduction]]/Table2[[#This Row],[TOTAL]]</f>
        <v>0.2</v>
      </c>
      <c r="Y74">
        <f>Table2[[#This Row],[Methods]]/Table2[[#This Row],[TOTAL]]</f>
        <v>0</v>
      </c>
      <c r="Z74">
        <f>Table2[[#This Row],[Results]]/Table2[[#This Row],[TOTAL]]</f>
        <v>0</v>
      </c>
      <c r="AA74">
        <f>Table2[[#This Row],[Supplementary material]]/Table2[[#This Row],[TOTAL]]</f>
        <v>0</v>
      </c>
      <c r="AB74">
        <f>Table2[[#This Row],[Title]]/Table2[[#This Row],[TOTAL]]</f>
        <v>0</v>
      </c>
      <c r="AC74" s="2">
        <f>SUM(Table24[[#This Row],[Abstract]:[Title]])</f>
        <v>1</v>
      </c>
    </row>
    <row r="75" spans="1:29" x14ac:dyDescent="0.2">
      <c r="A75" t="s">
        <v>1019</v>
      </c>
      <c r="B75">
        <v>0</v>
      </c>
      <c r="C75">
        <v>0</v>
      </c>
      <c r="D75">
        <v>0</v>
      </c>
      <c r="E75">
        <v>0</v>
      </c>
      <c r="F75">
        <v>0</v>
      </c>
      <c r="G75">
        <v>0</v>
      </c>
      <c r="H75">
        <v>0</v>
      </c>
      <c r="I75">
        <v>0</v>
      </c>
      <c r="J75">
        <v>1</v>
      </c>
      <c r="K75">
        <v>0</v>
      </c>
      <c r="L75">
        <v>0</v>
      </c>
      <c r="M75">
        <v>0</v>
      </c>
      <c r="N75" s="2">
        <f>SUM(Table2[[#This Row],[Abstract]:[Title]])</f>
        <v>1</v>
      </c>
      <c r="P75" t="s">
        <v>1019</v>
      </c>
      <c r="Q75">
        <f>Table2[[#This Row],[Abstract]]/Table2[[#This Row],[TOTAL]]</f>
        <v>0</v>
      </c>
      <c r="R75">
        <f>Table2[[#This Row],[Acknowledgments]]/Table2[[#This Row],[TOTAL]]</f>
        <v>0</v>
      </c>
      <c r="S75">
        <f>Table2[[#This Row],[Article]]/Table2[[#This Row],[TOTAL]]</f>
        <v>0</v>
      </c>
      <c r="T75">
        <f>Table2[[#This Row],[Case study]]/Table2[[#This Row],[TOTAL]]</f>
        <v>0</v>
      </c>
      <c r="U75">
        <f>Table2[[#This Row],[Conclusion]]/Table2[[#This Row],[TOTAL]]</f>
        <v>0</v>
      </c>
      <c r="V75">
        <f>Table2[[#This Row],[Discussion]]/Table2[[#This Row],[TOTAL]]</f>
        <v>0</v>
      </c>
      <c r="W75">
        <f>Table2[[#This Row],[Figure]]/Table2[[#This Row],[TOTAL]]</f>
        <v>0</v>
      </c>
      <c r="X75">
        <f>Table2[[#This Row],[Introduction]]/Table2[[#This Row],[TOTAL]]</f>
        <v>0</v>
      </c>
      <c r="Y75">
        <f>Table2[[#This Row],[Methods]]/Table2[[#This Row],[TOTAL]]</f>
        <v>1</v>
      </c>
      <c r="Z75">
        <f>Table2[[#This Row],[Results]]/Table2[[#This Row],[TOTAL]]</f>
        <v>0</v>
      </c>
      <c r="AA75">
        <f>Table2[[#This Row],[Supplementary material]]/Table2[[#This Row],[TOTAL]]</f>
        <v>0</v>
      </c>
      <c r="AB75">
        <f>Table2[[#This Row],[Title]]/Table2[[#This Row],[TOTAL]]</f>
        <v>0</v>
      </c>
      <c r="AC75" s="2">
        <f>SUM(Table24[[#This Row],[Abstract]:[Title]])</f>
        <v>1</v>
      </c>
    </row>
    <row r="76" spans="1:29" x14ac:dyDescent="0.2">
      <c r="A76" t="s">
        <v>312</v>
      </c>
      <c r="B76">
        <v>0</v>
      </c>
      <c r="C76">
        <v>0</v>
      </c>
      <c r="D76">
        <v>1</v>
      </c>
      <c r="E76">
        <v>0</v>
      </c>
      <c r="F76">
        <v>0</v>
      </c>
      <c r="G76">
        <v>0</v>
      </c>
      <c r="H76">
        <v>0</v>
      </c>
      <c r="I76">
        <v>0</v>
      </c>
      <c r="J76">
        <v>1</v>
      </c>
      <c r="K76">
        <v>0</v>
      </c>
      <c r="L76">
        <v>0</v>
      </c>
      <c r="M76">
        <v>0</v>
      </c>
      <c r="N76" s="2">
        <f>SUM(Table2[[#This Row],[Abstract]:[Title]])</f>
        <v>2</v>
      </c>
      <c r="P76" t="s">
        <v>312</v>
      </c>
      <c r="Q76">
        <f>Table2[[#This Row],[Abstract]]/Table2[[#This Row],[TOTAL]]</f>
        <v>0</v>
      </c>
      <c r="R76">
        <f>Table2[[#This Row],[Acknowledgments]]/Table2[[#This Row],[TOTAL]]</f>
        <v>0</v>
      </c>
      <c r="S76">
        <f>Table2[[#This Row],[Article]]/Table2[[#This Row],[TOTAL]]</f>
        <v>0.5</v>
      </c>
      <c r="T76">
        <f>Table2[[#This Row],[Case study]]/Table2[[#This Row],[TOTAL]]</f>
        <v>0</v>
      </c>
      <c r="U76">
        <f>Table2[[#This Row],[Conclusion]]/Table2[[#This Row],[TOTAL]]</f>
        <v>0</v>
      </c>
      <c r="V76">
        <f>Table2[[#This Row],[Discussion]]/Table2[[#This Row],[TOTAL]]</f>
        <v>0</v>
      </c>
      <c r="W76">
        <f>Table2[[#This Row],[Figure]]/Table2[[#This Row],[TOTAL]]</f>
        <v>0</v>
      </c>
      <c r="X76">
        <f>Table2[[#This Row],[Introduction]]/Table2[[#This Row],[TOTAL]]</f>
        <v>0</v>
      </c>
      <c r="Y76">
        <f>Table2[[#This Row],[Methods]]/Table2[[#This Row],[TOTAL]]</f>
        <v>0.5</v>
      </c>
      <c r="Z76">
        <f>Table2[[#This Row],[Results]]/Table2[[#This Row],[TOTAL]]</f>
        <v>0</v>
      </c>
      <c r="AA76">
        <f>Table2[[#This Row],[Supplementary material]]/Table2[[#This Row],[TOTAL]]</f>
        <v>0</v>
      </c>
      <c r="AB76">
        <f>Table2[[#This Row],[Title]]/Table2[[#This Row],[TOTAL]]</f>
        <v>0</v>
      </c>
      <c r="AC76" s="2">
        <f>SUM(Table24[[#This Row],[Abstract]:[Title]])</f>
        <v>1</v>
      </c>
    </row>
    <row r="77" spans="1:29" x14ac:dyDescent="0.2">
      <c r="A77" t="s">
        <v>4877</v>
      </c>
      <c r="B77">
        <v>0</v>
      </c>
      <c r="C77">
        <v>0</v>
      </c>
      <c r="D77">
        <v>0</v>
      </c>
      <c r="E77">
        <v>0</v>
      </c>
      <c r="F77">
        <v>0</v>
      </c>
      <c r="G77">
        <v>0</v>
      </c>
      <c r="H77">
        <v>0</v>
      </c>
      <c r="I77">
        <v>0</v>
      </c>
      <c r="J77">
        <v>2</v>
      </c>
      <c r="K77">
        <v>0</v>
      </c>
      <c r="L77">
        <v>0</v>
      </c>
      <c r="M77">
        <v>0</v>
      </c>
      <c r="N77" s="2">
        <f>SUM(Table2[[#This Row],[Abstract]:[Title]])</f>
        <v>2</v>
      </c>
      <c r="P77" t="s">
        <v>4877</v>
      </c>
      <c r="Q77">
        <f>Table2[[#This Row],[Abstract]]/Table2[[#This Row],[TOTAL]]</f>
        <v>0</v>
      </c>
      <c r="R77">
        <f>Table2[[#This Row],[Acknowledgments]]/Table2[[#This Row],[TOTAL]]</f>
        <v>0</v>
      </c>
      <c r="S77">
        <f>Table2[[#This Row],[Article]]/Table2[[#This Row],[TOTAL]]</f>
        <v>0</v>
      </c>
      <c r="T77">
        <f>Table2[[#This Row],[Case study]]/Table2[[#This Row],[TOTAL]]</f>
        <v>0</v>
      </c>
      <c r="U77">
        <f>Table2[[#This Row],[Conclusion]]/Table2[[#This Row],[TOTAL]]</f>
        <v>0</v>
      </c>
      <c r="V77">
        <f>Table2[[#This Row],[Discussion]]/Table2[[#This Row],[TOTAL]]</f>
        <v>0</v>
      </c>
      <c r="W77">
        <f>Table2[[#This Row],[Figure]]/Table2[[#This Row],[TOTAL]]</f>
        <v>0</v>
      </c>
      <c r="X77">
        <f>Table2[[#This Row],[Introduction]]/Table2[[#This Row],[TOTAL]]</f>
        <v>0</v>
      </c>
      <c r="Y77">
        <f>Table2[[#This Row],[Methods]]/Table2[[#This Row],[TOTAL]]</f>
        <v>1</v>
      </c>
      <c r="Z77">
        <f>Table2[[#This Row],[Results]]/Table2[[#This Row],[TOTAL]]</f>
        <v>0</v>
      </c>
      <c r="AA77">
        <f>Table2[[#This Row],[Supplementary material]]/Table2[[#This Row],[TOTAL]]</f>
        <v>0</v>
      </c>
      <c r="AB77">
        <f>Table2[[#This Row],[Title]]/Table2[[#This Row],[TOTAL]]</f>
        <v>0</v>
      </c>
      <c r="AC77" s="2">
        <f>SUM(Table24[[#This Row],[Abstract]:[Title]])</f>
        <v>1</v>
      </c>
    </row>
    <row r="78" spans="1:29" x14ac:dyDescent="0.2">
      <c r="A78" t="s">
        <v>1733</v>
      </c>
      <c r="B78">
        <v>0</v>
      </c>
      <c r="C78">
        <v>0</v>
      </c>
      <c r="D78">
        <v>0</v>
      </c>
      <c r="E78">
        <v>0</v>
      </c>
      <c r="F78">
        <v>0</v>
      </c>
      <c r="G78">
        <v>0</v>
      </c>
      <c r="H78">
        <v>0</v>
      </c>
      <c r="I78">
        <v>0</v>
      </c>
      <c r="J78">
        <v>2</v>
      </c>
      <c r="K78">
        <v>0</v>
      </c>
      <c r="L78">
        <v>0</v>
      </c>
      <c r="M78">
        <v>0</v>
      </c>
      <c r="N78" s="2">
        <f>SUM(Table2[[#This Row],[Abstract]:[Title]])</f>
        <v>2</v>
      </c>
      <c r="P78" t="s">
        <v>1733</v>
      </c>
      <c r="Q78">
        <f>Table2[[#This Row],[Abstract]]/Table2[[#This Row],[TOTAL]]</f>
        <v>0</v>
      </c>
      <c r="R78">
        <f>Table2[[#This Row],[Acknowledgments]]/Table2[[#This Row],[TOTAL]]</f>
        <v>0</v>
      </c>
      <c r="S78">
        <f>Table2[[#This Row],[Article]]/Table2[[#This Row],[TOTAL]]</f>
        <v>0</v>
      </c>
      <c r="T78">
        <f>Table2[[#This Row],[Case study]]/Table2[[#This Row],[TOTAL]]</f>
        <v>0</v>
      </c>
      <c r="U78">
        <f>Table2[[#This Row],[Conclusion]]/Table2[[#This Row],[TOTAL]]</f>
        <v>0</v>
      </c>
      <c r="V78">
        <f>Table2[[#This Row],[Discussion]]/Table2[[#This Row],[TOTAL]]</f>
        <v>0</v>
      </c>
      <c r="W78">
        <f>Table2[[#This Row],[Figure]]/Table2[[#This Row],[TOTAL]]</f>
        <v>0</v>
      </c>
      <c r="X78">
        <f>Table2[[#This Row],[Introduction]]/Table2[[#This Row],[TOTAL]]</f>
        <v>0</v>
      </c>
      <c r="Y78">
        <f>Table2[[#This Row],[Methods]]/Table2[[#This Row],[TOTAL]]</f>
        <v>1</v>
      </c>
      <c r="Z78">
        <f>Table2[[#This Row],[Results]]/Table2[[#This Row],[TOTAL]]</f>
        <v>0</v>
      </c>
      <c r="AA78">
        <f>Table2[[#This Row],[Supplementary material]]/Table2[[#This Row],[TOTAL]]</f>
        <v>0</v>
      </c>
      <c r="AB78">
        <f>Table2[[#This Row],[Title]]/Table2[[#This Row],[TOTAL]]</f>
        <v>0</v>
      </c>
      <c r="AC78" s="2">
        <f>SUM(Table24[[#This Row],[Abstract]:[Title]])</f>
        <v>1</v>
      </c>
    </row>
    <row r="79" spans="1:29" x14ac:dyDescent="0.2">
      <c r="A79" t="s">
        <v>1574</v>
      </c>
      <c r="B79">
        <v>0</v>
      </c>
      <c r="C79">
        <v>0</v>
      </c>
      <c r="D79">
        <v>0</v>
      </c>
      <c r="E79">
        <v>0</v>
      </c>
      <c r="F79">
        <v>0</v>
      </c>
      <c r="G79">
        <v>0</v>
      </c>
      <c r="H79">
        <v>0</v>
      </c>
      <c r="I79">
        <v>0</v>
      </c>
      <c r="J79">
        <v>1</v>
      </c>
      <c r="K79">
        <v>0</v>
      </c>
      <c r="L79">
        <v>1</v>
      </c>
      <c r="M79">
        <v>0</v>
      </c>
      <c r="N79" s="2">
        <f>SUM(Table2[[#This Row],[Abstract]:[Title]])</f>
        <v>2</v>
      </c>
      <c r="P79" t="s">
        <v>1574</v>
      </c>
      <c r="Q79">
        <f>Table2[[#This Row],[Abstract]]/Table2[[#This Row],[TOTAL]]</f>
        <v>0</v>
      </c>
      <c r="R79">
        <f>Table2[[#This Row],[Acknowledgments]]/Table2[[#This Row],[TOTAL]]</f>
        <v>0</v>
      </c>
      <c r="S79">
        <f>Table2[[#This Row],[Article]]/Table2[[#This Row],[TOTAL]]</f>
        <v>0</v>
      </c>
      <c r="T79">
        <f>Table2[[#This Row],[Case study]]/Table2[[#This Row],[TOTAL]]</f>
        <v>0</v>
      </c>
      <c r="U79">
        <f>Table2[[#This Row],[Conclusion]]/Table2[[#This Row],[TOTAL]]</f>
        <v>0</v>
      </c>
      <c r="V79">
        <f>Table2[[#This Row],[Discussion]]/Table2[[#This Row],[TOTAL]]</f>
        <v>0</v>
      </c>
      <c r="W79">
        <f>Table2[[#This Row],[Figure]]/Table2[[#This Row],[TOTAL]]</f>
        <v>0</v>
      </c>
      <c r="X79">
        <f>Table2[[#This Row],[Introduction]]/Table2[[#This Row],[TOTAL]]</f>
        <v>0</v>
      </c>
      <c r="Y79">
        <f>Table2[[#This Row],[Methods]]/Table2[[#This Row],[TOTAL]]</f>
        <v>0.5</v>
      </c>
      <c r="Z79">
        <f>Table2[[#This Row],[Results]]/Table2[[#This Row],[TOTAL]]</f>
        <v>0</v>
      </c>
      <c r="AA79">
        <f>Table2[[#This Row],[Supplementary material]]/Table2[[#This Row],[TOTAL]]</f>
        <v>0.5</v>
      </c>
      <c r="AB79">
        <f>Table2[[#This Row],[Title]]/Table2[[#This Row],[TOTAL]]</f>
        <v>0</v>
      </c>
      <c r="AC79" s="2">
        <f>SUM(Table24[[#This Row],[Abstract]:[Title]])</f>
        <v>1</v>
      </c>
    </row>
    <row r="80" spans="1:29" x14ac:dyDescent="0.2">
      <c r="A80" t="s">
        <v>1281</v>
      </c>
      <c r="B80">
        <v>0</v>
      </c>
      <c r="C80">
        <v>0</v>
      </c>
      <c r="D80">
        <v>0</v>
      </c>
      <c r="E80">
        <v>0</v>
      </c>
      <c r="F80">
        <v>0</v>
      </c>
      <c r="G80">
        <v>0</v>
      </c>
      <c r="H80">
        <v>0</v>
      </c>
      <c r="I80">
        <v>0</v>
      </c>
      <c r="J80">
        <v>1</v>
      </c>
      <c r="K80">
        <v>0</v>
      </c>
      <c r="L80">
        <v>0</v>
      </c>
      <c r="M80">
        <v>0</v>
      </c>
      <c r="N80" s="2">
        <f>SUM(Table2[[#This Row],[Abstract]:[Title]])</f>
        <v>1</v>
      </c>
      <c r="P80" t="s">
        <v>1281</v>
      </c>
      <c r="Q80">
        <f>Table2[[#This Row],[Abstract]]/Table2[[#This Row],[TOTAL]]</f>
        <v>0</v>
      </c>
      <c r="R80">
        <f>Table2[[#This Row],[Acknowledgments]]/Table2[[#This Row],[TOTAL]]</f>
        <v>0</v>
      </c>
      <c r="S80">
        <f>Table2[[#This Row],[Article]]/Table2[[#This Row],[TOTAL]]</f>
        <v>0</v>
      </c>
      <c r="T80">
        <f>Table2[[#This Row],[Case study]]/Table2[[#This Row],[TOTAL]]</f>
        <v>0</v>
      </c>
      <c r="U80">
        <f>Table2[[#This Row],[Conclusion]]/Table2[[#This Row],[TOTAL]]</f>
        <v>0</v>
      </c>
      <c r="V80">
        <f>Table2[[#This Row],[Discussion]]/Table2[[#This Row],[TOTAL]]</f>
        <v>0</v>
      </c>
      <c r="W80">
        <f>Table2[[#This Row],[Figure]]/Table2[[#This Row],[TOTAL]]</f>
        <v>0</v>
      </c>
      <c r="X80">
        <f>Table2[[#This Row],[Introduction]]/Table2[[#This Row],[TOTAL]]</f>
        <v>0</v>
      </c>
      <c r="Y80">
        <f>Table2[[#This Row],[Methods]]/Table2[[#This Row],[TOTAL]]</f>
        <v>1</v>
      </c>
      <c r="Z80">
        <f>Table2[[#This Row],[Results]]/Table2[[#This Row],[TOTAL]]</f>
        <v>0</v>
      </c>
      <c r="AA80">
        <f>Table2[[#This Row],[Supplementary material]]/Table2[[#This Row],[TOTAL]]</f>
        <v>0</v>
      </c>
      <c r="AB80">
        <f>Table2[[#This Row],[Title]]/Table2[[#This Row],[TOTAL]]</f>
        <v>0</v>
      </c>
      <c r="AC80" s="2">
        <f>SUM(Table24[[#This Row],[Abstract]:[Title]])</f>
        <v>1</v>
      </c>
    </row>
    <row r="81" spans="1:29" x14ac:dyDescent="0.2">
      <c r="A81" t="s">
        <v>2882</v>
      </c>
      <c r="B81">
        <v>0</v>
      </c>
      <c r="C81">
        <v>0</v>
      </c>
      <c r="D81">
        <v>0</v>
      </c>
      <c r="E81">
        <v>0</v>
      </c>
      <c r="F81">
        <v>0</v>
      </c>
      <c r="G81">
        <v>0</v>
      </c>
      <c r="H81">
        <v>0</v>
      </c>
      <c r="I81">
        <v>0</v>
      </c>
      <c r="J81">
        <v>1</v>
      </c>
      <c r="K81">
        <v>0</v>
      </c>
      <c r="L81">
        <v>0</v>
      </c>
      <c r="M81">
        <v>0</v>
      </c>
      <c r="N81" s="2">
        <f>SUM(Table2[[#This Row],[Abstract]:[Title]])</f>
        <v>1</v>
      </c>
      <c r="P81" t="s">
        <v>2882</v>
      </c>
      <c r="Q81">
        <f>Table2[[#This Row],[Abstract]]/Table2[[#This Row],[TOTAL]]</f>
        <v>0</v>
      </c>
      <c r="R81">
        <f>Table2[[#This Row],[Acknowledgments]]/Table2[[#This Row],[TOTAL]]</f>
        <v>0</v>
      </c>
      <c r="S81">
        <f>Table2[[#This Row],[Article]]/Table2[[#This Row],[TOTAL]]</f>
        <v>0</v>
      </c>
      <c r="T81">
        <f>Table2[[#This Row],[Case study]]/Table2[[#This Row],[TOTAL]]</f>
        <v>0</v>
      </c>
      <c r="U81">
        <f>Table2[[#This Row],[Conclusion]]/Table2[[#This Row],[TOTAL]]</f>
        <v>0</v>
      </c>
      <c r="V81">
        <f>Table2[[#This Row],[Discussion]]/Table2[[#This Row],[TOTAL]]</f>
        <v>0</v>
      </c>
      <c r="W81">
        <f>Table2[[#This Row],[Figure]]/Table2[[#This Row],[TOTAL]]</f>
        <v>0</v>
      </c>
      <c r="X81">
        <f>Table2[[#This Row],[Introduction]]/Table2[[#This Row],[TOTAL]]</f>
        <v>0</v>
      </c>
      <c r="Y81">
        <f>Table2[[#This Row],[Methods]]/Table2[[#This Row],[TOTAL]]</f>
        <v>1</v>
      </c>
      <c r="Z81">
        <f>Table2[[#This Row],[Results]]/Table2[[#This Row],[TOTAL]]</f>
        <v>0</v>
      </c>
      <c r="AA81">
        <f>Table2[[#This Row],[Supplementary material]]/Table2[[#This Row],[TOTAL]]</f>
        <v>0</v>
      </c>
      <c r="AB81">
        <f>Table2[[#This Row],[Title]]/Table2[[#This Row],[TOTAL]]</f>
        <v>0</v>
      </c>
      <c r="AC81" s="2">
        <f>SUM(Table24[[#This Row],[Abstract]:[Title]])</f>
        <v>1</v>
      </c>
    </row>
    <row r="82" spans="1:29" x14ac:dyDescent="0.2">
      <c r="A82" t="s">
        <v>4015</v>
      </c>
      <c r="B82">
        <v>0</v>
      </c>
      <c r="C82">
        <v>0</v>
      </c>
      <c r="D82">
        <v>0</v>
      </c>
      <c r="E82">
        <v>0</v>
      </c>
      <c r="F82">
        <v>0</v>
      </c>
      <c r="G82">
        <v>0</v>
      </c>
      <c r="H82">
        <v>0</v>
      </c>
      <c r="I82">
        <v>1</v>
      </c>
      <c r="J82">
        <v>0</v>
      </c>
      <c r="K82">
        <v>0</v>
      </c>
      <c r="L82">
        <v>0</v>
      </c>
      <c r="M82">
        <v>0</v>
      </c>
      <c r="N82" s="2">
        <f>SUM(Table2[[#This Row],[Abstract]:[Title]])</f>
        <v>1</v>
      </c>
      <c r="P82" t="s">
        <v>4015</v>
      </c>
      <c r="Q82">
        <f>Table2[[#This Row],[Abstract]]/Table2[[#This Row],[TOTAL]]</f>
        <v>0</v>
      </c>
      <c r="R82">
        <f>Table2[[#This Row],[Acknowledgments]]/Table2[[#This Row],[TOTAL]]</f>
        <v>0</v>
      </c>
      <c r="S82">
        <f>Table2[[#This Row],[Article]]/Table2[[#This Row],[TOTAL]]</f>
        <v>0</v>
      </c>
      <c r="T82">
        <f>Table2[[#This Row],[Case study]]/Table2[[#This Row],[TOTAL]]</f>
        <v>0</v>
      </c>
      <c r="U82">
        <f>Table2[[#This Row],[Conclusion]]/Table2[[#This Row],[TOTAL]]</f>
        <v>0</v>
      </c>
      <c r="V82">
        <f>Table2[[#This Row],[Discussion]]/Table2[[#This Row],[TOTAL]]</f>
        <v>0</v>
      </c>
      <c r="W82">
        <f>Table2[[#This Row],[Figure]]/Table2[[#This Row],[TOTAL]]</f>
        <v>0</v>
      </c>
      <c r="X82">
        <f>Table2[[#This Row],[Introduction]]/Table2[[#This Row],[TOTAL]]</f>
        <v>1</v>
      </c>
      <c r="Y82">
        <f>Table2[[#This Row],[Methods]]/Table2[[#This Row],[TOTAL]]</f>
        <v>0</v>
      </c>
      <c r="Z82">
        <f>Table2[[#This Row],[Results]]/Table2[[#This Row],[TOTAL]]</f>
        <v>0</v>
      </c>
      <c r="AA82">
        <f>Table2[[#This Row],[Supplementary material]]/Table2[[#This Row],[TOTAL]]</f>
        <v>0</v>
      </c>
      <c r="AB82">
        <f>Table2[[#This Row],[Title]]/Table2[[#This Row],[TOTAL]]</f>
        <v>0</v>
      </c>
      <c r="AC82" s="2">
        <f>SUM(Table24[[#This Row],[Abstract]:[Title]])</f>
        <v>1</v>
      </c>
    </row>
    <row r="83" spans="1:29" x14ac:dyDescent="0.2">
      <c r="A83" t="s">
        <v>5925</v>
      </c>
      <c r="B83">
        <v>0</v>
      </c>
      <c r="C83">
        <v>0</v>
      </c>
      <c r="D83">
        <v>0</v>
      </c>
      <c r="E83">
        <v>0</v>
      </c>
      <c r="F83">
        <v>0</v>
      </c>
      <c r="G83">
        <v>0</v>
      </c>
      <c r="H83">
        <v>0</v>
      </c>
      <c r="I83">
        <v>0</v>
      </c>
      <c r="J83">
        <v>1</v>
      </c>
      <c r="K83">
        <v>0</v>
      </c>
      <c r="L83">
        <v>0</v>
      </c>
      <c r="M83">
        <v>0</v>
      </c>
      <c r="N83" s="2">
        <f>SUM(Table2[[#This Row],[Abstract]:[Title]])</f>
        <v>1</v>
      </c>
      <c r="P83" t="s">
        <v>5925</v>
      </c>
      <c r="Q83">
        <f>Table2[[#This Row],[Abstract]]/Table2[[#This Row],[TOTAL]]</f>
        <v>0</v>
      </c>
      <c r="R83">
        <f>Table2[[#This Row],[Acknowledgments]]/Table2[[#This Row],[TOTAL]]</f>
        <v>0</v>
      </c>
      <c r="S83">
        <f>Table2[[#This Row],[Article]]/Table2[[#This Row],[TOTAL]]</f>
        <v>0</v>
      </c>
      <c r="T83">
        <f>Table2[[#This Row],[Case study]]/Table2[[#This Row],[TOTAL]]</f>
        <v>0</v>
      </c>
      <c r="U83">
        <f>Table2[[#This Row],[Conclusion]]/Table2[[#This Row],[TOTAL]]</f>
        <v>0</v>
      </c>
      <c r="V83">
        <f>Table2[[#This Row],[Discussion]]/Table2[[#This Row],[TOTAL]]</f>
        <v>0</v>
      </c>
      <c r="W83">
        <f>Table2[[#This Row],[Figure]]/Table2[[#This Row],[TOTAL]]</f>
        <v>0</v>
      </c>
      <c r="X83">
        <f>Table2[[#This Row],[Introduction]]/Table2[[#This Row],[TOTAL]]</f>
        <v>0</v>
      </c>
      <c r="Y83">
        <f>Table2[[#This Row],[Methods]]/Table2[[#This Row],[TOTAL]]</f>
        <v>1</v>
      </c>
      <c r="Z83">
        <f>Table2[[#This Row],[Results]]/Table2[[#This Row],[TOTAL]]</f>
        <v>0</v>
      </c>
      <c r="AA83">
        <f>Table2[[#This Row],[Supplementary material]]/Table2[[#This Row],[TOTAL]]</f>
        <v>0</v>
      </c>
      <c r="AB83">
        <f>Table2[[#This Row],[Title]]/Table2[[#This Row],[TOTAL]]</f>
        <v>0</v>
      </c>
      <c r="AC83" s="2">
        <f>SUM(Table24[[#This Row],[Abstract]:[Title]])</f>
        <v>1</v>
      </c>
    </row>
    <row r="84" spans="1:29" x14ac:dyDescent="0.2">
      <c r="A84" t="s">
        <v>2934</v>
      </c>
      <c r="B84">
        <v>0</v>
      </c>
      <c r="C84">
        <v>0</v>
      </c>
      <c r="D84">
        <v>0</v>
      </c>
      <c r="E84">
        <v>0</v>
      </c>
      <c r="F84">
        <v>0</v>
      </c>
      <c r="G84">
        <v>1</v>
      </c>
      <c r="H84">
        <v>0</v>
      </c>
      <c r="I84">
        <v>0</v>
      </c>
      <c r="J84">
        <v>0</v>
      </c>
      <c r="K84">
        <v>1</v>
      </c>
      <c r="L84">
        <v>0</v>
      </c>
      <c r="M84">
        <v>0</v>
      </c>
      <c r="N84" s="2">
        <f>SUM(Table2[[#This Row],[Abstract]:[Title]])</f>
        <v>2</v>
      </c>
      <c r="P84" t="s">
        <v>2934</v>
      </c>
      <c r="Q84">
        <f>Table2[[#This Row],[Abstract]]/Table2[[#This Row],[TOTAL]]</f>
        <v>0</v>
      </c>
      <c r="R84">
        <f>Table2[[#This Row],[Acknowledgments]]/Table2[[#This Row],[TOTAL]]</f>
        <v>0</v>
      </c>
      <c r="S84">
        <f>Table2[[#This Row],[Article]]/Table2[[#This Row],[TOTAL]]</f>
        <v>0</v>
      </c>
      <c r="T84">
        <f>Table2[[#This Row],[Case study]]/Table2[[#This Row],[TOTAL]]</f>
        <v>0</v>
      </c>
      <c r="U84">
        <f>Table2[[#This Row],[Conclusion]]/Table2[[#This Row],[TOTAL]]</f>
        <v>0</v>
      </c>
      <c r="V84">
        <f>Table2[[#This Row],[Discussion]]/Table2[[#This Row],[TOTAL]]</f>
        <v>0.5</v>
      </c>
      <c r="W84">
        <f>Table2[[#This Row],[Figure]]/Table2[[#This Row],[TOTAL]]</f>
        <v>0</v>
      </c>
      <c r="X84">
        <f>Table2[[#This Row],[Introduction]]/Table2[[#This Row],[TOTAL]]</f>
        <v>0</v>
      </c>
      <c r="Y84">
        <f>Table2[[#This Row],[Methods]]/Table2[[#This Row],[TOTAL]]</f>
        <v>0</v>
      </c>
      <c r="Z84">
        <f>Table2[[#This Row],[Results]]/Table2[[#This Row],[TOTAL]]</f>
        <v>0.5</v>
      </c>
      <c r="AA84">
        <f>Table2[[#This Row],[Supplementary material]]/Table2[[#This Row],[TOTAL]]</f>
        <v>0</v>
      </c>
      <c r="AB84">
        <f>Table2[[#This Row],[Title]]/Table2[[#This Row],[TOTAL]]</f>
        <v>0</v>
      </c>
      <c r="AC84" s="2">
        <f>SUM(Table24[[#This Row],[Abstract]:[Title]])</f>
        <v>1</v>
      </c>
    </row>
    <row r="85" spans="1:29" x14ac:dyDescent="0.2">
      <c r="A85" t="s">
        <v>8327</v>
      </c>
      <c r="B85">
        <v>0</v>
      </c>
      <c r="C85">
        <v>0</v>
      </c>
      <c r="D85">
        <v>0</v>
      </c>
      <c r="E85">
        <v>0</v>
      </c>
      <c r="F85">
        <v>0</v>
      </c>
      <c r="G85">
        <v>0</v>
      </c>
      <c r="H85">
        <v>0</v>
      </c>
      <c r="I85">
        <v>3</v>
      </c>
      <c r="J85">
        <v>1</v>
      </c>
      <c r="K85">
        <v>0</v>
      </c>
      <c r="L85">
        <v>0</v>
      </c>
      <c r="M85">
        <v>0</v>
      </c>
      <c r="N85" s="2">
        <f>SUM(Table2[[#This Row],[Abstract]:[Title]])</f>
        <v>4</v>
      </c>
      <c r="P85" t="s">
        <v>8327</v>
      </c>
      <c r="Q85">
        <f>Table2[[#This Row],[Abstract]]/Table2[[#This Row],[TOTAL]]</f>
        <v>0</v>
      </c>
      <c r="R85">
        <f>Table2[[#This Row],[Acknowledgments]]/Table2[[#This Row],[TOTAL]]</f>
        <v>0</v>
      </c>
      <c r="S85">
        <f>Table2[[#This Row],[Article]]/Table2[[#This Row],[TOTAL]]</f>
        <v>0</v>
      </c>
      <c r="T85">
        <f>Table2[[#This Row],[Case study]]/Table2[[#This Row],[TOTAL]]</f>
        <v>0</v>
      </c>
      <c r="U85">
        <f>Table2[[#This Row],[Conclusion]]/Table2[[#This Row],[TOTAL]]</f>
        <v>0</v>
      </c>
      <c r="V85">
        <f>Table2[[#This Row],[Discussion]]/Table2[[#This Row],[TOTAL]]</f>
        <v>0</v>
      </c>
      <c r="W85">
        <f>Table2[[#This Row],[Figure]]/Table2[[#This Row],[TOTAL]]</f>
        <v>0</v>
      </c>
      <c r="X85">
        <f>Table2[[#This Row],[Introduction]]/Table2[[#This Row],[TOTAL]]</f>
        <v>0.75</v>
      </c>
      <c r="Y85">
        <f>Table2[[#This Row],[Methods]]/Table2[[#This Row],[TOTAL]]</f>
        <v>0.25</v>
      </c>
      <c r="Z85">
        <f>Table2[[#This Row],[Results]]/Table2[[#This Row],[TOTAL]]</f>
        <v>0</v>
      </c>
      <c r="AA85">
        <f>Table2[[#This Row],[Supplementary material]]/Table2[[#This Row],[TOTAL]]</f>
        <v>0</v>
      </c>
      <c r="AB85">
        <f>Table2[[#This Row],[Title]]/Table2[[#This Row],[TOTAL]]</f>
        <v>0</v>
      </c>
      <c r="AC85" s="2">
        <f>SUM(Table24[[#This Row],[Abstract]:[Title]])</f>
        <v>1</v>
      </c>
    </row>
    <row r="86" spans="1:29" x14ac:dyDescent="0.2">
      <c r="A86" t="s">
        <v>3163</v>
      </c>
      <c r="B86">
        <v>0</v>
      </c>
      <c r="C86">
        <v>0</v>
      </c>
      <c r="D86">
        <v>0</v>
      </c>
      <c r="E86">
        <v>0</v>
      </c>
      <c r="F86">
        <v>0</v>
      </c>
      <c r="G86">
        <v>0</v>
      </c>
      <c r="H86">
        <v>0</v>
      </c>
      <c r="I86">
        <v>0</v>
      </c>
      <c r="J86">
        <v>1</v>
      </c>
      <c r="K86">
        <v>0</v>
      </c>
      <c r="L86">
        <v>0</v>
      </c>
      <c r="M86">
        <v>0</v>
      </c>
      <c r="N86" s="2">
        <f>SUM(Table2[[#This Row],[Abstract]:[Title]])</f>
        <v>1</v>
      </c>
      <c r="P86" t="s">
        <v>3163</v>
      </c>
      <c r="Q86">
        <f>Table2[[#This Row],[Abstract]]/Table2[[#This Row],[TOTAL]]</f>
        <v>0</v>
      </c>
      <c r="R86">
        <f>Table2[[#This Row],[Acknowledgments]]/Table2[[#This Row],[TOTAL]]</f>
        <v>0</v>
      </c>
      <c r="S86">
        <f>Table2[[#This Row],[Article]]/Table2[[#This Row],[TOTAL]]</f>
        <v>0</v>
      </c>
      <c r="T86">
        <f>Table2[[#This Row],[Case study]]/Table2[[#This Row],[TOTAL]]</f>
        <v>0</v>
      </c>
      <c r="U86">
        <f>Table2[[#This Row],[Conclusion]]/Table2[[#This Row],[TOTAL]]</f>
        <v>0</v>
      </c>
      <c r="V86">
        <f>Table2[[#This Row],[Discussion]]/Table2[[#This Row],[TOTAL]]</f>
        <v>0</v>
      </c>
      <c r="W86">
        <f>Table2[[#This Row],[Figure]]/Table2[[#This Row],[TOTAL]]</f>
        <v>0</v>
      </c>
      <c r="X86">
        <f>Table2[[#This Row],[Introduction]]/Table2[[#This Row],[TOTAL]]</f>
        <v>0</v>
      </c>
      <c r="Y86">
        <f>Table2[[#This Row],[Methods]]/Table2[[#This Row],[TOTAL]]</f>
        <v>1</v>
      </c>
      <c r="Z86">
        <f>Table2[[#This Row],[Results]]/Table2[[#This Row],[TOTAL]]</f>
        <v>0</v>
      </c>
      <c r="AA86">
        <f>Table2[[#This Row],[Supplementary material]]/Table2[[#This Row],[TOTAL]]</f>
        <v>0</v>
      </c>
      <c r="AB86">
        <f>Table2[[#This Row],[Title]]/Table2[[#This Row],[TOTAL]]</f>
        <v>0</v>
      </c>
      <c r="AC86" s="2">
        <f>SUM(Table24[[#This Row],[Abstract]:[Title]])</f>
        <v>1</v>
      </c>
    </row>
    <row r="87" spans="1:29" x14ac:dyDescent="0.2">
      <c r="A87" t="s">
        <v>1273</v>
      </c>
      <c r="B87">
        <v>0</v>
      </c>
      <c r="C87">
        <v>0</v>
      </c>
      <c r="D87">
        <v>0</v>
      </c>
      <c r="E87">
        <v>0</v>
      </c>
      <c r="F87">
        <v>0</v>
      </c>
      <c r="G87">
        <v>0</v>
      </c>
      <c r="H87">
        <v>0</v>
      </c>
      <c r="I87">
        <v>0</v>
      </c>
      <c r="J87">
        <v>1</v>
      </c>
      <c r="K87">
        <v>3</v>
      </c>
      <c r="L87">
        <v>0</v>
      </c>
      <c r="M87">
        <v>0</v>
      </c>
      <c r="N87" s="2">
        <f>SUM(Table2[[#This Row],[Abstract]:[Title]])</f>
        <v>4</v>
      </c>
      <c r="P87" t="s">
        <v>1273</v>
      </c>
      <c r="Q87">
        <f>Table2[[#This Row],[Abstract]]/Table2[[#This Row],[TOTAL]]</f>
        <v>0</v>
      </c>
      <c r="R87">
        <f>Table2[[#This Row],[Acknowledgments]]/Table2[[#This Row],[TOTAL]]</f>
        <v>0</v>
      </c>
      <c r="S87">
        <f>Table2[[#This Row],[Article]]/Table2[[#This Row],[TOTAL]]</f>
        <v>0</v>
      </c>
      <c r="T87">
        <f>Table2[[#This Row],[Case study]]/Table2[[#This Row],[TOTAL]]</f>
        <v>0</v>
      </c>
      <c r="U87">
        <f>Table2[[#This Row],[Conclusion]]/Table2[[#This Row],[TOTAL]]</f>
        <v>0</v>
      </c>
      <c r="V87">
        <f>Table2[[#This Row],[Discussion]]/Table2[[#This Row],[TOTAL]]</f>
        <v>0</v>
      </c>
      <c r="W87">
        <f>Table2[[#This Row],[Figure]]/Table2[[#This Row],[TOTAL]]</f>
        <v>0</v>
      </c>
      <c r="X87">
        <f>Table2[[#This Row],[Introduction]]/Table2[[#This Row],[TOTAL]]</f>
        <v>0</v>
      </c>
      <c r="Y87">
        <f>Table2[[#This Row],[Methods]]/Table2[[#This Row],[TOTAL]]</f>
        <v>0.25</v>
      </c>
      <c r="Z87">
        <f>Table2[[#This Row],[Results]]/Table2[[#This Row],[TOTAL]]</f>
        <v>0.75</v>
      </c>
      <c r="AA87">
        <f>Table2[[#This Row],[Supplementary material]]/Table2[[#This Row],[TOTAL]]</f>
        <v>0</v>
      </c>
      <c r="AB87">
        <f>Table2[[#This Row],[Title]]/Table2[[#This Row],[TOTAL]]</f>
        <v>0</v>
      </c>
      <c r="AC87" s="2">
        <f>SUM(Table24[[#This Row],[Abstract]:[Title]])</f>
        <v>1</v>
      </c>
    </row>
    <row r="88" spans="1:29" x14ac:dyDescent="0.2">
      <c r="A88" t="s">
        <v>7914</v>
      </c>
      <c r="B88">
        <v>0</v>
      </c>
      <c r="C88">
        <v>0</v>
      </c>
      <c r="D88">
        <v>0</v>
      </c>
      <c r="E88">
        <v>0</v>
      </c>
      <c r="F88">
        <v>0</v>
      </c>
      <c r="G88">
        <v>1</v>
      </c>
      <c r="H88">
        <v>0</v>
      </c>
      <c r="I88">
        <v>1</v>
      </c>
      <c r="J88">
        <v>3</v>
      </c>
      <c r="K88">
        <v>0</v>
      </c>
      <c r="L88">
        <v>0</v>
      </c>
      <c r="M88">
        <v>0</v>
      </c>
      <c r="N88" s="2">
        <f>SUM(Table2[[#This Row],[Abstract]:[Title]])</f>
        <v>5</v>
      </c>
      <c r="P88" t="s">
        <v>7914</v>
      </c>
      <c r="Q88">
        <f>Table2[[#This Row],[Abstract]]/Table2[[#This Row],[TOTAL]]</f>
        <v>0</v>
      </c>
      <c r="R88">
        <f>Table2[[#This Row],[Acknowledgments]]/Table2[[#This Row],[TOTAL]]</f>
        <v>0</v>
      </c>
      <c r="S88">
        <f>Table2[[#This Row],[Article]]/Table2[[#This Row],[TOTAL]]</f>
        <v>0</v>
      </c>
      <c r="T88">
        <f>Table2[[#This Row],[Case study]]/Table2[[#This Row],[TOTAL]]</f>
        <v>0</v>
      </c>
      <c r="U88">
        <f>Table2[[#This Row],[Conclusion]]/Table2[[#This Row],[TOTAL]]</f>
        <v>0</v>
      </c>
      <c r="V88">
        <f>Table2[[#This Row],[Discussion]]/Table2[[#This Row],[TOTAL]]</f>
        <v>0.2</v>
      </c>
      <c r="W88">
        <f>Table2[[#This Row],[Figure]]/Table2[[#This Row],[TOTAL]]</f>
        <v>0</v>
      </c>
      <c r="X88">
        <f>Table2[[#This Row],[Introduction]]/Table2[[#This Row],[TOTAL]]</f>
        <v>0.2</v>
      </c>
      <c r="Y88">
        <f>Table2[[#This Row],[Methods]]/Table2[[#This Row],[TOTAL]]</f>
        <v>0.6</v>
      </c>
      <c r="Z88">
        <f>Table2[[#This Row],[Results]]/Table2[[#This Row],[TOTAL]]</f>
        <v>0</v>
      </c>
      <c r="AA88">
        <f>Table2[[#This Row],[Supplementary material]]/Table2[[#This Row],[TOTAL]]</f>
        <v>0</v>
      </c>
      <c r="AB88">
        <f>Table2[[#This Row],[Title]]/Table2[[#This Row],[TOTAL]]</f>
        <v>0</v>
      </c>
      <c r="AC88" s="2">
        <f>SUM(Table24[[#This Row],[Abstract]:[Title]])</f>
        <v>1</v>
      </c>
    </row>
    <row r="89" spans="1:29" x14ac:dyDescent="0.2">
      <c r="A89" t="s">
        <v>7673</v>
      </c>
      <c r="B89">
        <v>2</v>
      </c>
      <c r="C89">
        <v>0</v>
      </c>
      <c r="D89">
        <v>0</v>
      </c>
      <c r="E89">
        <v>0</v>
      </c>
      <c r="F89">
        <v>0</v>
      </c>
      <c r="G89">
        <v>6</v>
      </c>
      <c r="H89">
        <v>2</v>
      </c>
      <c r="I89">
        <v>1</v>
      </c>
      <c r="J89">
        <v>0</v>
      </c>
      <c r="K89">
        <v>9</v>
      </c>
      <c r="L89">
        <v>0</v>
      </c>
      <c r="M89">
        <v>0</v>
      </c>
      <c r="N89" s="2">
        <f>SUM(Table2[[#This Row],[Abstract]:[Title]])</f>
        <v>20</v>
      </c>
      <c r="P89" t="s">
        <v>7673</v>
      </c>
      <c r="Q89">
        <f>Table2[[#This Row],[Abstract]]/Table2[[#This Row],[TOTAL]]</f>
        <v>0.1</v>
      </c>
      <c r="R89">
        <f>Table2[[#This Row],[Acknowledgments]]/Table2[[#This Row],[TOTAL]]</f>
        <v>0</v>
      </c>
      <c r="S89">
        <f>Table2[[#This Row],[Article]]/Table2[[#This Row],[TOTAL]]</f>
        <v>0</v>
      </c>
      <c r="T89">
        <f>Table2[[#This Row],[Case study]]/Table2[[#This Row],[TOTAL]]</f>
        <v>0</v>
      </c>
      <c r="U89">
        <f>Table2[[#This Row],[Conclusion]]/Table2[[#This Row],[TOTAL]]</f>
        <v>0</v>
      </c>
      <c r="V89">
        <f>Table2[[#This Row],[Discussion]]/Table2[[#This Row],[TOTAL]]</f>
        <v>0.3</v>
      </c>
      <c r="W89">
        <f>Table2[[#This Row],[Figure]]/Table2[[#This Row],[TOTAL]]</f>
        <v>0.1</v>
      </c>
      <c r="X89">
        <f>Table2[[#This Row],[Introduction]]/Table2[[#This Row],[TOTAL]]</f>
        <v>0.05</v>
      </c>
      <c r="Y89">
        <f>Table2[[#This Row],[Methods]]/Table2[[#This Row],[TOTAL]]</f>
        <v>0</v>
      </c>
      <c r="Z89">
        <f>Table2[[#This Row],[Results]]/Table2[[#This Row],[TOTAL]]</f>
        <v>0.45</v>
      </c>
      <c r="AA89">
        <f>Table2[[#This Row],[Supplementary material]]/Table2[[#This Row],[TOTAL]]</f>
        <v>0</v>
      </c>
      <c r="AB89">
        <f>Table2[[#This Row],[Title]]/Table2[[#This Row],[TOTAL]]</f>
        <v>0</v>
      </c>
      <c r="AC89" s="2">
        <f>SUM(Table24[[#This Row],[Abstract]:[Title]])</f>
        <v>1</v>
      </c>
    </row>
    <row r="90" spans="1:29" x14ac:dyDescent="0.2">
      <c r="A90" t="s">
        <v>2182</v>
      </c>
      <c r="B90">
        <v>0</v>
      </c>
      <c r="C90">
        <v>0</v>
      </c>
      <c r="D90">
        <v>0</v>
      </c>
      <c r="E90">
        <v>0</v>
      </c>
      <c r="F90">
        <v>0</v>
      </c>
      <c r="G90">
        <v>1</v>
      </c>
      <c r="H90">
        <v>0</v>
      </c>
      <c r="I90">
        <v>0</v>
      </c>
      <c r="J90">
        <v>1</v>
      </c>
      <c r="K90">
        <v>0</v>
      </c>
      <c r="L90">
        <v>0</v>
      </c>
      <c r="M90">
        <v>0</v>
      </c>
      <c r="N90" s="2">
        <f>SUM(Table2[[#This Row],[Abstract]:[Title]])</f>
        <v>2</v>
      </c>
      <c r="P90" t="s">
        <v>2182</v>
      </c>
      <c r="Q90">
        <f>Table2[[#This Row],[Abstract]]/Table2[[#This Row],[TOTAL]]</f>
        <v>0</v>
      </c>
      <c r="R90">
        <f>Table2[[#This Row],[Acknowledgments]]/Table2[[#This Row],[TOTAL]]</f>
        <v>0</v>
      </c>
      <c r="S90">
        <f>Table2[[#This Row],[Article]]/Table2[[#This Row],[TOTAL]]</f>
        <v>0</v>
      </c>
      <c r="T90">
        <f>Table2[[#This Row],[Case study]]/Table2[[#This Row],[TOTAL]]</f>
        <v>0</v>
      </c>
      <c r="U90">
        <f>Table2[[#This Row],[Conclusion]]/Table2[[#This Row],[TOTAL]]</f>
        <v>0</v>
      </c>
      <c r="V90">
        <f>Table2[[#This Row],[Discussion]]/Table2[[#This Row],[TOTAL]]</f>
        <v>0.5</v>
      </c>
      <c r="W90">
        <f>Table2[[#This Row],[Figure]]/Table2[[#This Row],[TOTAL]]</f>
        <v>0</v>
      </c>
      <c r="X90">
        <f>Table2[[#This Row],[Introduction]]/Table2[[#This Row],[TOTAL]]</f>
        <v>0</v>
      </c>
      <c r="Y90">
        <f>Table2[[#This Row],[Methods]]/Table2[[#This Row],[TOTAL]]</f>
        <v>0.5</v>
      </c>
      <c r="Z90">
        <f>Table2[[#This Row],[Results]]/Table2[[#This Row],[TOTAL]]</f>
        <v>0</v>
      </c>
      <c r="AA90">
        <f>Table2[[#This Row],[Supplementary material]]/Table2[[#This Row],[TOTAL]]</f>
        <v>0</v>
      </c>
      <c r="AB90">
        <f>Table2[[#This Row],[Title]]/Table2[[#This Row],[TOTAL]]</f>
        <v>0</v>
      </c>
      <c r="AC90" s="2">
        <f>SUM(Table24[[#This Row],[Abstract]:[Title]])</f>
        <v>1</v>
      </c>
    </row>
    <row r="91" spans="1:29" x14ac:dyDescent="0.2">
      <c r="A91" t="s">
        <v>2120</v>
      </c>
      <c r="B91">
        <v>0</v>
      </c>
      <c r="C91">
        <v>0</v>
      </c>
      <c r="D91">
        <v>0</v>
      </c>
      <c r="E91">
        <v>0</v>
      </c>
      <c r="F91">
        <v>0</v>
      </c>
      <c r="G91">
        <v>0</v>
      </c>
      <c r="H91">
        <v>0</v>
      </c>
      <c r="I91">
        <v>0</v>
      </c>
      <c r="J91">
        <v>1</v>
      </c>
      <c r="K91">
        <v>0</v>
      </c>
      <c r="L91">
        <v>0</v>
      </c>
      <c r="M91">
        <v>0</v>
      </c>
      <c r="N91" s="2">
        <f>SUM(Table2[[#This Row],[Abstract]:[Title]])</f>
        <v>1</v>
      </c>
      <c r="P91" t="s">
        <v>2120</v>
      </c>
      <c r="Q91">
        <f>Table2[[#This Row],[Abstract]]/Table2[[#This Row],[TOTAL]]</f>
        <v>0</v>
      </c>
      <c r="R91">
        <f>Table2[[#This Row],[Acknowledgments]]/Table2[[#This Row],[TOTAL]]</f>
        <v>0</v>
      </c>
      <c r="S91">
        <f>Table2[[#This Row],[Article]]/Table2[[#This Row],[TOTAL]]</f>
        <v>0</v>
      </c>
      <c r="T91">
        <f>Table2[[#This Row],[Case study]]/Table2[[#This Row],[TOTAL]]</f>
        <v>0</v>
      </c>
      <c r="U91">
        <f>Table2[[#This Row],[Conclusion]]/Table2[[#This Row],[TOTAL]]</f>
        <v>0</v>
      </c>
      <c r="V91">
        <f>Table2[[#This Row],[Discussion]]/Table2[[#This Row],[TOTAL]]</f>
        <v>0</v>
      </c>
      <c r="W91">
        <f>Table2[[#This Row],[Figure]]/Table2[[#This Row],[TOTAL]]</f>
        <v>0</v>
      </c>
      <c r="X91">
        <f>Table2[[#This Row],[Introduction]]/Table2[[#This Row],[TOTAL]]</f>
        <v>0</v>
      </c>
      <c r="Y91">
        <f>Table2[[#This Row],[Methods]]/Table2[[#This Row],[TOTAL]]</f>
        <v>1</v>
      </c>
      <c r="Z91">
        <f>Table2[[#This Row],[Results]]/Table2[[#This Row],[TOTAL]]</f>
        <v>0</v>
      </c>
      <c r="AA91">
        <f>Table2[[#This Row],[Supplementary material]]/Table2[[#This Row],[TOTAL]]</f>
        <v>0</v>
      </c>
      <c r="AB91">
        <f>Table2[[#This Row],[Title]]/Table2[[#This Row],[TOTAL]]</f>
        <v>0</v>
      </c>
      <c r="AC91" s="2">
        <f>SUM(Table24[[#This Row],[Abstract]:[Title]])</f>
        <v>1</v>
      </c>
    </row>
    <row r="92" spans="1:29" x14ac:dyDescent="0.2">
      <c r="A92" t="s">
        <v>5395</v>
      </c>
      <c r="B92">
        <v>0</v>
      </c>
      <c r="C92">
        <v>0</v>
      </c>
      <c r="D92">
        <v>0</v>
      </c>
      <c r="E92">
        <v>0</v>
      </c>
      <c r="F92">
        <v>0</v>
      </c>
      <c r="G92">
        <v>0</v>
      </c>
      <c r="H92">
        <v>0</v>
      </c>
      <c r="I92">
        <v>0</v>
      </c>
      <c r="J92">
        <v>0</v>
      </c>
      <c r="K92">
        <v>1</v>
      </c>
      <c r="L92">
        <v>1</v>
      </c>
      <c r="M92">
        <v>0</v>
      </c>
      <c r="N92" s="2">
        <f>SUM(Table2[[#This Row],[Abstract]:[Title]])</f>
        <v>2</v>
      </c>
      <c r="P92" t="s">
        <v>5395</v>
      </c>
      <c r="Q92">
        <f>Table2[[#This Row],[Abstract]]/Table2[[#This Row],[TOTAL]]</f>
        <v>0</v>
      </c>
      <c r="R92">
        <f>Table2[[#This Row],[Acknowledgments]]/Table2[[#This Row],[TOTAL]]</f>
        <v>0</v>
      </c>
      <c r="S92">
        <f>Table2[[#This Row],[Article]]/Table2[[#This Row],[TOTAL]]</f>
        <v>0</v>
      </c>
      <c r="T92">
        <f>Table2[[#This Row],[Case study]]/Table2[[#This Row],[TOTAL]]</f>
        <v>0</v>
      </c>
      <c r="U92">
        <f>Table2[[#This Row],[Conclusion]]/Table2[[#This Row],[TOTAL]]</f>
        <v>0</v>
      </c>
      <c r="V92">
        <f>Table2[[#This Row],[Discussion]]/Table2[[#This Row],[TOTAL]]</f>
        <v>0</v>
      </c>
      <c r="W92">
        <f>Table2[[#This Row],[Figure]]/Table2[[#This Row],[TOTAL]]</f>
        <v>0</v>
      </c>
      <c r="X92">
        <f>Table2[[#This Row],[Introduction]]/Table2[[#This Row],[TOTAL]]</f>
        <v>0</v>
      </c>
      <c r="Y92">
        <f>Table2[[#This Row],[Methods]]/Table2[[#This Row],[TOTAL]]</f>
        <v>0</v>
      </c>
      <c r="Z92">
        <f>Table2[[#This Row],[Results]]/Table2[[#This Row],[TOTAL]]</f>
        <v>0.5</v>
      </c>
      <c r="AA92">
        <f>Table2[[#This Row],[Supplementary material]]/Table2[[#This Row],[TOTAL]]</f>
        <v>0.5</v>
      </c>
      <c r="AB92">
        <f>Table2[[#This Row],[Title]]/Table2[[#This Row],[TOTAL]]</f>
        <v>0</v>
      </c>
      <c r="AC92" s="2">
        <f>SUM(Table24[[#This Row],[Abstract]:[Title]])</f>
        <v>1</v>
      </c>
    </row>
    <row r="93" spans="1:29" x14ac:dyDescent="0.2">
      <c r="A93" t="s">
        <v>1750</v>
      </c>
      <c r="B93">
        <v>0</v>
      </c>
      <c r="C93">
        <v>0</v>
      </c>
      <c r="D93">
        <v>0</v>
      </c>
      <c r="E93">
        <v>0</v>
      </c>
      <c r="F93">
        <v>0</v>
      </c>
      <c r="G93">
        <v>1</v>
      </c>
      <c r="H93">
        <v>0</v>
      </c>
      <c r="I93">
        <v>0</v>
      </c>
      <c r="J93">
        <v>1</v>
      </c>
      <c r="K93">
        <v>1</v>
      </c>
      <c r="L93">
        <v>0</v>
      </c>
      <c r="M93">
        <v>0</v>
      </c>
      <c r="N93" s="2">
        <f>SUM(Table2[[#This Row],[Abstract]:[Title]])</f>
        <v>3</v>
      </c>
      <c r="P93" t="s">
        <v>1750</v>
      </c>
      <c r="Q93">
        <f>Table2[[#This Row],[Abstract]]/Table2[[#This Row],[TOTAL]]</f>
        <v>0</v>
      </c>
      <c r="R93">
        <f>Table2[[#This Row],[Acknowledgments]]/Table2[[#This Row],[TOTAL]]</f>
        <v>0</v>
      </c>
      <c r="S93">
        <f>Table2[[#This Row],[Article]]/Table2[[#This Row],[TOTAL]]</f>
        <v>0</v>
      </c>
      <c r="T93">
        <f>Table2[[#This Row],[Case study]]/Table2[[#This Row],[TOTAL]]</f>
        <v>0</v>
      </c>
      <c r="U93">
        <f>Table2[[#This Row],[Conclusion]]/Table2[[#This Row],[TOTAL]]</f>
        <v>0</v>
      </c>
      <c r="V93">
        <f>Table2[[#This Row],[Discussion]]/Table2[[#This Row],[TOTAL]]</f>
        <v>0.33333333333333331</v>
      </c>
      <c r="W93">
        <f>Table2[[#This Row],[Figure]]/Table2[[#This Row],[TOTAL]]</f>
        <v>0</v>
      </c>
      <c r="X93">
        <f>Table2[[#This Row],[Introduction]]/Table2[[#This Row],[TOTAL]]</f>
        <v>0</v>
      </c>
      <c r="Y93">
        <f>Table2[[#This Row],[Methods]]/Table2[[#This Row],[TOTAL]]</f>
        <v>0.33333333333333331</v>
      </c>
      <c r="Z93">
        <f>Table2[[#This Row],[Results]]/Table2[[#This Row],[TOTAL]]</f>
        <v>0.33333333333333331</v>
      </c>
      <c r="AA93">
        <f>Table2[[#This Row],[Supplementary material]]/Table2[[#This Row],[TOTAL]]</f>
        <v>0</v>
      </c>
      <c r="AB93">
        <f>Table2[[#This Row],[Title]]/Table2[[#This Row],[TOTAL]]</f>
        <v>0</v>
      </c>
      <c r="AC93" s="2">
        <f>SUM(Table24[[#This Row],[Abstract]:[Title]])</f>
        <v>1</v>
      </c>
    </row>
    <row r="94" spans="1:29" x14ac:dyDescent="0.2">
      <c r="A94" t="s">
        <v>3751</v>
      </c>
      <c r="B94">
        <v>0</v>
      </c>
      <c r="C94">
        <v>0</v>
      </c>
      <c r="D94">
        <v>0</v>
      </c>
      <c r="E94">
        <v>0</v>
      </c>
      <c r="F94">
        <v>0</v>
      </c>
      <c r="G94">
        <v>0</v>
      </c>
      <c r="H94">
        <v>0</v>
      </c>
      <c r="I94">
        <v>0</v>
      </c>
      <c r="J94">
        <v>1</v>
      </c>
      <c r="K94">
        <v>1</v>
      </c>
      <c r="L94">
        <v>0</v>
      </c>
      <c r="M94">
        <v>0</v>
      </c>
      <c r="N94" s="2">
        <f>SUM(Table2[[#This Row],[Abstract]:[Title]])</f>
        <v>2</v>
      </c>
      <c r="P94" t="s">
        <v>3751</v>
      </c>
      <c r="Q94">
        <f>Table2[[#This Row],[Abstract]]/Table2[[#This Row],[TOTAL]]</f>
        <v>0</v>
      </c>
      <c r="R94">
        <f>Table2[[#This Row],[Acknowledgments]]/Table2[[#This Row],[TOTAL]]</f>
        <v>0</v>
      </c>
      <c r="S94">
        <f>Table2[[#This Row],[Article]]/Table2[[#This Row],[TOTAL]]</f>
        <v>0</v>
      </c>
      <c r="T94">
        <f>Table2[[#This Row],[Case study]]/Table2[[#This Row],[TOTAL]]</f>
        <v>0</v>
      </c>
      <c r="U94">
        <f>Table2[[#This Row],[Conclusion]]/Table2[[#This Row],[TOTAL]]</f>
        <v>0</v>
      </c>
      <c r="V94">
        <f>Table2[[#This Row],[Discussion]]/Table2[[#This Row],[TOTAL]]</f>
        <v>0</v>
      </c>
      <c r="W94">
        <f>Table2[[#This Row],[Figure]]/Table2[[#This Row],[TOTAL]]</f>
        <v>0</v>
      </c>
      <c r="X94">
        <f>Table2[[#This Row],[Introduction]]/Table2[[#This Row],[TOTAL]]</f>
        <v>0</v>
      </c>
      <c r="Y94">
        <f>Table2[[#This Row],[Methods]]/Table2[[#This Row],[TOTAL]]</f>
        <v>0.5</v>
      </c>
      <c r="Z94">
        <f>Table2[[#This Row],[Results]]/Table2[[#This Row],[TOTAL]]</f>
        <v>0.5</v>
      </c>
      <c r="AA94">
        <f>Table2[[#This Row],[Supplementary material]]/Table2[[#This Row],[TOTAL]]</f>
        <v>0</v>
      </c>
      <c r="AB94">
        <f>Table2[[#This Row],[Title]]/Table2[[#This Row],[TOTAL]]</f>
        <v>0</v>
      </c>
      <c r="AC94" s="2">
        <f>SUM(Table24[[#This Row],[Abstract]:[Title]])</f>
        <v>1</v>
      </c>
    </row>
    <row r="95" spans="1:29" x14ac:dyDescent="0.2">
      <c r="A95" t="s">
        <v>1093</v>
      </c>
      <c r="B95">
        <v>0</v>
      </c>
      <c r="C95">
        <v>0</v>
      </c>
      <c r="D95">
        <v>0</v>
      </c>
      <c r="E95">
        <v>0</v>
      </c>
      <c r="F95">
        <v>0</v>
      </c>
      <c r="G95">
        <v>0</v>
      </c>
      <c r="H95">
        <v>0</v>
      </c>
      <c r="I95">
        <v>0</v>
      </c>
      <c r="J95">
        <v>1</v>
      </c>
      <c r="K95">
        <v>2</v>
      </c>
      <c r="L95">
        <v>0</v>
      </c>
      <c r="M95">
        <v>0</v>
      </c>
      <c r="N95" s="2">
        <f>SUM(Table2[[#This Row],[Abstract]:[Title]])</f>
        <v>3</v>
      </c>
      <c r="P95" t="s">
        <v>1093</v>
      </c>
      <c r="Q95">
        <f>Table2[[#This Row],[Abstract]]/Table2[[#This Row],[TOTAL]]</f>
        <v>0</v>
      </c>
      <c r="R95">
        <f>Table2[[#This Row],[Acknowledgments]]/Table2[[#This Row],[TOTAL]]</f>
        <v>0</v>
      </c>
      <c r="S95">
        <f>Table2[[#This Row],[Article]]/Table2[[#This Row],[TOTAL]]</f>
        <v>0</v>
      </c>
      <c r="T95">
        <f>Table2[[#This Row],[Case study]]/Table2[[#This Row],[TOTAL]]</f>
        <v>0</v>
      </c>
      <c r="U95">
        <f>Table2[[#This Row],[Conclusion]]/Table2[[#This Row],[TOTAL]]</f>
        <v>0</v>
      </c>
      <c r="V95">
        <f>Table2[[#This Row],[Discussion]]/Table2[[#This Row],[TOTAL]]</f>
        <v>0</v>
      </c>
      <c r="W95">
        <f>Table2[[#This Row],[Figure]]/Table2[[#This Row],[TOTAL]]</f>
        <v>0</v>
      </c>
      <c r="X95">
        <f>Table2[[#This Row],[Introduction]]/Table2[[#This Row],[TOTAL]]</f>
        <v>0</v>
      </c>
      <c r="Y95">
        <f>Table2[[#This Row],[Methods]]/Table2[[#This Row],[TOTAL]]</f>
        <v>0.33333333333333331</v>
      </c>
      <c r="Z95">
        <f>Table2[[#This Row],[Results]]/Table2[[#This Row],[TOTAL]]</f>
        <v>0.66666666666666663</v>
      </c>
      <c r="AA95">
        <f>Table2[[#This Row],[Supplementary material]]/Table2[[#This Row],[TOTAL]]</f>
        <v>0</v>
      </c>
      <c r="AB95">
        <f>Table2[[#This Row],[Title]]/Table2[[#This Row],[TOTAL]]</f>
        <v>0</v>
      </c>
      <c r="AC95" s="2">
        <f>SUM(Table24[[#This Row],[Abstract]:[Title]])</f>
        <v>1</v>
      </c>
    </row>
    <row r="96" spans="1:29" x14ac:dyDescent="0.2">
      <c r="A96" t="s">
        <v>4791</v>
      </c>
      <c r="B96">
        <v>0</v>
      </c>
      <c r="C96">
        <v>0</v>
      </c>
      <c r="D96">
        <v>0</v>
      </c>
      <c r="E96">
        <v>0</v>
      </c>
      <c r="F96">
        <v>0</v>
      </c>
      <c r="G96">
        <v>0</v>
      </c>
      <c r="H96">
        <v>0</v>
      </c>
      <c r="I96">
        <v>1</v>
      </c>
      <c r="J96">
        <v>0</v>
      </c>
      <c r="K96">
        <v>0</v>
      </c>
      <c r="L96">
        <v>0</v>
      </c>
      <c r="M96">
        <v>0</v>
      </c>
      <c r="N96" s="2">
        <f>SUM(Table2[[#This Row],[Abstract]:[Title]])</f>
        <v>1</v>
      </c>
      <c r="P96" t="s">
        <v>4791</v>
      </c>
      <c r="Q96">
        <f>Table2[[#This Row],[Abstract]]/Table2[[#This Row],[TOTAL]]</f>
        <v>0</v>
      </c>
      <c r="R96">
        <f>Table2[[#This Row],[Acknowledgments]]/Table2[[#This Row],[TOTAL]]</f>
        <v>0</v>
      </c>
      <c r="S96">
        <f>Table2[[#This Row],[Article]]/Table2[[#This Row],[TOTAL]]</f>
        <v>0</v>
      </c>
      <c r="T96">
        <f>Table2[[#This Row],[Case study]]/Table2[[#This Row],[TOTAL]]</f>
        <v>0</v>
      </c>
      <c r="U96">
        <f>Table2[[#This Row],[Conclusion]]/Table2[[#This Row],[TOTAL]]</f>
        <v>0</v>
      </c>
      <c r="V96">
        <f>Table2[[#This Row],[Discussion]]/Table2[[#This Row],[TOTAL]]</f>
        <v>0</v>
      </c>
      <c r="W96">
        <f>Table2[[#This Row],[Figure]]/Table2[[#This Row],[TOTAL]]</f>
        <v>0</v>
      </c>
      <c r="X96">
        <f>Table2[[#This Row],[Introduction]]/Table2[[#This Row],[TOTAL]]</f>
        <v>1</v>
      </c>
      <c r="Y96">
        <f>Table2[[#This Row],[Methods]]/Table2[[#This Row],[TOTAL]]</f>
        <v>0</v>
      </c>
      <c r="Z96">
        <f>Table2[[#This Row],[Results]]/Table2[[#This Row],[TOTAL]]</f>
        <v>0</v>
      </c>
      <c r="AA96">
        <f>Table2[[#This Row],[Supplementary material]]/Table2[[#This Row],[TOTAL]]</f>
        <v>0</v>
      </c>
      <c r="AB96">
        <f>Table2[[#This Row],[Title]]/Table2[[#This Row],[TOTAL]]</f>
        <v>0</v>
      </c>
      <c r="AC96" s="2">
        <f>SUM(Table24[[#This Row],[Abstract]:[Title]])</f>
        <v>1</v>
      </c>
    </row>
    <row r="97" spans="1:29" x14ac:dyDescent="0.2">
      <c r="A97" t="s">
        <v>3333</v>
      </c>
      <c r="B97">
        <v>0</v>
      </c>
      <c r="C97">
        <v>0</v>
      </c>
      <c r="D97">
        <v>0</v>
      </c>
      <c r="E97">
        <v>0</v>
      </c>
      <c r="F97">
        <v>0</v>
      </c>
      <c r="G97">
        <v>0</v>
      </c>
      <c r="H97">
        <v>0</v>
      </c>
      <c r="I97">
        <v>0</v>
      </c>
      <c r="J97">
        <v>0</v>
      </c>
      <c r="K97">
        <v>1</v>
      </c>
      <c r="L97">
        <v>0</v>
      </c>
      <c r="M97">
        <v>0</v>
      </c>
      <c r="N97" s="2">
        <f>SUM(Table2[[#This Row],[Abstract]:[Title]])</f>
        <v>1</v>
      </c>
      <c r="P97" t="s">
        <v>3333</v>
      </c>
      <c r="Q97">
        <f>Table2[[#This Row],[Abstract]]/Table2[[#This Row],[TOTAL]]</f>
        <v>0</v>
      </c>
      <c r="R97">
        <f>Table2[[#This Row],[Acknowledgments]]/Table2[[#This Row],[TOTAL]]</f>
        <v>0</v>
      </c>
      <c r="S97">
        <f>Table2[[#This Row],[Article]]/Table2[[#This Row],[TOTAL]]</f>
        <v>0</v>
      </c>
      <c r="T97">
        <f>Table2[[#This Row],[Case study]]/Table2[[#This Row],[TOTAL]]</f>
        <v>0</v>
      </c>
      <c r="U97">
        <f>Table2[[#This Row],[Conclusion]]/Table2[[#This Row],[TOTAL]]</f>
        <v>0</v>
      </c>
      <c r="V97">
        <f>Table2[[#This Row],[Discussion]]/Table2[[#This Row],[TOTAL]]</f>
        <v>0</v>
      </c>
      <c r="W97">
        <f>Table2[[#This Row],[Figure]]/Table2[[#This Row],[TOTAL]]</f>
        <v>0</v>
      </c>
      <c r="X97">
        <f>Table2[[#This Row],[Introduction]]/Table2[[#This Row],[TOTAL]]</f>
        <v>0</v>
      </c>
      <c r="Y97">
        <f>Table2[[#This Row],[Methods]]/Table2[[#This Row],[TOTAL]]</f>
        <v>0</v>
      </c>
      <c r="Z97">
        <f>Table2[[#This Row],[Results]]/Table2[[#This Row],[TOTAL]]</f>
        <v>1</v>
      </c>
      <c r="AA97">
        <f>Table2[[#This Row],[Supplementary material]]/Table2[[#This Row],[TOTAL]]</f>
        <v>0</v>
      </c>
      <c r="AB97">
        <f>Table2[[#This Row],[Title]]/Table2[[#This Row],[TOTAL]]</f>
        <v>0</v>
      </c>
      <c r="AC97" s="2">
        <f>SUM(Table24[[#This Row],[Abstract]:[Title]])</f>
        <v>1</v>
      </c>
    </row>
    <row r="98" spans="1:29" x14ac:dyDescent="0.2">
      <c r="A98" t="s">
        <v>2364</v>
      </c>
      <c r="B98">
        <v>0</v>
      </c>
      <c r="C98">
        <v>0</v>
      </c>
      <c r="D98">
        <v>1</v>
      </c>
      <c r="E98">
        <v>0</v>
      </c>
      <c r="F98">
        <v>0</v>
      </c>
      <c r="G98">
        <v>0</v>
      </c>
      <c r="H98">
        <v>0</v>
      </c>
      <c r="I98">
        <v>0</v>
      </c>
      <c r="J98">
        <v>0</v>
      </c>
      <c r="K98">
        <v>0</v>
      </c>
      <c r="L98">
        <v>0</v>
      </c>
      <c r="M98">
        <v>0</v>
      </c>
      <c r="N98" s="2">
        <f>SUM(Table2[[#This Row],[Abstract]:[Title]])</f>
        <v>1</v>
      </c>
      <c r="P98" t="s">
        <v>2364</v>
      </c>
      <c r="Q98">
        <f>Table2[[#This Row],[Abstract]]/Table2[[#This Row],[TOTAL]]</f>
        <v>0</v>
      </c>
      <c r="R98">
        <f>Table2[[#This Row],[Acknowledgments]]/Table2[[#This Row],[TOTAL]]</f>
        <v>0</v>
      </c>
      <c r="S98">
        <f>Table2[[#This Row],[Article]]/Table2[[#This Row],[TOTAL]]</f>
        <v>1</v>
      </c>
      <c r="T98">
        <f>Table2[[#This Row],[Case study]]/Table2[[#This Row],[TOTAL]]</f>
        <v>0</v>
      </c>
      <c r="U98">
        <f>Table2[[#This Row],[Conclusion]]/Table2[[#This Row],[TOTAL]]</f>
        <v>0</v>
      </c>
      <c r="V98">
        <f>Table2[[#This Row],[Discussion]]/Table2[[#This Row],[TOTAL]]</f>
        <v>0</v>
      </c>
      <c r="W98">
        <f>Table2[[#This Row],[Figure]]/Table2[[#This Row],[TOTAL]]</f>
        <v>0</v>
      </c>
      <c r="X98">
        <f>Table2[[#This Row],[Introduction]]/Table2[[#This Row],[TOTAL]]</f>
        <v>0</v>
      </c>
      <c r="Y98">
        <f>Table2[[#This Row],[Methods]]/Table2[[#This Row],[TOTAL]]</f>
        <v>0</v>
      </c>
      <c r="Z98">
        <f>Table2[[#This Row],[Results]]/Table2[[#This Row],[TOTAL]]</f>
        <v>0</v>
      </c>
      <c r="AA98">
        <f>Table2[[#This Row],[Supplementary material]]/Table2[[#This Row],[TOTAL]]</f>
        <v>0</v>
      </c>
      <c r="AB98">
        <f>Table2[[#This Row],[Title]]/Table2[[#This Row],[TOTAL]]</f>
        <v>0</v>
      </c>
      <c r="AC98" s="2">
        <f>SUM(Table24[[#This Row],[Abstract]:[Title]])</f>
        <v>1</v>
      </c>
    </row>
    <row r="99" spans="1:29" x14ac:dyDescent="0.2">
      <c r="A99" t="s">
        <v>786</v>
      </c>
      <c r="B99">
        <v>0</v>
      </c>
      <c r="C99">
        <v>0</v>
      </c>
      <c r="D99">
        <v>0</v>
      </c>
      <c r="E99">
        <v>0</v>
      </c>
      <c r="F99">
        <v>0</v>
      </c>
      <c r="G99">
        <v>0</v>
      </c>
      <c r="H99">
        <v>0</v>
      </c>
      <c r="I99">
        <v>0</v>
      </c>
      <c r="J99">
        <v>1</v>
      </c>
      <c r="K99">
        <v>0</v>
      </c>
      <c r="L99">
        <v>0</v>
      </c>
      <c r="M99">
        <v>0</v>
      </c>
      <c r="N99" s="2">
        <f>SUM(Table2[[#This Row],[Abstract]:[Title]])</f>
        <v>1</v>
      </c>
      <c r="P99" t="s">
        <v>786</v>
      </c>
      <c r="Q99">
        <f>Table2[[#This Row],[Abstract]]/Table2[[#This Row],[TOTAL]]</f>
        <v>0</v>
      </c>
      <c r="R99">
        <f>Table2[[#This Row],[Acknowledgments]]/Table2[[#This Row],[TOTAL]]</f>
        <v>0</v>
      </c>
      <c r="S99">
        <f>Table2[[#This Row],[Article]]/Table2[[#This Row],[TOTAL]]</f>
        <v>0</v>
      </c>
      <c r="T99">
        <f>Table2[[#This Row],[Case study]]/Table2[[#This Row],[TOTAL]]</f>
        <v>0</v>
      </c>
      <c r="U99">
        <f>Table2[[#This Row],[Conclusion]]/Table2[[#This Row],[TOTAL]]</f>
        <v>0</v>
      </c>
      <c r="V99">
        <f>Table2[[#This Row],[Discussion]]/Table2[[#This Row],[TOTAL]]</f>
        <v>0</v>
      </c>
      <c r="W99">
        <f>Table2[[#This Row],[Figure]]/Table2[[#This Row],[TOTAL]]</f>
        <v>0</v>
      </c>
      <c r="X99">
        <f>Table2[[#This Row],[Introduction]]/Table2[[#This Row],[TOTAL]]</f>
        <v>0</v>
      </c>
      <c r="Y99">
        <f>Table2[[#This Row],[Methods]]/Table2[[#This Row],[TOTAL]]</f>
        <v>1</v>
      </c>
      <c r="Z99">
        <f>Table2[[#This Row],[Results]]/Table2[[#This Row],[TOTAL]]</f>
        <v>0</v>
      </c>
      <c r="AA99">
        <f>Table2[[#This Row],[Supplementary material]]/Table2[[#This Row],[TOTAL]]</f>
        <v>0</v>
      </c>
      <c r="AB99">
        <f>Table2[[#This Row],[Title]]/Table2[[#This Row],[TOTAL]]</f>
        <v>0</v>
      </c>
      <c r="AC99" s="2">
        <f>SUM(Table24[[#This Row],[Abstract]:[Title]])</f>
        <v>1</v>
      </c>
    </row>
    <row r="100" spans="1:29" x14ac:dyDescent="0.2">
      <c r="A100" t="s">
        <v>4161</v>
      </c>
      <c r="B100">
        <v>0</v>
      </c>
      <c r="C100">
        <v>0</v>
      </c>
      <c r="D100">
        <v>0</v>
      </c>
      <c r="E100">
        <v>0</v>
      </c>
      <c r="F100">
        <v>0</v>
      </c>
      <c r="G100">
        <v>0</v>
      </c>
      <c r="H100">
        <v>0</v>
      </c>
      <c r="I100">
        <v>0</v>
      </c>
      <c r="J100">
        <v>1</v>
      </c>
      <c r="K100">
        <v>0</v>
      </c>
      <c r="L100">
        <v>0</v>
      </c>
      <c r="M100">
        <v>0</v>
      </c>
      <c r="N100" s="2">
        <f>SUM(Table2[[#This Row],[Abstract]:[Title]])</f>
        <v>1</v>
      </c>
      <c r="P100" t="s">
        <v>4161</v>
      </c>
      <c r="Q100">
        <f>Table2[[#This Row],[Abstract]]/Table2[[#This Row],[TOTAL]]</f>
        <v>0</v>
      </c>
      <c r="R100">
        <f>Table2[[#This Row],[Acknowledgments]]/Table2[[#This Row],[TOTAL]]</f>
        <v>0</v>
      </c>
      <c r="S100">
        <f>Table2[[#This Row],[Article]]/Table2[[#This Row],[TOTAL]]</f>
        <v>0</v>
      </c>
      <c r="T100">
        <f>Table2[[#This Row],[Case study]]/Table2[[#This Row],[TOTAL]]</f>
        <v>0</v>
      </c>
      <c r="U100">
        <f>Table2[[#This Row],[Conclusion]]/Table2[[#This Row],[TOTAL]]</f>
        <v>0</v>
      </c>
      <c r="V100">
        <f>Table2[[#This Row],[Discussion]]/Table2[[#This Row],[TOTAL]]</f>
        <v>0</v>
      </c>
      <c r="W100">
        <f>Table2[[#This Row],[Figure]]/Table2[[#This Row],[TOTAL]]</f>
        <v>0</v>
      </c>
      <c r="X100">
        <f>Table2[[#This Row],[Introduction]]/Table2[[#This Row],[TOTAL]]</f>
        <v>0</v>
      </c>
      <c r="Y100">
        <f>Table2[[#This Row],[Methods]]/Table2[[#This Row],[TOTAL]]</f>
        <v>1</v>
      </c>
      <c r="Z100">
        <f>Table2[[#This Row],[Results]]/Table2[[#This Row],[TOTAL]]</f>
        <v>0</v>
      </c>
      <c r="AA100">
        <f>Table2[[#This Row],[Supplementary material]]/Table2[[#This Row],[TOTAL]]</f>
        <v>0</v>
      </c>
      <c r="AB100">
        <f>Table2[[#This Row],[Title]]/Table2[[#This Row],[TOTAL]]</f>
        <v>0</v>
      </c>
      <c r="AC100" s="2">
        <f>SUM(Table24[[#This Row],[Abstract]:[Title]])</f>
        <v>1</v>
      </c>
    </row>
    <row r="101" spans="1:29" x14ac:dyDescent="0.2">
      <c r="A101" t="s">
        <v>682</v>
      </c>
      <c r="B101">
        <v>0</v>
      </c>
      <c r="C101">
        <v>0</v>
      </c>
      <c r="D101">
        <v>0</v>
      </c>
      <c r="E101">
        <v>0</v>
      </c>
      <c r="F101">
        <v>0</v>
      </c>
      <c r="G101">
        <v>0</v>
      </c>
      <c r="H101">
        <v>0</v>
      </c>
      <c r="I101">
        <v>0</v>
      </c>
      <c r="J101">
        <v>1</v>
      </c>
      <c r="K101">
        <v>0</v>
      </c>
      <c r="L101">
        <v>0</v>
      </c>
      <c r="M101">
        <v>0</v>
      </c>
      <c r="N101" s="2">
        <f>SUM(Table2[[#This Row],[Abstract]:[Title]])</f>
        <v>1</v>
      </c>
      <c r="P101" t="s">
        <v>682</v>
      </c>
      <c r="Q101">
        <f>Table2[[#This Row],[Abstract]]/Table2[[#This Row],[TOTAL]]</f>
        <v>0</v>
      </c>
      <c r="R101">
        <f>Table2[[#This Row],[Acknowledgments]]/Table2[[#This Row],[TOTAL]]</f>
        <v>0</v>
      </c>
      <c r="S101">
        <f>Table2[[#This Row],[Article]]/Table2[[#This Row],[TOTAL]]</f>
        <v>0</v>
      </c>
      <c r="T101">
        <f>Table2[[#This Row],[Case study]]/Table2[[#This Row],[TOTAL]]</f>
        <v>0</v>
      </c>
      <c r="U101">
        <f>Table2[[#This Row],[Conclusion]]/Table2[[#This Row],[TOTAL]]</f>
        <v>0</v>
      </c>
      <c r="V101">
        <f>Table2[[#This Row],[Discussion]]/Table2[[#This Row],[TOTAL]]</f>
        <v>0</v>
      </c>
      <c r="W101">
        <f>Table2[[#This Row],[Figure]]/Table2[[#This Row],[TOTAL]]</f>
        <v>0</v>
      </c>
      <c r="X101">
        <f>Table2[[#This Row],[Introduction]]/Table2[[#This Row],[TOTAL]]</f>
        <v>0</v>
      </c>
      <c r="Y101">
        <f>Table2[[#This Row],[Methods]]/Table2[[#This Row],[TOTAL]]</f>
        <v>1</v>
      </c>
      <c r="Z101">
        <f>Table2[[#This Row],[Results]]/Table2[[#This Row],[TOTAL]]</f>
        <v>0</v>
      </c>
      <c r="AA101">
        <f>Table2[[#This Row],[Supplementary material]]/Table2[[#This Row],[TOTAL]]</f>
        <v>0</v>
      </c>
      <c r="AB101">
        <f>Table2[[#This Row],[Title]]/Table2[[#This Row],[TOTAL]]</f>
        <v>0</v>
      </c>
      <c r="AC101" s="2">
        <f>SUM(Table24[[#This Row],[Abstract]:[Title]])</f>
        <v>1</v>
      </c>
    </row>
    <row r="102" spans="1:29" x14ac:dyDescent="0.2">
      <c r="A102" t="s">
        <v>1696</v>
      </c>
      <c r="B102">
        <v>0</v>
      </c>
      <c r="C102">
        <v>0</v>
      </c>
      <c r="D102">
        <v>0</v>
      </c>
      <c r="E102">
        <v>0</v>
      </c>
      <c r="F102">
        <v>0</v>
      </c>
      <c r="G102">
        <v>0</v>
      </c>
      <c r="H102">
        <v>0</v>
      </c>
      <c r="I102">
        <v>0</v>
      </c>
      <c r="J102">
        <v>1</v>
      </c>
      <c r="K102">
        <v>0</v>
      </c>
      <c r="L102">
        <v>0</v>
      </c>
      <c r="M102">
        <v>0</v>
      </c>
      <c r="N102" s="2">
        <f>SUM(Table2[[#This Row],[Abstract]:[Title]])</f>
        <v>1</v>
      </c>
      <c r="P102" t="s">
        <v>1696</v>
      </c>
      <c r="Q102">
        <f>Table2[[#This Row],[Abstract]]/Table2[[#This Row],[TOTAL]]</f>
        <v>0</v>
      </c>
      <c r="R102">
        <f>Table2[[#This Row],[Acknowledgments]]/Table2[[#This Row],[TOTAL]]</f>
        <v>0</v>
      </c>
      <c r="S102">
        <f>Table2[[#This Row],[Article]]/Table2[[#This Row],[TOTAL]]</f>
        <v>0</v>
      </c>
      <c r="T102">
        <f>Table2[[#This Row],[Case study]]/Table2[[#This Row],[TOTAL]]</f>
        <v>0</v>
      </c>
      <c r="U102">
        <f>Table2[[#This Row],[Conclusion]]/Table2[[#This Row],[TOTAL]]</f>
        <v>0</v>
      </c>
      <c r="V102">
        <f>Table2[[#This Row],[Discussion]]/Table2[[#This Row],[TOTAL]]</f>
        <v>0</v>
      </c>
      <c r="W102">
        <f>Table2[[#This Row],[Figure]]/Table2[[#This Row],[TOTAL]]</f>
        <v>0</v>
      </c>
      <c r="X102">
        <f>Table2[[#This Row],[Introduction]]/Table2[[#This Row],[TOTAL]]</f>
        <v>0</v>
      </c>
      <c r="Y102">
        <f>Table2[[#This Row],[Methods]]/Table2[[#This Row],[TOTAL]]</f>
        <v>1</v>
      </c>
      <c r="Z102">
        <f>Table2[[#This Row],[Results]]/Table2[[#This Row],[TOTAL]]</f>
        <v>0</v>
      </c>
      <c r="AA102">
        <f>Table2[[#This Row],[Supplementary material]]/Table2[[#This Row],[TOTAL]]</f>
        <v>0</v>
      </c>
      <c r="AB102">
        <f>Table2[[#This Row],[Title]]/Table2[[#This Row],[TOTAL]]</f>
        <v>0</v>
      </c>
      <c r="AC102" s="2">
        <f>SUM(Table24[[#This Row],[Abstract]:[Title]])</f>
        <v>1</v>
      </c>
    </row>
    <row r="103" spans="1:29" x14ac:dyDescent="0.2">
      <c r="A103" t="s">
        <v>234</v>
      </c>
      <c r="B103">
        <v>0</v>
      </c>
      <c r="C103">
        <v>0</v>
      </c>
      <c r="D103">
        <v>0</v>
      </c>
      <c r="E103">
        <v>0</v>
      </c>
      <c r="F103">
        <v>0</v>
      </c>
      <c r="G103">
        <v>0</v>
      </c>
      <c r="H103">
        <v>0</v>
      </c>
      <c r="I103">
        <v>0</v>
      </c>
      <c r="J103">
        <v>2</v>
      </c>
      <c r="K103">
        <v>0</v>
      </c>
      <c r="L103">
        <v>0</v>
      </c>
      <c r="M103">
        <v>0</v>
      </c>
      <c r="N103" s="2">
        <f>SUM(Table2[[#This Row],[Abstract]:[Title]])</f>
        <v>2</v>
      </c>
      <c r="P103" t="s">
        <v>234</v>
      </c>
      <c r="Q103">
        <f>Table2[[#This Row],[Abstract]]/Table2[[#This Row],[TOTAL]]</f>
        <v>0</v>
      </c>
      <c r="R103">
        <f>Table2[[#This Row],[Acknowledgments]]/Table2[[#This Row],[TOTAL]]</f>
        <v>0</v>
      </c>
      <c r="S103">
        <f>Table2[[#This Row],[Article]]/Table2[[#This Row],[TOTAL]]</f>
        <v>0</v>
      </c>
      <c r="T103">
        <f>Table2[[#This Row],[Case study]]/Table2[[#This Row],[TOTAL]]</f>
        <v>0</v>
      </c>
      <c r="U103">
        <f>Table2[[#This Row],[Conclusion]]/Table2[[#This Row],[TOTAL]]</f>
        <v>0</v>
      </c>
      <c r="V103">
        <f>Table2[[#This Row],[Discussion]]/Table2[[#This Row],[TOTAL]]</f>
        <v>0</v>
      </c>
      <c r="W103">
        <f>Table2[[#This Row],[Figure]]/Table2[[#This Row],[TOTAL]]</f>
        <v>0</v>
      </c>
      <c r="X103">
        <f>Table2[[#This Row],[Introduction]]/Table2[[#This Row],[TOTAL]]</f>
        <v>0</v>
      </c>
      <c r="Y103">
        <f>Table2[[#This Row],[Methods]]/Table2[[#This Row],[TOTAL]]</f>
        <v>1</v>
      </c>
      <c r="Z103">
        <f>Table2[[#This Row],[Results]]/Table2[[#This Row],[TOTAL]]</f>
        <v>0</v>
      </c>
      <c r="AA103">
        <f>Table2[[#This Row],[Supplementary material]]/Table2[[#This Row],[TOTAL]]</f>
        <v>0</v>
      </c>
      <c r="AB103">
        <f>Table2[[#This Row],[Title]]/Table2[[#This Row],[TOTAL]]</f>
        <v>0</v>
      </c>
      <c r="AC103" s="2">
        <f>SUM(Table24[[#This Row],[Abstract]:[Title]])</f>
        <v>1</v>
      </c>
    </row>
    <row r="104" spans="1:29" x14ac:dyDescent="0.2">
      <c r="A104" t="s">
        <v>1089</v>
      </c>
      <c r="B104">
        <v>0</v>
      </c>
      <c r="C104">
        <v>0</v>
      </c>
      <c r="D104">
        <v>0</v>
      </c>
      <c r="E104">
        <v>0</v>
      </c>
      <c r="F104">
        <v>0</v>
      </c>
      <c r="G104">
        <v>0</v>
      </c>
      <c r="H104">
        <v>0</v>
      </c>
      <c r="I104">
        <v>0</v>
      </c>
      <c r="J104">
        <v>1</v>
      </c>
      <c r="K104">
        <v>0</v>
      </c>
      <c r="L104">
        <v>0</v>
      </c>
      <c r="M104">
        <v>0</v>
      </c>
      <c r="N104" s="2">
        <f>SUM(Table2[[#This Row],[Abstract]:[Title]])</f>
        <v>1</v>
      </c>
      <c r="P104" t="s">
        <v>1089</v>
      </c>
      <c r="Q104">
        <f>Table2[[#This Row],[Abstract]]/Table2[[#This Row],[TOTAL]]</f>
        <v>0</v>
      </c>
      <c r="R104">
        <f>Table2[[#This Row],[Acknowledgments]]/Table2[[#This Row],[TOTAL]]</f>
        <v>0</v>
      </c>
      <c r="S104">
        <f>Table2[[#This Row],[Article]]/Table2[[#This Row],[TOTAL]]</f>
        <v>0</v>
      </c>
      <c r="T104">
        <f>Table2[[#This Row],[Case study]]/Table2[[#This Row],[TOTAL]]</f>
        <v>0</v>
      </c>
      <c r="U104">
        <f>Table2[[#This Row],[Conclusion]]/Table2[[#This Row],[TOTAL]]</f>
        <v>0</v>
      </c>
      <c r="V104">
        <f>Table2[[#This Row],[Discussion]]/Table2[[#This Row],[TOTAL]]</f>
        <v>0</v>
      </c>
      <c r="W104">
        <f>Table2[[#This Row],[Figure]]/Table2[[#This Row],[TOTAL]]</f>
        <v>0</v>
      </c>
      <c r="X104">
        <f>Table2[[#This Row],[Introduction]]/Table2[[#This Row],[TOTAL]]</f>
        <v>0</v>
      </c>
      <c r="Y104">
        <f>Table2[[#This Row],[Methods]]/Table2[[#This Row],[TOTAL]]</f>
        <v>1</v>
      </c>
      <c r="Z104">
        <f>Table2[[#This Row],[Results]]/Table2[[#This Row],[TOTAL]]</f>
        <v>0</v>
      </c>
      <c r="AA104">
        <f>Table2[[#This Row],[Supplementary material]]/Table2[[#This Row],[TOTAL]]</f>
        <v>0</v>
      </c>
      <c r="AB104">
        <f>Table2[[#This Row],[Title]]/Table2[[#This Row],[TOTAL]]</f>
        <v>0</v>
      </c>
      <c r="AC104" s="2">
        <f>SUM(Table24[[#This Row],[Abstract]:[Title]])</f>
        <v>1</v>
      </c>
    </row>
    <row r="105" spans="1:29" x14ac:dyDescent="0.2">
      <c r="A105" t="s">
        <v>6224</v>
      </c>
      <c r="B105">
        <v>3</v>
      </c>
      <c r="C105">
        <v>0</v>
      </c>
      <c r="D105">
        <v>5</v>
      </c>
      <c r="E105">
        <v>0</v>
      </c>
      <c r="F105">
        <v>0</v>
      </c>
      <c r="G105">
        <v>0</v>
      </c>
      <c r="H105">
        <v>0</v>
      </c>
      <c r="I105">
        <v>0</v>
      </c>
      <c r="J105">
        <v>0</v>
      </c>
      <c r="K105">
        <v>0</v>
      </c>
      <c r="L105">
        <v>0</v>
      </c>
      <c r="M105">
        <v>0</v>
      </c>
      <c r="N105" s="2">
        <f>SUM(Table2[[#This Row],[Abstract]:[Title]])</f>
        <v>8</v>
      </c>
      <c r="P105" t="s">
        <v>6224</v>
      </c>
      <c r="Q105">
        <f>Table2[[#This Row],[Abstract]]/Table2[[#This Row],[TOTAL]]</f>
        <v>0.375</v>
      </c>
      <c r="R105">
        <f>Table2[[#This Row],[Acknowledgments]]/Table2[[#This Row],[TOTAL]]</f>
        <v>0</v>
      </c>
      <c r="S105">
        <f>Table2[[#This Row],[Article]]/Table2[[#This Row],[TOTAL]]</f>
        <v>0.625</v>
      </c>
      <c r="T105">
        <f>Table2[[#This Row],[Case study]]/Table2[[#This Row],[TOTAL]]</f>
        <v>0</v>
      </c>
      <c r="U105">
        <f>Table2[[#This Row],[Conclusion]]/Table2[[#This Row],[TOTAL]]</f>
        <v>0</v>
      </c>
      <c r="V105">
        <f>Table2[[#This Row],[Discussion]]/Table2[[#This Row],[TOTAL]]</f>
        <v>0</v>
      </c>
      <c r="W105">
        <f>Table2[[#This Row],[Figure]]/Table2[[#This Row],[TOTAL]]</f>
        <v>0</v>
      </c>
      <c r="X105">
        <f>Table2[[#This Row],[Introduction]]/Table2[[#This Row],[TOTAL]]</f>
        <v>0</v>
      </c>
      <c r="Y105">
        <f>Table2[[#This Row],[Methods]]/Table2[[#This Row],[TOTAL]]</f>
        <v>0</v>
      </c>
      <c r="Z105">
        <f>Table2[[#This Row],[Results]]/Table2[[#This Row],[TOTAL]]</f>
        <v>0</v>
      </c>
      <c r="AA105">
        <f>Table2[[#This Row],[Supplementary material]]/Table2[[#This Row],[TOTAL]]</f>
        <v>0</v>
      </c>
      <c r="AB105">
        <f>Table2[[#This Row],[Title]]/Table2[[#This Row],[TOTAL]]</f>
        <v>0</v>
      </c>
      <c r="AC105" s="2">
        <f>SUM(Table24[[#This Row],[Abstract]:[Title]])</f>
        <v>1</v>
      </c>
    </row>
    <row r="106" spans="1:29" x14ac:dyDescent="0.2">
      <c r="A106" t="s">
        <v>2187</v>
      </c>
      <c r="B106">
        <v>0</v>
      </c>
      <c r="C106">
        <v>0</v>
      </c>
      <c r="D106">
        <v>0</v>
      </c>
      <c r="E106">
        <v>0</v>
      </c>
      <c r="F106">
        <v>0</v>
      </c>
      <c r="G106">
        <v>0</v>
      </c>
      <c r="H106">
        <v>0</v>
      </c>
      <c r="I106">
        <v>0</v>
      </c>
      <c r="J106">
        <v>0</v>
      </c>
      <c r="K106">
        <v>3</v>
      </c>
      <c r="L106">
        <v>0</v>
      </c>
      <c r="M106">
        <v>0</v>
      </c>
      <c r="N106" s="2">
        <f>SUM(Table2[[#This Row],[Abstract]:[Title]])</f>
        <v>3</v>
      </c>
      <c r="P106" t="s">
        <v>2187</v>
      </c>
      <c r="Q106">
        <f>Table2[[#This Row],[Abstract]]/Table2[[#This Row],[TOTAL]]</f>
        <v>0</v>
      </c>
      <c r="R106">
        <f>Table2[[#This Row],[Acknowledgments]]/Table2[[#This Row],[TOTAL]]</f>
        <v>0</v>
      </c>
      <c r="S106">
        <f>Table2[[#This Row],[Article]]/Table2[[#This Row],[TOTAL]]</f>
        <v>0</v>
      </c>
      <c r="T106">
        <f>Table2[[#This Row],[Case study]]/Table2[[#This Row],[TOTAL]]</f>
        <v>0</v>
      </c>
      <c r="U106">
        <f>Table2[[#This Row],[Conclusion]]/Table2[[#This Row],[TOTAL]]</f>
        <v>0</v>
      </c>
      <c r="V106">
        <f>Table2[[#This Row],[Discussion]]/Table2[[#This Row],[TOTAL]]</f>
        <v>0</v>
      </c>
      <c r="W106">
        <f>Table2[[#This Row],[Figure]]/Table2[[#This Row],[TOTAL]]</f>
        <v>0</v>
      </c>
      <c r="X106">
        <f>Table2[[#This Row],[Introduction]]/Table2[[#This Row],[TOTAL]]</f>
        <v>0</v>
      </c>
      <c r="Y106">
        <f>Table2[[#This Row],[Methods]]/Table2[[#This Row],[TOTAL]]</f>
        <v>0</v>
      </c>
      <c r="Z106">
        <f>Table2[[#This Row],[Results]]/Table2[[#This Row],[TOTAL]]</f>
        <v>1</v>
      </c>
      <c r="AA106">
        <f>Table2[[#This Row],[Supplementary material]]/Table2[[#This Row],[TOTAL]]</f>
        <v>0</v>
      </c>
      <c r="AB106">
        <f>Table2[[#This Row],[Title]]/Table2[[#This Row],[TOTAL]]</f>
        <v>0</v>
      </c>
      <c r="AC106" s="2">
        <f>SUM(Table24[[#This Row],[Abstract]:[Title]])</f>
        <v>1</v>
      </c>
    </row>
    <row r="107" spans="1:29" x14ac:dyDescent="0.2">
      <c r="A107" t="s">
        <v>6973</v>
      </c>
      <c r="B107">
        <v>0</v>
      </c>
      <c r="C107">
        <v>0</v>
      </c>
      <c r="D107">
        <v>0</v>
      </c>
      <c r="E107">
        <v>0</v>
      </c>
      <c r="F107">
        <v>0</v>
      </c>
      <c r="G107">
        <v>0</v>
      </c>
      <c r="H107">
        <v>0</v>
      </c>
      <c r="I107">
        <v>3</v>
      </c>
      <c r="J107">
        <v>0</v>
      </c>
      <c r="K107">
        <v>0</v>
      </c>
      <c r="L107">
        <v>0</v>
      </c>
      <c r="M107">
        <v>0</v>
      </c>
      <c r="N107" s="2">
        <f>SUM(Table2[[#This Row],[Abstract]:[Title]])</f>
        <v>3</v>
      </c>
      <c r="P107" t="s">
        <v>6973</v>
      </c>
      <c r="Q107">
        <f>Table2[[#This Row],[Abstract]]/Table2[[#This Row],[TOTAL]]</f>
        <v>0</v>
      </c>
      <c r="R107">
        <f>Table2[[#This Row],[Acknowledgments]]/Table2[[#This Row],[TOTAL]]</f>
        <v>0</v>
      </c>
      <c r="S107">
        <f>Table2[[#This Row],[Article]]/Table2[[#This Row],[TOTAL]]</f>
        <v>0</v>
      </c>
      <c r="T107">
        <f>Table2[[#This Row],[Case study]]/Table2[[#This Row],[TOTAL]]</f>
        <v>0</v>
      </c>
      <c r="U107">
        <f>Table2[[#This Row],[Conclusion]]/Table2[[#This Row],[TOTAL]]</f>
        <v>0</v>
      </c>
      <c r="V107">
        <f>Table2[[#This Row],[Discussion]]/Table2[[#This Row],[TOTAL]]</f>
        <v>0</v>
      </c>
      <c r="W107">
        <f>Table2[[#This Row],[Figure]]/Table2[[#This Row],[TOTAL]]</f>
        <v>0</v>
      </c>
      <c r="X107">
        <f>Table2[[#This Row],[Introduction]]/Table2[[#This Row],[TOTAL]]</f>
        <v>1</v>
      </c>
      <c r="Y107">
        <f>Table2[[#This Row],[Methods]]/Table2[[#This Row],[TOTAL]]</f>
        <v>0</v>
      </c>
      <c r="Z107">
        <f>Table2[[#This Row],[Results]]/Table2[[#This Row],[TOTAL]]</f>
        <v>0</v>
      </c>
      <c r="AA107">
        <f>Table2[[#This Row],[Supplementary material]]/Table2[[#This Row],[TOTAL]]</f>
        <v>0</v>
      </c>
      <c r="AB107">
        <f>Table2[[#This Row],[Title]]/Table2[[#This Row],[TOTAL]]</f>
        <v>0</v>
      </c>
      <c r="AC107" s="2">
        <f>SUM(Table24[[#This Row],[Abstract]:[Title]])</f>
        <v>1</v>
      </c>
    </row>
    <row r="108" spans="1:29" x14ac:dyDescent="0.2">
      <c r="A108" t="s">
        <v>374</v>
      </c>
      <c r="B108">
        <v>0</v>
      </c>
      <c r="C108">
        <v>0</v>
      </c>
      <c r="D108">
        <v>0</v>
      </c>
      <c r="E108">
        <v>0</v>
      </c>
      <c r="F108">
        <v>0</v>
      </c>
      <c r="G108">
        <v>0</v>
      </c>
      <c r="H108">
        <v>0</v>
      </c>
      <c r="I108">
        <v>0</v>
      </c>
      <c r="J108">
        <v>1</v>
      </c>
      <c r="K108">
        <v>0</v>
      </c>
      <c r="L108">
        <v>0</v>
      </c>
      <c r="M108">
        <v>0</v>
      </c>
      <c r="N108" s="2">
        <f>SUM(Table2[[#This Row],[Abstract]:[Title]])</f>
        <v>1</v>
      </c>
      <c r="P108" t="s">
        <v>374</v>
      </c>
      <c r="Q108">
        <f>Table2[[#This Row],[Abstract]]/Table2[[#This Row],[TOTAL]]</f>
        <v>0</v>
      </c>
      <c r="R108">
        <f>Table2[[#This Row],[Acknowledgments]]/Table2[[#This Row],[TOTAL]]</f>
        <v>0</v>
      </c>
      <c r="S108">
        <f>Table2[[#This Row],[Article]]/Table2[[#This Row],[TOTAL]]</f>
        <v>0</v>
      </c>
      <c r="T108">
        <f>Table2[[#This Row],[Case study]]/Table2[[#This Row],[TOTAL]]</f>
        <v>0</v>
      </c>
      <c r="U108">
        <f>Table2[[#This Row],[Conclusion]]/Table2[[#This Row],[TOTAL]]</f>
        <v>0</v>
      </c>
      <c r="V108">
        <f>Table2[[#This Row],[Discussion]]/Table2[[#This Row],[TOTAL]]</f>
        <v>0</v>
      </c>
      <c r="W108">
        <f>Table2[[#This Row],[Figure]]/Table2[[#This Row],[TOTAL]]</f>
        <v>0</v>
      </c>
      <c r="X108">
        <f>Table2[[#This Row],[Introduction]]/Table2[[#This Row],[TOTAL]]</f>
        <v>0</v>
      </c>
      <c r="Y108">
        <f>Table2[[#This Row],[Methods]]/Table2[[#This Row],[TOTAL]]</f>
        <v>1</v>
      </c>
      <c r="Z108">
        <f>Table2[[#This Row],[Results]]/Table2[[#This Row],[TOTAL]]</f>
        <v>0</v>
      </c>
      <c r="AA108">
        <f>Table2[[#This Row],[Supplementary material]]/Table2[[#This Row],[TOTAL]]</f>
        <v>0</v>
      </c>
      <c r="AB108">
        <f>Table2[[#This Row],[Title]]/Table2[[#This Row],[TOTAL]]</f>
        <v>0</v>
      </c>
      <c r="AC108" s="2">
        <f>SUM(Table24[[#This Row],[Abstract]:[Title]])</f>
        <v>1</v>
      </c>
    </row>
    <row r="109" spans="1:29" x14ac:dyDescent="0.2">
      <c r="A109" t="s">
        <v>4546</v>
      </c>
      <c r="B109">
        <v>0</v>
      </c>
      <c r="C109">
        <v>0</v>
      </c>
      <c r="D109">
        <v>0</v>
      </c>
      <c r="E109">
        <v>0</v>
      </c>
      <c r="F109">
        <v>0</v>
      </c>
      <c r="G109">
        <v>0</v>
      </c>
      <c r="H109">
        <v>0</v>
      </c>
      <c r="I109">
        <v>0</v>
      </c>
      <c r="J109">
        <v>2</v>
      </c>
      <c r="K109">
        <v>2</v>
      </c>
      <c r="L109">
        <v>1</v>
      </c>
      <c r="M109">
        <v>0</v>
      </c>
      <c r="N109" s="2">
        <f>SUM(Table2[[#This Row],[Abstract]:[Title]])</f>
        <v>5</v>
      </c>
      <c r="P109" t="s">
        <v>4546</v>
      </c>
      <c r="Q109">
        <f>Table2[[#This Row],[Abstract]]/Table2[[#This Row],[TOTAL]]</f>
        <v>0</v>
      </c>
      <c r="R109">
        <f>Table2[[#This Row],[Acknowledgments]]/Table2[[#This Row],[TOTAL]]</f>
        <v>0</v>
      </c>
      <c r="S109">
        <f>Table2[[#This Row],[Article]]/Table2[[#This Row],[TOTAL]]</f>
        <v>0</v>
      </c>
      <c r="T109">
        <f>Table2[[#This Row],[Case study]]/Table2[[#This Row],[TOTAL]]</f>
        <v>0</v>
      </c>
      <c r="U109">
        <f>Table2[[#This Row],[Conclusion]]/Table2[[#This Row],[TOTAL]]</f>
        <v>0</v>
      </c>
      <c r="V109">
        <f>Table2[[#This Row],[Discussion]]/Table2[[#This Row],[TOTAL]]</f>
        <v>0</v>
      </c>
      <c r="W109">
        <f>Table2[[#This Row],[Figure]]/Table2[[#This Row],[TOTAL]]</f>
        <v>0</v>
      </c>
      <c r="X109">
        <f>Table2[[#This Row],[Introduction]]/Table2[[#This Row],[TOTAL]]</f>
        <v>0</v>
      </c>
      <c r="Y109">
        <f>Table2[[#This Row],[Methods]]/Table2[[#This Row],[TOTAL]]</f>
        <v>0.4</v>
      </c>
      <c r="Z109">
        <f>Table2[[#This Row],[Results]]/Table2[[#This Row],[TOTAL]]</f>
        <v>0.4</v>
      </c>
      <c r="AA109">
        <f>Table2[[#This Row],[Supplementary material]]/Table2[[#This Row],[TOTAL]]</f>
        <v>0.2</v>
      </c>
      <c r="AB109">
        <f>Table2[[#This Row],[Title]]/Table2[[#This Row],[TOTAL]]</f>
        <v>0</v>
      </c>
      <c r="AC109" s="2">
        <f>SUM(Table24[[#This Row],[Abstract]:[Title]])</f>
        <v>1</v>
      </c>
    </row>
    <row r="110" spans="1:29" x14ac:dyDescent="0.2">
      <c r="A110" t="s">
        <v>1137</v>
      </c>
      <c r="B110">
        <v>0</v>
      </c>
      <c r="C110">
        <v>0</v>
      </c>
      <c r="D110">
        <v>0</v>
      </c>
      <c r="E110">
        <v>0</v>
      </c>
      <c r="F110">
        <v>0</v>
      </c>
      <c r="G110">
        <v>0</v>
      </c>
      <c r="H110">
        <v>0</v>
      </c>
      <c r="I110">
        <v>0</v>
      </c>
      <c r="J110">
        <v>6</v>
      </c>
      <c r="K110">
        <v>0</v>
      </c>
      <c r="L110">
        <v>0</v>
      </c>
      <c r="M110">
        <v>0</v>
      </c>
      <c r="N110" s="2">
        <f>SUM(Table2[[#This Row],[Abstract]:[Title]])</f>
        <v>6</v>
      </c>
      <c r="P110" t="s">
        <v>1137</v>
      </c>
      <c r="Q110">
        <f>Table2[[#This Row],[Abstract]]/Table2[[#This Row],[TOTAL]]</f>
        <v>0</v>
      </c>
      <c r="R110">
        <f>Table2[[#This Row],[Acknowledgments]]/Table2[[#This Row],[TOTAL]]</f>
        <v>0</v>
      </c>
      <c r="S110">
        <f>Table2[[#This Row],[Article]]/Table2[[#This Row],[TOTAL]]</f>
        <v>0</v>
      </c>
      <c r="T110">
        <f>Table2[[#This Row],[Case study]]/Table2[[#This Row],[TOTAL]]</f>
        <v>0</v>
      </c>
      <c r="U110">
        <f>Table2[[#This Row],[Conclusion]]/Table2[[#This Row],[TOTAL]]</f>
        <v>0</v>
      </c>
      <c r="V110">
        <f>Table2[[#This Row],[Discussion]]/Table2[[#This Row],[TOTAL]]</f>
        <v>0</v>
      </c>
      <c r="W110">
        <f>Table2[[#This Row],[Figure]]/Table2[[#This Row],[TOTAL]]</f>
        <v>0</v>
      </c>
      <c r="X110">
        <f>Table2[[#This Row],[Introduction]]/Table2[[#This Row],[TOTAL]]</f>
        <v>0</v>
      </c>
      <c r="Y110">
        <f>Table2[[#This Row],[Methods]]/Table2[[#This Row],[TOTAL]]</f>
        <v>1</v>
      </c>
      <c r="Z110">
        <f>Table2[[#This Row],[Results]]/Table2[[#This Row],[TOTAL]]</f>
        <v>0</v>
      </c>
      <c r="AA110">
        <f>Table2[[#This Row],[Supplementary material]]/Table2[[#This Row],[TOTAL]]</f>
        <v>0</v>
      </c>
      <c r="AB110">
        <f>Table2[[#This Row],[Title]]/Table2[[#This Row],[TOTAL]]</f>
        <v>0</v>
      </c>
      <c r="AC110" s="2">
        <f>SUM(Table24[[#This Row],[Abstract]:[Title]])</f>
        <v>1</v>
      </c>
    </row>
    <row r="111" spans="1:29" x14ac:dyDescent="0.2">
      <c r="A111" t="s">
        <v>7051</v>
      </c>
      <c r="B111">
        <v>0</v>
      </c>
      <c r="C111">
        <v>0</v>
      </c>
      <c r="D111">
        <v>1</v>
      </c>
      <c r="E111">
        <v>0</v>
      </c>
      <c r="F111">
        <v>0</v>
      </c>
      <c r="G111">
        <v>0</v>
      </c>
      <c r="H111">
        <v>0</v>
      </c>
      <c r="I111">
        <v>0</v>
      </c>
      <c r="J111">
        <v>0</v>
      </c>
      <c r="K111">
        <v>0</v>
      </c>
      <c r="L111">
        <v>0</v>
      </c>
      <c r="M111">
        <v>0</v>
      </c>
      <c r="N111" s="2">
        <f>SUM(Table2[[#This Row],[Abstract]:[Title]])</f>
        <v>1</v>
      </c>
      <c r="P111" t="s">
        <v>7051</v>
      </c>
      <c r="Q111">
        <f>Table2[[#This Row],[Abstract]]/Table2[[#This Row],[TOTAL]]</f>
        <v>0</v>
      </c>
      <c r="R111">
        <f>Table2[[#This Row],[Acknowledgments]]/Table2[[#This Row],[TOTAL]]</f>
        <v>0</v>
      </c>
      <c r="S111">
        <f>Table2[[#This Row],[Article]]/Table2[[#This Row],[TOTAL]]</f>
        <v>1</v>
      </c>
      <c r="T111">
        <f>Table2[[#This Row],[Case study]]/Table2[[#This Row],[TOTAL]]</f>
        <v>0</v>
      </c>
      <c r="U111">
        <f>Table2[[#This Row],[Conclusion]]/Table2[[#This Row],[TOTAL]]</f>
        <v>0</v>
      </c>
      <c r="V111">
        <f>Table2[[#This Row],[Discussion]]/Table2[[#This Row],[TOTAL]]</f>
        <v>0</v>
      </c>
      <c r="W111">
        <f>Table2[[#This Row],[Figure]]/Table2[[#This Row],[TOTAL]]</f>
        <v>0</v>
      </c>
      <c r="X111">
        <f>Table2[[#This Row],[Introduction]]/Table2[[#This Row],[TOTAL]]</f>
        <v>0</v>
      </c>
      <c r="Y111">
        <f>Table2[[#This Row],[Methods]]/Table2[[#This Row],[TOTAL]]</f>
        <v>0</v>
      </c>
      <c r="Z111">
        <f>Table2[[#This Row],[Results]]/Table2[[#This Row],[TOTAL]]</f>
        <v>0</v>
      </c>
      <c r="AA111">
        <f>Table2[[#This Row],[Supplementary material]]/Table2[[#This Row],[TOTAL]]</f>
        <v>0</v>
      </c>
      <c r="AB111">
        <f>Table2[[#This Row],[Title]]/Table2[[#This Row],[TOTAL]]</f>
        <v>0</v>
      </c>
      <c r="AC111" s="2">
        <f>SUM(Table24[[#This Row],[Abstract]:[Title]])</f>
        <v>1</v>
      </c>
    </row>
    <row r="112" spans="1:29" x14ac:dyDescent="0.2">
      <c r="A112" t="s">
        <v>3695</v>
      </c>
      <c r="B112">
        <v>0</v>
      </c>
      <c r="C112">
        <v>0</v>
      </c>
      <c r="D112">
        <v>0</v>
      </c>
      <c r="E112">
        <v>0</v>
      </c>
      <c r="F112">
        <v>0</v>
      </c>
      <c r="G112">
        <v>0</v>
      </c>
      <c r="H112">
        <v>0</v>
      </c>
      <c r="I112">
        <v>0</v>
      </c>
      <c r="J112">
        <v>1</v>
      </c>
      <c r="K112">
        <v>0</v>
      </c>
      <c r="L112">
        <v>0</v>
      </c>
      <c r="M112">
        <v>0</v>
      </c>
      <c r="N112" s="2">
        <f>SUM(Table2[[#This Row],[Abstract]:[Title]])</f>
        <v>1</v>
      </c>
      <c r="P112" t="s">
        <v>3695</v>
      </c>
      <c r="Q112">
        <f>Table2[[#This Row],[Abstract]]/Table2[[#This Row],[TOTAL]]</f>
        <v>0</v>
      </c>
      <c r="R112">
        <f>Table2[[#This Row],[Acknowledgments]]/Table2[[#This Row],[TOTAL]]</f>
        <v>0</v>
      </c>
      <c r="S112">
        <f>Table2[[#This Row],[Article]]/Table2[[#This Row],[TOTAL]]</f>
        <v>0</v>
      </c>
      <c r="T112">
        <f>Table2[[#This Row],[Case study]]/Table2[[#This Row],[TOTAL]]</f>
        <v>0</v>
      </c>
      <c r="U112">
        <f>Table2[[#This Row],[Conclusion]]/Table2[[#This Row],[TOTAL]]</f>
        <v>0</v>
      </c>
      <c r="V112">
        <f>Table2[[#This Row],[Discussion]]/Table2[[#This Row],[TOTAL]]</f>
        <v>0</v>
      </c>
      <c r="W112">
        <f>Table2[[#This Row],[Figure]]/Table2[[#This Row],[TOTAL]]</f>
        <v>0</v>
      </c>
      <c r="X112">
        <f>Table2[[#This Row],[Introduction]]/Table2[[#This Row],[TOTAL]]</f>
        <v>0</v>
      </c>
      <c r="Y112">
        <f>Table2[[#This Row],[Methods]]/Table2[[#This Row],[TOTAL]]</f>
        <v>1</v>
      </c>
      <c r="Z112">
        <f>Table2[[#This Row],[Results]]/Table2[[#This Row],[TOTAL]]</f>
        <v>0</v>
      </c>
      <c r="AA112">
        <f>Table2[[#This Row],[Supplementary material]]/Table2[[#This Row],[TOTAL]]</f>
        <v>0</v>
      </c>
      <c r="AB112">
        <f>Table2[[#This Row],[Title]]/Table2[[#This Row],[TOTAL]]</f>
        <v>0</v>
      </c>
      <c r="AC112" s="2">
        <f>SUM(Table24[[#This Row],[Abstract]:[Title]])</f>
        <v>1</v>
      </c>
    </row>
    <row r="113" spans="1:29" x14ac:dyDescent="0.2">
      <c r="A113" t="s">
        <v>3609</v>
      </c>
      <c r="B113">
        <v>0</v>
      </c>
      <c r="C113">
        <v>0</v>
      </c>
      <c r="D113">
        <v>1</v>
      </c>
      <c r="E113">
        <v>0</v>
      </c>
      <c r="F113">
        <v>0</v>
      </c>
      <c r="G113">
        <v>0</v>
      </c>
      <c r="H113">
        <v>2</v>
      </c>
      <c r="I113">
        <v>0</v>
      </c>
      <c r="J113">
        <v>0</v>
      </c>
      <c r="K113">
        <v>1</v>
      </c>
      <c r="L113">
        <v>0</v>
      </c>
      <c r="M113">
        <v>0</v>
      </c>
      <c r="N113" s="2">
        <f>SUM(Table2[[#This Row],[Abstract]:[Title]])</f>
        <v>4</v>
      </c>
      <c r="P113" t="s">
        <v>3609</v>
      </c>
      <c r="Q113">
        <f>Table2[[#This Row],[Abstract]]/Table2[[#This Row],[TOTAL]]</f>
        <v>0</v>
      </c>
      <c r="R113">
        <f>Table2[[#This Row],[Acknowledgments]]/Table2[[#This Row],[TOTAL]]</f>
        <v>0</v>
      </c>
      <c r="S113">
        <f>Table2[[#This Row],[Article]]/Table2[[#This Row],[TOTAL]]</f>
        <v>0.25</v>
      </c>
      <c r="T113">
        <f>Table2[[#This Row],[Case study]]/Table2[[#This Row],[TOTAL]]</f>
        <v>0</v>
      </c>
      <c r="U113">
        <f>Table2[[#This Row],[Conclusion]]/Table2[[#This Row],[TOTAL]]</f>
        <v>0</v>
      </c>
      <c r="V113">
        <f>Table2[[#This Row],[Discussion]]/Table2[[#This Row],[TOTAL]]</f>
        <v>0</v>
      </c>
      <c r="W113">
        <f>Table2[[#This Row],[Figure]]/Table2[[#This Row],[TOTAL]]</f>
        <v>0.5</v>
      </c>
      <c r="X113">
        <f>Table2[[#This Row],[Introduction]]/Table2[[#This Row],[TOTAL]]</f>
        <v>0</v>
      </c>
      <c r="Y113">
        <f>Table2[[#This Row],[Methods]]/Table2[[#This Row],[TOTAL]]</f>
        <v>0</v>
      </c>
      <c r="Z113">
        <f>Table2[[#This Row],[Results]]/Table2[[#This Row],[TOTAL]]</f>
        <v>0.25</v>
      </c>
      <c r="AA113">
        <f>Table2[[#This Row],[Supplementary material]]/Table2[[#This Row],[TOTAL]]</f>
        <v>0</v>
      </c>
      <c r="AB113">
        <f>Table2[[#This Row],[Title]]/Table2[[#This Row],[TOTAL]]</f>
        <v>0</v>
      </c>
      <c r="AC113" s="2">
        <f>SUM(Table24[[#This Row],[Abstract]:[Title]])</f>
        <v>1</v>
      </c>
    </row>
    <row r="114" spans="1:29" x14ac:dyDescent="0.2">
      <c r="A114" t="s">
        <v>658</v>
      </c>
      <c r="B114">
        <v>0</v>
      </c>
      <c r="C114">
        <v>0</v>
      </c>
      <c r="D114">
        <v>0</v>
      </c>
      <c r="E114">
        <v>0</v>
      </c>
      <c r="F114">
        <v>0</v>
      </c>
      <c r="G114">
        <v>0</v>
      </c>
      <c r="H114">
        <v>0</v>
      </c>
      <c r="I114">
        <v>2</v>
      </c>
      <c r="J114">
        <v>0</v>
      </c>
      <c r="K114">
        <v>0</v>
      </c>
      <c r="L114">
        <v>0</v>
      </c>
      <c r="M114">
        <v>0</v>
      </c>
      <c r="N114" s="2">
        <f>SUM(Table2[[#This Row],[Abstract]:[Title]])</f>
        <v>2</v>
      </c>
      <c r="P114" t="s">
        <v>658</v>
      </c>
      <c r="Q114">
        <f>Table2[[#This Row],[Abstract]]/Table2[[#This Row],[TOTAL]]</f>
        <v>0</v>
      </c>
      <c r="R114">
        <f>Table2[[#This Row],[Acknowledgments]]/Table2[[#This Row],[TOTAL]]</f>
        <v>0</v>
      </c>
      <c r="S114">
        <f>Table2[[#This Row],[Article]]/Table2[[#This Row],[TOTAL]]</f>
        <v>0</v>
      </c>
      <c r="T114">
        <f>Table2[[#This Row],[Case study]]/Table2[[#This Row],[TOTAL]]</f>
        <v>0</v>
      </c>
      <c r="U114">
        <f>Table2[[#This Row],[Conclusion]]/Table2[[#This Row],[TOTAL]]</f>
        <v>0</v>
      </c>
      <c r="V114">
        <f>Table2[[#This Row],[Discussion]]/Table2[[#This Row],[TOTAL]]</f>
        <v>0</v>
      </c>
      <c r="W114">
        <f>Table2[[#This Row],[Figure]]/Table2[[#This Row],[TOTAL]]</f>
        <v>0</v>
      </c>
      <c r="X114">
        <f>Table2[[#This Row],[Introduction]]/Table2[[#This Row],[TOTAL]]</f>
        <v>1</v>
      </c>
      <c r="Y114">
        <f>Table2[[#This Row],[Methods]]/Table2[[#This Row],[TOTAL]]</f>
        <v>0</v>
      </c>
      <c r="Z114">
        <f>Table2[[#This Row],[Results]]/Table2[[#This Row],[TOTAL]]</f>
        <v>0</v>
      </c>
      <c r="AA114">
        <f>Table2[[#This Row],[Supplementary material]]/Table2[[#This Row],[TOTAL]]</f>
        <v>0</v>
      </c>
      <c r="AB114">
        <f>Table2[[#This Row],[Title]]/Table2[[#This Row],[TOTAL]]</f>
        <v>0</v>
      </c>
      <c r="AC114" s="2">
        <f>SUM(Table24[[#This Row],[Abstract]:[Title]])</f>
        <v>1</v>
      </c>
    </row>
    <row r="115" spans="1:29" x14ac:dyDescent="0.2">
      <c r="A115" t="s">
        <v>924</v>
      </c>
      <c r="B115">
        <v>0</v>
      </c>
      <c r="C115">
        <v>0</v>
      </c>
      <c r="D115">
        <v>0</v>
      </c>
      <c r="E115">
        <v>0</v>
      </c>
      <c r="F115">
        <v>0</v>
      </c>
      <c r="G115">
        <v>0</v>
      </c>
      <c r="H115">
        <v>0</v>
      </c>
      <c r="I115">
        <v>0</v>
      </c>
      <c r="J115">
        <v>1</v>
      </c>
      <c r="K115">
        <v>1</v>
      </c>
      <c r="L115">
        <v>0</v>
      </c>
      <c r="M115">
        <v>0</v>
      </c>
      <c r="N115" s="2">
        <f>SUM(Table2[[#This Row],[Abstract]:[Title]])</f>
        <v>2</v>
      </c>
      <c r="P115" t="s">
        <v>924</v>
      </c>
      <c r="Q115">
        <f>Table2[[#This Row],[Abstract]]/Table2[[#This Row],[TOTAL]]</f>
        <v>0</v>
      </c>
      <c r="R115">
        <f>Table2[[#This Row],[Acknowledgments]]/Table2[[#This Row],[TOTAL]]</f>
        <v>0</v>
      </c>
      <c r="S115">
        <f>Table2[[#This Row],[Article]]/Table2[[#This Row],[TOTAL]]</f>
        <v>0</v>
      </c>
      <c r="T115">
        <f>Table2[[#This Row],[Case study]]/Table2[[#This Row],[TOTAL]]</f>
        <v>0</v>
      </c>
      <c r="U115">
        <f>Table2[[#This Row],[Conclusion]]/Table2[[#This Row],[TOTAL]]</f>
        <v>0</v>
      </c>
      <c r="V115">
        <f>Table2[[#This Row],[Discussion]]/Table2[[#This Row],[TOTAL]]</f>
        <v>0</v>
      </c>
      <c r="W115">
        <f>Table2[[#This Row],[Figure]]/Table2[[#This Row],[TOTAL]]</f>
        <v>0</v>
      </c>
      <c r="X115">
        <f>Table2[[#This Row],[Introduction]]/Table2[[#This Row],[TOTAL]]</f>
        <v>0</v>
      </c>
      <c r="Y115">
        <f>Table2[[#This Row],[Methods]]/Table2[[#This Row],[TOTAL]]</f>
        <v>0.5</v>
      </c>
      <c r="Z115">
        <f>Table2[[#This Row],[Results]]/Table2[[#This Row],[TOTAL]]</f>
        <v>0.5</v>
      </c>
      <c r="AA115">
        <f>Table2[[#This Row],[Supplementary material]]/Table2[[#This Row],[TOTAL]]</f>
        <v>0</v>
      </c>
      <c r="AB115">
        <f>Table2[[#This Row],[Title]]/Table2[[#This Row],[TOTAL]]</f>
        <v>0</v>
      </c>
      <c r="AC115" s="2">
        <f>SUM(Table24[[#This Row],[Abstract]:[Title]])</f>
        <v>1</v>
      </c>
    </row>
    <row r="116" spans="1:29" x14ac:dyDescent="0.2">
      <c r="A116" t="s">
        <v>5103</v>
      </c>
      <c r="B116">
        <v>0</v>
      </c>
      <c r="C116">
        <v>0</v>
      </c>
      <c r="D116">
        <v>0</v>
      </c>
      <c r="E116">
        <v>0</v>
      </c>
      <c r="F116">
        <v>0</v>
      </c>
      <c r="G116">
        <v>0</v>
      </c>
      <c r="H116">
        <v>0</v>
      </c>
      <c r="I116">
        <v>0</v>
      </c>
      <c r="J116">
        <v>2</v>
      </c>
      <c r="K116">
        <v>0</v>
      </c>
      <c r="L116">
        <v>0</v>
      </c>
      <c r="M116">
        <v>0</v>
      </c>
      <c r="N116" s="2">
        <f>SUM(Table2[[#This Row],[Abstract]:[Title]])</f>
        <v>2</v>
      </c>
      <c r="P116" t="s">
        <v>5103</v>
      </c>
      <c r="Q116">
        <f>Table2[[#This Row],[Abstract]]/Table2[[#This Row],[TOTAL]]</f>
        <v>0</v>
      </c>
      <c r="R116">
        <f>Table2[[#This Row],[Acknowledgments]]/Table2[[#This Row],[TOTAL]]</f>
        <v>0</v>
      </c>
      <c r="S116">
        <f>Table2[[#This Row],[Article]]/Table2[[#This Row],[TOTAL]]</f>
        <v>0</v>
      </c>
      <c r="T116">
        <f>Table2[[#This Row],[Case study]]/Table2[[#This Row],[TOTAL]]</f>
        <v>0</v>
      </c>
      <c r="U116">
        <f>Table2[[#This Row],[Conclusion]]/Table2[[#This Row],[TOTAL]]</f>
        <v>0</v>
      </c>
      <c r="V116">
        <f>Table2[[#This Row],[Discussion]]/Table2[[#This Row],[TOTAL]]</f>
        <v>0</v>
      </c>
      <c r="W116">
        <f>Table2[[#This Row],[Figure]]/Table2[[#This Row],[TOTAL]]</f>
        <v>0</v>
      </c>
      <c r="X116">
        <f>Table2[[#This Row],[Introduction]]/Table2[[#This Row],[TOTAL]]</f>
        <v>0</v>
      </c>
      <c r="Y116">
        <f>Table2[[#This Row],[Methods]]/Table2[[#This Row],[TOTAL]]</f>
        <v>1</v>
      </c>
      <c r="Z116">
        <f>Table2[[#This Row],[Results]]/Table2[[#This Row],[TOTAL]]</f>
        <v>0</v>
      </c>
      <c r="AA116">
        <f>Table2[[#This Row],[Supplementary material]]/Table2[[#This Row],[TOTAL]]</f>
        <v>0</v>
      </c>
      <c r="AB116">
        <f>Table2[[#This Row],[Title]]/Table2[[#This Row],[TOTAL]]</f>
        <v>0</v>
      </c>
      <c r="AC116" s="2">
        <f>SUM(Table24[[#This Row],[Abstract]:[Title]])</f>
        <v>1</v>
      </c>
    </row>
    <row r="117" spans="1:29" x14ac:dyDescent="0.2">
      <c r="A117" t="s">
        <v>1626</v>
      </c>
      <c r="B117">
        <v>0</v>
      </c>
      <c r="C117">
        <v>0</v>
      </c>
      <c r="D117">
        <v>0</v>
      </c>
      <c r="E117">
        <v>0</v>
      </c>
      <c r="F117">
        <v>0</v>
      </c>
      <c r="G117">
        <v>0</v>
      </c>
      <c r="H117">
        <v>0</v>
      </c>
      <c r="I117">
        <v>0</v>
      </c>
      <c r="J117">
        <v>1</v>
      </c>
      <c r="K117">
        <v>5</v>
      </c>
      <c r="L117">
        <v>0</v>
      </c>
      <c r="M117">
        <v>0</v>
      </c>
      <c r="N117" s="2">
        <f>SUM(Table2[[#This Row],[Abstract]:[Title]])</f>
        <v>6</v>
      </c>
      <c r="P117" t="s">
        <v>1626</v>
      </c>
      <c r="Q117">
        <f>Table2[[#This Row],[Abstract]]/Table2[[#This Row],[TOTAL]]</f>
        <v>0</v>
      </c>
      <c r="R117">
        <f>Table2[[#This Row],[Acknowledgments]]/Table2[[#This Row],[TOTAL]]</f>
        <v>0</v>
      </c>
      <c r="S117">
        <f>Table2[[#This Row],[Article]]/Table2[[#This Row],[TOTAL]]</f>
        <v>0</v>
      </c>
      <c r="T117">
        <f>Table2[[#This Row],[Case study]]/Table2[[#This Row],[TOTAL]]</f>
        <v>0</v>
      </c>
      <c r="U117">
        <f>Table2[[#This Row],[Conclusion]]/Table2[[#This Row],[TOTAL]]</f>
        <v>0</v>
      </c>
      <c r="V117">
        <f>Table2[[#This Row],[Discussion]]/Table2[[#This Row],[TOTAL]]</f>
        <v>0</v>
      </c>
      <c r="W117">
        <f>Table2[[#This Row],[Figure]]/Table2[[#This Row],[TOTAL]]</f>
        <v>0</v>
      </c>
      <c r="X117">
        <f>Table2[[#This Row],[Introduction]]/Table2[[#This Row],[TOTAL]]</f>
        <v>0</v>
      </c>
      <c r="Y117">
        <f>Table2[[#This Row],[Methods]]/Table2[[#This Row],[TOTAL]]</f>
        <v>0.16666666666666666</v>
      </c>
      <c r="Z117">
        <f>Table2[[#This Row],[Results]]/Table2[[#This Row],[TOTAL]]</f>
        <v>0.83333333333333337</v>
      </c>
      <c r="AA117">
        <f>Table2[[#This Row],[Supplementary material]]/Table2[[#This Row],[TOTAL]]</f>
        <v>0</v>
      </c>
      <c r="AB117">
        <f>Table2[[#This Row],[Title]]/Table2[[#This Row],[TOTAL]]</f>
        <v>0</v>
      </c>
      <c r="AC117" s="2">
        <f>SUM(Table24[[#This Row],[Abstract]:[Title]])</f>
        <v>1</v>
      </c>
    </row>
    <row r="118" spans="1:29" x14ac:dyDescent="0.2">
      <c r="A118" t="s">
        <v>3260</v>
      </c>
      <c r="B118">
        <v>0</v>
      </c>
      <c r="C118">
        <v>0</v>
      </c>
      <c r="D118">
        <v>0</v>
      </c>
      <c r="E118">
        <v>0</v>
      </c>
      <c r="F118">
        <v>0</v>
      </c>
      <c r="G118">
        <v>0</v>
      </c>
      <c r="H118">
        <v>0</v>
      </c>
      <c r="I118">
        <v>0</v>
      </c>
      <c r="J118">
        <v>0</v>
      </c>
      <c r="K118">
        <v>6</v>
      </c>
      <c r="L118">
        <v>0</v>
      </c>
      <c r="M118">
        <v>0</v>
      </c>
      <c r="N118" s="2">
        <f>SUM(Table2[[#This Row],[Abstract]:[Title]])</f>
        <v>6</v>
      </c>
      <c r="P118" t="s">
        <v>3260</v>
      </c>
      <c r="Q118">
        <f>Table2[[#This Row],[Abstract]]/Table2[[#This Row],[TOTAL]]</f>
        <v>0</v>
      </c>
      <c r="R118">
        <f>Table2[[#This Row],[Acknowledgments]]/Table2[[#This Row],[TOTAL]]</f>
        <v>0</v>
      </c>
      <c r="S118">
        <f>Table2[[#This Row],[Article]]/Table2[[#This Row],[TOTAL]]</f>
        <v>0</v>
      </c>
      <c r="T118">
        <f>Table2[[#This Row],[Case study]]/Table2[[#This Row],[TOTAL]]</f>
        <v>0</v>
      </c>
      <c r="U118">
        <f>Table2[[#This Row],[Conclusion]]/Table2[[#This Row],[TOTAL]]</f>
        <v>0</v>
      </c>
      <c r="V118">
        <f>Table2[[#This Row],[Discussion]]/Table2[[#This Row],[TOTAL]]</f>
        <v>0</v>
      </c>
      <c r="W118">
        <f>Table2[[#This Row],[Figure]]/Table2[[#This Row],[TOTAL]]</f>
        <v>0</v>
      </c>
      <c r="X118">
        <f>Table2[[#This Row],[Introduction]]/Table2[[#This Row],[TOTAL]]</f>
        <v>0</v>
      </c>
      <c r="Y118">
        <f>Table2[[#This Row],[Methods]]/Table2[[#This Row],[TOTAL]]</f>
        <v>0</v>
      </c>
      <c r="Z118">
        <f>Table2[[#This Row],[Results]]/Table2[[#This Row],[TOTAL]]</f>
        <v>1</v>
      </c>
      <c r="AA118">
        <f>Table2[[#This Row],[Supplementary material]]/Table2[[#This Row],[TOTAL]]</f>
        <v>0</v>
      </c>
      <c r="AB118">
        <f>Table2[[#This Row],[Title]]/Table2[[#This Row],[TOTAL]]</f>
        <v>0</v>
      </c>
      <c r="AC118" s="2">
        <f>SUM(Table24[[#This Row],[Abstract]:[Title]])</f>
        <v>1</v>
      </c>
    </row>
    <row r="119" spans="1:29" x14ac:dyDescent="0.2">
      <c r="A119" t="s">
        <v>1202</v>
      </c>
      <c r="B119">
        <v>0</v>
      </c>
      <c r="C119">
        <v>0</v>
      </c>
      <c r="D119">
        <v>0</v>
      </c>
      <c r="E119">
        <v>0</v>
      </c>
      <c r="F119">
        <v>0</v>
      </c>
      <c r="G119">
        <v>0</v>
      </c>
      <c r="H119">
        <v>0</v>
      </c>
      <c r="I119">
        <v>0</v>
      </c>
      <c r="J119">
        <v>3</v>
      </c>
      <c r="K119">
        <v>2</v>
      </c>
      <c r="L119">
        <v>3</v>
      </c>
      <c r="M119">
        <v>0</v>
      </c>
      <c r="N119" s="2">
        <f>SUM(Table2[[#This Row],[Abstract]:[Title]])</f>
        <v>8</v>
      </c>
      <c r="P119" t="s">
        <v>1202</v>
      </c>
      <c r="Q119">
        <f>Table2[[#This Row],[Abstract]]/Table2[[#This Row],[TOTAL]]</f>
        <v>0</v>
      </c>
      <c r="R119">
        <f>Table2[[#This Row],[Acknowledgments]]/Table2[[#This Row],[TOTAL]]</f>
        <v>0</v>
      </c>
      <c r="S119">
        <f>Table2[[#This Row],[Article]]/Table2[[#This Row],[TOTAL]]</f>
        <v>0</v>
      </c>
      <c r="T119">
        <f>Table2[[#This Row],[Case study]]/Table2[[#This Row],[TOTAL]]</f>
        <v>0</v>
      </c>
      <c r="U119">
        <f>Table2[[#This Row],[Conclusion]]/Table2[[#This Row],[TOTAL]]</f>
        <v>0</v>
      </c>
      <c r="V119">
        <f>Table2[[#This Row],[Discussion]]/Table2[[#This Row],[TOTAL]]</f>
        <v>0</v>
      </c>
      <c r="W119">
        <f>Table2[[#This Row],[Figure]]/Table2[[#This Row],[TOTAL]]</f>
        <v>0</v>
      </c>
      <c r="X119">
        <f>Table2[[#This Row],[Introduction]]/Table2[[#This Row],[TOTAL]]</f>
        <v>0</v>
      </c>
      <c r="Y119">
        <f>Table2[[#This Row],[Methods]]/Table2[[#This Row],[TOTAL]]</f>
        <v>0.375</v>
      </c>
      <c r="Z119">
        <f>Table2[[#This Row],[Results]]/Table2[[#This Row],[TOTAL]]</f>
        <v>0.25</v>
      </c>
      <c r="AA119">
        <f>Table2[[#This Row],[Supplementary material]]/Table2[[#This Row],[TOTAL]]</f>
        <v>0.375</v>
      </c>
      <c r="AB119">
        <f>Table2[[#This Row],[Title]]/Table2[[#This Row],[TOTAL]]</f>
        <v>0</v>
      </c>
      <c r="AC119" s="2">
        <f>SUM(Table24[[#This Row],[Abstract]:[Title]])</f>
        <v>1</v>
      </c>
    </row>
    <row r="120" spans="1:29" x14ac:dyDescent="0.2">
      <c r="A120" t="s">
        <v>4438</v>
      </c>
      <c r="B120">
        <v>0</v>
      </c>
      <c r="C120">
        <v>0</v>
      </c>
      <c r="D120">
        <v>0</v>
      </c>
      <c r="E120">
        <v>0</v>
      </c>
      <c r="F120">
        <v>0</v>
      </c>
      <c r="G120">
        <v>0</v>
      </c>
      <c r="H120">
        <v>5</v>
      </c>
      <c r="I120">
        <v>0</v>
      </c>
      <c r="J120">
        <v>0</v>
      </c>
      <c r="K120">
        <v>0</v>
      </c>
      <c r="L120">
        <v>0</v>
      </c>
      <c r="M120">
        <v>0</v>
      </c>
      <c r="N120" s="2">
        <f>SUM(Table2[[#This Row],[Abstract]:[Title]])</f>
        <v>5</v>
      </c>
      <c r="P120" t="s">
        <v>4438</v>
      </c>
      <c r="Q120">
        <f>Table2[[#This Row],[Abstract]]/Table2[[#This Row],[TOTAL]]</f>
        <v>0</v>
      </c>
      <c r="R120">
        <f>Table2[[#This Row],[Acknowledgments]]/Table2[[#This Row],[TOTAL]]</f>
        <v>0</v>
      </c>
      <c r="S120">
        <f>Table2[[#This Row],[Article]]/Table2[[#This Row],[TOTAL]]</f>
        <v>0</v>
      </c>
      <c r="T120">
        <f>Table2[[#This Row],[Case study]]/Table2[[#This Row],[TOTAL]]</f>
        <v>0</v>
      </c>
      <c r="U120">
        <f>Table2[[#This Row],[Conclusion]]/Table2[[#This Row],[TOTAL]]</f>
        <v>0</v>
      </c>
      <c r="V120">
        <f>Table2[[#This Row],[Discussion]]/Table2[[#This Row],[TOTAL]]</f>
        <v>0</v>
      </c>
      <c r="W120">
        <f>Table2[[#This Row],[Figure]]/Table2[[#This Row],[TOTAL]]</f>
        <v>1</v>
      </c>
      <c r="X120">
        <f>Table2[[#This Row],[Introduction]]/Table2[[#This Row],[TOTAL]]</f>
        <v>0</v>
      </c>
      <c r="Y120">
        <f>Table2[[#This Row],[Methods]]/Table2[[#This Row],[TOTAL]]</f>
        <v>0</v>
      </c>
      <c r="Z120">
        <f>Table2[[#This Row],[Results]]/Table2[[#This Row],[TOTAL]]</f>
        <v>0</v>
      </c>
      <c r="AA120">
        <f>Table2[[#This Row],[Supplementary material]]/Table2[[#This Row],[TOTAL]]</f>
        <v>0</v>
      </c>
      <c r="AB120">
        <f>Table2[[#This Row],[Title]]/Table2[[#This Row],[TOTAL]]</f>
        <v>0</v>
      </c>
      <c r="AC120" s="2">
        <f>SUM(Table24[[#This Row],[Abstract]:[Title]])</f>
        <v>1</v>
      </c>
    </row>
    <row r="121" spans="1:29" x14ac:dyDescent="0.2">
      <c r="A121" t="s">
        <v>8243</v>
      </c>
      <c r="B121">
        <v>0</v>
      </c>
      <c r="C121">
        <v>0</v>
      </c>
      <c r="D121">
        <v>2</v>
      </c>
      <c r="E121">
        <v>0</v>
      </c>
      <c r="F121">
        <v>0</v>
      </c>
      <c r="G121">
        <v>0</v>
      </c>
      <c r="H121">
        <v>0</v>
      </c>
      <c r="I121">
        <v>0</v>
      </c>
      <c r="J121">
        <v>0</v>
      </c>
      <c r="K121">
        <v>0</v>
      </c>
      <c r="L121">
        <v>0</v>
      </c>
      <c r="M121">
        <v>0</v>
      </c>
      <c r="N121" s="2">
        <f>SUM(Table2[[#This Row],[Abstract]:[Title]])</f>
        <v>2</v>
      </c>
      <c r="P121" t="s">
        <v>8243</v>
      </c>
      <c r="Q121">
        <f>Table2[[#This Row],[Abstract]]/Table2[[#This Row],[TOTAL]]</f>
        <v>0</v>
      </c>
      <c r="R121">
        <f>Table2[[#This Row],[Acknowledgments]]/Table2[[#This Row],[TOTAL]]</f>
        <v>0</v>
      </c>
      <c r="S121">
        <f>Table2[[#This Row],[Article]]/Table2[[#This Row],[TOTAL]]</f>
        <v>1</v>
      </c>
      <c r="T121">
        <f>Table2[[#This Row],[Case study]]/Table2[[#This Row],[TOTAL]]</f>
        <v>0</v>
      </c>
      <c r="U121">
        <f>Table2[[#This Row],[Conclusion]]/Table2[[#This Row],[TOTAL]]</f>
        <v>0</v>
      </c>
      <c r="V121">
        <f>Table2[[#This Row],[Discussion]]/Table2[[#This Row],[TOTAL]]</f>
        <v>0</v>
      </c>
      <c r="W121">
        <f>Table2[[#This Row],[Figure]]/Table2[[#This Row],[TOTAL]]</f>
        <v>0</v>
      </c>
      <c r="X121">
        <f>Table2[[#This Row],[Introduction]]/Table2[[#This Row],[TOTAL]]</f>
        <v>0</v>
      </c>
      <c r="Y121">
        <f>Table2[[#This Row],[Methods]]/Table2[[#This Row],[TOTAL]]</f>
        <v>0</v>
      </c>
      <c r="Z121">
        <f>Table2[[#This Row],[Results]]/Table2[[#This Row],[TOTAL]]</f>
        <v>0</v>
      </c>
      <c r="AA121">
        <f>Table2[[#This Row],[Supplementary material]]/Table2[[#This Row],[TOTAL]]</f>
        <v>0</v>
      </c>
      <c r="AB121">
        <f>Table2[[#This Row],[Title]]/Table2[[#This Row],[TOTAL]]</f>
        <v>0</v>
      </c>
      <c r="AC121" s="2">
        <f>SUM(Table24[[#This Row],[Abstract]:[Title]])</f>
        <v>1</v>
      </c>
    </row>
    <row r="122" spans="1:29" x14ac:dyDescent="0.2">
      <c r="A122" t="s">
        <v>3571</v>
      </c>
      <c r="B122">
        <v>0</v>
      </c>
      <c r="C122">
        <v>0</v>
      </c>
      <c r="D122">
        <v>1</v>
      </c>
      <c r="E122">
        <v>0</v>
      </c>
      <c r="F122">
        <v>0</v>
      </c>
      <c r="G122">
        <v>0</v>
      </c>
      <c r="H122">
        <v>0</v>
      </c>
      <c r="I122">
        <v>0</v>
      </c>
      <c r="J122">
        <v>0</v>
      </c>
      <c r="K122">
        <v>0</v>
      </c>
      <c r="L122">
        <v>0</v>
      </c>
      <c r="M122">
        <v>0</v>
      </c>
      <c r="N122" s="2">
        <f>SUM(Table2[[#This Row],[Abstract]:[Title]])</f>
        <v>1</v>
      </c>
      <c r="P122" t="s">
        <v>3571</v>
      </c>
      <c r="Q122">
        <f>Table2[[#This Row],[Abstract]]/Table2[[#This Row],[TOTAL]]</f>
        <v>0</v>
      </c>
      <c r="R122">
        <f>Table2[[#This Row],[Acknowledgments]]/Table2[[#This Row],[TOTAL]]</f>
        <v>0</v>
      </c>
      <c r="S122">
        <f>Table2[[#This Row],[Article]]/Table2[[#This Row],[TOTAL]]</f>
        <v>1</v>
      </c>
      <c r="T122">
        <f>Table2[[#This Row],[Case study]]/Table2[[#This Row],[TOTAL]]</f>
        <v>0</v>
      </c>
      <c r="U122">
        <f>Table2[[#This Row],[Conclusion]]/Table2[[#This Row],[TOTAL]]</f>
        <v>0</v>
      </c>
      <c r="V122">
        <f>Table2[[#This Row],[Discussion]]/Table2[[#This Row],[TOTAL]]</f>
        <v>0</v>
      </c>
      <c r="W122">
        <f>Table2[[#This Row],[Figure]]/Table2[[#This Row],[TOTAL]]</f>
        <v>0</v>
      </c>
      <c r="X122">
        <f>Table2[[#This Row],[Introduction]]/Table2[[#This Row],[TOTAL]]</f>
        <v>0</v>
      </c>
      <c r="Y122">
        <f>Table2[[#This Row],[Methods]]/Table2[[#This Row],[TOTAL]]</f>
        <v>0</v>
      </c>
      <c r="Z122">
        <f>Table2[[#This Row],[Results]]/Table2[[#This Row],[TOTAL]]</f>
        <v>0</v>
      </c>
      <c r="AA122">
        <f>Table2[[#This Row],[Supplementary material]]/Table2[[#This Row],[TOTAL]]</f>
        <v>0</v>
      </c>
      <c r="AB122">
        <f>Table2[[#This Row],[Title]]/Table2[[#This Row],[TOTAL]]</f>
        <v>0</v>
      </c>
      <c r="AC122" s="2">
        <f>SUM(Table24[[#This Row],[Abstract]:[Title]])</f>
        <v>1</v>
      </c>
    </row>
    <row r="123" spans="1:29" x14ac:dyDescent="0.2">
      <c r="A123" t="s">
        <v>2108</v>
      </c>
      <c r="B123">
        <v>0</v>
      </c>
      <c r="C123">
        <v>0</v>
      </c>
      <c r="D123">
        <v>0</v>
      </c>
      <c r="E123">
        <v>0</v>
      </c>
      <c r="F123">
        <v>0</v>
      </c>
      <c r="G123">
        <v>0</v>
      </c>
      <c r="H123">
        <v>0</v>
      </c>
      <c r="I123">
        <v>0</v>
      </c>
      <c r="J123">
        <v>1</v>
      </c>
      <c r="K123">
        <v>2</v>
      </c>
      <c r="L123">
        <v>0</v>
      </c>
      <c r="M123">
        <v>0</v>
      </c>
      <c r="N123" s="2">
        <f>SUM(Table2[[#This Row],[Abstract]:[Title]])</f>
        <v>3</v>
      </c>
      <c r="P123" t="s">
        <v>2108</v>
      </c>
      <c r="Q123">
        <f>Table2[[#This Row],[Abstract]]/Table2[[#This Row],[TOTAL]]</f>
        <v>0</v>
      </c>
      <c r="R123">
        <f>Table2[[#This Row],[Acknowledgments]]/Table2[[#This Row],[TOTAL]]</f>
        <v>0</v>
      </c>
      <c r="S123">
        <f>Table2[[#This Row],[Article]]/Table2[[#This Row],[TOTAL]]</f>
        <v>0</v>
      </c>
      <c r="T123">
        <f>Table2[[#This Row],[Case study]]/Table2[[#This Row],[TOTAL]]</f>
        <v>0</v>
      </c>
      <c r="U123">
        <f>Table2[[#This Row],[Conclusion]]/Table2[[#This Row],[TOTAL]]</f>
        <v>0</v>
      </c>
      <c r="V123">
        <f>Table2[[#This Row],[Discussion]]/Table2[[#This Row],[TOTAL]]</f>
        <v>0</v>
      </c>
      <c r="W123">
        <f>Table2[[#This Row],[Figure]]/Table2[[#This Row],[TOTAL]]</f>
        <v>0</v>
      </c>
      <c r="X123">
        <f>Table2[[#This Row],[Introduction]]/Table2[[#This Row],[TOTAL]]</f>
        <v>0</v>
      </c>
      <c r="Y123">
        <f>Table2[[#This Row],[Methods]]/Table2[[#This Row],[TOTAL]]</f>
        <v>0.33333333333333331</v>
      </c>
      <c r="Z123">
        <f>Table2[[#This Row],[Results]]/Table2[[#This Row],[TOTAL]]</f>
        <v>0.66666666666666663</v>
      </c>
      <c r="AA123">
        <f>Table2[[#This Row],[Supplementary material]]/Table2[[#This Row],[TOTAL]]</f>
        <v>0</v>
      </c>
      <c r="AB123">
        <f>Table2[[#This Row],[Title]]/Table2[[#This Row],[TOTAL]]</f>
        <v>0</v>
      </c>
      <c r="AC123" s="2">
        <f>SUM(Table24[[#This Row],[Abstract]:[Title]])</f>
        <v>1</v>
      </c>
    </row>
    <row r="124" spans="1:29" x14ac:dyDescent="0.2">
      <c r="A124" t="s">
        <v>1366</v>
      </c>
      <c r="B124">
        <v>0</v>
      </c>
      <c r="C124">
        <v>0</v>
      </c>
      <c r="D124">
        <v>0</v>
      </c>
      <c r="E124">
        <v>0</v>
      </c>
      <c r="F124">
        <v>0</v>
      </c>
      <c r="G124">
        <v>0</v>
      </c>
      <c r="H124">
        <v>0</v>
      </c>
      <c r="I124">
        <v>0</v>
      </c>
      <c r="J124">
        <v>1</v>
      </c>
      <c r="K124">
        <v>0</v>
      </c>
      <c r="L124">
        <v>0</v>
      </c>
      <c r="M124">
        <v>0</v>
      </c>
      <c r="N124" s="2">
        <f>SUM(Table2[[#This Row],[Abstract]:[Title]])</f>
        <v>1</v>
      </c>
      <c r="P124" t="s">
        <v>1366</v>
      </c>
      <c r="Q124">
        <f>Table2[[#This Row],[Abstract]]/Table2[[#This Row],[TOTAL]]</f>
        <v>0</v>
      </c>
      <c r="R124">
        <f>Table2[[#This Row],[Acknowledgments]]/Table2[[#This Row],[TOTAL]]</f>
        <v>0</v>
      </c>
      <c r="S124">
        <f>Table2[[#This Row],[Article]]/Table2[[#This Row],[TOTAL]]</f>
        <v>0</v>
      </c>
      <c r="T124">
        <f>Table2[[#This Row],[Case study]]/Table2[[#This Row],[TOTAL]]</f>
        <v>0</v>
      </c>
      <c r="U124">
        <f>Table2[[#This Row],[Conclusion]]/Table2[[#This Row],[TOTAL]]</f>
        <v>0</v>
      </c>
      <c r="V124">
        <f>Table2[[#This Row],[Discussion]]/Table2[[#This Row],[TOTAL]]</f>
        <v>0</v>
      </c>
      <c r="W124">
        <f>Table2[[#This Row],[Figure]]/Table2[[#This Row],[TOTAL]]</f>
        <v>0</v>
      </c>
      <c r="X124">
        <f>Table2[[#This Row],[Introduction]]/Table2[[#This Row],[TOTAL]]</f>
        <v>0</v>
      </c>
      <c r="Y124">
        <f>Table2[[#This Row],[Methods]]/Table2[[#This Row],[TOTAL]]</f>
        <v>1</v>
      </c>
      <c r="Z124">
        <f>Table2[[#This Row],[Results]]/Table2[[#This Row],[TOTAL]]</f>
        <v>0</v>
      </c>
      <c r="AA124">
        <f>Table2[[#This Row],[Supplementary material]]/Table2[[#This Row],[TOTAL]]</f>
        <v>0</v>
      </c>
      <c r="AB124">
        <f>Table2[[#This Row],[Title]]/Table2[[#This Row],[TOTAL]]</f>
        <v>0</v>
      </c>
      <c r="AC124" s="2">
        <f>SUM(Table24[[#This Row],[Abstract]:[Title]])</f>
        <v>1</v>
      </c>
    </row>
    <row r="125" spans="1:29" x14ac:dyDescent="0.2">
      <c r="A125" t="s">
        <v>6111</v>
      </c>
      <c r="B125">
        <v>0</v>
      </c>
      <c r="C125">
        <v>0</v>
      </c>
      <c r="D125">
        <v>0</v>
      </c>
      <c r="E125">
        <v>0</v>
      </c>
      <c r="F125">
        <v>0</v>
      </c>
      <c r="G125">
        <v>0</v>
      </c>
      <c r="H125">
        <v>0</v>
      </c>
      <c r="I125">
        <v>0</v>
      </c>
      <c r="J125">
        <v>1</v>
      </c>
      <c r="K125">
        <v>0</v>
      </c>
      <c r="L125">
        <v>0</v>
      </c>
      <c r="M125">
        <v>0</v>
      </c>
      <c r="N125" s="2">
        <f>SUM(Table2[[#This Row],[Abstract]:[Title]])</f>
        <v>1</v>
      </c>
      <c r="P125" t="s">
        <v>6111</v>
      </c>
      <c r="Q125">
        <f>Table2[[#This Row],[Abstract]]/Table2[[#This Row],[TOTAL]]</f>
        <v>0</v>
      </c>
      <c r="R125">
        <f>Table2[[#This Row],[Acknowledgments]]/Table2[[#This Row],[TOTAL]]</f>
        <v>0</v>
      </c>
      <c r="S125">
        <f>Table2[[#This Row],[Article]]/Table2[[#This Row],[TOTAL]]</f>
        <v>0</v>
      </c>
      <c r="T125">
        <f>Table2[[#This Row],[Case study]]/Table2[[#This Row],[TOTAL]]</f>
        <v>0</v>
      </c>
      <c r="U125">
        <f>Table2[[#This Row],[Conclusion]]/Table2[[#This Row],[TOTAL]]</f>
        <v>0</v>
      </c>
      <c r="V125">
        <f>Table2[[#This Row],[Discussion]]/Table2[[#This Row],[TOTAL]]</f>
        <v>0</v>
      </c>
      <c r="W125">
        <f>Table2[[#This Row],[Figure]]/Table2[[#This Row],[TOTAL]]</f>
        <v>0</v>
      </c>
      <c r="X125">
        <f>Table2[[#This Row],[Introduction]]/Table2[[#This Row],[TOTAL]]</f>
        <v>0</v>
      </c>
      <c r="Y125">
        <f>Table2[[#This Row],[Methods]]/Table2[[#This Row],[TOTAL]]</f>
        <v>1</v>
      </c>
      <c r="Z125">
        <f>Table2[[#This Row],[Results]]/Table2[[#This Row],[TOTAL]]</f>
        <v>0</v>
      </c>
      <c r="AA125">
        <f>Table2[[#This Row],[Supplementary material]]/Table2[[#This Row],[TOTAL]]</f>
        <v>0</v>
      </c>
      <c r="AB125">
        <f>Table2[[#This Row],[Title]]/Table2[[#This Row],[TOTAL]]</f>
        <v>0</v>
      </c>
      <c r="AC125" s="2">
        <f>SUM(Table24[[#This Row],[Abstract]:[Title]])</f>
        <v>1</v>
      </c>
    </row>
    <row r="126" spans="1:29" x14ac:dyDescent="0.2">
      <c r="A126" t="s">
        <v>7466</v>
      </c>
      <c r="B126">
        <v>0</v>
      </c>
      <c r="C126">
        <v>0</v>
      </c>
      <c r="D126">
        <v>0</v>
      </c>
      <c r="E126">
        <v>0</v>
      </c>
      <c r="F126">
        <v>0</v>
      </c>
      <c r="G126">
        <v>2</v>
      </c>
      <c r="H126">
        <v>0</v>
      </c>
      <c r="I126">
        <v>0</v>
      </c>
      <c r="J126">
        <v>0</v>
      </c>
      <c r="K126">
        <v>1</v>
      </c>
      <c r="L126">
        <v>0</v>
      </c>
      <c r="M126">
        <v>0</v>
      </c>
      <c r="N126" s="2">
        <f>SUM(Table2[[#This Row],[Abstract]:[Title]])</f>
        <v>3</v>
      </c>
      <c r="P126" t="s">
        <v>7466</v>
      </c>
      <c r="Q126">
        <f>Table2[[#This Row],[Abstract]]/Table2[[#This Row],[TOTAL]]</f>
        <v>0</v>
      </c>
      <c r="R126">
        <f>Table2[[#This Row],[Acknowledgments]]/Table2[[#This Row],[TOTAL]]</f>
        <v>0</v>
      </c>
      <c r="S126">
        <f>Table2[[#This Row],[Article]]/Table2[[#This Row],[TOTAL]]</f>
        <v>0</v>
      </c>
      <c r="T126">
        <f>Table2[[#This Row],[Case study]]/Table2[[#This Row],[TOTAL]]</f>
        <v>0</v>
      </c>
      <c r="U126">
        <f>Table2[[#This Row],[Conclusion]]/Table2[[#This Row],[TOTAL]]</f>
        <v>0</v>
      </c>
      <c r="V126">
        <f>Table2[[#This Row],[Discussion]]/Table2[[#This Row],[TOTAL]]</f>
        <v>0.66666666666666663</v>
      </c>
      <c r="W126">
        <f>Table2[[#This Row],[Figure]]/Table2[[#This Row],[TOTAL]]</f>
        <v>0</v>
      </c>
      <c r="X126">
        <f>Table2[[#This Row],[Introduction]]/Table2[[#This Row],[TOTAL]]</f>
        <v>0</v>
      </c>
      <c r="Y126">
        <f>Table2[[#This Row],[Methods]]/Table2[[#This Row],[TOTAL]]</f>
        <v>0</v>
      </c>
      <c r="Z126">
        <f>Table2[[#This Row],[Results]]/Table2[[#This Row],[TOTAL]]</f>
        <v>0.33333333333333331</v>
      </c>
      <c r="AA126">
        <f>Table2[[#This Row],[Supplementary material]]/Table2[[#This Row],[TOTAL]]</f>
        <v>0</v>
      </c>
      <c r="AB126">
        <f>Table2[[#This Row],[Title]]/Table2[[#This Row],[TOTAL]]</f>
        <v>0</v>
      </c>
      <c r="AC126" s="2">
        <f>SUM(Table24[[#This Row],[Abstract]:[Title]])</f>
        <v>1</v>
      </c>
    </row>
    <row r="127" spans="1:29" x14ac:dyDescent="0.2">
      <c r="A127" t="s">
        <v>3128</v>
      </c>
      <c r="B127">
        <v>0</v>
      </c>
      <c r="C127">
        <v>0</v>
      </c>
      <c r="D127">
        <v>0</v>
      </c>
      <c r="E127">
        <v>0</v>
      </c>
      <c r="F127">
        <v>0</v>
      </c>
      <c r="G127">
        <v>0</v>
      </c>
      <c r="H127">
        <v>0</v>
      </c>
      <c r="I127">
        <v>0</v>
      </c>
      <c r="J127">
        <v>1</v>
      </c>
      <c r="K127">
        <v>0</v>
      </c>
      <c r="L127">
        <v>0</v>
      </c>
      <c r="M127">
        <v>0</v>
      </c>
      <c r="N127" s="2">
        <f>SUM(Table2[[#This Row],[Abstract]:[Title]])</f>
        <v>1</v>
      </c>
      <c r="P127" t="s">
        <v>3128</v>
      </c>
      <c r="Q127">
        <f>Table2[[#This Row],[Abstract]]/Table2[[#This Row],[TOTAL]]</f>
        <v>0</v>
      </c>
      <c r="R127">
        <f>Table2[[#This Row],[Acknowledgments]]/Table2[[#This Row],[TOTAL]]</f>
        <v>0</v>
      </c>
      <c r="S127">
        <f>Table2[[#This Row],[Article]]/Table2[[#This Row],[TOTAL]]</f>
        <v>0</v>
      </c>
      <c r="T127">
        <f>Table2[[#This Row],[Case study]]/Table2[[#This Row],[TOTAL]]</f>
        <v>0</v>
      </c>
      <c r="U127">
        <f>Table2[[#This Row],[Conclusion]]/Table2[[#This Row],[TOTAL]]</f>
        <v>0</v>
      </c>
      <c r="V127">
        <f>Table2[[#This Row],[Discussion]]/Table2[[#This Row],[TOTAL]]</f>
        <v>0</v>
      </c>
      <c r="W127">
        <f>Table2[[#This Row],[Figure]]/Table2[[#This Row],[TOTAL]]</f>
        <v>0</v>
      </c>
      <c r="X127">
        <f>Table2[[#This Row],[Introduction]]/Table2[[#This Row],[TOTAL]]</f>
        <v>0</v>
      </c>
      <c r="Y127">
        <f>Table2[[#This Row],[Methods]]/Table2[[#This Row],[TOTAL]]</f>
        <v>1</v>
      </c>
      <c r="Z127">
        <f>Table2[[#This Row],[Results]]/Table2[[#This Row],[TOTAL]]</f>
        <v>0</v>
      </c>
      <c r="AA127">
        <f>Table2[[#This Row],[Supplementary material]]/Table2[[#This Row],[TOTAL]]</f>
        <v>0</v>
      </c>
      <c r="AB127">
        <f>Table2[[#This Row],[Title]]/Table2[[#This Row],[TOTAL]]</f>
        <v>0</v>
      </c>
      <c r="AC127" s="2">
        <f>SUM(Table24[[#This Row],[Abstract]:[Title]])</f>
        <v>1</v>
      </c>
    </row>
    <row r="128" spans="1:29" x14ac:dyDescent="0.2">
      <c r="A128" t="s">
        <v>3301</v>
      </c>
      <c r="B128">
        <v>0</v>
      </c>
      <c r="C128">
        <v>0</v>
      </c>
      <c r="D128">
        <v>0</v>
      </c>
      <c r="E128">
        <v>0</v>
      </c>
      <c r="F128">
        <v>0</v>
      </c>
      <c r="G128">
        <v>0</v>
      </c>
      <c r="H128">
        <v>0</v>
      </c>
      <c r="I128">
        <v>0</v>
      </c>
      <c r="J128">
        <v>2</v>
      </c>
      <c r="K128">
        <v>0</v>
      </c>
      <c r="L128">
        <v>0</v>
      </c>
      <c r="M128">
        <v>0</v>
      </c>
      <c r="N128" s="2">
        <f>SUM(Table2[[#This Row],[Abstract]:[Title]])</f>
        <v>2</v>
      </c>
      <c r="P128" t="s">
        <v>3301</v>
      </c>
      <c r="Q128">
        <f>Table2[[#This Row],[Abstract]]/Table2[[#This Row],[TOTAL]]</f>
        <v>0</v>
      </c>
      <c r="R128">
        <f>Table2[[#This Row],[Acknowledgments]]/Table2[[#This Row],[TOTAL]]</f>
        <v>0</v>
      </c>
      <c r="S128">
        <f>Table2[[#This Row],[Article]]/Table2[[#This Row],[TOTAL]]</f>
        <v>0</v>
      </c>
      <c r="T128">
        <f>Table2[[#This Row],[Case study]]/Table2[[#This Row],[TOTAL]]</f>
        <v>0</v>
      </c>
      <c r="U128">
        <f>Table2[[#This Row],[Conclusion]]/Table2[[#This Row],[TOTAL]]</f>
        <v>0</v>
      </c>
      <c r="V128">
        <f>Table2[[#This Row],[Discussion]]/Table2[[#This Row],[TOTAL]]</f>
        <v>0</v>
      </c>
      <c r="W128">
        <f>Table2[[#This Row],[Figure]]/Table2[[#This Row],[TOTAL]]</f>
        <v>0</v>
      </c>
      <c r="X128">
        <f>Table2[[#This Row],[Introduction]]/Table2[[#This Row],[TOTAL]]</f>
        <v>0</v>
      </c>
      <c r="Y128">
        <f>Table2[[#This Row],[Methods]]/Table2[[#This Row],[TOTAL]]</f>
        <v>1</v>
      </c>
      <c r="Z128">
        <f>Table2[[#This Row],[Results]]/Table2[[#This Row],[TOTAL]]</f>
        <v>0</v>
      </c>
      <c r="AA128">
        <f>Table2[[#This Row],[Supplementary material]]/Table2[[#This Row],[TOTAL]]</f>
        <v>0</v>
      </c>
      <c r="AB128">
        <f>Table2[[#This Row],[Title]]/Table2[[#This Row],[TOTAL]]</f>
        <v>0</v>
      </c>
      <c r="AC128" s="2">
        <f>SUM(Table24[[#This Row],[Abstract]:[Title]])</f>
        <v>1</v>
      </c>
    </row>
    <row r="129" spans="1:29" x14ac:dyDescent="0.2">
      <c r="A129" t="s">
        <v>5385</v>
      </c>
      <c r="B129">
        <v>0</v>
      </c>
      <c r="C129">
        <v>0</v>
      </c>
      <c r="D129">
        <v>0</v>
      </c>
      <c r="E129">
        <v>0</v>
      </c>
      <c r="F129">
        <v>0</v>
      </c>
      <c r="G129">
        <v>0</v>
      </c>
      <c r="H129">
        <v>0</v>
      </c>
      <c r="I129">
        <v>0</v>
      </c>
      <c r="J129">
        <v>1</v>
      </c>
      <c r="K129">
        <v>0</v>
      </c>
      <c r="L129">
        <v>0</v>
      </c>
      <c r="M129">
        <v>0</v>
      </c>
      <c r="N129" s="2">
        <f>SUM(Table2[[#This Row],[Abstract]:[Title]])</f>
        <v>1</v>
      </c>
      <c r="P129" t="s">
        <v>5385</v>
      </c>
      <c r="Q129">
        <f>Table2[[#This Row],[Abstract]]/Table2[[#This Row],[TOTAL]]</f>
        <v>0</v>
      </c>
      <c r="R129">
        <f>Table2[[#This Row],[Acknowledgments]]/Table2[[#This Row],[TOTAL]]</f>
        <v>0</v>
      </c>
      <c r="S129">
        <f>Table2[[#This Row],[Article]]/Table2[[#This Row],[TOTAL]]</f>
        <v>0</v>
      </c>
      <c r="T129">
        <f>Table2[[#This Row],[Case study]]/Table2[[#This Row],[TOTAL]]</f>
        <v>0</v>
      </c>
      <c r="U129">
        <f>Table2[[#This Row],[Conclusion]]/Table2[[#This Row],[TOTAL]]</f>
        <v>0</v>
      </c>
      <c r="V129">
        <f>Table2[[#This Row],[Discussion]]/Table2[[#This Row],[TOTAL]]</f>
        <v>0</v>
      </c>
      <c r="W129">
        <f>Table2[[#This Row],[Figure]]/Table2[[#This Row],[TOTAL]]</f>
        <v>0</v>
      </c>
      <c r="X129">
        <f>Table2[[#This Row],[Introduction]]/Table2[[#This Row],[TOTAL]]</f>
        <v>0</v>
      </c>
      <c r="Y129">
        <f>Table2[[#This Row],[Methods]]/Table2[[#This Row],[TOTAL]]</f>
        <v>1</v>
      </c>
      <c r="Z129">
        <f>Table2[[#This Row],[Results]]/Table2[[#This Row],[TOTAL]]</f>
        <v>0</v>
      </c>
      <c r="AA129">
        <f>Table2[[#This Row],[Supplementary material]]/Table2[[#This Row],[TOTAL]]</f>
        <v>0</v>
      </c>
      <c r="AB129">
        <f>Table2[[#This Row],[Title]]/Table2[[#This Row],[TOTAL]]</f>
        <v>0</v>
      </c>
      <c r="AC129" s="2">
        <f>SUM(Table24[[#This Row],[Abstract]:[Title]])</f>
        <v>1</v>
      </c>
    </row>
    <row r="130" spans="1:29" x14ac:dyDescent="0.2">
      <c r="A130" t="s">
        <v>6064</v>
      </c>
      <c r="B130">
        <v>0</v>
      </c>
      <c r="C130">
        <v>0</v>
      </c>
      <c r="D130">
        <v>0</v>
      </c>
      <c r="E130">
        <v>0</v>
      </c>
      <c r="F130">
        <v>0</v>
      </c>
      <c r="G130">
        <v>0</v>
      </c>
      <c r="H130">
        <v>0</v>
      </c>
      <c r="I130">
        <v>0</v>
      </c>
      <c r="J130">
        <v>1</v>
      </c>
      <c r="K130">
        <v>0</v>
      </c>
      <c r="L130">
        <v>0</v>
      </c>
      <c r="M130">
        <v>0</v>
      </c>
      <c r="N130" s="2">
        <f>SUM(Table2[[#This Row],[Abstract]:[Title]])</f>
        <v>1</v>
      </c>
      <c r="P130" t="s">
        <v>6064</v>
      </c>
      <c r="Q130">
        <f>Table2[[#This Row],[Abstract]]/Table2[[#This Row],[TOTAL]]</f>
        <v>0</v>
      </c>
      <c r="R130">
        <f>Table2[[#This Row],[Acknowledgments]]/Table2[[#This Row],[TOTAL]]</f>
        <v>0</v>
      </c>
      <c r="S130">
        <f>Table2[[#This Row],[Article]]/Table2[[#This Row],[TOTAL]]</f>
        <v>0</v>
      </c>
      <c r="T130">
        <f>Table2[[#This Row],[Case study]]/Table2[[#This Row],[TOTAL]]</f>
        <v>0</v>
      </c>
      <c r="U130">
        <f>Table2[[#This Row],[Conclusion]]/Table2[[#This Row],[TOTAL]]</f>
        <v>0</v>
      </c>
      <c r="V130">
        <f>Table2[[#This Row],[Discussion]]/Table2[[#This Row],[TOTAL]]</f>
        <v>0</v>
      </c>
      <c r="W130">
        <f>Table2[[#This Row],[Figure]]/Table2[[#This Row],[TOTAL]]</f>
        <v>0</v>
      </c>
      <c r="X130">
        <f>Table2[[#This Row],[Introduction]]/Table2[[#This Row],[TOTAL]]</f>
        <v>0</v>
      </c>
      <c r="Y130">
        <f>Table2[[#This Row],[Methods]]/Table2[[#This Row],[TOTAL]]</f>
        <v>1</v>
      </c>
      <c r="Z130">
        <f>Table2[[#This Row],[Results]]/Table2[[#This Row],[TOTAL]]</f>
        <v>0</v>
      </c>
      <c r="AA130">
        <f>Table2[[#This Row],[Supplementary material]]/Table2[[#This Row],[TOTAL]]</f>
        <v>0</v>
      </c>
      <c r="AB130">
        <f>Table2[[#This Row],[Title]]/Table2[[#This Row],[TOTAL]]</f>
        <v>0</v>
      </c>
      <c r="AC130" s="2">
        <f>SUM(Table24[[#This Row],[Abstract]:[Title]])</f>
        <v>1</v>
      </c>
    </row>
    <row r="131" spans="1:29" x14ac:dyDescent="0.2">
      <c r="A131" t="s">
        <v>3376</v>
      </c>
      <c r="B131">
        <v>0</v>
      </c>
      <c r="C131">
        <v>0</v>
      </c>
      <c r="D131">
        <v>0</v>
      </c>
      <c r="E131">
        <v>0</v>
      </c>
      <c r="F131">
        <v>0</v>
      </c>
      <c r="G131">
        <v>0</v>
      </c>
      <c r="H131">
        <v>0</v>
      </c>
      <c r="I131">
        <v>0</v>
      </c>
      <c r="J131">
        <v>1</v>
      </c>
      <c r="K131">
        <v>0</v>
      </c>
      <c r="L131">
        <v>0</v>
      </c>
      <c r="M131">
        <v>0</v>
      </c>
      <c r="N131" s="2">
        <f>SUM(Table2[[#This Row],[Abstract]:[Title]])</f>
        <v>1</v>
      </c>
      <c r="P131" t="s">
        <v>3376</v>
      </c>
      <c r="Q131">
        <f>Table2[[#This Row],[Abstract]]/Table2[[#This Row],[TOTAL]]</f>
        <v>0</v>
      </c>
      <c r="R131">
        <f>Table2[[#This Row],[Acknowledgments]]/Table2[[#This Row],[TOTAL]]</f>
        <v>0</v>
      </c>
      <c r="S131">
        <f>Table2[[#This Row],[Article]]/Table2[[#This Row],[TOTAL]]</f>
        <v>0</v>
      </c>
      <c r="T131">
        <f>Table2[[#This Row],[Case study]]/Table2[[#This Row],[TOTAL]]</f>
        <v>0</v>
      </c>
      <c r="U131">
        <f>Table2[[#This Row],[Conclusion]]/Table2[[#This Row],[TOTAL]]</f>
        <v>0</v>
      </c>
      <c r="V131">
        <f>Table2[[#This Row],[Discussion]]/Table2[[#This Row],[TOTAL]]</f>
        <v>0</v>
      </c>
      <c r="W131">
        <f>Table2[[#This Row],[Figure]]/Table2[[#This Row],[TOTAL]]</f>
        <v>0</v>
      </c>
      <c r="X131">
        <f>Table2[[#This Row],[Introduction]]/Table2[[#This Row],[TOTAL]]</f>
        <v>0</v>
      </c>
      <c r="Y131">
        <f>Table2[[#This Row],[Methods]]/Table2[[#This Row],[TOTAL]]</f>
        <v>1</v>
      </c>
      <c r="Z131">
        <f>Table2[[#This Row],[Results]]/Table2[[#This Row],[TOTAL]]</f>
        <v>0</v>
      </c>
      <c r="AA131">
        <f>Table2[[#This Row],[Supplementary material]]/Table2[[#This Row],[TOTAL]]</f>
        <v>0</v>
      </c>
      <c r="AB131">
        <f>Table2[[#This Row],[Title]]/Table2[[#This Row],[TOTAL]]</f>
        <v>0</v>
      </c>
      <c r="AC131" s="2">
        <f>SUM(Table24[[#This Row],[Abstract]:[Title]])</f>
        <v>1</v>
      </c>
    </row>
    <row r="132" spans="1:29" x14ac:dyDescent="0.2">
      <c r="A132" t="s">
        <v>2736</v>
      </c>
      <c r="B132">
        <v>0</v>
      </c>
      <c r="C132">
        <v>0</v>
      </c>
      <c r="D132">
        <v>0</v>
      </c>
      <c r="E132">
        <v>0</v>
      </c>
      <c r="F132">
        <v>0</v>
      </c>
      <c r="G132">
        <v>0</v>
      </c>
      <c r="H132">
        <v>0</v>
      </c>
      <c r="I132">
        <v>0</v>
      </c>
      <c r="J132">
        <v>1</v>
      </c>
      <c r="K132">
        <v>3</v>
      </c>
      <c r="L132">
        <v>1</v>
      </c>
      <c r="M132">
        <v>0</v>
      </c>
      <c r="N132" s="2">
        <f>SUM(Table2[[#This Row],[Abstract]:[Title]])</f>
        <v>5</v>
      </c>
      <c r="P132" t="s">
        <v>2736</v>
      </c>
      <c r="Q132">
        <f>Table2[[#This Row],[Abstract]]/Table2[[#This Row],[TOTAL]]</f>
        <v>0</v>
      </c>
      <c r="R132">
        <f>Table2[[#This Row],[Acknowledgments]]/Table2[[#This Row],[TOTAL]]</f>
        <v>0</v>
      </c>
      <c r="S132">
        <f>Table2[[#This Row],[Article]]/Table2[[#This Row],[TOTAL]]</f>
        <v>0</v>
      </c>
      <c r="T132">
        <f>Table2[[#This Row],[Case study]]/Table2[[#This Row],[TOTAL]]</f>
        <v>0</v>
      </c>
      <c r="U132">
        <f>Table2[[#This Row],[Conclusion]]/Table2[[#This Row],[TOTAL]]</f>
        <v>0</v>
      </c>
      <c r="V132">
        <f>Table2[[#This Row],[Discussion]]/Table2[[#This Row],[TOTAL]]</f>
        <v>0</v>
      </c>
      <c r="W132">
        <f>Table2[[#This Row],[Figure]]/Table2[[#This Row],[TOTAL]]</f>
        <v>0</v>
      </c>
      <c r="X132">
        <f>Table2[[#This Row],[Introduction]]/Table2[[#This Row],[TOTAL]]</f>
        <v>0</v>
      </c>
      <c r="Y132">
        <f>Table2[[#This Row],[Methods]]/Table2[[#This Row],[TOTAL]]</f>
        <v>0.2</v>
      </c>
      <c r="Z132">
        <f>Table2[[#This Row],[Results]]/Table2[[#This Row],[TOTAL]]</f>
        <v>0.6</v>
      </c>
      <c r="AA132">
        <f>Table2[[#This Row],[Supplementary material]]/Table2[[#This Row],[TOTAL]]</f>
        <v>0.2</v>
      </c>
      <c r="AB132">
        <f>Table2[[#This Row],[Title]]/Table2[[#This Row],[TOTAL]]</f>
        <v>0</v>
      </c>
      <c r="AC132" s="2">
        <f>SUM(Table24[[#This Row],[Abstract]:[Title]])</f>
        <v>1</v>
      </c>
    </row>
    <row r="133" spans="1:29" x14ac:dyDescent="0.2">
      <c r="A133" t="s">
        <v>7243</v>
      </c>
      <c r="B133">
        <v>0</v>
      </c>
      <c r="C133">
        <v>0</v>
      </c>
      <c r="D133">
        <v>1</v>
      </c>
      <c r="E133">
        <v>0</v>
      </c>
      <c r="F133">
        <v>0</v>
      </c>
      <c r="G133">
        <v>0</v>
      </c>
      <c r="H133">
        <v>0</v>
      </c>
      <c r="I133">
        <v>0</v>
      </c>
      <c r="J133">
        <v>0</v>
      </c>
      <c r="K133">
        <v>0</v>
      </c>
      <c r="L133">
        <v>0</v>
      </c>
      <c r="M133">
        <v>0</v>
      </c>
      <c r="N133" s="2">
        <f>SUM(Table2[[#This Row],[Abstract]:[Title]])</f>
        <v>1</v>
      </c>
      <c r="P133" t="s">
        <v>7243</v>
      </c>
      <c r="Q133">
        <f>Table2[[#This Row],[Abstract]]/Table2[[#This Row],[TOTAL]]</f>
        <v>0</v>
      </c>
      <c r="R133">
        <f>Table2[[#This Row],[Acknowledgments]]/Table2[[#This Row],[TOTAL]]</f>
        <v>0</v>
      </c>
      <c r="S133">
        <f>Table2[[#This Row],[Article]]/Table2[[#This Row],[TOTAL]]</f>
        <v>1</v>
      </c>
      <c r="T133">
        <f>Table2[[#This Row],[Case study]]/Table2[[#This Row],[TOTAL]]</f>
        <v>0</v>
      </c>
      <c r="U133">
        <f>Table2[[#This Row],[Conclusion]]/Table2[[#This Row],[TOTAL]]</f>
        <v>0</v>
      </c>
      <c r="V133">
        <f>Table2[[#This Row],[Discussion]]/Table2[[#This Row],[TOTAL]]</f>
        <v>0</v>
      </c>
      <c r="W133">
        <f>Table2[[#This Row],[Figure]]/Table2[[#This Row],[TOTAL]]</f>
        <v>0</v>
      </c>
      <c r="X133">
        <f>Table2[[#This Row],[Introduction]]/Table2[[#This Row],[TOTAL]]</f>
        <v>0</v>
      </c>
      <c r="Y133">
        <f>Table2[[#This Row],[Methods]]/Table2[[#This Row],[TOTAL]]</f>
        <v>0</v>
      </c>
      <c r="Z133">
        <f>Table2[[#This Row],[Results]]/Table2[[#This Row],[TOTAL]]</f>
        <v>0</v>
      </c>
      <c r="AA133">
        <f>Table2[[#This Row],[Supplementary material]]/Table2[[#This Row],[TOTAL]]</f>
        <v>0</v>
      </c>
      <c r="AB133">
        <f>Table2[[#This Row],[Title]]/Table2[[#This Row],[TOTAL]]</f>
        <v>0</v>
      </c>
      <c r="AC133" s="2">
        <f>SUM(Table24[[#This Row],[Abstract]:[Title]])</f>
        <v>1</v>
      </c>
    </row>
    <row r="134" spans="1:29" x14ac:dyDescent="0.2">
      <c r="A134" t="s">
        <v>281</v>
      </c>
      <c r="B134">
        <v>0</v>
      </c>
      <c r="C134">
        <v>0</v>
      </c>
      <c r="D134">
        <v>0</v>
      </c>
      <c r="E134">
        <v>0</v>
      </c>
      <c r="F134">
        <v>0</v>
      </c>
      <c r="G134">
        <v>0</v>
      </c>
      <c r="H134">
        <v>0</v>
      </c>
      <c r="I134">
        <v>0</v>
      </c>
      <c r="J134">
        <v>2</v>
      </c>
      <c r="K134">
        <v>7</v>
      </c>
      <c r="L134">
        <v>0</v>
      </c>
      <c r="M134">
        <v>0</v>
      </c>
      <c r="N134" s="2">
        <f>SUM(Table2[[#This Row],[Abstract]:[Title]])</f>
        <v>9</v>
      </c>
      <c r="P134" t="s">
        <v>281</v>
      </c>
      <c r="Q134">
        <f>Table2[[#This Row],[Abstract]]/Table2[[#This Row],[TOTAL]]</f>
        <v>0</v>
      </c>
      <c r="R134">
        <f>Table2[[#This Row],[Acknowledgments]]/Table2[[#This Row],[TOTAL]]</f>
        <v>0</v>
      </c>
      <c r="S134">
        <f>Table2[[#This Row],[Article]]/Table2[[#This Row],[TOTAL]]</f>
        <v>0</v>
      </c>
      <c r="T134">
        <f>Table2[[#This Row],[Case study]]/Table2[[#This Row],[TOTAL]]</f>
        <v>0</v>
      </c>
      <c r="U134">
        <f>Table2[[#This Row],[Conclusion]]/Table2[[#This Row],[TOTAL]]</f>
        <v>0</v>
      </c>
      <c r="V134">
        <f>Table2[[#This Row],[Discussion]]/Table2[[#This Row],[TOTAL]]</f>
        <v>0</v>
      </c>
      <c r="W134">
        <f>Table2[[#This Row],[Figure]]/Table2[[#This Row],[TOTAL]]</f>
        <v>0</v>
      </c>
      <c r="X134">
        <f>Table2[[#This Row],[Introduction]]/Table2[[#This Row],[TOTAL]]</f>
        <v>0</v>
      </c>
      <c r="Y134">
        <f>Table2[[#This Row],[Methods]]/Table2[[#This Row],[TOTAL]]</f>
        <v>0.22222222222222221</v>
      </c>
      <c r="Z134">
        <f>Table2[[#This Row],[Results]]/Table2[[#This Row],[TOTAL]]</f>
        <v>0.77777777777777779</v>
      </c>
      <c r="AA134">
        <f>Table2[[#This Row],[Supplementary material]]/Table2[[#This Row],[TOTAL]]</f>
        <v>0</v>
      </c>
      <c r="AB134">
        <f>Table2[[#This Row],[Title]]/Table2[[#This Row],[TOTAL]]</f>
        <v>0</v>
      </c>
      <c r="AC134" s="2">
        <f>SUM(Table24[[#This Row],[Abstract]:[Title]])</f>
        <v>1</v>
      </c>
    </row>
    <row r="135" spans="1:29" x14ac:dyDescent="0.2">
      <c r="A135" t="s">
        <v>1057</v>
      </c>
      <c r="B135">
        <v>0</v>
      </c>
      <c r="C135">
        <v>0</v>
      </c>
      <c r="D135">
        <v>0</v>
      </c>
      <c r="E135">
        <v>0</v>
      </c>
      <c r="F135">
        <v>0</v>
      </c>
      <c r="G135">
        <v>0</v>
      </c>
      <c r="H135">
        <v>0</v>
      </c>
      <c r="I135">
        <v>0</v>
      </c>
      <c r="J135">
        <v>7</v>
      </c>
      <c r="K135">
        <v>2</v>
      </c>
      <c r="L135">
        <v>0</v>
      </c>
      <c r="M135">
        <v>0</v>
      </c>
      <c r="N135" s="2">
        <f>SUM(Table2[[#This Row],[Abstract]:[Title]])</f>
        <v>9</v>
      </c>
      <c r="P135" t="s">
        <v>1057</v>
      </c>
      <c r="Q135">
        <f>Table2[[#This Row],[Abstract]]/Table2[[#This Row],[TOTAL]]</f>
        <v>0</v>
      </c>
      <c r="R135">
        <f>Table2[[#This Row],[Acknowledgments]]/Table2[[#This Row],[TOTAL]]</f>
        <v>0</v>
      </c>
      <c r="S135">
        <f>Table2[[#This Row],[Article]]/Table2[[#This Row],[TOTAL]]</f>
        <v>0</v>
      </c>
      <c r="T135">
        <f>Table2[[#This Row],[Case study]]/Table2[[#This Row],[TOTAL]]</f>
        <v>0</v>
      </c>
      <c r="U135">
        <f>Table2[[#This Row],[Conclusion]]/Table2[[#This Row],[TOTAL]]</f>
        <v>0</v>
      </c>
      <c r="V135">
        <f>Table2[[#This Row],[Discussion]]/Table2[[#This Row],[TOTAL]]</f>
        <v>0</v>
      </c>
      <c r="W135">
        <f>Table2[[#This Row],[Figure]]/Table2[[#This Row],[TOTAL]]</f>
        <v>0</v>
      </c>
      <c r="X135">
        <f>Table2[[#This Row],[Introduction]]/Table2[[#This Row],[TOTAL]]</f>
        <v>0</v>
      </c>
      <c r="Y135">
        <f>Table2[[#This Row],[Methods]]/Table2[[#This Row],[TOTAL]]</f>
        <v>0.77777777777777779</v>
      </c>
      <c r="Z135">
        <f>Table2[[#This Row],[Results]]/Table2[[#This Row],[TOTAL]]</f>
        <v>0.22222222222222221</v>
      </c>
      <c r="AA135">
        <f>Table2[[#This Row],[Supplementary material]]/Table2[[#This Row],[TOTAL]]</f>
        <v>0</v>
      </c>
      <c r="AB135">
        <f>Table2[[#This Row],[Title]]/Table2[[#This Row],[TOTAL]]</f>
        <v>0</v>
      </c>
      <c r="AC135" s="2">
        <f>SUM(Table24[[#This Row],[Abstract]:[Title]])</f>
        <v>1</v>
      </c>
    </row>
    <row r="136" spans="1:29" x14ac:dyDescent="0.2">
      <c r="A136" t="s">
        <v>146</v>
      </c>
      <c r="B136">
        <v>0</v>
      </c>
      <c r="C136">
        <v>0</v>
      </c>
      <c r="D136">
        <v>0</v>
      </c>
      <c r="E136">
        <v>0</v>
      </c>
      <c r="F136">
        <v>0</v>
      </c>
      <c r="G136">
        <v>0</v>
      </c>
      <c r="H136">
        <v>0</v>
      </c>
      <c r="I136">
        <v>0</v>
      </c>
      <c r="J136">
        <v>5</v>
      </c>
      <c r="K136">
        <v>1</v>
      </c>
      <c r="L136">
        <v>0</v>
      </c>
      <c r="M136">
        <v>0</v>
      </c>
      <c r="N136" s="2">
        <f>SUM(Table2[[#This Row],[Abstract]:[Title]])</f>
        <v>6</v>
      </c>
      <c r="P136" t="s">
        <v>146</v>
      </c>
      <c r="Q136">
        <f>Table2[[#This Row],[Abstract]]/Table2[[#This Row],[TOTAL]]</f>
        <v>0</v>
      </c>
      <c r="R136">
        <f>Table2[[#This Row],[Acknowledgments]]/Table2[[#This Row],[TOTAL]]</f>
        <v>0</v>
      </c>
      <c r="S136">
        <f>Table2[[#This Row],[Article]]/Table2[[#This Row],[TOTAL]]</f>
        <v>0</v>
      </c>
      <c r="T136">
        <f>Table2[[#This Row],[Case study]]/Table2[[#This Row],[TOTAL]]</f>
        <v>0</v>
      </c>
      <c r="U136">
        <f>Table2[[#This Row],[Conclusion]]/Table2[[#This Row],[TOTAL]]</f>
        <v>0</v>
      </c>
      <c r="V136">
        <f>Table2[[#This Row],[Discussion]]/Table2[[#This Row],[TOTAL]]</f>
        <v>0</v>
      </c>
      <c r="W136">
        <f>Table2[[#This Row],[Figure]]/Table2[[#This Row],[TOTAL]]</f>
        <v>0</v>
      </c>
      <c r="X136">
        <f>Table2[[#This Row],[Introduction]]/Table2[[#This Row],[TOTAL]]</f>
        <v>0</v>
      </c>
      <c r="Y136">
        <f>Table2[[#This Row],[Methods]]/Table2[[#This Row],[TOTAL]]</f>
        <v>0.83333333333333337</v>
      </c>
      <c r="Z136">
        <f>Table2[[#This Row],[Results]]/Table2[[#This Row],[TOTAL]]</f>
        <v>0.16666666666666666</v>
      </c>
      <c r="AA136">
        <f>Table2[[#This Row],[Supplementary material]]/Table2[[#This Row],[TOTAL]]</f>
        <v>0</v>
      </c>
      <c r="AB136">
        <f>Table2[[#This Row],[Title]]/Table2[[#This Row],[TOTAL]]</f>
        <v>0</v>
      </c>
      <c r="AC136" s="2">
        <f>SUM(Table24[[#This Row],[Abstract]:[Title]])</f>
        <v>1</v>
      </c>
    </row>
    <row r="137" spans="1:29" x14ac:dyDescent="0.2">
      <c r="A137" t="s">
        <v>487</v>
      </c>
      <c r="B137">
        <v>0</v>
      </c>
      <c r="C137">
        <v>0</v>
      </c>
      <c r="D137">
        <v>0</v>
      </c>
      <c r="E137">
        <v>0</v>
      </c>
      <c r="F137">
        <v>0</v>
      </c>
      <c r="G137">
        <v>0</v>
      </c>
      <c r="H137">
        <v>1</v>
      </c>
      <c r="I137">
        <v>0</v>
      </c>
      <c r="J137">
        <v>0</v>
      </c>
      <c r="K137">
        <v>0</v>
      </c>
      <c r="L137">
        <v>0</v>
      </c>
      <c r="M137">
        <v>0</v>
      </c>
      <c r="N137" s="2">
        <f>SUM(Table2[[#This Row],[Abstract]:[Title]])</f>
        <v>1</v>
      </c>
      <c r="P137" t="s">
        <v>487</v>
      </c>
      <c r="Q137">
        <f>Table2[[#This Row],[Abstract]]/Table2[[#This Row],[TOTAL]]</f>
        <v>0</v>
      </c>
      <c r="R137">
        <f>Table2[[#This Row],[Acknowledgments]]/Table2[[#This Row],[TOTAL]]</f>
        <v>0</v>
      </c>
      <c r="S137">
        <f>Table2[[#This Row],[Article]]/Table2[[#This Row],[TOTAL]]</f>
        <v>0</v>
      </c>
      <c r="T137">
        <f>Table2[[#This Row],[Case study]]/Table2[[#This Row],[TOTAL]]</f>
        <v>0</v>
      </c>
      <c r="U137">
        <f>Table2[[#This Row],[Conclusion]]/Table2[[#This Row],[TOTAL]]</f>
        <v>0</v>
      </c>
      <c r="V137">
        <f>Table2[[#This Row],[Discussion]]/Table2[[#This Row],[TOTAL]]</f>
        <v>0</v>
      </c>
      <c r="W137">
        <f>Table2[[#This Row],[Figure]]/Table2[[#This Row],[TOTAL]]</f>
        <v>1</v>
      </c>
      <c r="X137">
        <f>Table2[[#This Row],[Introduction]]/Table2[[#This Row],[TOTAL]]</f>
        <v>0</v>
      </c>
      <c r="Y137">
        <f>Table2[[#This Row],[Methods]]/Table2[[#This Row],[TOTAL]]</f>
        <v>0</v>
      </c>
      <c r="Z137">
        <f>Table2[[#This Row],[Results]]/Table2[[#This Row],[TOTAL]]</f>
        <v>0</v>
      </c>
      <c r="AA137">
        <f>Table2[[#This Row],[Supplementary material]]/Table2[[#This Row],[TOTAL]]</f>
        <v>0</v>
      </c>
      <c r="AB137">
        <f>Table2[[#This Row],[Title]]/Table2[[#This Row],[TOTAL]]</f>
        <v>0</v>
      </c>
      <c r="AC137" s="2">
        <f>SUM(Table24[[#This Row],[Abstract]:[Title]])</f>
        <v>1</v>
      </c>
    </row>
    <row r="138" spans="1:29" x14ac:dyDescent="0.2">
      <c r="A138" t="s">
        <v>4950</v>
      </c>
      <c r="B138">
        <v>0</v>
      </c>
      <c r="C138">
        <v>0</v>
      </c>
      <c r="D138">
        <v>0</v>
      </c>
      <c r="E138">
        <v>0</v>
      </c>
      <c r="F138">
        <v>0</v>
      </c>
      <c r="G138">
        <v>0</v>
      </c>
      <c r="H138">
        <v>0</v>
      </c>
      <c r="I138">
        <v>0</v>
      </c>
      <c r="J138">
        <v>0</v>
      </c>
      <c r="K138">
        <v>2</v>
      </c>
      <c r="L138">
        <v>0</v>
      </c>
      <c r="M138">
        <v>0</v>
      </c>
      <c r="N138" s="2">
        <f>SUM(Table2[[#This Row],[Abstract]:[Title]])</f>
        <v>2</v>
      </c>
      <c r="P138" t="s">
        <v>4950</v>
      </c>
      <c r="Q138">
        <f>Table2[[#This Row],[Abstract]]/Table2[[#This Row],[TOTAL]]</f>
        <v>0</v>
      </c>
      <c r="R138">
        <f>Table2[[#This Row],[Acknowledgments]]/Table2[[#This Row],[TOTAL]]</f>
        <v>0</v>
      </c>
      <c r="S138">
        <f>Table2[[#This Row],[Article]]/Table2[[#This Row],[TOTAL]]</f>
        <v>0</v>
      </c>
      <c r="T138">
        <f>Table2[[#This Row],[Case study]]/Table2[[#This Row],[TOTAL]]</f>
        <v>0</v>
      </c>
      <c r="U138">
        <f>Table2[[#This Row],[Conclusion]]/Table2[[#This Row],[TOTAL]]</f>
        <v>0</v>
      </c>
      <c r="V138">
        <f>Table2[[#This Row],[Discussion]]/Table2[[#This Row],[TOTAL]]</f>
        <v>0</v>
      </c>
      <c r="W138">
        <f>Table2[[#This Row],[Figure]]/Table2[[#This Row],[TOTAL]]</f>
        <v>0</v>
      </c>
      <c r="X138">
        <f>Table2[[#This Row],[Introduction]]/Table2[[#This Row],[TOTAL]]</f>
        <v>0</v>
      </c>
      <c r="Y138">
        <f>Table2[[#This Row],[Methods]]/Table2[[#This Row],[TOTAL]]</f>
        <v>0</v>
      </c>
      <c r="Z138">
        <f>Table2[[#This Row],[Results]]/Table2[[#This Row],[TOTAL]]</f>
        <v>1</v>
      </c>
      <c r="AA138">
        <f>Table2[[#This Row],[Supplementary material]]/Table2[[#This Row],[TOTAL]]</f>
        <v>0</v>
      </c>
      <c r="AB138">
        <f>Table2[[#This Row],[Title]]/Table2[[#This Row],[TOTAL]]</f>
        <v>0</v>
      </c>
      <c r="AC138" s="2">
        <f>SUM(Table24[[#This Row],[Abstract]:[Title]])</f>
        <v>1</v>
      </c>
    </row>
    <row r="139" spans="1:29" x14ac:dyDescent="0.2">
      <c r="A139" t="s">
        <v>2778</v>
      </c>
      <c r="B139">
        <v>0</v>
      </c>
      <c r="C139">
        <v>0</v>
      </c>
      <c r="D139">
        <v>0</v>
      </c>
      <c r="E139">
        <v>0</v>
      </c>
      <c r="F139">
        <v>0</v>
      </c>
      <c r="G139">
        <v>0</v>
      </c>
      <c r="H139">
        <v>1</v>
      </c>
      <c r="I139">
        <v>0</v>
      </c>
      <c r="J139">
        <v>0</v>
      </c>
      <c r="K139">
        <v>0</v>
      </c>
      <c r="L139">
        <v>0</v>
      </c>
      <c r="M139">
        <v>0</v>
      </c>
      <c r="N139" s="2">
        <f>SUM(Table2[[#This Row],[Abstract]:[Title]])</f>
        <v>1</v>
      </c>
      <c r="P139" t="s">
        <v>2778</v>
      </c>
      <c r="Q139">
        <f>Table2[[#This Row],[Abstract]]/Table2[[#This Row],[TOTAL]]</f>
        <v>0</v>
      </c>
      <c r="R139">
        <f>Table2[[#This Row],[Acknowledgments]]/Table2[[#This Row],[TOTAL]]</f>
        <v>0</v>
      </c>
      <c r="S139">
        <f>Table2[[#This Row],[Article]]/Table2[[#This Row],[TOTAL]]</f>
        <v>0</v>
      </c>
      <c r="T139">
        <f>Table2[[#This Row],[Case study]]/Table2[[#This Row],[TOTAL]]</f>
        <v>0</v>
      </c>
      <c r="U139">
        <f>Table2[[#This Row],[Conclusion]]/Table2[[#This Row],[TOTAL]]</f>
        <v>0</v>
      </c>
      <c r="V139">
        <f>Table2[[#This Row],[Discussion]]/Table2[[#This Row],[TOTAL]]</f>
        <v>0</v>
      </c>
      <c r="W139">
        <f>Table2[[#This Row],[Figure]]/Table2[[#This Row],[TOTAL]]</f>
        <v>1</v>
      </c>
      <c r="X139">
        <f>Table2[[#This Row],[Introduction]]/Table2[[#This Row],[TOTAL]]</f>
        <v>0</v>
      </c>
      <c r="Y139">
        <f>Table2[[#This Row],[Methods]]/Table2[[#This Row],[TOTAL]]</f>
        <v>0</v>
      </c>
      <c r="Z139">
        <f>Table2[[#This Row],[Results]]/Table2[[#This Row],[TOTAL]]</f>
        <v>0</v>
      </c>
      <c r="AA139">
        <f>Table2[[#This Row],[Supplementary material]]/Table2[[#This Row],[TOTAL]]</f>
        <v>0</v>
      </c>
      <c r="AB139">
        <f>Table2[[#This Row],[Title]]/Table2[[#This Row],[TOTAL]]</f>
        <v>0</v>
      </c>
      <c r="AC139" s="2">
        <f>SUM(Table24[[#This Row],[Abstract]:[Title]])</f>
        <v>1</v>
      </c>
    </row>
    <row r="140" spans="1:29" x14ac:dyDescent="0.2">
      <c r="A140" t="s">
        <v>2441</v>
      </c>
      <c r="B140">
        <v>0</v>
      </c>
      <c r="C140">
        <v>0</v>
      </c>
      <c r="D140">
        <v>0</v>
      </c>
      <c r="E140">
        <v>0</v>
      </c>
      <c r="F140">
        <v>0</v>
      </c>
      <c r="G140">
        <v>0</v>
      </c>
      <c r="H140">
        <v>0</v>
      </c>
      <c r="I140">
        <v>0</v>
      </c>
      <c r="J140">
        <v>1</v>
      </c>
      <c r="K140">
        <v>0</v>
      </c>
      <c r="L140">
        <v>0</v>
      </c>
      <c r="M140">
        <v>0</v>
      </c>
      <c r="N140" s="2">
        <f>SUM(Table2[[#This Row],[Abstract]:[Title]])</f>
        <v>1</v>
      </c>
      <c r="P140" t="s">
        <v>2441</v>
      </c>
      <c r="Q140">
        <f>Table2[[#This Row],[Abstract]]/Table2[[#This Row],[TOTAL]]</f>
        <v>0</v>
      </c>
      <c r="R140">
        <f>Table2[[#This Row],[Acknowledgments]]/Table2[[#This Row],[TOTAL]]</f>
        <v>0</v>
      </c>
      <c r="S140">
        <f>Table2[[#This Row],[Article]]/Table2[[#This Row],[TOTAL]]</f>
        <v>0</v>
      </c>
      <c r="T140">
        <f>Table2[[#This Row],[Case study]]/Table2[[#This Row],[TOTAL]]</f>
        <v>0</v>
      </c>
      <c r="U140">
        <f>Table2[[#This Row],[Conclusion]]/Table2[[#This Row],[TOTAL]]</f>
        <v>0</v>
      </c>
      <c r="V140">
        <f>Table2[[#This Row],[Discussion]]/Table2[[#This Row],[TOTAL]]</f>
        <v>0</v>
      </c>
      <c r="W140">
        <f>Table2[[#This Row],[Figure]]/Table2[[#This Row],[TOTAL]]</f>
        <v>0</v>
      </c>
      <c r="X140">
        <f>Table2[[#This Row],[Introduction]]/Table2[[#This Row],[TOTAL]]</f>
        <v>0</v>
      </c>
      <c r="Y140">
        <f>Table2[[#This Row],[Methods]]/Table2[[#This Row],[TOTAL]]</f>
        <v>1</v>
      </c>
      <c r="Z140">
        <f>Table2[[#This Row],[Results]]/Table2[[#This Row],[TOTAL]]</f>
        <v>0</v>
      </c>
      <c r="AA140">
        <f>Table2[[#This Row],[Supplementary material]]/Table2[[#This Row],[TOTAL]]</f>
        <v>0</v>
      </c>
      <c r="AB140">
        <f>Table2[[#This Row],[Title]]/Table2[[#This Row],[TOTAL]]</f>
        <v>0</v>
      </c>
      <c r="AC140" s="2">
        <f>SUM(Table24[[#This Row],[Abstract]:[Title]])</f>
        <v>1</v>
      </c>
    </row>
    <row r="141" spans="1:29" x14ac:dyDescent="0.2">
      <c r="A141" t="s">
        <v>483</v>
      </c>
      <c r="B141">
        <v>0</v>
      </c>
      <c r="C141">
        <v>0</v>
      </c>
      <c r="D141">
        <v>1</v>
      </c>
      <c r="E141">
        <v>0</v>
      </c>
      <c r="F141">
        <v>0</v>
      </c>
      <c r="G141">
        <v>0</v>
      </c>
      <c r="H141">
        <v>0</v>
      </c>
      <c r="I141">
        <v>0</v>
      </c>
      <c r="J141">
        <v>0</v>
      </c>
      <c r="K141">
        <v>0</v>
      </c>
      <c r="L141">
        <v>0</v>
      </c>
      <c r="M141">
        <v>0</v>
      </c>
      <c r="N141" s="2">
        <f>SUM(Table2[[#This Row],[Abstract]:[Title]])</f>
        <v>1</v>
      </c>
      <c r="P141" t="s">
        <v>483</v>
      </c>
      <c r="Q141">
        <f>Table2[[#This Row],[Abstract]]/Table2[[#This Row],[TOTAL]]</f>
        <v>0</v>
      </c>
      <c r="R141">
        <f>Table2[[#This Row],[Acknowledgments]]/Table2[[#This Row],[TOTAL]]</f>
        <v>0</v>
      </c>
      <c r="S141">
        <f>Table2[[#This Row],[Article]]/Table2[[#This Row],[TOTAL]]</f>
        <v>1</v>
      </c>
      <c r="T141">
        <f>Table2[[#This Row],[Case study]]/Table2[[#This Row],[TOTAL]]</f>
        <v>0</v>
      </c>
      <c r="U141">
        <f>Table2[[#This Row],[Conclusion]]/Table2[[#This Row],[TOTAL]]</f>
        <v>0</v>
      </c>
      <c r="V141">
        <f>Table2[[#This Row],[Discussion]]/Table2[[#This Row],[TOTAL]]</f>
        <v>0</v>
      </c>
      <c r="W141">
        <f>Table2[[#This Row],[Figure]]/Table2[[#This Row],[TOTAL]]</f>
        <v>0</v>
      </c>
      <c r="X141">
        <f>Table2[[#This Row],[Introduction]]/Table2[[#This Row],[TOTAL]]</f>
        <v>0</v>
      </c>
      <c r="Y141">
        <f>Table2[[#This Row],[Methods]]/Table2[[#This Row],[TOTAL]]</f>
        <v>0</v>
      </c>
      <c r="Z141">
        <f>Table2[[#This Row],[Results]]/Table2[[#This Row],[TOTAL]]</f>
        <v>0</v>
      </c>
      <c r="AA141">
        <f>Table2[[#This Row],[Supplementary material]]/Table2[[#This Row],[TOTAL]]</f>
        <v>0</v>
      </c>
      <c r="AB141">
        <f>Table2[[#This Row],[Title]]/Table2[[#This Row],[TOTAL]]</f>
        <v>0</v>
      </c>
      <c r="AC141" s="2">
        <f>SUM(Table24[[#This Row],[Abstract]:[Title]])</f>
        <v>1</v>
      </c>
    </row>
    <row r="142" spans="1:29" x14ac:dyDescent="0.2">
      <c r="A142" t="s">
        <v>7633</v>
      </c>
      <c r="B142">
        <v>0</v>
      </c>
      <c r="C142">
        <v>0</v>
      </c>
      <c r="D142">
        <v>0</v>
      </c>
      <c r="E142">
        <v>0</v>
      </c>
      <c r="F142">
        <v>0</v>
      </c>
      <c r="G142">
        <v>0</v>
      </c>
      <c r="H142">
        <v>0</v>
      </c>
      <c r="I142">
        <v>0</v>
      </c>
      <c r="J142">
        <v>0</v>
      </c>
      <c r="K142">
        <v>1</v>
      </c>
      <c r="L142">
        <v>0</v>
      </c>
      <c r="M142">
        <v>0</v>
      </c>
      <c r="N142" s="2">
        <f>SUM(Table2[[#This Row],[Abstract]:[Title]])</f>
        <v>1</v>
      </c>
      <c r="P142" t="s">
        <v>7633</v>
      </c>
      <c r="Q142">
        <f>Table2[[#This Row],[Abstract]]/Table2[[#This Row],[TOTAL]]</f>
        <v>0</v>
      </c>
      <c r="R142">
        <f>Table2[[#This Row],[Acknowledgments]]/Table2[[#This Row],[TOTAL]]</f>
        <v>0</v>
      </c>
      <c r="S142">
        <f>Table2[[#This Row],[Article]]/Table2[[#This Row],[TOTAL]]</f>
        <v>0</v>
      </c>
      <c r="T142">
        <f>Table2[[#This Row],[Case study]]/Table2[[#This Row],[TOTAL]]</f>
        <v>0</v>
      </c>
      <c r="U142">
        <f>Table2[[#This Row],[Conclusion]]/Table2[[#This Row],[TOTAL]]</f>
        <v>0</v>
      </c>
      <c r="V142">
        <f>Table2[[#This Row],[Discussion]]/Table2[[#This Row],[TOTAL]]</f>
        <v>0</v>
      </c>
      <c r="W142">
        <f>Table2[[#This Row],[Figure]]/Table2[[#This Row],[TOTAL]]</f>
        <v>0</v>
      </c>
      <c r="X142">
        <f>Table2[[#This Row],[Introduction]]/Table2[[#This Row],[TOTAL]]</f>
        <v>0</v>
      </c>
      <c r="Y142">
        <f>Table2[[#This Row],[Methods]]/Table2[[#This Row],[TOTAL]]</f>
        <v>0</v>
      </c>
      <c r="Z142">
        <f>Table2[[#This Row],[Results]]/Table2[[#This Row],[TOTAL]]</f>
        <v>1</v>
      </c>
      <c r="AA142">
        <f>Table2[[#This Row],[Supplementary material]]/Table2[[#This Row],[TOTAL]]</f>
        <v>0</v>
      </c>
      <c r="AB142">
        <f>Table2[[#This Row],[Title]]/Table2[[#This Row],[TOTAL]]</f>
        <v>0</v>
      </c>
      <c r="AC142" s="2">
        <f>SUM(Table24[[#This Row],[Abstract]:[Title]])</f>
        <v>1</v>
      </c>
    </row>
    <row r="143" spans="1:29" x14ac:dyDescent="0.2">
      <c r="A143" t="s">
        <v>123</v>
      </c>
      <c r="B143">
        <v>0</v>
      </c>
      <c r="C143">
        <v>0</v>
      </c>
      <c r="D143">
        <v>0</v>
      </c>
      <c r="E143">
        <v>0</v>
      </c>
      <c r="F143">
        <v>0</v>
      </c>
      <c r="G143">
        <v>0</v>
      </c>
      <c r="H143">
        <v>0</v>
      </c>
      <c r="I143">
        <v>0</v>
      </c>
      <c r="J143">
        <v>1</v>
      </c>
      <c r="K143">
        <v>0</v>
      </c>
      <c r="L143">
        <v>0</v>
      </c>
      <c r="M143">
        <v>0</v>
      </c>
      <c r="N143" s="2">
        <f>SUM(Table2[[#This Row],[Abstract]:[Title]])</f>
        <v>1</v>
      </c>
      <c r="P143" t="s">
        <v>123</v>
      </c>
      <c r="Q143">
        <f>Table2[[#This Row],[Abstract]]/Table2[[#This Row],[TOTAL]]</f>
        <v>0</v>
      </c>
      <c r="R143">
        <f>Table2[[#This Row],[Acknowledgments]]/Table2[[#This Row],[TOTAL]]</f>
        <v>0</v>
      </c>
      <c r="S143">
        <f>Table2[[#This Row],[Article]]/Table2[[#This Row],[TOTAL]]</f>
        <v>0</v>
      </c>
      <c r="T143">
        <f>Table2[[#This Row],[Case study]]/Table2[[#This Row],[TOTAL]]</f>
        <v>0</v>
      </c>
      <c r="U143">
        <f>Table2[[#This Row],[Conclusion]]/Table2[[#This Row],[TOTAL]]</f>
        <v>0</v>
      </c>
      <c r="V143">
        <f>Table2[[#This Row],[Discussion]]/Table2[[#This Row],[TOTAL]]</f>
        <v>0</v>
      </c>
      <c r="W143">
        <f>Table2[[#This Row],[Figure]]/Table2[[#This Row],[TOTAL]]</f>
        <v>0</v>
      </c>
      <c r="X143">
        <f>Table2[[#This Row],[Introduction]]/Table2[[#This Row],[TOTAL]]</f>
        <v>0</v>
      </c>
      <c r="Y143">
        <f>Table2[[#This Row],[Methods]]/Table2[[#This Row],[TOTAL]]</f>
        <v>1</v>
      </c>
      <c r="Z143">
        <f>Table2[[#This Row],[Results]]/Table2[[#This Row],[TOTAL]]</f>
        <v>0</v>
      </c>
      <c r="AA143">
        <f>Table2[[#This Row],[Supplementary material]]/Table2[[#This Row],[TOTAL]]</f>
        <v>0</v>
      </c>
      <c r="AB143">
        <f>Table2[[#This Row],[Title]]/Table2[[#This Row],[TOTAL]]</f>
        <v>0</v>
      </c>
      <c r="AC143" s="2">
        <f>SUM(Table24[[#This Row],[Abstract]:[Title]])</f>
        <v>1</v>
      </c>
    </row>
    <row r="144" spans="1:29" x14ac:dyDescent="0.2">
      <c r="A144" t="s">
        <v>3184</v>
      </c>
      <c r="B144">
        <v>0</v>
      </c>
      <c r="C144">
        <v>0</v>
      </c>
      <c r="D144">
        <v>0</v>
      </c>
      <c r="E144">
        <v>0</v>
      </c>
      <c r="F144">
        <v>0</v>
      </c>
      <c r="G144">
        <v>0</v>
      </c>
      <c r="H144">
        <v>0</v>
      </c>
      <c r="I144">
        <v>0</v>
      </c>
      <c r="J144">
        <v>1</v>
      </c>
      <c r="K144">
        <v>0</v>
      </c>
      <c r="L144">
        <v>0</v>
      </c>
      <c r="M144">
        <v>0</v>
      </c>
      <c r="N144" s="2">
        <f>SUM(Table2[[#This Row],[Abstract]:[Title]])</f>
        <v>1</v>
      </c>
      <c r="P144" t="s">
        <v>3184</v>
      </c>
      <c r="Q144">
        <f>Table2[[#This Row],[Abstract]]/Table2[[#This Row],[TOTAL]]</f>
        <v>0</v>
      </c>
      <c r="R144">
        <f>Table2[[#This Row],[Acknowledgments]]/Table2[[#This Row],[TOTAL]]</f>
        <v>0</v>
      </c>
      <c r="S144">
        <f>Table2[[#This Row],[Article]]/Table2[[#This Row],[TOTAL]]</f>
        <v>0</v>
      </c>
      <c r="T144">
        <f>Table2[[#This Row],[Case study]]/Table2[[#This Row],[TOTAL]]</f>
        <v>0</v>
      </c>
      <c r="U144">
        <f>Table2[[#This Row],[Conclusion]]/Table2[[#This Row],[TOTAL]]</f>
        <v>0</v>
      </c>
      <c r="V144">
        <f>Table2[[#This Row],[Discussion]]/Table2[[#This Row],[TOTAL]]</f>
        <v>0</v>
      </c>
      <c r="W144">
        <f>Table2[[#This Row],[Figure]]/Table2[[#This Row],[TOTAL]]</f>
        <v>0</v>
      </c>
      <c r="X144">
        <f>Table2[[#This Row],[Introduction]]/Table2[[#This Row],[TOTAL]]</f>
        <v>0</v>
      </c>
      <c r="Y144">
        <f>Table2[[#This Row],[Methods]]/Table2[[#This Row],[TOTAL]]</f>
        <v>1</v>
      </c>
      <c r="Z144">
        <f>Table2[[#This Row],[Results]]/Table2[[#This Row],[TOTAL]]</f>
        <v>0</v>
      </c>
      <c r="AA144">
        <f>Table2[[#This Row],[Supplementary material]]/Table2[[#This Row],[TOTAL]]</f>
        <v>0</v>
      </c>
      <c r="AB144">
        <f>Table2[[#This Row],[Title]]/Table2[[#This Row],[TOTAL]]</f>
        <v>0</v>
      </c>
      <c r="AC144" s="2">
        <f>SUM(Table24[[#This Row],[Abstract]:[Title]])</f>
        <v>1</v>
      </c>
    </row>
    <row r="145" spans="1:29" x14ac:dyDescent="0.2">
      <c r="A145" t="s">
        <v>944</v>
      </c>
      <c r="B145">
        <v>0</v>
      </c>
      <c r="C145">
        <v>0</v>
      </c>
      <c r="D145">
        <v>0</v>
      </c>
      <c r="E145">
        <v>0</v>
      </c>
      <c r="F145">
        <v>0</v>
      </c>
      <c r="G145">
        <v>0</v>
      </c>
      <c r="H145">
        <v>0</v>
      </c>
      <c r="I145">
        <v>0</v>
      </c>
      <c r="J145">
        <v>2</v>
      </c>
      <c r="K145">
        <v>1</v>
      </c>
      <c r="L145">
        <v>0</v>
      </c>
      <c r="M145">
        <v>0</v>
      </c>
      <c r="N145" s="2">
        <f>SUM(Table2[[#This Row],[Abstract]:[Title]])</f>
        <v>3</v>
      </c>
      <c r="P145" t="s">
        <v>944</v>
      </c>
      <c r="Q145">
        <f>Table2[[#This Row],[Abstract]]/Table2[[#This Row],[TOTAL]]</f>
        <v>0</v>
      </c>
      <c r="R145">
        <f>Table2[[#This Row],[Acknowledgments]]/Table2[[#This Row],[TOTAL]]</f>
        <v>0</v>
      </c>
      <c r="S145">
        <f>Table2[[#This Row],[Article]]/Table2[[#This Row],[TOTAL]]</f>
        <v>0</v>
      </c>
      <c r="T145">
        <f>Table2[[#This Row],[Case study]]/Table2[[#This Row],[TOTAL]]</f>
        <v>0</v>
      </c>
      <c r="U145">
        <f>Table2[[#This Row],[Conclusion]]/Table2[[#This Row],[TOTAL]]</f>
        <v>0</v>
      </c>
      <c r="V145">
        <f>Table2[[#This Row],[Discussion]]/Table2[[#This Row],[TOTAL]]</f>
        <v>0</v>
      </c>
      <c r="W145">
        <f>Table2[[#This Row],[Figure]]/Table2[[#This Row],[TOTAL]]</f>
        <v>0</v>
      </c>
      <c r="X145">
        <f>Table2[[#This Row],[Introduction]]/Table2[[#This Row],[TOTAL]]</f>
        <v>0</v>
      </c>
      <c r="Y145">
        <f>Table2[[#This Row],[Methods]]/Table2[[#This Row],[TOTAL]]</f>
        <v>0.66666666666666663</v>
      </c>
      <c r="Z145">
        <f>Table2[[#This Row],[Results]]/Table2[[#This Row],[TOTAL]]</f>
        <v>0.33333333333333331</v>
      </c>
      <c r="AA145">
        <f>Table2[[#This Row],[Supplementary material]]/Table2[[#This Row],[TOTAL]]</f>
        <v>0</v>
      </c>
      <c r="AB145">
        <f>Table2[[#This Row],[Title]]/Table2[[#This Row],[TOTAL]]</f>
        <v>0</v>
      </c>
      <c r="AC145" s="2">
        <f>SUM(Table24[[#This Row],[Abstract]:[Title]])</f>
        <v>1</v>
      </c>
    </row>
    <row r="146" spans="1:29" x14ac:dyDescent="0.2">
      <c r="A146" t="s">
        <v>6691</v>
      </c>
      <c r="B146">
        <v>2</v>
      </c>
      <c r="C146">
        <v>0</v>
      </c>
      <c r="D146">
        <v>0</v>
      </c>
      <c r="E146">
        <v>0</v>
      </c>
      <c r="F146">
        <v>0</v>
      </c>
      <c r="G146">
        <v>6</v>
      </c>
      <c r="H146">
        <v>0</v>
      </c>
      <c r="I146">
        <v>0</v>
      </c>
      <c r="J146">
        <v>1</v>
      </c>
      <c r="K146">
        <v>7</v>
      </c>
      <c r="L146">
        <v>0</v>
      </c>
      <c r="M146">
        <v>0</v>
      </c>
      <c r="N146" s="2">
        <f>SUM(Table2[[#This Row],[Abstract]:[Title]])</f>
        <v>16</v>
      </c>
      <c r="P146" t="s">
        <v>6691</v>
      </c>
      <c r="Q146">
        <f>Table2[[#This Row],[Abstract]]/Table2[[#This Row],[TOTAL]]</f>
        <v>0.125</v>
      </c>
      <c r="R146">
        <f>Table2[[#This Row],[Acknowledgments]]/Table2[[#This Row],[TOTAL]]</f>
        <v>0</v>
      </c>
      <c r="S146">
        <f>Table2[[#This Row],[Article]]/Table2[[#This Row],[TOTAL]]</f>
        <v>0</v>
      </c>
      <c r="T146">
        <f>Table2[[#This Row],[Case study]]/Table2[[#This Row],[TOTAL]]</f>
        <v>0</v>
      </c>
      <c r="U146">
        <f>Table2[[#This Row],[Conclusion]]/Table2[[#This Row],[TOTAL]]</f>
        <v>0</v>
      </c>
      <c r="V146">
        <f>Table2[[#This Row],[Discussion]]/Table2[[#This Row],[TOTAL]]</f>
        <v>0.375</v>
      </c>
      <c r="W146">
        <f>Table2[[#This Row],[Figure]]/Table2[[#This Row],[TOTAL]]</f>
        <v>0</v>
      </c>
      <c r="X146">
        <f>Table2[[#This Row],[Introduction]]/Table2[[#This Row],[TOTAL]]</f>
        <v>0</v>
      </c>
      <c r="Y146">
        <f>Table2[[#This Row],[Methods]]/Table2[[#This Row],[TOTAL]]</f>
        <v>6.25E-2</v>
      </c>
      <c r="Z146">
        <f>Table2[[#This Row],[Results]]/Table2[[#This Row],[TOTAL]]</f>
        <v>0.4375</v>
      </c>
      <c r="AA146">
        <f>Table2[[#This Row],[Supplementary material]]/Table2[[#This Row],[TOTAL]]</f>
        <v>0</v>
      </c>
      <c r="AB146">
        <f>Table2[[#This Row],[Title]]/Table2[[#This Row],[TOTAL]]</f>
        <v>0</v>
      </c>
      <c r="AC146" s="2">
        <f>SUM(Table24[[#This Row],[Abstract]:[Title]])</f>
        <v>1</v>
      </c>
    </row>
    <row r="147" spans="1:29" x14ac:dyDescent="0.2">
      <c r="A147" t="s">
        <v>5426</v>
      </c>
      <c r="B147">
        <v>0</v>
      </c>
      <c r="C147">
        <v>0</v>
      </c>
      <c r="D147">
        <v>0</v>
      </c>
      <c r="E147">
        <v>0</v>
      </c>
      <c r="F147">
        <v>0</v>
      </c>
      <c r="G147">
        <v>0</v>
      </c>
      <c r="H147">
        <v>0</v>
      </c>
      <c r="I147">
        <v>1</v>
      </c>
      <c r="J147">
        <v>0</v>
      </c>
      <c r="K147">
        <v>0</v>
      </c>
      <c r="L147">
        <v>1</v>
      </c>
      <c r="M147">
        <v>0</v>
      </c>
      <c r="N147" s="2">
        <f>SUM(Table2[[#This Row],[Abstract]:[Title]])</f>
        <v>2</v>
      </c>
      <c r="P147" t="s">
        <v>5426</v>
      </c>
      <c r="Q147">
        <f>Table2[[#This Row],[Abstract]]/Table2[[#This Row],[TOTAL]]</f>
        <v>0</v>
      </c>
      <c r="R147">
        <f>Table2[[#This Row],[Acknowledgments]]/Table2[[#This Row],[TOTAL]]</f>
        <v>0</v>
      </c>
      <c r="S147">
        <f>Table2[[#This Row],[Article]]/Table2[[#This Row],[TOTAL]]</f>
        <v>0</v>
      </c>
      <c r="T147">
        <f>Table2[[#This Row],[Case study]]/Table2[[#This Row],[TOTAL]]</f>
        <v>0</v>
      </c>
      <c r="U147">
        <f>Table2[[#This Row],[Conclusion]]/Table2[[#This Row],[TOTAL]]</f>
        <v>0</v>
      </c>
      <c r="V147">
        <f>Table2[[#This Row],[Discussion]]/Table2[[#This Row],[TOTAL]]</f>
        <v>0</v>
      </c>
      <c r="W147">
        <f>Table2[[#This Row],[Figure]]/Table2[[#This Row],[TOTAL]]</f>
        <v>0</v>
      </c>
      <c r="X147">
        <f>Table2[[#This Row],[Introduction]]/Table2[[#This Row],[TOTAL]]</f>
        <v>0.5</v>
      </c>
      <c r="Y147">
        <f>Table2[[#This Row],[Methods]]/Table2[[#This Row],[TOTAL]]</f>
        <v>0</v>
      </c>
      <c r="Z147">
        <f>Table2[[#This Row],[Results]]/Table2[[#This Row],[TOTAL]]</f>
        <v>0</v>
      </c>
      <c r="AA147">
        <f>Table2[[#This Row],[Supplementary material]]/Table2[[#This Row],[TOTAL]]</f>
        <v>0.5</v>
      </c>
      <c r="AB147">
        <f>Table2[[#This Row],[Title]]/Table2[[#This Row],[TOTAL]]</f>
        <v>0</v>
      </c>
      <c r="AC147" s="2">
        <f>SUM(Table24[[#This Row],[Abstract]:[Title]])</f>
        <v>1</v>
      </c>
    </row>
    <row r="148" spans="1:29" x14ac:dyDescent="0.2">
      <c r="A148" t="s">
        <v>6147</v>
      </c>
      <c r="B148">
        <v>0</v>
      </c>
      <c r="C148">
        <v>0</v>
      </c>
      <c r="D148">
        <v>0</v>
      </c>
      <c r="E148">
        <v>0</v>
      </c>
      <c r="F148">
        <v>0</v>
      </c>
      <c r="G148">
        <v>0</v>
      </c>
      <c r="H148">
        <v>0</v>
      </c>
      <c r="I148">
        <v>0</v>
      </c>
      <c r="J148">
        <v>6</v>
      </c>
      <c r="K148">
        <v>0</v>
      </c>
      <c r="L148">
        <v>0</v>
      </c>
      <c r="M148">
        <v>0</v>
      </c>
      <c r="N148" s="2">
        <f>SUM(Table2[[#This Row],[Abstract]:[Title]])</f>
        <v>6</v>
      </c>
      <c r="P148" t="s">
        <v>6147</v>
      </c>
      <c r="Q148">
        <f>Table2[[#This Row],[Abstract]]/Table2[[#This Row],[TOTAL]]</f>
        <v>0</v>
      </c>
      <c r="R148">
        <f>Table2[[#This Row],[Acknowledgments]]/Table2[[#This Row],[TOTAL]]</f>
        <v>0</v>
      </c>
      <c r="S148">
        <f>Table2[[#This Row],[Article]]/Table2[[#This Row],[TOTAL]]</f>
        <v>0</v>
      </c>
      <c r="T148">
        <f>Table2[[#This Row],[Case study]]/Table2[[#This Row],[TOTAL]]</f>
        <v>0</v>
      </c>
      <c r="U148">
        <f>Table2[[#This Row],[Conclusion]]/Table2[[#This Row],[TOTAL]]</f>
        <v>0</v>
      </c>
      <c r="V148">
        <f>Table2[[#This Row],[Discussion]]/Table2[[#This Row],[TOTAL]]</f>
        <v>0</v>
      </c>
      <c r="W148">
        <f>Table2[[#This Row],[Figure]]/Table2[[#This Row],[TOTAL]]</f>
        <v>0</v>
      </c>
      <c r="X148">
        <f>Table2[[#This Row],[Introduction]]/Table2[[#This Row],[TOTAL]]</f>
        <v>0</v>
      </c>
      <c r="Y148">
        <f>Table2[[#This Row],[Methods]]/Table2[[#This Row],[TOTAL]]</f>
        <v>1</v>
      </c>
      <c r="Z148">
        <f>Table2[[#This Row],[Results]]/Table2[[#This Row],[TOTAL]]</f>
        <v>0</v>
      </c>
      <c r="AA148">
        <f>Table2[[#This Row],[Supplementary material]]/Table2[[#This Row],[TOTAL]]</f>
        <v>0</v>
      </c>
      <c r="AB148">
        <f>Table2[[#This Row],[Title]]/Table2[[#This Row],[TOTAL]]</f>
        <v>0</v>
      </c>
      <c r="AC148" s="2">
        <f>SUM(Table24[[#This Row],[Abstract]:[Title]])</f>
        <v>1</v>
      </c>
    </row>
    <row r="149" spans="1:29" x14ac:dyDescent="0.2">
      <c r="A149" t="s">
        <v>5956</v>
      </c>
      <c r="B149">
        <v>0</v>
      </c>
      <c r="C149">
        <v>0</v>
      </c>
      <c r="D149">
        <v>0</v>
      </c>
      <c r="E149">
        <v>0</v>
      </c>
      <c r="F149">
        <v>0</v>
      </c>
      <c r="G149">
        <v>0</v>
      </c>
      <c r="H149">
        <v>0</v>
      </c>
      <c r="I149">
        <v>0</v>
      </c>
      <c r="J149">
        <v>2</v>
      </c>
      <c r="K149">
        <v>0</v>
      </c>
      <c r="L149">
        <v>0</v>
      </c>
      <c r="M149">
        <v>0</v>
      </c>
      <c r="N149" s="2">
        <f>SUM(Table2[[#This Row],[Abstract]:[Title]])</f>
        <v>2</v>
      </c>
      <c r="P149" t="s">
        <v>5956</v>
      </c>
      <c r="Q149">
        <f>Table2[[#This Row],[Abstract]]/Table2[[#This Row],[TOTAL]]</f>
        <v>0</v>
      </c>
      <c r="R149">
        <f>Table2[[#This Row],[Acknowledgments]]/Table2[[#This Row],[TOTAL]]</f>
        <v>0</v>
      </c>
      <c r="S149">
        <f>Table2[[#This Row],[Article]]/Table2[[#This Row],[TOTAL]]</f>
        <v>0</v>
      </c>
      <c r="T149">
        <f>Table2[[#This Row],[Case study]]/Table2[[#This Row],[TOTAL]]</f>
        <v>0</v>
      </c>
      <c r="U149">
        <f>Table2[[#This Row],[Conclusion]]/Table2[[#This Row],[TOTAL]]</f>
        <v>0</v>
      </c>
      <c r="V149">
        <f>Table2[[#This Row],[Discussion]]/Table2[[#This Row],[TOTAL]]</f>
        <v>0</v>
      </c>
      <c r="W149">
        <f>Table2[[#This Row],[Figure]]/Table2[[#This Row],[TOTAL]]</f>
        <v>0</v>
      </c>
      <c r="X149">
        <f>Table2[[#This Row],[Introduction]]/Table2[[#This Row],[TOTAL]]</f>
        <v>0</v>
      </c>
      <c r="Y149">
        <f>Table2[[#This Row],[Methods]]/Table2[[#This Row],[TOTAL]]</f>
        <v>1</v>
      </c>
      <c r="Z149">
        <f>Table2[[#This Row],[Results]]/Table2[[#This Row],[TOTAL]]</f>
        <v>0</v>
      </c>
      <c r="AA149">
        <f>Table2[[#This Row],[Supplementary material]]/Table2[[#This Row],[TOTAL]]</f>
        <v>0</v>
      </c>
      <c r="AB149">
        <f>Table2[[#This Row],[Title]]/Table2[[#This Row],[TOTAL]]</f>
        <v>0</v>
      </c>
      <c r="AC149" s="2">
        <f>SUM(Table24[[#This Row],[Abstract]:[Title]])</f>
        <v>1</v>
      </c>
    </row>
    <row r="150" spans="1:29" x14ac:dyDescent="0.2">
      <c r="A150" t="s">
        <v>5830</v>
      </c>
      <c r="B150">
        <v>0</v>
      </c>
      <c r="C150">
        <v>0</v>
      </c>
      <c r="D150">
        <v>1</v>
      </c>
      <c r="E150">
        <v>0</v>
      </c>
      <c r="F150">
        <v>0</v>
      </c>
      <c r="G150">
        <v>0</v>
      </c>
      <c r="H150">
        <v>0</v>
      </c>
      <c r="I150">
        <v>0</v>
      </c>
      <c r="J150">
        <v>0</v>
      </c>
      <c r="K150">
        <v>0</v>
      </c>
      <c r="L150">
        <v>0</v>
      </c>
      <c r="M150">
        <v>0</v>
      </c>
      <c r="N150" s="2">
        <f>SUM(Table2[[#This Row],[Abstract]:[Title]])</f>
        <v>1</v>
      </c>
      <c r="P150" t="s">
        <v>5830</v>
      </c>
      <c r="Q150">
        <f>Table2[[#This Row],[Abstract]]/Table2[[#This Row],[TOTAL]]</f>
        <v>0</v>
      </c>
      <c r="R150">
        <f>Table2[[#This Row],[Acknowledgments]]/Table2[[#This Row],[TOTAL]]</f>
        <v>0</v>
      </c>
      <c r="S150">
        <f>Table2[[#This Row],[Article]]/Table2[[#This Row],[TOTAL]]</f>
        <v>1</v>
      </c>
      <c r="T150">
        <f>Table2[[#This Row],[Case study]]/Table2[[#This Row],[TOTAL]]</f>
        <v>0</v>
      </c>
      <c r="U150">
        <f>Table2[[#This Row],[Conclusion]]/Table2[[#This Row],[TOTAL]]</f>
        <v>0</v>
      </c>
      <c r="V150">
        <f>Table2[[#This Row],[Discussion]]/Table2[[#This Row],[TOTAL]]</f>
        <v>0</v>
      </c>
      <c r="W150">
        <f>Table2[[#This Row],[Figure]]/Table2[[#This Row],[TOTAL]]</f>
        <v>0</v>
      </c>
      <c r="X150">
        <f>Table2[[#This Row],[Introduction]]/Table2[[#This Row],[TOTAL]]</f>
        <v>0</v>
      </c>
      <c r="Y150">
        <f>Table2[[#This Row],[Methods]]/Table2[[#This Row],[TOTAL]]</f>
        <v>0</v>
      </c>
      <c r="Z150">
        <f>Table2[[#This Row],[Results]]/Table2[[#This Row],[TOTAL]]</f>
        <v>0</v>
      </c>
      <c r="AA150">
        <f>Table2[[#This Row],[Supplementary material]]/Table2[[#This Row],[TOTAL]]</f>
        <v>0</v>
      </c>
      <c r="AB150">
        <f>Table2[[#This Row],[Title]]/Table2[[#This Row],[TOTAL]]</f>
        <v>0</v>
      </c>
      <c r="AC150" s="2">
        <f>SUM(Table24[[#This Row],[Abstract]:[Title]])</f>
        <v>1</v>
      </c>
    </row>
    <row r="151" spans="1:29" x14ac:dyDescent="0.2">
      <c r="A151" t="s">
        <v>6995</v>
      </c>
      <c r="B151">
        <v>0</v>
      </c>
      <c r="C151">
        <v>0</v>
      </c>
      <c r="D151">
        <v>0</v>
      </c>
      <c r="E151">
        <v>0</v>
      </c>
      <c r="F151">
        <v>0</v>
      </c>
      <c r="G151">
        <v>0</v>
      </c>
      <c r="H151">
        <v>0</v>
      </c>
      <c r="I151">
        <v>1</v>
      </c>
      <c r="J151">
        <v>0</v>
      </c>
      <c r="K151">
        <v>0</v>
      </c>
      <c r="L151">
        <v>0</v>
      </c>
      <c r="M151">
        <v>0</v>
      </c>
      <c r="N151" s="2">
        <f>SUM(Table2[[#This Row],[Abstract]:[Title]])</f>
        <v>1</v>
      </c>
      <c r="P151" t="s">
        <v>6995</v>
      </c>
      <c r="Q151">
        <f>Table2[[#This Row],[Abstract]]/Table2[[#This Row],[TOTAL]]</f>
        <v>0</v>
      </c>
      <c r="R151">
        <f>Table2[[#This Row],[Acknowledgments]]/Table2[[#This Row],[TOTAL]]</f>
        <v>0</v>
      </c>
      <c r="S151">
        <f>Table2[[#This Row],[Article]]/Table2[[#This Row],[TOTAL]]</f>
        <v>0</v>
      </c>
      <c r="T151">
        <f>Table2[[#This Row],[Case study]]/Table2[[#This Row],[TOTAL]]</f>
        <v>0</v>
      </c>
      <c r="U151">
        <f>Table2[[#This Row],[Conclusion]]/Table2[[#This Row],[TOTAL]]</f>
        <v>0</v>
      </c>
      <c r="V151">
        <f>Table2[[#This Row],[Discussion]]/Table2[[#This Row],[TOTAL]]</f>
        <v>0</v>
      </c>
      <c r="W151">
        <f>Table2[[#This Row],[Figure]]/Table2[[#This Row],[TOTAL]]</f>
        <v>0</v>
      </c>
      <c r="X151">
        <f>Table2[[#This Row],[Introduction]]/Table2[[#This Row],[TOTAL]]</f>
        <v>1</v>
      </c>
      <c r="Y151">
        <f>Table2[[#This Row],[Methods]]/Table2[[#This Row],[TOTAL]]</f>
        <v>0</v>
      </c>
      <c r="Z151">
        <f>Table2[[#This Row],[Results]]/Table2[[#This Row],[TOTAL]]</f>
        <v>0</v>
      </c>
      <c r="AA151">
        <f>Table2[[#This Row],[Supplementary material]]/Table2[[#This Row],[TOTAL]]</f>
        <v>0</v>
      </c>
      <c r="AB151">
        <f>Table2[[#This Row],[Title]]/Table2[[#This Row],[TOTAL]]</f>
        <v>0</v>
      </c>
      <c r="AC151" s="2">
        <f>SUM(Table24[[#This Row],[Abstract]:[Title]])</f>
        <v>1</v>
      </c>
    </row>
    <row r="152" spans="1:29" x14ac:dyDescent="0.2">
      <c r="A152" t="s">
        <v>1583</v>
      </c>
      <c r="B152">
        <v>0</v>
      </c>
      <c r="C152">
        <v>0</v>
      </c>
      <c r="D152">
        <v>0</v>
      </c>
      <c r="E152">
        <v>0</v>
      </c>
      <c r="F152">
        <v>0</v>
      </c>
      <c r="G152">
        <v>0</v>
      </c>
      <c r="H152">
        <v>1</v>
      </c>
      <c r="I152">
        <v>0</v>
      </c>
      <c r="J152">
        <v>0</v>
      </c>
      <c r="K152">
        <v>2</v>
      </c>
      <c r="L152">
        <v>0</v>
      </c>
      <c r="M152">
        <v>0</v>
      </c>
      <c r="N152" s="2">
        <f>SUM(Table2[[#This Row],[Abstract]:[Title]])</f>
        <v>3</v>
      </c>
      <c r="P152" t="s">
        <v>1583</v>
      </c>
      <c r="Q152">
        <f>Table2[[#This Row],[Abstract]]/Table2[[#This Row],[TOTAL]]</f>
        <v>0</v>
      </c>
      <c r="R152">
        <f>Table2[[#This Row],[Acknowledgments]]/Table2[[#This Row],[TOTAL]]</f>
        <v>0</v>
      </c>
      <c r="S152">
        <f>Table2[[#This Row],[Article]]/Table2[[#This Row],[TOTAL]]</f>
        <v>0</v>
      </c>
      <c r="T152">
        <f>Table2[[#This Row],[Case study]]/Table2[[#This Row],[TOTAL]]</f>
        <v>0</v>
      </c>
      <c r="U152">
        <f>Table2[[#This Row],[Conclusion]]/Table2[[#This Row],[TOTAL]]</f>
        <v>0</v>
      </c>
      <c r="V152">
        <f>Table2[[#This Row],[Discussion]]/Table2[[#This Row],[TOTAL]]</f>
        <v>0</v>
      </c>
      <c r="W152">
        <f>Table2[[#This Row],[Figure]]/Table2[[#This Row],[TOTAL]]</f>
        <v>0.33333333333333331</v>
      </c>
      <c r="X152">
        <f>Table2[[#This Row],[Introduction]]/Table2[[#This Row],[TOTAL]]</f>
        <v>0</v>
      </c>
      <c r="Y152">
        <f>Table2[[#This Row],[Methods]]/Table2[[#This Row],[TOTAL]]</f>
        <v>0</v>
      </c>
      <c r="Z152">
        <f>Table2[[#This Row],[Results]]/Table2[[#This Row],[TOTAL]]</f>
        <v>0.66666666666666663</v>
      </c>
      <c r="AA152">
        <f>Table2[[#This Row],[Supplementary material]]/Table2[[#This Row],[TOTAL]]</f>
        <v>0</v>
      </c>
      <c r="AB152">
        <f>Table2[[#This Row],[Title]]/Table2[[#This Row],[TOTAL]]</f>
        <v>0</v>
      </c>
      <c r="AC152" s="2">
        <f>SUM(Table24[[#This Row],[Abstract]:[Title]])</f>
        <v>1</v>
      </c>
    </row>
    <row r="153" spans="1:29" x14ac:dyDescent="0.2">
      <c r="A153" t="s">
        <v>2698</v>
      </c>
      <c r="B153">
        <v>0</v>
      </c>
      <c r="C153">
        <v>0</v>
      </c>
      <c r="D153">
        <v>0</v>
      </c>
      <c r="E153">
        <v>0</v>
      </c>
      <c r="F153">
        <v>0</v>
      </c>
      <c r="G153">
        <v>0</v>
      </c>
      <c r="H153">
        <v>0</v>
      </c>
      <c r="I153">
        <v>0</v>
      </c>
      <c r="J153">
        <v>1</v>
      </c>
      <c r="K153">
        <v>1</v>
      </c>
      <c r="L153">
        <v>0</v>
      </c>
      <c r="M153">
        <v>0</v>
      </c>
      <c r="N153" s="2">
        <f>SUM(Table2[[#This Row],[Abstract]:[Title]])</f>
        <v>2</v>
      </c>
      <c r="P153" t="s">
        <v>2698</v>
      </c>
      <c r="Q153">
        <f>Table2[[#This Row],[Abstract]]/Table2[[#This Row],[TOTAL]]</f>
        <v>0</v>
      </c>
      <c r="R153">
        <f>Table2[[#This Row],[Acknowledgments]]/Table2[[#This Row],[TOTAL]]</f>
        <v>0</v>
      </c>
      <c r="S153">
        <f>Table2[[#This Row],[Article]]/Table2[[#This Row],[TOTAL]]</f>
        <v>0</v>
      </c>
      <c r="T153">
        <f>Table2[[#This Row],[Case study]]/Table2[[#This Row],[TOTAL]]</f>
        <v>0</v>
      </c>
      <c r="U153">
        <f>Table2[[#This Row],[Conclusion]]/Table2[[#This Row],[TOTAL]]</f>
        <v>0</v>
      </c>
      <c r="V153">
        <f>Table2[[#This Row],[Discussion]]/Table2[[#This Row],[TOTAL]]</f>
        <v>0</v>
      </c>
      <c r="W153">
        <f>Table2[[#This Row],[Figure]]/Table2[[#This Row],[TOTAL]]</f>
        <v>0</v>
      </c>
      <c r="X153">
        <f>Table2[[#This Row],[Introduction]]/Table2[[#This Row],[TOTAL]]</f>
        <v>0</v>
      </c>
      <c r="Y153">
        <f>Table2[[#This Row],[Methods]]/Table2[[#This Row],[TOTAL]]</f>
        <v>0.5</v>
      </c>
      <c r="Z153">
        <f>Table2[[#This Row],[Results]]/Table2[[#This Row],[TOTAL]]</f>
        <v>0.5</v>
      </c>
      <c r="AA153">
        <f>Table2[[#This Row],[Supplementary material]]/Table2[[#This Row],[TOTAL]]</f>
        <v>0</v>
      </c>
      <c r="AB153">
        <f>Table2[[#This Row],[Title]]/Table2[[#This Row],[TOTAL]]</f>
        <v>0</v>
      </c>
      <c r="AC153" s="2">
        <f>SUM(Table24[[#This Row],[Abstract]:[Title]])</f>
        <v>1</v>
      </c>
    </row>
    <row r="154" spans="1:29" x14ac:dyDescent="0.2">
      <c r="A154" t="s">
        <v>4066</v>
      </c>
      <c r="B154">
        <v>0</v>
      </c>
      <c r="C154">
        <v>0</v>
      </c>
      <c r="D154">
        <v>0</v>
      </c>
      <c r="E154">
        <v>0</v>
      </c>
      <c r="F154">
        <v>0</v>
      </c>
      <c r="G154">
        <v>0</v>
      </c>
      <c r="H154">
        <v>0</v>
      </c>
      <c r="I154">
        <v>1</v>
      </c>
      <c r="J154">
        <v>0</v>
      </c>
      <c r="K154">
        <v>0</v>
      </c>
      <c r="L154">
        <v>0</v>
      </c>
      <c r="M154">
        <v>0</v>
      </c>
      <c r="N154" s="2">
        <f>SUM(Table2[[#This Row],[Abstract]:[Title]])</f>
        <v>1</v>
      </c>
      <c r="P154" t="s">
        <v>4066</v>
      </c>
      <c r="Q154">
        <f>Table2[[#This Row],[Abstract]]/Table2[[#This Row],[TOTAL]]</f>
        <v>0</v>
      </c>
      <c r="R154">
        <f>Table2[[#This Row],[Acknowledgments]]/Table2[[#This Row],[TOTAL]]</f>
        <v>0</v>
      </c>
      <c r="S154">
        <f>Table2[[#This Row],[Article]]/Table2[[#This Row],[TOTAL]]</f>
        <v>0</v>
      </c>
      <c r="T154">
        <f>Table2[[#This Row],[Case study]]/Table2[[#This Row],[TOTAL]]</f>
        <v>0</v>
      </c>
      <c r="U154">
        <f>Table2[[#This Row],[Conclusion]]/Table2[[#This Row],[TOTAL]]</f>
        <v>0</v>
      </c>
      <c r="V154">
        <f>Table2[[#This Row],[Discussion]]/Table2[[#This Row],[TOTAL]]</f>
        <v>0</v>
      </c>
      <c r="W154">
        <f>Table2[[#This Row],[Figure]]/Table2[[#This Row],[TOTAL]]</f>
        <v>0</v>
      </c>
      <c r="X154">
        <f>Table2[[#This Row],[Introduction]]/Table2[[#This Row],[TOTAL]]</f>
        <v>1</v>
      </c>
      <c r="Y154">
        <f>Table2[[#This Row],[Methods]]/Table2[[#This Row],[TOTAL]]</f>
        <v>0</v>
      </c>
      <c r="Z154">
        <f>Table2[[#This Row],[Results]]/Table2[[#This Row],[TOTAL]]</f>
        <v>0</v>
      </c>
      <c r="AA154">
        <f>Table2[[#This Row],[Supplementary material]]/Table2[[#This Row],[TOTAL]]</f>
        <v>0</v>
      </c>
      <c r="AB154">
        <f>Table2[[#This Row],[Title]]/Table2[[#This Row],[TOTAL]]</f>
        <v>0</v>
      </c>
      <c r="AC154" s="2">
        <f>SUM(Table24[[#This Row],[Abstract]:[Title]])</f>
        <v>1</v>
      </c>
    </row>
    <row r="155" spans="1:29" x14ac:dyDescent="0.2">
      <c r="A155" t="s">
        <v>4813</v>
      </c>
      <c r="B155">
        <v>0</v>
      </c>
      <c r="C155">
        <v>0</v>
      </c>
      <c r="D155">
        <v>0</v>
      </c>
      <c r="E155">
        <v>0</v>
      </c>
      <c r="F155">
        <v>0</v>
      </c>
      <c r="G155">
        <v>0</v>
      </c>
      <c r="H155">
        <v>0</v>
      </c>
      <c r="I155">
        <v>0</v>
      </c>
      <c r="J155">
        <v>1</v>
      </c>
      <c r="K155">
        <v>1</v>
      </c>
      <c r="L155">
        <v>0</v>
      </c>
      <c r="M155">
        <v>0</v>
      </c>
      <c r="N155" s="2">
        <f>SUM(Table2[[#This Row],[Abstract]:[Title]])</f>
        <v>2</v>
      </c>
      <c r="P155" t="s">
        <v>4813</v>
      </c>
      <c r="Q155">
        <f>Table2[[#This Row],[Abstract]]/Table2[[#This Row],[TOTAL]]</f>
        <v>0</v>
      </c>
      <c r="R155">
        <f>Table2[[#This Row],[Acknowledgments]]/Table2[[#This Row],[TOTAL]]</f>
        <v>0</v>
      </c>
      <c r="S155">
        <f>Table2[[#This Row],[Article]]/Table2[[#This Row],[TOTAL]]</f>
        <v>0</v>
      </c>
      <c r="T155">
        <f>Table2[[#This Row],[Case study]]/Table2[[#This Row],[TOTAL]]</f>
        <v>0</v>
      </c>
      <c r="U155">
        <f>Table2[[#This Row],[Conclusion]]/Table2[[#This Row],[TOTAL]]</f>
        <v>0</v>
      </c>
      <c r="V155">
        <f>Table2[[#This Row],[Discussion]]/Table2[[#This Row],[TOTAL]]</f>
        <v>0</v>
      </c>
      <c r="W155">
        <f>Table2[[#This Row],[Figure]]/Table2[[#This Row],[TOTAL]]</f>
        <v>0</v>
      </c>
      <c r="X155">
        <f>Table2[[#This Row],[Introduction]]/Table2[[#This Row],[TOTAL]]</f>
        <v>0</v>
      </c>
      <c r="Y155">
        <f>Table2[[#This Row],[Methods]]/Table2[[#This Row],[TOTAL]]</f>
        <v>0.5</v>
      </c>
      <c r="Z155">
        <f>Table2[[#This Row],[Results]]/Table2[[#This Row],[TOTAL]]</f>
        <v>0.5</v>
      </c>
      <c r="AA155">
        <f>Table2[[#This Row],[Supplementary material]]/Table2[[#This Row],[TOTAL]]</f>
        <v>0</v>
      </c>
      <c r="AB155">
        <f>Table2[[#This Row],[Title]]/Table2[[#This Row],[TOTAL]]</f>
        <v>0</v>
      </c>
      <c r="AC155" s="2">
        <f>SUM(Table24[[#This Row],[Abstract]:[Title]])</f>
        <v>1</v>
      </c>
    </row>
    <row r="156" spans="1:29" x14ac:dyDescent="0.2">
      <c r="A156" t="s">
        <v>6337</v>
      </c>
      <c r="B156">
        <v>3</v>
      </c>
      <c r="C156">
        <v>0</v>
      </c>
      <c r="D156">
        <v>0</v>
      </c>
      <c r="E156">
        <v>0</v>
      </c>
      <c r="F156">
        <v>0</v>
      </c>
      <c r="G156">
        <v>3</v>
      </c>
      <c r="H156">
        <v>0</v>
      </c>
      <c r="I156">
        <v>0</v>
      </c>
      <c r="J156">
        <v>0</v>
      </c>
      <c r="K156">
        <v>1</v>
      </c>
      <c r="L156">
        <v>1</v>
      </c>
      <c r="M156">
        <v>0</v>
      </c>
      <c r="N156" s="2">
        <f>SUM(Table2[[#This Row],[Abstract]:[Title]])</f>
        <v>8</v>
      </c>
      <c r="P156" t="s">
        <v>6337</v>
      </c>
      <c r="Q156">
        <f>Table2[[#This Row],[Abstract]]/Table2[[#This Row],[TOTAL]]</f>
        <v>0.375</v>
      </c>
      <c r="R156">
        <f>Table2[[#This Row],[Acknowledgments]]/Table2[[#This Row],[TOTAL]]</f>
        <v>0</v>
      </c>
      <c r="S156">
        <f>Table2[[#This Row],[Article]]/Table2[[#This Row],[TOTAL]]</f>
        <v>0</v>
      </c>
      <c r="T156">
        <f>Table2[[#This Row],[Case study]]/Table2[[#This Row],[TOTAL]]</f>
        <v>0</v>
      </c>
      <c r="U156">
        <f>Table2[[#This Row],[Conclusion]]/Table2[[#This Row],[TOTAL]]</f>
        <v>0</v>
      </c>
      <c r="V156">
        <f>Table2[[#This Row],[Discussion]]/Table2[[#This Row],[TOTAL]]</f>
        <v>0.375</v>
      </c>
      <c r="W156">
        <f>Table2[[#This Row],[Figure]]/Table2[[#This Row],[TOTAL]]</f>
        <v>0</v>
      </c>
      <c r="X156">
        <f>Table2[[#This Row],[Introduction]]/Table2[[#This Row],[TOTAL]]</f>
        <v>0</v>
      </c>
      <c r="Y156">
        <f>Table2[[#This Row],[Methods]]/Table2[[#This Row],[TOTAL]]</f>
        <v>0</v>
      </c>
      <c r="Z156">
        <f>Table2[[#This Row],[Results]]/Table2[[#This Row],[TOTAL]]</f>
        <v>0.125</v>
      </c>
      <c r="AA156">
        <f>Table2[[#This Row],[Supplementary material]]/Table2[[#This Row],[TOTAL]]</f>
        <v>0.125</v>
      </c>
      <c r="AB156">
        <f>Table2[[#This Row],[Title]]/Table2[[#This Row],[TOTAL]]</f>
        <v>0</v>
      </c>
      <c r="AC156" s="2">
        <f>SUM(Table24[[#This Row],[Abstract]:[Title]])</f>
        <v>1</v>
      </c>
    </row>
    <row r="157" spans="1:29" x14ac:dyDescent="0.2">
      <c r="A157" t="s">
        <v>2534</v>
      </c>
      <c r="B157">
        <v>0</v>
      </c>
      <c r="C157">
        <v>0</v>
      </c>
      <c r="D157">
        <v>0</v>
      </c>
      <c r="E157">
        <v>0</v>
      </c>
      <c r="F157">
        <v>0</v>
      </c>
      <c r="G157">
        <v>0</v>
      </c>
      <c r="H157">
        <v>0</v>
      </c>
      <c r="I157">
        <v>0</v>
      </c>
      <c r="J157">
        <v>2</v>
      </c>
      <c r="K157">
        <v>0</v>
      </c>
      <c r="L157">
        <v>0</v>
      </c>
      <c r="M157">
        <v>0</v>
      </c>
      <c r="N157" s="2">
        <f>SUM(Table2[[#This Row],[Abstract]:[Title]])</f>
        <v>2</v>
      </c>
      <c r="P157" t="s">
        <v>2534</v>
      </c>
      <c r="Q157">
        <f>Table2[[#This Row],[Abstract]]/Table2[[#This Row],[TOTAL]]</f>
        <v>0</v>
      </c>
      <c r="R157">
        <f>Table2[[#This Row],[Acknowledgments]]/Table2[[#This Row],[TOTAL]]</f>
        <v>0</v>
      </c>
      <c r="S157">
        <f>Table2[[#This Row],[Article]]/Table2[[#This Row],[TOTAL]]</f>
        <v>0</v>
      </c>
      <c r="T157">
        <f>Table2[[#This Row],[Case study]]/Table2[[#This Row],[TOTAL]]</f>
        <v>0</v>
      </c>
      <c r="U157">
        <f>Table2[[#This Row],[Conclusion]]/Table2[[#This Row],[TOTAL]]</f>
        <v>0</v>
      </c>
      <c r="V157">
        <f>Table2[[#This Row],[Discussion]]/Table2[[#This Row],[TOTAL]]</f>
        <v>0</v>
      </c>
      <c r="W157">
        <f>Table2[[#This Row],[Figure]]/Table2[[#This Row],[TOTAL]]</f>
        <v>0</v>
      </c>
      <c r="X157">
        <f>Table2[[#This Row],[Introduction]]/Table2[[#This Row],[TOTAL]]</f>
        <v>0</v>
      </c>
      <c r="Y157">
        <f>Table2[[#This Row],[Methods]]/Table2[[#This Row],[TOTAL]]</f>
        <v>1</v>
      </c>
      <c r="Z157">
        <f>Table2[[#This Row],[Results]]/Table2[[#This Row],[TOTAL]]</f>
        <v>0</v>
      </c>
      <c r="AA157">
        <f>Table2[[#This Row],[Supplementary material]]/Table2[[#This Row],[TOTAL]]</f>
        <v>0</v>
      </c>
      <c r="AB157">
        <f>Table2[[#This Row],[Title]]/Table2[[#This Row],[TOTAL]]</f>
        <v>0</v>
      </c>
      <c r="AC157" s="2">
        <f>SUM(Table24[[#This Row],[Abstract]:[Title]])</f>
        <v>1</v>
      </c>
    </row>
    <row r="158" spans="1:29" x14ac:dyDescent="0.2">
      <c r="A158" t="s">
        <v>8993</v>
      </c>
      <c r="B158">
        <v>0</v>
      </c>
      <c r="C158">
        <v>0</v>
      </c>
      <c r="D158">
        <v>0</v>
      </c>
      <c r="E158">
        <v>0</v>
      </c>
      <c r="F158">
        <v>0</v>
      </c>
      <c r="G158">
        <v>0</v>
      </c>
      <c r="H158">
        <v>0</v>
      </c>
      <c r="I158">
        <v>0</v>
      </c>
      <c r="J158">
        <v>1</v>
      </c>
      <c r="K158">
        <v>1</v>
      </c>
      <c r="L158">
        <v>0</v>
      </c>
      <c r="M158">
        <v>0</v>
      </c>
      <c r="N158" s="2">
        <f>SUM(Table2[[#This Row],[Abstract]:[Title]])</f>
        <v>2</v>
      </c>
      <c r="P158" t="s">
        <v>8993</v>
      </c>
      <c r="Q158">
        <f>Table2[[#This Row],[Abstract]]/Table2[[#This Row],[TOTAL]]</f>
        <v>0</v>
      </c>
      <c r="R158">
        <f>Table2[[#This Row],[Acknowledgments]]/Table2[[#This Row],[TOTAL]]</f>
        <v>0</v>
      </c>
      <c r="S158">
        <f>Table2[[#This Row],[Article]]/Table2[[#This Row],[TOTAL]]</f>
        <v>0</v>
      </c>
      <c r="T158">
        <f>Table2[[#This Row],[Case study]]/Table2[[#This Row],[TOTAL]]</f>
        <v>0</v>
      </c>
      <c r="U158">
        <f>Table2[[#This Row],[Conclusion]]/Table2[[#This Row],[TOTAL]]</f>
        <v>0</v>
      </c>
      <c r="V158">
        <f>Table2[[#This Row],[Discussion]]/Table2[[#This Row],[TOTAL]]</f>
        <v>0</v>
      </c>
      <c r="W158">
        <f>Table2[[#This Row],[Figure]]/Table2[[#This Row],[TOTAL]]</f>
        <v>0</v>
      </c>
      <c r="X158">
        <f>Table2[[#This Row],[Introduction]]/Table2[[#This Row],[TOTAL]]</f>
        <v>0</v>
      </c>
      <c r="Y158">
        <f>Table2[[#This Row],[Methods]]/Table2[[#This Row],[TOTAL]]</f>
        <v>0.5</v>
      </c>
      <c r="Z158">
        <f>Table2[[#This Row],[Results]]/Table2[[#This Row],[TOTAL]]</f>
        <v>0.5</v>
      </c>
      <c r="AA158">
        <f>Table2[[#This Row],[Supplementary material]]/Table2[[#This Row],[TOTAL]]</f>
        <v>0</v>
      </c>
      <c r="AB158">
        <f>Table2[[#This Row],[Title]]/Table2[[#This Row],[TOTAL]]</f>
        <v>0</v>
      </c>
      <c r="AC158" s="2">
        <f>SUM(Table24[[#This Row],[Abstract]:[Title]])</f>
        <v>1</v>
      </c>
    </row>
    <row r="159" spans="1:29" x14ac:dyDescent="0.2">
      <c r="A159" t="s">
        <v>3080</v>
      </c>
      <c r="B159">
        <v>0</v>
      </c>
      <c r="C159">
        <v>0</v>
      </c>
      <c r="D159">
        <v>0</v>
      </c>
      <c r="E159">
        <v>0</v>
      </c>
      <c r="F159">
        <v>0</v>
      </c>
      <c r="G159">
        <v>0</v>
      </c>
      <c r="H159">
        <v>0</v>
      </c>
      <c r="I159">
        <v>0</v>
      </c>
      <c r="J159">
        <v>1</v>
      </c>
      <c r="K159">
        <v>0</v>
      </c>
      <c r="L159">
        <v>0</v>
      </c>
      <c r="M159">
        <v>0</v>
      </c>
      <c r="N159" s="2">
        <f>SUM(Table2[[#This Row],[Abstract]:[Title]])</f>
        <v>1</v>
      </c>
      <c r="P159" t="s">
        <v>3080</v>
      </c>
      <c r="Q159">
        <f>Table2[[#This Row],[Abstract]]/Table2[[#This Row],[TOTAL]]</f>
        <v>0</v>
      </c>
      <c r="R159">
        <f>Table2[[#This Row],[Acknowledgments]]/Table2[[#This Row],[TOTAL]]</f>
        <v>0</v>
      </c>
      <c r="S159">
        <f>Table2[[#This Row],[Article]]/Table2[[#This Row],[TOTAL]]</f>
        <v>0</v>
      </c>
      <c r="T159">
        <f>Table2[[#This Row],[Case study]]/Table2[[#This Row],[TOTAL]]</f>
        <v>0</v>
      </c>
      <c r="U159">
        <f>Table2[[#This Row],[Conclusion]]/Table2[[#This Row],[TOTAL]]</f>
        <v>0</v>
      </c>
      <c r="V159">
        <f>Table2[[#This Row],[Discussion]]/Table2[[#This Row],[TOTAL]]</f>
        <v>0</v>
      </c>
      <c r="W159">
        <f>Table2[[#This Row],[Figure]]/Table2[[#This Row],[TOTAL]]</f>
        <v>0</v>
      </c>
      <c r="X159">
        <f>Table2[[#This Row],[Introduction]]/Table2[[#This Row],[TOTAL]]</f>
        <v>0</v>
      </c>
      <c r="Y159">
        <f>Table2[[#This Row],[Methods]]/Table2[[#This Row],[TOTAL]]</f>
        <v>1</v>
      </c>
      <c r="Z159">
        <f>Table2[[#This Row],[Results]]/Table2[[#This Row],[TOTAL]]</f>
        <v>0</v>
      </c>
      <c r="AA159">
        <f>Table2[[#This Row],[Supplementary material]]/Table2[[#This Row],[TOTAL]]</f>
        <v>0</v>
      </c>
      <c r="AB159">
        <f>Table2[[#This Row],[Title]]/Table2[[#This Row],[TOTAL]]</f>
        <v>0</v>
      </c>
      <c r="AC159" s="2">
        <f>SUM(Table24[[#This Row],[Abstract]:[Title]])</f>
        <v>1</v>
      </c>
    </row>
    <row r="160" spans="1:29" x14ac:dyDescent="0.2">
      <c r="A160" t="s">
        <v>6528</v>
      </c>
      <c r="B160">
        <v>2</v>
      </c>
      <c r="C160">
        <v>0</v>
      </c>
      <c r="D160">
        <v>0</v>
      </c>
      <c r="E160">
        <v>0</v>
      </c>
      <c r="F160">
        <v>1</v>
      </c>
      <c r="G160">
        <v>4</v>
      </c>
      <c r="H160">
        <v>0</v>
      </c>
      <c r="I160">
        <v>0</v>
      </c>
      <c r="J160">
        <v>3</v>
      </c>
      <c r="K160">
        <v>4</v>
      </c>
      <c r="L160">
        <v>0</v>
      </c>
      <c r="M160">
        <v>0</v>
      </c>
      <c r="N160" s="2">
        <f>SUM(Table2[[#This Row],[Abstract]:[Title]])</f>
        <v>14</v>
      </c>
      <c r="P160" t="s">
        <v>6528</v>
      </c>
      <c r="Q160">
        <f>Table2[[#This Row],[Abstract]]/Table2[[#This Row],[TOTAL]]</f>
        <v>0.14285714285714285</v>
      </c>
      <c r="R160">
        <f>Table2[[#This Row],[Acknowledgments]]/Table2[[#This Row],[TOTAL]]</f>
        <v>0</v>
      </c>
      <c r="S160">
        <f>Table2[[#This Row],[Article]]/Table2[[#This Row],[TOTAL]]</f>
        <v>0</v>
      </c>
      <c r="T160">
        <f>Table2[[#This Row],[Case study]]/Table2[[#This Row],[TOTAL]]</f>
        <v>0</v>
      </c>
      <c r="U160">
        <f>Table2[[#This Row],[Conclusion]]/Table2[[#This Row],[TOTAL]]</f>
        <v>7.1428571428571425E-2</v>
      </c>
      <c r="V160">
        <f>Table2[[#This Row],[Discussion]]/Table2[[#This Row],[TOTAL]]</f>
        <v>0.2857142857142857</v>
      </c>
      <c r="W160">
        <f>Table2[[#This Row],[Figure]]/Table2[[#This Row],[TOTAL]]</f>
        <v>0</v>
      </c>
      <c r="X160">
        <f>Table2[[#This Row],[Introduction]]/Table2[[#This Row],[TOTAL]]</f>
        <v>0</v>
      </c>
      <c r="Y160">
        <f>Table2[[#This Row],[Methods]]/Table2[[#This Row],[TOTAL]]</f>
        <v>0.21428571428571427</v>
      </c>
      <c r="Z160">
        <f>Table2[[#This Row],[Results]]/Table2[[#This Row],[TOTAL]]</f>
        <v>0.2857142857142857</v>
      </c>
      <c r="AA160">
        <f>Table2[[#This Row],[Supplementary material]]/Table2[[#This Row],[TOTAL]]</f>
        <v>0</v>
      </c>
      <c r="AB160">
        <f>Table2[[#This Row],[Title]]/Table2[[#This Row],[TOTAL]]</f>
        <v>0</v>
      </c>
      <c r="AC160" s="2">
        <f>SUM(Table24[[#This Row],[Abstract]:[Title]])</f>
        <v>1</v>
      </c>
    </row>
    <row r="161" spans="1:29" x14ac:dyDescent="0.2">
      <c r="A161" t="s">
        <v>2023</v>
      </c>
      <c r="B161">
        <v>0</v>
      </c>
      <c r="C161">
        <v>0</v>
      </c>
      <c r="D161">
        <v>0</v>
      </c>
      <c r="E161">
        <v>0</v>
      </c>
      <c r="F161">
        <v>0</v>
      </c>
      <c r="G161">
        <v>0</v>
      </c>
      <c r="H161">
        <v>0</v>
      </c>
      <c r="I161">
        <v>0</v>
      </c>
      <c r="J161">
        <v>3</v>
      </c>
      <c r="K161">
        <v>1</v>
      </c>
      <c r="L161">
        <v>0</v>
      </c>
      <c r="M161">
        <v>0</v>
      </c>
      <c r="N161" s="2">
        <f>SUM(Table2[[#This Row],[Abstract]:[Title]])</f>
        <v>4</v>
      </c>
      <c r="P161" t="s">
        <v>2023</v>
      </c>
      <c r="Q161">
        <f>Table2[[#This Row],[Abstract]]/Table2[[#This Row],[TOTAL]]</f>
        <v>0</v>
      </c>
      <c r="R161">
        <f>Table2[[#This Row],[Acknowledgments]]/Table2[[#This Row],[TOTAL]]</f>
        <v>0</v>
      </c>
      <c r="S161">
        <f>Table2[[#This Row],[Article]]/Table2[[#This Row],[TOTAL]]</f>
        <v>0</v>
      </c>
      <c r="T161">
        <f>Table2[[#This Row],[Case study]]/Table2[[#This Row],[TOTAL]]</f>
        <v>0</v>
      </c>
      <c r="U161">
        <f>Table2[[#This Row],[Conclusion]]/Table2[[#This Row],[TOTAL]]</f>
        <v>0</v>
      </c>
      <c r="V161">
        <f>Table2[[#This Row],[Discussion]]/Table2[[#This Row],[TOTAL]]</f>
        <v>0</v>
      </c>
      <c r="W161">
        <f>Table2[[#This Row],[Figure]]/Table2[[#This Row],[TOTAL]]</f>
        <v>0</v>
      </c>
      <c r="X161">
        <f>Table2[[#This Row],[Introduction]]/Table2[[#This Row],[TOTAL]]</f>
        <v>0</v>
      </c>
      <c r="Y161">
        <f>Table2[[#This Row],[Methods]]/Table2[[#This Row],[TOTAL]]</f>
        <v>0.75</v>
      </c>
      <c r="Z161">
        <f>Table2[[#This Row],[Results]]/Table2[[#This Row],[TOTAL]]</f>
        <v>0.25</v>
      </c>
      <c r="AA161">
        <f>Table2[[#This Row],[Supplementary material]]/Table2[[#This Row],[TOTAL]]</f>
        <v>0</v>
      </c>
      <c r="AB161">
        <f>Table2[[#This Row],[Title]]/Table2[[#This Row],[TOTAL]]</f>
        <v>0</v>
      </c>
      <c r="AC161" s="2">
        <f>SUM(Table24[[#This Row],[Abstract]:[Title]])</f>
        <v>1</v>
      </c>
    </row>
    <row r="162" spans="1:29" x14ac:dyDescent="0.2">
      <c r="A162" t="s">
        <v>2943</v>
      </c>
      <c r="B162">
        <v>0</v>
      </c>
      <c r="C162">
        <v>0</v>
      </c>
      <c r="D162">
        <v>0</v>
      </c>
      <c r="E162">
        <v>0</v>
      </c>
      <c r="F162">
        <v>0</v>
      </c>
      <c r="G162">
        <v>0</v>
      </c>
      <c r="H162">
        <v>0</v>
      </c>
      <c r="I162">
        <v>0</v>
      </c>
      <c r="J162">
        <v>0</v>
      </c>
      <c r="K162">
        <v>11</v>
      </c>
      <c r="L162">
        <v>0</v>
      </c>
      <c r="M162">
        <v>0</v>
      </c>
      <c r="N162" s="2">
        <f>SUM(Table2[[#This Row],[Abstract]:[Title]])</f>
        <v>11</v>
      </c>
      <c r="P162" t="s">
        <v>2943</v>
      </c>
      <c r="Q162">
        <f>Table2[[#This Row],[Abstract]]/Table2[[#This Row],[TOTAL]]</f>
        <v>0</v>
      </c>
      <c r="R162">
        <f>Table2[[#This Row],[Acknowledgments]]/Table2[[#This Row],[TOTAL]]</f>
        <v>0</v>
      </c>
      <c r="S162">
        <f>Table2[[#This Row],[Article]]/Table2[[#This Row],[TOTAL]]</f>
        <v>0</v>
      </c>
      <c r="T162">
        <f>Table2[[#This Row],[Case study]]/Table2[[#This Row],[TOTAL]]</f>
        <v>0</v>
      </c>
      <c r="U162">
        <f>Table2[[#This Row],[Conclusion]]/Table2[[#This Row],[TOTAL]]</f>
        <v>0</v>
      </c>
      <c r="V162">
        <f>Table2[[#This Row],[Discussion]]/Table2[[#This Row],[TOTAL]]</f>
        <v>0</v>
      </c>
      <c r="W162">
        <f>Table2[[#This Row],[Figure]]/Table2[[#This Row],[TOTAL]]</f>
        <v>0</v>
      </c>
      <c r="X162">
        <f>Table2[[#This Row],[Introduction]]/Table2[[#This Row],[TOTAL]]</f>
        <v>0</v>
      </c>
      <c r="Y162">
        <f>Table2[[#This Row],[Methods]]/Table2[[#This Row],[TOTAL]]</f>
        <v>0</v>
      </c>
      <c r="Z162">
        <f>Table2[[#This Row],[Results]]/Table2[[#This Row],[TOTAL]]</f>
        <v>1</v>
      </c>
      <c r="AA162">
        <f>Table2[[#This Row],[Supplementary material]]/Table2[[#This Row],[TOTAL]]</f>
        <v>0</v>
      </c>
      <c r="AB162">
        <f>Table2[[#This Row],[Title]]/Table2[[#This Row],[TOTAL]]</f>
        <v>0</v>
      </c>
      <c r="AC162" s="2">
        <f>SUM(Table24[[#This Row],[Abstract]:[Title]])</f>
        <v>1</v>
      </c>
    </row>
    <row r="163" spans="1:29" x14ac:dyDescent="0.2">
      <c r="A163" t="s">
        <v>3814</v>
      </c>
      <c r="B163">
        <v>0</v>
      </c>
      <c r="C163">
        <v>0</v>
      </c>
      <c r="D163">
        <v>0</v>
      </c>
      <c r="E163">
        <v>0</v>
      </c>
      <c r="F163">
        <v>0</v>
      </c>
      <c r="G163">
        <v>0</v>
      </c>
      <c r="H163">
        <v>0</v>
      </c>
      <c r="I163">
        <v>0</v>
      </c>
      <c r="J163">
        <v>1</v>
      </c>
      <c r="K163">
        <v>0</v>
      </c>
      <c r="L163">
        <v>0</v>
      </c>
      <c r="M163">
        <v>0</v>
      </c>
      <c r="N163" s="2">
        <f>SUM(Table2[[#This Row],[Abstract]:[Title]])</f>
        <v>1</v>
      </c>
      <c r="P163" t="s">
        <v>3814</v>
      </c>
      <c r="Q163">
        <f>Table2[[#This Row],[Abstract]]/Table2[[#This Row],[TOTAL]]</f>
        <v>0</v>
      </c>
      <c r="R163">
        <f>Table2[[#This Row],[Acknowledgments]]/Table2[[#This Row],[TOTAL]]</f>
        <v>0</v>
      </c>
      <c r="S163">
        <f>Table2[[#This Row],[Article]]/Table2[[#This Row],[TOTAL]]</f>
        <v>0</v>
      </c>
      <c r="T163">
        <f>Table2[[#This Row],[Case study]]/Table2[[#This Row],[TOTAL]]</f>
        <v>0</v>
      </c>
      <c r="U163">
        <f>Table2[[#This Row],[Conclusion]]/Table2[[#This Row],[TOTAL]]</f>
        <v>0</v>
      </c>
      <c r="V163">
        <f>Table2[[#This Row],[Discussion]]/Table2[[#This Row],[TOTAL]]</f>
        <v>0</v>
      </c>
      <c r="W163">
        <f>Table2[[#This Row],[Figure]]/Table2[[#This Row],[TOTAL]]</f>
        <v>0</v>
      </c>
      <c r="X163">
        <f>Table2[[#This Row],[Introduction]]/Table2[[#This Row],[TOTAL]]</f>
        <v>0</v>
      </c>
      <c r="Y163">
        <f>Table2[[#This Row],[Methods]]/Table2[[#This Row],[TOTAL]]</f>
        <v>1</v>
      </c>
      <c r="Z163">
        <f>Table2[[#This Row],[Results]]/Table2[[#This Row],[TOTAL]]</f>
        <v>0</v>
      </c>
      <c r="AA163">
        <f>Table2[[#This Row],[Supplementary material]]/Table2[[#This Row],[TOTAL]]</f>
        <v>0</v>
      </c>
      <c r="AB163">
        <f>Table2[[#This Row],[Title]]/Table2[[#This Row],[TOTAL]]</f>
        <v>0</v>
      </c>
      <c r="AC163" s="2">
        <f>SUM(Table24[[#This Row],[Abstract]:[Title]])</f>
        <v>1</v>
      </c>
    </row>
    <row r="164" spans="1:29" x14ac:dyDescent="0.2">
      <c r="A164" t="s">
        <v>5867</v>
      </c>
      <c r="B164">
        <v>0</v>
      </c>
      <c r="C164">
        <v>0</v>
      </c>
      <c r="D164">
        <v>0</v>
      </c>
      <c r="E164">
        <v>0</v>
      </c>
      <c r="F164">
        <v>0</v>
      </c>
      <c r="G164">
        <v>0</v>
      </c>
      <c r="H164">
        <v>0</v>
      </c>
      <c r="I164">
        <v>0</v>
      </c>
      <c r="J164">
        <v>1</v>
      </c>
      <c r="K164">
        <v>0</v>
      </c>
      <c r="L164">
        <v>0</v>
      </c>
      <c r="M164">
        <v>0</v>
      </c>
      <c r="N164" s="2">
        <f>SUM(Table2[[#This Row],[Abstract]:[Title]])</f>
        <v>1</v>
      </c>
      <c r="P164" t="s">
        <v>5867</v>
      </c>
      <c r="Q164">
        <f>Table2[[#This Row],[Abstract]]/Table2[[#This Row],[TOTAL]]</f>
        <v>0</v>
      </c>
      <c r="R164">
        <f>Table2[[#This Row],[Acknowledgments]]/Table2[[#This Row],[TOTAL]]</f>
        <v>0</v>
      </c>
      <c r="S164">
        <f>Table2[[#This Row],[Article]]/Table2[[#This Row],[TOTAL]]</f>
        <v>0</v>
      </c>
      <c r="T164">
        <f>Table2[[#This Row],[Case study]]/Table2[[#This Row],[TOTAL]]</f>
        <v>0</v>
      </c>
      <c r="U164">
        <f>Table2[[#This Row],[Conclusion]]/Table2[[#This Row],[TOTAL]]</f>
        <v>0</v>
      </c>
      <c r="V164">
        <f>Table2[[#This Row],[Discussion]]/Table2[[#This Row],[TOTAL]]</f>
        <v>0</v>
      </c>
      <c r="W164">
        <f>Table2[[#This Row],[Figure]]/Table2[[#This Row],[TOTAL]]</f>
        <v>0</v>
      </c>
      <c r="X164">
        <f>Table2[[#This Row],[Introduction]]/Table2[[#This Row],[TOTAL]]</f>
        <v>0</v>
      </c>
      <c r="Y164">
        <f>Table2[[#This Row],[Methods]]/Table2[[#This Row],[TOTAL]]</f>
        <v>1</v>
      </c>
      <c r="Z164">
        <f>Table2[[#This Row],[Results]]/Table2[[#This Row],[TOTAL]]</f>
        <v>0</v>
      </c>
      <c r="AA164">
        <f>Table2[[#This Row],[Supplementary material]]/Table2[[#This Row],[TOTAL]]</f>
        <v>0</v>
      </c>
      <c r="AB164">
        <f>Table2[[#This Row],[Title]]/Table2[[#This Row],[TOTAL]]</f>
        <v>0</v>
      </c>
      <c r="AC164" s="2">
        <f>SUM(Table24[[#This Row],[Abstract]:[Title]])</f>
        <v>1</v>
      </c>
    </row>
    <row r="165" spans="1:29" x14ac:dyDescent="0.2">
      <c r="A165" t="s">
        <v>243</v>
      </c>
      <c r="B165">
        <v>0</v>
      </c>
      <c r="C165">
        <v>0</v>
      </c>
      <c r="D165">
        <v>1</v>
      </c>
      <c r="E165">
        <v>0</v>
      </c>
      <c r="F165">
        <v>0</v>
      </c>
      <c r="G165">
        <v>0</v>
      </c>
      <c r="H165">
        <v>0</v>
      </c>
      <c r="I165">
        <v>0</v>
      </c>
      <c r="J165">
        <v>9</v>
      </c>
      <c r="K165">
        <v>6</v>
      </c>
      <c r="L165">
        <v>0</v>
      </c>
      <c r="M165">
        <v>0</v>
      </c>
      <c r="N165" s="2">
        <f>SUM(Table2[[#This Row],[Abstract]:[Title]])</f>
        <v>16</v>
      </c>
      <c r="P165" t="s">
        <v>243</v>
      </c>
      <c r="Q165">
        <f>Table2[[#This Row],[Abstract]]/Table2[[#This Row],[TOTAL]]</f>
        <v>0</v>
      </c>
      <c r="R165">
        <f>Table2[[#This Row],[Acknowledgments]]/Table2[[#This Row],[TOTAL]]</f>
        <v>0</v>
      </c>
      <c r="S165">
        <f>Table2[[#This Row],[Article]]/Table2[[#This Row],[TOTAL]]</f>
        <v>6.25E-2</v>
      </c>
      <c r="T165">
        <f>Table2[[#This Row],[Case study]]/Table2[[#This Row],[TOTAL]]</f>
        <v>0</v>
      </c>
      <c r="U165">
        <f>Table2[[#This Row],[Conclusion]]/Table2[[#This Row],[TOTAL]]</f>
        <v>0</v>
      </c>
      <c r="V165">
        <f>Table2[[#This Row],[Discussion]]/Table2[[#This Row],[TOTAL]]</f>
        <v>0</v>
      </c>
      <c r="W165">
        <f>Table2[[#This Row],[Figure]]/Table2[[#This Row],[TOTAL]]</f>
        <v>0</v>
      </c>
      <c r="X165">
        <f>Table2[[#This Row],[Introduction]]/Table2[[#This Row],[TOTAL]]</f>
        <v>0</v>
      </c>
      <c r="Y165">
        <f>Table2[[#This Row],[Methods]]/Table2[[#This Row],[TOTAL]]</f>
        <v>0.5625</v>
      </c>
      <c r="Z165">
        <f>Table2[[#This Row],[Results]]/Table2[[#This Row],[TOTAL]]</f>
        <v>0.375</v>
      </c>
      <c r="AA165">
        <f>Table2[[#This Row],[Supplementary material]]/Table2[[#This Row],[TOTAL]]</f>
        <v>0</v>
      </c>
      <c r="AB165">
        <f>Table2[[#This Row],[Title]]/Table2[[#This Row],[TOTAL]]</f>
        <v>0</v>
      </c>
      <c r="AC165" s="2">
        <f>SUM(Table24[[#This Row],[Abstract]:[Title]])</f>
        <v>1</v>
      </c>
    </row>
    <row r="166" spans="1:29" x14ac:dyDescent="0.2">
      <c r="A166" t="s">
        <v>3136</v>
      </c>
      <c r="B166">
        <v>0</v>
      </c>
      <c r="C166">
        <v>0</v>
      </c>
      <c r="D166">
        <v>0</v>
      </c>
      <c r="E166">
        <v>0</v>
      </c>
      <c r="F166">
        <v>0</v>
      </c>
      <c r="G166">
        <v>0</v>
      </c>
      <c r="H166">
        <v>0</v>
      </c>
      <c r="I166">
        <v>0</v>
      </c>
      <c r="J166">
        <v>1</v>
      </c>
      <c r="K166">
        <v>0</v>
      </c>
      <c r="L166">
        <v>0</v>
      </c>
      <c r="M166">
        <v>0</v>
      </c>
      <c r="N166" s="2">
        <f>SUM(Table2[[#This Row],[Abstract]:[Title]])</f>
        <v>1</v>
      </c>
      <c r="P166" t="s">
        <v>3136</v>
      </c>
      <c r="Q166">
        <f>Table2[[#This Row],[Abstract]]/Table2[[#This Row],[TOTAL]]</f>
        <v>0</v>
      </c>
      <c r="R166">
        <f>Table2[[#This Row],[Acknowledgments]]/Table2[[#This Row],[TOTAL]]</f>
        <v>0</v>
      </c>
      <c r="S166">
        <f>Table2[[#This Row],[Article]]/Table2[[#This Row],[TOTAL]]</f>
        <v>0</v>
      </c>
      <c r="T166">
        <f>Table2[[#This Row],[Case study]]/Table2[[#This Row],[TOTAL]]</f>
        <v>0</v>
      </c>
      <c r="U166">
        <f>Table2[[#This Row],[Conclusion]]/Table2[[#This Row],[TOTAL]]</f>
        <v>0</v>
      </c>
      <c r="V166">
        <f>Table2[[#This Row],[Discussion]]/Table2[[#This Row],[TOTAL]]</f>
        <v>0</v>
      </c>
      <c r="W166">
        <f>Table2[[#This Row],[Figure]]/Table2[[#This Row],[TOTAL]]</f>
        <v>0</v>
      </c>
      <c r="X166">
        <f>Table2[[#This Row],[Introduction]]/Table2[[#This Row],[TOTAL]]</f>
        <v>0</v>
      </c>
      <c r="Y166">
        <f>Table2[[#This Row],[Methods]]/Table2[[#This Row],[TOTAL]]</f>
        <v>1</v>
      </c>
      <c r="Z166">
        <f>Table2[[#This Row],[Results]]/Table2[[#This Row],[TOTAL]]</f>
        <v>0</v>
      </c>
      <c r="AA166">
        <f>Table2[[#This Row],[Supplementary material]]/Table2[[#This Row],[TOTAL]]</f>
        <v>0</v>
      </c>
      <c r="AB166">
        <f>Table2[[#This Row],[Title]]/Table2[[#This Row],[TOTAL]]</f>
        <v>0</v>
      </c>
      <c r="AC166" s="2">
        <f>SUM(Table24[[#This Row],[Abstract]:[Title]])</f>
        <v>1</v>
      </c>
    </row>
    <row r="167" spans="1:29" x14ac:dyDescent="0.2">
      <c r="A167" t="s">
        <v>4461</v>
      </c>
      <c r="B167">
        <v>0</v>
      </c>
      <c r="C167">
        <v>0</v>
      </c>
      <c r="D167">
        <v>1</v>
      </c>
      <c r="E167">
        <v>0</v>
      </c>
      <c r="F167">
        <v>0</v>
      </c>
      <c r="G167">
        <v>0</v>
      </c>
      <c r="H167">
        <v>0</v>
      </c>
      <c r="I167">
        <v>0</v>
      </c>
      <c r="J167">
        <v>0</v>
      </c>
      <c r="K167">
        <v>0</v>
      </c>
      <c r="L167">
        <v>0</v>
      </c>
      <c r="M167">
        <v>0</v>
      </c>
      <c r="N167" s="2">
        <f>SUM(Table2[[#This Row],[Abstract]:[Title]])</f>
        <v>1</v>
      </c>
      <c r="P167" t="s">
        <v>4461</v>
      </c>
      <c r="Q167">
        <f>Table2[[#This Row],[Abstract]]/Table2[[#This Row],[TOTAL]]</f>
        <v>0</v>
      </c>
      <c r="R167">
        <f>Table2[[#This Row],[Acknowledgments]]/Table2[[#This Row],[TOTAL]]</f>
        <v>0</v>
      </c>
      <c r="S167">
        <f>Table2[[#This Row],[Article]]/Table2[[#This Row],[TOTAL]]</f>
        <v>1</v>
      </c>
      <c r="T167">
        <f>Table2[[#This Row],[Case study]]/Table2[[#This Row],[TOTAL]]</f>
        <v>0</v>
      </c>
      <c r="U167">
        <f>Table2[[#This Row],[Conclusion]]/Table2[[#This Row],[TOTAL]]</f>
        <v>0</v>
      </c>
      <c r="V167">
        <f>Table2[[#This Row],[Discussion]]/Table2[[#This Row],[TOTAL]]</f>
        <v>0</v>
      </c>
      <c r="W167">
        <f>Table2[[#This Row],[Figure]]/Table2[[#This Row],[TOTAL]]</f>
        <v>0</v>
      </c>
      <c r="X167">
        <f>Table2[[#This Row],[Introduction]]/Table2[[#This Row],[TOTAL]]</f>
        <v>0</v>
      </c>
      <c r="Y167">
        <f>Table2[[#This Row],[Methods]]/Table2[[#This Row],[TOTAL]]</f>
        <v>0</v>
      </c>
      <c r="Z167">
        <f>Table2[[#This Row],[Results]]/Table2[[#This Row],[TOTAL]]</f>
        <v>0</v>
      </c>
      <c r="AA167">
        <f>Table2[[#This Row],[Supplementary material]]/Table2[[#This Row],[TOTAL]]</f>
        <v>0</v>
      </c>
      <c r="AB167">
        <f>Table2[[#This Row],[Title]]/Table2[[#This Row],[TOTAL]]</f>
        <v>0</v>
      </c>
      <c r="AC167" s="2">
        <f>SUM(Table24[[#This Row],[Abstract]:[Title]])</f>
        <v>1</v>
      </c>
    </row>
    <row r="168" spans="1:29" x14ac:dyDescent="0.2">
      <c r="A168" t="s">
        <v>5636</v>
      </c>
      <c r="B168">
        <v>0</v>
      </c>
      <c r="C168">
        <v>0</v>
      </c>
      <c r="D168">
        <v>0</v>
      </c>
      <c r="E168">
        <v>0</v>
      </c>
      <c r="F168">
        <v>0</v>
      </c>
      <c r="G168">
        <v>0</v>
      </c>
      <c r="H168">
        <v>0</v>
      </c>
      <c r="I168">
        <v>1</v>
      </c>
      <c r="J168">
        <v>0</v>
      </c>
      <c r="K168">
        <v>0</v>
      </c>
      <c r="L168">
        <v>0</v>
      </c>
      <c r="M168">
        <v>0</v>
      </c>
      <c r="N168" s="2">
        <f>SUM(Table2[[#This Row],[Abstract]:[Title]])</f>
        <v>1</v>
      </c>
      <c r="P168" t="s">
        <v>5636</v>
      </c>
      <c r="Q168">
        <f>Table2[[#This Row],[Abstract]]/Table2[[#This Row],[TOTAL]]</f>
        <v>0</v>
      </c>
      <c r="R168">
        <f>Table2[[#This Row],[Acknowledgments]]/Table2[[#This Row],[TOTAL]]</f>
        <v>0</v>
      </c>
      <c r="S168">
        <f>Table2[[#This Row],[Article]]/Table2[[#This Row],[TOTAL]]</f>
        <v>0</v>
      </c>
      <c r="T168">
        <f>Table2[[#This Row],[Case study]]/Table2[[#This Row],[TOTAL]]</f>
        <v>0</v>
      </c>
      <c r="U168">
        <f>Table2[[#This Row],[Conclusion]]/Table2[[#This Row],[TOTAL]]</f>
        <v>0</v>
      </c>
      <c r="V168">
        <f>Table2[[#This Row],[Discussion]]/Table2[[#This Row],[TOTAL]]</f>
        <v>0</v>
      </c>
      <c r="W168">
        <f>Table2[[#This Row],[Figure]]/Table2[[#This Row],[TOTAL]]</f>
        <v>0</v>
      </c>
      <c r="X168">
        <f>Table2[[#This Row],[Introduction]]/Table2[[#This Row],[TOTAL]]</f>
        <v>1</v>
      </c>
      <c r="Y168">
        <f>Table2[[#This Row],[Methods]]/Table2[[#This Row],[TOTAL]]</f>
        <v>0</v>
      </c>
      <c r="Z168">
        <f>Table2[[#This Row],[Results]]/Table2[[#This Row],[TOTAL]]</f>
        <v>0</v>
      </c>
      <c r="AA168">
        <f>Table2[[#This Row],[Supplementary material]]/Table2[[#This Row],[TOTAL]]</f>
        <v>0</v>
      </c>
      <c r="AB168">
        <f>Table2[[#This Row],[Title]]/Table2[[#This Row],[TOTAL]]</f>
        <v>0</v>
      </c>
      <c r="AC168" s="2">
        <f>SUM(Table24[[#This Row],[Abstract]:[Title]])</f>
        <v>1</v>
      </c>
    </row>
    <row r="169" spans="1:29" x14ac:dyDescent="0.2">
      <c r="A169" t="s">
        <v>3214</v>
      </c>
      <c r="B169">
        <v>0</v>
      </c>
      <c r="C169">
        <v>0</v>
      </c>
      <c r="D169">
        <v>0</v>
      </c>
      <c r="E169">
        <v>0</v>
      </c>
      <c r="F169">
        <v>0</v>
      </c>
      <c r="G169">
        <v>0</v>
      </c>
      <c r="H169">
        <v>0</v>
      </c>
      <c r="I169">
        <v>0</v>
      </c>
      <c r="J169">
        <v>1</v>
      </c>
      <c r="K169">
        <v>0</v>
      </c>
      <c r="L169">
        <v>0</v>
      </c>
      <c r="M169">
        <v>0</v>
      </c>
      <c r="N169" s="2">
        <f>SUM(Table2[[#This Row],[Abstract]:[Title]])</f>
        <v>1</v>
      </c>
      <c r="P169" t="s">
        <v>3214</v>
      </c>
      <c r="Q169">
        <f>Table2[[#This Row],[Abstract]]/Table2[[#This Row],[TOTAL]]</f>
        <v>0</v>
      </c>
      <c r="R169">
        <f>Table2[[#This Row],[Acknowledgments]]/Table2[[#This Row],[TOTAL]]</f>
        <v>0</v>
      </c>
      <c r="S169">
        <f>Table2[[#This Row],[Article]]/Table2[[#This Row],[TOTAL]]</f>
        <v>0</v>
      </c>
      <c r="T169">
        <f>Table2[[#This Row],[Case study]]/Table2[[#This Row],[TOTAL]]</f>
        <v>0</v>
      </c>
      <c r="U169">
        <f>Table2[[#This Row],[Conclusion]]/Table2[[#This Row],[TOTAL]]</f>
        <v>0</v>
      </c>
      <c r="V169">
        <f>Table2[[#This Row],[Discussion]]/Table2[[#This Row],[TOTAL]]</f>
        <v>0</v>
      </c>
      <c r="W169">
        <f>Table2[[#This Row],[Figure]]/Table2[[#This Row],[TOTAL]]</f>
        <v>0</v>
      </c>
      <c r="X169">
        <f>Table2[[#This Row],[Introduction]]/Table2[[#This Row],[TOTAL]]</f>
        <v>0</v>
      </c>
      <c r="Y169">
        <f>Table2[[#This Row],[Methods]]/Table2[[#This Row],[TOTAL]]</f>
        <v>1</v>
      </c>
      <c r="Z169">
        <f>Table2[[#This Row],[Results]]/Table2[[#This Row],[TOTAL]]</f>
        <v>0</v>
      </c>
      <c r="AA169">
        <f>Table2[[#This Row],[Supplementary material]]/Table2[[#This Row],[TOTAL]]</f>
        <v>0</v>
      </c>
      <c r="AB169">
        <f>Table2[[#This Row],[Title]]/Table2[[#This Row],[TOTAL]]</f>
        <v>0</v>
      </c>
      <c r="AC169" s="2">
        <f>SUM(Table24[[#This Row],[Abstract]:[Title]])</f>
        <v>1</v>
      </c>
    </row>
    <row r="170" spans="1:29" x14ac:dyDescent="0.2">
      <c r="A170" t="s">
        <v>4638</v>
      </c>
      <c r="B170">
        <v>0</v>
      </c>
      <c r="C170">
        <v>0</v>
      </c>
      <c r="D170">
        <v>0</v>
      </c>
      <c r="E170">
        <v>0</v>
      </c>
      <c r="F170">
        <v>0</v>
      </c>
      <c r="G170">
        <v>0</v>
      </c>
      <c r="H170">
        <v>0</v>
      </c>
      <c r="I170">
        <v>0</v>
      </c>
      <c r="J170">
        <v>1</v>
      </c>
      <c r="K170">
        <v>0</v>
      </c>
      <c r="L170">
        <v>0</v>
      </c>
      <c r="M170">
        <v>0</v>
      </c>
      <c r="N170" s="2">
        <f>SUM(Table2[[#This Row],[Abstract]:[Title]])</f>
        <v>1</v>
      </c>
      <c r="P170" t="s">
        <v>4638</v>
      </c>
      <c r="Q170">
        <f>Table2[[#This Row],[Abstract]]/Table2[[#This Row],[TOTAL]]</f>
        <v>0</v>
      </c>
      <c r="R170">
        <f>Table2[[#This Row],[Acknowledgments]]/Table2[[#This Row],[TOTAL]]</f>
        <v>0</v>
      </c>
      <c r="S170">
        <f>Table2[[#This Row],[Article]]/Table2[[#This Row],[TOTAL]]</f>
        <v>0</v>
      </c>
      <c r="T170">
        <f>Table2[[#This Row],[Case study]]/Table2[[#This Row],[TOTAL]]</f>
        <v>0</v>
      </c>
      <c r="U170">
        <f>Table2[[#This Row],[Conclusion]]/Table2[[#This Row],[TOTAL]]</f>
        <v>0</v>
      </c>
      <c r="V170">
        <f>Table2[[#This Row],[Discussion]]/Table2[[#This Row],[TOTAL]]</f>
        <v>0</v>
      </c>
      <c r="W170">
        <f>Table2[[#This Row],[Figure]]/Table2[[#This Row],[TOTAL]]</f>
        <v>0</v>
      </c>
      <c r="X170">
        <f>Table2[[#This Row],[Introduction]]/Table2[[#This Row],[TOTAL]]</f>
        <v>0</v>
      </c>
      <c r="Y170">
        <f>Table2[[#This Row],[Methods]]/Table2[[#This Row],[TOTAL]]</f>
        <v>1</v>
      </c>
      <c r="Z170">
        <f>Table2[[#This Row],[Results]]/Table2[[#This Row],[TOTAL]]</f>
        <v>0</v>
      </c>
      <c r="AA170">
        <f>Table2[[#This Row],[Supplementary material]]/Table2[[#This Row],[TOTAL]]</f>
        <v>0</v>
      </c>
      <c r="AB170">
        <f>Table2[[#This Row],[Title]]/Table2[[#This Row],[TOTAL]]</f>
        <v>0</v>
      </c>
      <c r="AC170" s="2">
        <f>SUM(Table24[[#This Row],[Abstract]:[Title]])</f>
        <v>1</v>
      </c>
    </row>
    <row r="171" spans="1:29" x14ac:dyDescent="0.2">
      <c r="A171" t="s">
        <v>5366</v>
      </c>
      <c r="B171">
        <v>0</v>
      </c>
      <c r="C171">
        <v>0</v>
      </c>
      <c r="D171">
        <v>0</v>
      </c>
      <c r="E171">
        <v>0</v>
      </c>
      <c r="F171">
        <v>0</v>
      </c>
      <c r="G171">
        <v>0</v>
      </c>
      <c r="H171">
        <v>0</v>
      </c>
      <c r="I171">
        <v>2</v>
      </c>
      <c r="J171">
        <v>1</v>
      </c>
      <c r="K171">
        <v>1</v>
      </c>
      <c r="L171">
        <v>0</v>
      </c>
      <c r="M171">
        <v>0</v>
      </c>
      <c r="N171" s="2">
        <f>SUM(Table2[[#This Row],[Abstract]:[Title]])</f>
        <v>4</v>
      </c>
      <c r="P171" t="s">
        <v>5366</v>
      </c>
      <c r="Q171">
        <f>Table2[[#This Row],[Abstract]]/Table2[[#This Row],[TOTAL]]</f>
        <v>0</v>
      </c>
      <c r="R171">
        <f>Table2[[#This Row],[Acknowledgments]]/Table2[[#This Row],[TOTAL]]</f>
        <v>0</v>
      </c>
      <c r="S171">
        <f>Table2[[#This Row],[Article]]/Table2[[#This Row],[TOTAL]]</f>
        <v>0</v>
      </c>
      <c r="T171">
        <f>Table2[[#This Row],[Case study]]/Table2[[#This Row],[TOTAL]]</f>
        <v>0</v>
      </c>
      <c r="U171">
        <f>Table2[[#This Row],[Conclusion]]/Table2[[#This Row],[TOTAL]]</f>
        <v>0</v>
      </c>
      <c r="V171">
        <f>Table2[[#This Row],[Discussion]]/Table2[[#This Row],[TOTAL]]</f>
        <v>0</v>
      </c>
      <c r="W171">
        <f>Table2[[#This Row],[Figure]]/Table2[[#This Row],[TOTAL]]</f>
        <v>0</v>
      </c>
      <c r="X171">
        <f>Table2[[#This Row],[Introduction]]/Table2[[#This Row],[TOTAL]]</f>
        <v>0.5</v>
      </c>
      <c r="Y171">
        <f>Table2[[#This Row],[Methods]]/Table2[[#This Row],[TOTAL]]</f>
        <v>0.25</v>
      </c>
      <c r="Z171">
        <f>Table2[[#This Row],[Results]]/Table2[[#This Row],[TOTAL]]</f>
        <v>0.25</v>
      </c>
      <c r="AA171">
        <f>Table2[[#This Row],[Supplementary material]]/Table2[[#This Row],[TOTAL]]</f>
        <v>0</v>
      </c>
      <c r="AB171">
        <f>Table2[[#This Row],[Title]]/Table2[[#This Row],[TOTAL]]</f>
        <v>0</v>
      </c>
      <c r="AC171" s="2">
        <f>SUM(Table24[[#This Row],[Abstract]:[Title]])</f>
        <v>1</v>
      </c>
    </row>
    <row r="172" spans="1:29" x14ac:dyDescent="0.2">
      <c r="A172" t="s">
        <v>5835</v>
      </c>
      <c r="B172">
        <v>0</v>
      </c>
      <c r="C172">
        <v>0</v>
      </c>
      <c r="D172">
        <v>0</v>
      </c>
      <c r="E172">
        <v>0</v>
      </c>
      <c r="F172">
        <v>0</v>
      </c>
      <c r="G172">
        <v>0</v>
      </c>
      <c r="H172">
        <v>0</v>
      </c>
      <c r="I172">
        <v>0</v>
      </c>
      <c r="J172">
        <v>1</v>
      </c>
      <c r="K172">
        <v>1</v>
      </c>
      <c r="L172">
        <v>0</v>
      </c>
      <c r="M172">
        <v>0</v>
      </c>
      <c r="N172" s="2">
        <f>SUM(Table2[[#This Row],[Abstract]:[Title]])</f>
        <v>2</v>
      </c>
      <c r="P172" t="s">
        <v>5835</v>
      </c>
      <c r="Q172">
        <f>Table2[[#This Row],[Abstract]]/Table2[[#This Row],[TOTAL]]</f>
        <v>0</v>
      </c>
      <c r="R172">
        <f>Table2[[#This Row],[Acknowledgments]]/Table2[[#This Row],[TOTAL]]</f>
        <v>0</v>
      </c>
      <c r="S172">
        <f>Table2[[#This Row],[Article]]/Table2[[#This Row],[TOTAL]]</f>
        <v>0</v>
      </c>
      <c r="T172">
        <f>Table2[[#This Row],[Case study]]/Table2[[#This Row],[TOTAL]]</f>
        <v>0</v>
      </c>
      <c r="U172">
        <f>Table2[[#This Row],[Conclusion]]/Table2[[#This Row],[TOTAL]]</f>
        <v>0</v>
      </c>
      <c r="V172">
        <f>Table2[[#This Row],[Discussion]]/Table2[[#This Row],[TOTAL]]</f>
        <v>0</v>
      </c>
      <c r="W172">
        <f>Table2[[#This Row],[Figure]]/Table2[[#This Row],[TOTAL]]</f>
        <v>0</v>
      </c>
      <c r="X172">
        <f>Table2[[#This Row],[Introduction]]/Table2[[#This Row],[TOTAL]]</f>
        <v>0</v>
      </c>
      <c r="Y172">
        <f>Table2[[#This Row],[Methods]]/Table2[[#This Row],[TOTAL]]</f>
        <v>0.5</v>
      </c>
      <c r="Z172">
        <f>Table2[[#This Row],[Results]]/Table2[[#This Row],[TOTAL]]</f>
        <v>0.5</v>
      </c>
      <c r="AA172">
        <f>Table2[[#This Row],[Supplementary material]]/Table2[[#This Row],[TOTAL]]</f>
        <v>0</v>
      </c>
      <c r="AB172">
        <f>Table2[[#This Row],[Title]]/Table2[[#This Row],[TOTAL]]</f>
        <v>0</v>
      </c>
      <c r="AC172" s="2">
        <f>SUM(Table24[[#This Row],[Abstract]:[Title]])</f>
        <v>1</v>
      </c>
    </row>
    <row r="173" spans="1:29" x14ac:dyDescent="0.2">
      <c r="A173" t="s">
        <v>8349</v>
      </c>
      <c r="B173">
        <v>0</v>
      </c>
      <c r="C173">
        <v>0</v>
      </c>
      <c r="D173">
        <v>0</v>
      </c>
      <c r="E173">
        <v>0</v>
      </c>
      <c r="F173">
        <v>0</v>
      </c>
      <c r="G173">
        <v>1</v>
      </c>
      <c r="H173">
        <v>0</v>
      </c>
      <c r="I173">
        <v>1</v>
      </c>
      <c r="J173">
        <v>0</v>
      </c>
      <c r="K173">
        <v>2</v>
      </c>
      <c r="L173">
        <v>0</v>
      </c>
      <c r="M173">
        <v>0</v>
      </c>
      <c r="N173" s="2">
        <f>SUM(Table2[[#This Row],[Abstract]:[Title]])</f>
        <v>4</v>
      </c>
      <c r="P173" t="s">
        <v>8349</v>
      </c>
      <c r="Q173">
        <f>Table2[[#This Row],[Abstract]]/Table2[[#This Row],[TOTAL]]</f>
        <v>0</v>
      </c>
      <c r="R173">
        <f>Table2[[#This Row],[Acknowledgments]]/Table2[[#This Row],[TOTAL]]</f>
        <v>0</v>
      </c>
      <c r="S173">
        <f>Table2[[#This Row],[Article]]/Table2[[#This Row],[TOTAL]]</f>
        <v>0</v>
      </c>
      <c r="T173">
        <f>Table2[[#This Row],[Case study]]/Table2[[#This Row],[TOTAL]]</f>
        <v>0</v>
      </c>
      <c r="U173">
        <f>Table2[[#This Row],[Conclusion]]/Table2[[#This Row],[TOTAL]]</f>
        <v>0</v>
      </c>
      <c r="V173">
        <f>Table2[[#This Row],[Discussion]]/Table2[[#This Row],[TOTAL]]</f>
        <v>0.25</v>
      </c>
      <c r="W173">
        <f>Table2[[#This Row],[Figure]]/Table2[[#This Row],[TOTAL]]</f>
        <v>0</v>
      </c>
      <c r="X173">
        <f>Table2[[#This Row],[Introduction]]/Table2[[#This Row],[TOTAL]]</f>
        <v>0.25</v>
      </c>
      <c r="Y173">
        <f>Table2[[#This Row],[Methods]]/Table2[[#This Row],[TOTAL]]</f>
        <v>0</v>
      </c>
      <c r="Z173">
        <f>Table2[[#This Row],[Results]]/Table2[[#This Row],[TOTAL]]</f>
        <v>0.5</v>
      </c>
      <c r="AA173">
        <f>Table2[[#This Row],[Supplementary material]]/Table2[[#This Row],[TOTAL]]</f>
        <v>0</v>
      </c>
      <c r="AB173">
        <f>Table2[[#This Row],[Title]]/Table2[[#This Row],[TOTAL]]</f>
        <v>0</v>
      </c>
      <c r="AC173" s="2">
        <f>SUM(Table24[[#This Row],[Abstract]:[Title]])</f>
        <v>1</v>
      </c>
    </row>
    <row r="174" spans="1:29" x14ac:dyDescent="0.2">
      <c r="A174" t="s">
        <v>7478</v>
      </c>
      <c r="B174">
        <v>1</v>
      </c>
      <c r="C174">
        <v>0</v>
      </c>
      <c r="D174">
        <v>0</v>
      </c>
      <c r="E174">
        <v>0</v>
      </c>
      <c r="F174">
        <v>0</v>
      </c>
      <c r="G174">
        <v>6</v>
      </c>
      <c r="H174">
        <v>0</v>
      </c>
      <c r="I174">
        <v>1</v>
      </c>
      <c r="J174">
        <v>1</v>
      </c>
      <c r="K174">
        <v>6</v>
      </c>
      <c r="L174">
        <v>0</v>
      </c>
      <c r="M174">
        <v>0</v>
      </c>
      <c r="N174" s="2">
        <f>SUM(Table2[[#This Row],[Abstract]:[Title]])</f>
        <v>15</v>
      </c>
      <c r="P174" t="s">
        <v>7478</v>
      </c>
      <c r="Q174">
        <f>Table2[[#This Row],[Abstract]]/Table2[[#This Row],[TOTAL]]</f>
        <v>6.6666666666666666E-2</v>
      </c>
      <c r="R174">
        <f>Table2[[#This Row],[Acknowledgments]]/Table2[[#This Row],[TOTAL]]</f>
        <v>0</v>
      </c>
      <c r="S174">
        <f>Table2[[#This Row],[Article]]/Table2[[#This Row],[TOTAL]]</f>
        <v>0</v>
      </c>
      <c r="T174">
        <f>Table2[[#This Row],[Case study]]/Table2[[#This Row],[TOTAL]]</f>
        <v>0</v>
      </c>
      <c r="U174">
        <f>Table2[[#This Row],[Conclusion]]/Table2[[#This Row],[TOTAL]]</f>
        <v>0</v>
      </c>
      <c r="V174">
        <f>Table2[[#This Row],[Discussion]]/Table2[[#This Row],[TOTAL]]</f>
        <v>0.4</v>
      </c>
      <c r="W174">
        <f>Table2[[#This Row],[Figure]]/Table2[[#This Row],[TOTAL]]</f>
        <v>0</v>
      </c>
      <c r="X174">
        <f>Table2[[#This Row],[Introduction]]/Table2[[#This Row],[TOTAL]]</f>
        <v>6.6666666666666666E-2</v>
      </c>
      <c r="Y174">
        <f>Table2[[#This Row],[Methods]]/Table2[[#This Row],[TOTAL]]</f>
        <v>6.6666666666666666E-2</v>
      </c>
      <c r="Z174">
        <f>Table2[[#This Row],[Results]]/Table2[[#This Row],[TOTAL]]</f>
        <v>0.4</v>
      </c>
      <c r="AA174">
        <f>Table2[[#This Row],[Supplementary material]]/Table2[[#This Row],[TOTAL]]</f>
        <v>0</v>
      </c>
      <c r="AB174">
        <f>Table2[[#This Row],[Title]]/Table2[[#This Row],[TOTAL]]</f>
        <v>0</v>
      </c>
      <c r="AC174" s="2">
        <f>SUM(Table24[[#This Row],[Abstract]:[Title]])</f>
        <v>1</v>
      </c>
    </row>
    <row r="175" spans="1:29" x14ac:dyDescent="0.2">
      <c r="A175" t="s">
        <v>155</v>
      </c>
      <c r="B175">
        <v>0</v>
      </c>
      <c r="C175">
        <v>0</v>
      </c>
      <c r="D175">
        <v>0</v>
      </c>
      <c r="E175">
        <v>0</v>
      </c>
      <c r="F175">
        <v>0</v>
      </c>
      <c r="G175">
        <v>0</v>
      </c>
      <c r="H175">
        <v>0</v>
      </c>
      <c r="I175">
        <v>0</v>
      </c>
      <c r="J175">
        <v>0</v>
      </c>
      <c r="K175">
        <v>1</v>
      </c>
      <c r="L175">
        <v>0</v>
      </c>
      <c r="M175">
        <v>0</v>
      </c>
      <c r="N175" s="2">
        <f>SUM(Table2[[#This Row],[Abstract]:[Title]])</f>
        <v>1</v>
      </c>
      <c r="P175" t="s">
        <v>155</v>
      </c>
      <c r="Q175">
        <f>Table2[[#This Row],[Abstract]]/Table2[[#This Row],[TOTAL]]</f>
        <v>0</v>
      </c>
      <c r="R175">
        <f>Table2[[#This Row],[Acknowledgments]]/Table2[[#This Row],[TOTAL]]</f>
        <v>0</v>
      </c>
      <c r="S175">
        <f>Table2[[#This Row],[Article]]/Table2[[#This Row],[TOTAL]]</f>
        <v>0</v>
      </c>
      <c r="T175">
        <f>Table2[[#This Row],[Case study]]/Table2[[#This Row],[TOTAL]]</f>
        <v>0</v>
      </c>
      <c r="U175">
        <f>Table2[[#This Row],[Conclusion]]/Table2[[#This Row],[TOTAL]]</f>
        <v>0</v>
      </c>
      <c r="V175">
        <f>Table2[[#This Row],[Discussion]]/Table2[[#This Row],[TOTAL]]</f>
        <v>0</v>
      </c>
      <c r="W175">
        <f>Table2[[#This Row],[Figure]]/Table2[[#This Row],[TOTAL]]</f>
        <v>0</v>
      </c>
      <c r="X175">
        <f>Table2[[#This Row],[Introduction]]/Table2[[#This Row],[TOTAL]]</f>
        <v>0</v>
      </c>
      <c r="Y175">
        <f>Table2[[#This Row],[Methods]]/Table2[[#This Row],[TOTAL]]</f>
        <v>0</v>
      </c>
      <c r="Z175">
        <f>Table2[[#This Row],[Results]]/Table2[[#This Row],[TOTAL]]</f>
        <v>1</v>
      </c>
      <c r="AA175">
        <f>Table2[[#This Row],[Supplementary material]]/Table2[[#This Row],[TOTAL]]</f>
        <v>0</v>
      </c>
      <c r="AB175">
        <f>Table2[[#This Row],[Title]]/Table2[[#This Row],[TOTAL]]</f>
        <v>0</v>
      </c>
      <c r="AC175" s="2">
        <f>SUM(Table24[[#This Row],[Abstract]:[Title]])</f>
        <v>1</v>
      </c>
    </row>
    <row r="176" spans="1:29" x14ac:dyDescent="0.2">
      <c r="A176" t="s">
        <v>405</v>
      </c>
      <c r="B176">
        <v>0</v>
      </c>
      <c r="C176">
        <v>0</v>
      </c>
      <c r="D176">
        <v>0</v>
      </c>
      <c r="E176">
        <v>0</v>
      </c>
      <c r="F176">
        <v>0</v>
      </c>
      <c r="G176">
        <v>0</v>
      </c>
      <c r="H176">
        <v>2</v>
      </c>
      <c r="I176">
        <v>0</v>
      </c>
      <c r="J176">
        <v>0</v>
      </c>
      <c r="K176">
        <v>1</v>
      </c>
      <c r="L176">
        <v>0</v>
      </c>
      <c r="M176">
        <v>0</v>
      </c>
      <c r="N176" s="2">
        <f>SUM(Table2[[#This Row],[Abstract]:[Title]])</f>
        <v>3</v>
      </c>
      <c r="P176" t="s">
        <v>405</v>
      </c>
      <c r="Q176">
        <f>Table2[[#This Row],[Abstract]]/Table2[[#This Row],[TOTAL]]</f>
        <v>0</v>
      </c>
      <c r="R176">
        <f>Table2[[#This Row],[Acknowledgments]]/Table2[[#This Row],[TOTAL]]</f>
        <v>0</v>
      </c>
      <c r="S176">
        <f>Table2[[#This Row],[Article]]/Table2[[#This Row],[TOTAL]]</f>
        <v>0</v>
      </c>
      <c r="T176">
        <f>Table2[[#This Row],[Case study]]/Table2[[#This Row],[TOTAL]]</f>
        <v>0</v>
      </c>
      <c r="U176">
        <f>Table2[[#This Row],[Conclusion]]/Table2[[#This Row],[TOTAL]]</f>
        <v>0</v>
      </c>
      <c r="V176">
        <f>Table2[[#This Row],[Discussion]]/Table2[[#This Row],[TOTAL]]</f>
        <v>0</v>
      </c>
      <c r="W176">
        <f>Table2[[#This Row],[Figure]]/Table2[[#This Row],[TOTAL]]</f>
        <v>0.66666666666666663</v>
      </c>
      <c r="X176">
        <f>Table2[[#This Row],[Introduction]]/Table2[[#This Row],[TOTAL]]</f>
        <v>0</v>
      </c>
      <c r="Y176">
        <f>Table2[[#This Row],[Methods]]/Table2[[#This Row],[TOTAL]]</f>
        <v>0</v>
      </c>
      <c r="Z176">
        <f>Table2[[#This Row],[Results]]/Table2[[#This Row],[TOTAL]]</f>
        <v>0.33333333333333331</v>
      </c>
      <c r="AA176">
        <f>Table2[[#This Row],[Supplementary material]]/Table2[[#This Row],[TOTAL]]</f>
        <v>0</v>
      </c>
      <c r="AB176">
        <f>Table2[[#This Row],[Title]]/Table2[[#This Row],[TOTAL]]</f>
        <v>0</v>
      </c>
      <c r="AC176" s="2">
        <f>SUM(Table24[[#This Row],[Abstract]:[Title]])</f>
        <v>1</v>
      </c>
    </row>
    <row r="177" spans="1:29" x14ac:dyDescent="0.2">
      <c r="A177" t="s">
        <v>1650</v>
      </c>
      <c r="B177">
        <v>0</v>
      </c>
      <c r="C177">
        <v>0</v>
      </c>
      <c r="D177">
        <v>0</v>
      </c>
      <c r="E177">
        <v>0</v>
      </c>
      <c r="F177">
        <v>0</v>
      </c>
      <c r="G177">
        <v>0</v>
      </c>
      <c r="H177">
        <v>0</v>
      </c>
      <c r="I177">
        <v>0</v>
      </c>
      <c r="J177">
        <v>2</v>
      </c>
      <c r="K177">
        <v>0</v>
      </c>
      <c r="L177">
        <v>0</v>
      </c>
      <c r="M177">
        <v>0</v>
      </c>
      <c r="N177" s="2">
        <f>SUM(Table2[[#This Row],[Abstract]:[Title]])</f>
        <v>2</v>
      </c>
      <c r="P177" t="s">
        <v>1650</v>
      </c>
      <c r="Q177">
        <f>Table2[[#This Row],[Abstract]]/Table2[[#This Row],[TOTAL]]</f>
        <v>0</v>
      </c>
      <c r="R177">
        <f>Table2[[#This Row],[Acknowledgments]]/Table2[[#This Row],[TOTAL]]</f>
        <v>0</v>
      </c>
      <c r="S177">
        <f>Table2[[#This Row],[Article]]/Table2[[#This Row],[TOTAL]]</f>
        <v>0</v>
      </c>
      <c r="T177">
        <f>Table2[[#This Row],[Case study]]/Table2[[#This Row],[TOTAL]]</f>
        <v>0</v>
      </c>
      <c r="U177">
        <f>Table2[[#This Row],[Conclusion]]/Table2[[#This Row],[TOTAL]]</f>
        <v>0</v>
      </c>
      <c r="V177">
        <f>Table2[[#This Row],[Discussion]]/Table2[[#This Row],[TOTAL]]</f>
        <v>0</v>
      </c>
      <c r="W177">
        <f>Table2[[#This Row],[Figure]]/Table2[[#This Row],[TOTAL]]</f>
        <v>0</v>
      </c>
      <c r="X177">
        <f>Table2[[#This Row],[Introduction]]/Table2[[#This Row],[TOTAL]]</f>
        <v>0</v>
      </c>
      <c r="Y177">
        <f>Table2[[#This Row],[Methods]]/Table2[[#This Row],[TOTAL]]</f>
        <v>1</v>
      </c>
      <c r="Z177">
        <f>Table2[[#This Row],[Results]]/Table2[[#This Row],[TOTAL]]</f>
        <v>0</v>
      </c>
      <c r="AA177">
        <f>Table2[[#This Row],[Supplementary material]]/Table2[[#This Row],[TOTAL]]</f>
        <v>0</v>
      </c>
      <c r="AB177">
        <f>Table2[[#This Row],[Title]]/Table2[[#This Row],[TOTAL]]</f>
        <v>0</v>
      </c>
      <c r="AC177" s="2">
        <f>SUM(Table24[[#This Row],[Abstract]:[Title]])</f>
        <v>1</v>
      </c>
    </row>
    <row r="178" spans="1:29" x14ac:dyDescent="0.2">
      <c r="A178" t="s">
        <v>709</v>
      </c>
      <c r="B178">
        <v>0</v>
      </c>
      <c r="C178">
        <v>0</v>
      </c>
      <c r="D178">
        <v>0</v>
      </c>
      <c r="E178">
        <v>0</v>
      </c>
      <c r="F178">
        <v>0</v>
      </c>
      <c r="G178">
        <v>1</v>
      </c>
      <c r="H178">
        <v>0</v>
      </c>
      <c r="I178">
        <v>0</v>
      </c>
      <c r="J178">
        <v>1</v>
      </c>
      <c r="K178">
        <v>0</v>
      </c>
      <c r="L178">
        <v>0</v>
      </c>
      <c r="M178">
        <v>0</v>
      </c>
      <c r="N178" s="2">
        <f>SUM(Table2[[#This Row],[Abstract]:[Title]])</f>
        <v>2</v>
      </c>
      <c r="P178" t="s">
        <v>709</v>
      </c>
      <c r="Q178">
        <f>Table2[[#This Row],[Abstract]]/Table2[[#This Row],[TOTAL]]</f>
        <v>0</v>
      </c>
      <c r="R178">
        <f>Table2[[#This Row],[Acknowledgments]]/Table2[[#This Row],[TOTAL]]</f>
        <v>0</v>
      </c>
      <c r="S178">
        <f>Table2[[#This Row],[Article]]/Table2[[#This Row],[TOTAL]]</f>
        <v>0</v>
      </c>
      <c r="T178">
        <f>Table2[[#This Row],[Case study]]/Table2[[#This Row],[TOTAL]]</f>
        <v>0</v>
      </c>
      <c r="U178">
        <f>Table2[[#This Row],[Conclusion]]/Table2[[#This Row],[TOTAL]]</f>
        <v>0</v>
      </c>
      <c r="V178">
        <f>Table2[[#This Row],[Discussion]]/Table2[[#This Row],[TOTAL]]</f>
        <v>0.5</v>
      </c>
      <c r="W178">
        <f>Table2[[#This Row],[Figure]]/Table2[[#This Row],[TOTAL]]</f>
        <v>0</v>
      </c>
      <c r="X178">
        <f>Table2[[#This Row],[Introduction]]/Table2[[#This Row],[TOTAL]]</f>
        <v>0</v>
      </c>
      <c r="Y178">
        <f>Table2[[#This Row],[Methods]]/Table2[[#This Row],[TOTAL]]</f>
        <v>0.5</v>
      </c>
      <c r="Z178">
        <f>Table2[[#This Row],[Results]]/Table2[[#This Row],[TOTAL]]</f>
        <v>0</v>
      </c>
      <c r="AA178">
        <f>Table2[[#This Row],[Supplementary material]]/Table2[[#This Row],[TOTAL]]</f>
        <v>0</v>
      </c>
      <c r="AB178">
        <f>Table2[[#This Row],[Title]]/Table2[[#This Row],[TOTAL]]</f>
        <v>0</v>
      </c>
      <c r="AC178" s="2">
        <f>SUM(Table24[[#This Row],[Abstract]:[Title]])</f>
        <v>1</v>
      </c>
    </row>
    <row r="179" spans="1:29" x14ac:dyDescent="0.2">
      <c r="A179" t="s">
        <v>4805</v>
      </c>
      <c r="B179">
        <v>0</v>
      </c>
      <c r="C179">
        <v>0</v>
      </c>
      <c r="D179">
        <v>0</v>
      </c>
      <c r="E179">
        <v>0</v>
      </c>
      <c r="F179">
        <v>0</v>
      </c>
      <c r="G179">
        <v>0</v>
      </c>
      <c r="H179">
        <v>0</v>
      </c>
      <c r="I179">
        <v>0</v>
      </c>
      <c r="J179">
        <v>0</v>
      </c>
      <c r="K179">
        <v>1</v>
      </c>
      <c r="L179">
        <v>2</v>
      </c>
      <c r="M179">
        <v>0</v>
      </c>
      <c r="N179" s="2">
        <f>SUM(Table2[[#This Row],[Abstract]:[Title]])</f>
        <v>3</v>
      </c>
      <c r="P179" t="s">
        <v>4805</v>
      </c>
      <c r="Q179">
        <f>Table2[[#This Row],[Abstract]]/Table2[[#This Row],[TOTAL]]</f>
        <v>0</v>
      </c>
      <c r="R179">
        <f>Table2[[#This Row],[Acknowledgments]]/Table2[[#This Row],[TOTAL]]</f>
        <v>0</v>
      </c>
      <c r="S179">
        <f>Table2[[#This Row],[Article]]/Table2[[#This Row],[TOTAL]]</f>
        <v>0</v>
      </c>
      <c r="T179">
        <f>Table2[[#This Row],[Case study]]/Table2[[#This Row],[TOTAL]]</f>
        <v>0</v>
      </c>
      <c r="U179">
        <f>Table2[[#This Row],[Conclusion]]/Table2[[#This Row],[TOTAL]]</f>
        <v>0</v>
      </c>
      <c r="V179">
        <f>Table2[[#This Row],[Discussion]]/Table2[[#This Row],[TOTAL]]</f>
        <v>0</v>
      </c>
      <c r="W179">
        <f>Table2[[#This Row],[Figure]]/Table2[[#This Row],[TOTAL]]</f>
        <v>0</v>
      </c>
      <c r="X179">
        <f>Table2[[#This Row],[Introduction]]/Table2[[#This Row],[TOTAL]]</f>
        <v>0</v>
      </c>
      <c r="Y179">
        <f>Table2[[#This Row],[Methods]]/Table2[[#This Row],[TOTAL]]</f>
        <v>0</v>
      </c>
      <c r="Z179">
        <f>Table2[[#This Row],[Results]]/Table2[[#This Row],[TOTAL]]</f>
        <v>0.33333333333333331</v>
      </c>
      <c r="AA179">
        <f>Table2[[#This Row],[Supplementary material]]/Table2[[#This Row],[TOTAL]]</f>
        <v>0.66666666666666663</v>
      </c>
      <c r="AB179">
        <f>Table2[[#This Row],[Title]]/Table2[[#This Row],[TOTAL]]</f>
        <v>0</v>
      </c>
      <c r="AC179" s="2">
        <f>SUM(Table24[[#This Row],[Abstract]:[Title]])</f>
        <v>1</v>
      </c>
    </row>
    <row r="180" spans="1:29" x14ac:dyDescent="0.2">
      <c r="A180" t="s">
        <v>1318</v>
      </c>
      <c r="B180">
        <v>0</v>
      </c>
      <c r="C180">
        <v>0</v>
      </c>
      <c r="D180">
        <v>0</v>
      </c>
      <c r="E180">
        <v>0</v>
      </c>
      <c r="F180">
        <v>0</v>
      </c>
      <c r="G180">
        <v>0</v>
      </c>
      <c r="H180">
        <v>1</v>
      </c>
      <c r="I180">
        <v>0</v>
      </c>
      <c r="J180">
        <v>1</v>
      </c>
      <c r="K180">
        <v>1</v>
      </c>
      <c r="L180">
        <v>0</v>
      </c>
      <c r="M180">
        <v>0</v>
      </c>
      <c r="N180" s="2">
        <f>SUM(Table2[[#This Row],[Abstract]:[Title]])</f>
        <v>3</v>
      </c>
      <c r="P180" t="s">
        <v>1318</v>
      </c>
      <c r="Q180">
        <f>Table2[[#This Row],[Abstract]]/Table2[[#This Row],[TOTAL]]</f>
        <v>0</v>
      </c>
      <c r="R180">
        <f>Table2[[#This Row],[Acknowledgments]]/Table2[[#This Row],[TOTAL]]</f>
        <v>0</v>
      </c>
      <c r="S180">
        <f>Table2[[#This Row],[Article]]/Table2[[#This Row],[TOTAL]]</f>
        <v>0</v>
      </c>
      <c r="T180">
        <f>Table2[[#This Row],[Case study]]/Table2[[#This Row],[TOTAL]]</f>
        <v>0</v>
      </c>
      <c r="U180">
        <f>Table2[[#This Row],[Conclusion]]/Table2[[#This Row],[TOTAL]]</f>
        <v>0</v>
      </c>
      <c r="V180">
        <f>Table2[[#This Row],[Discussion]]/Table2[[#This Row],[TOTAL]]</f>
        <v>0</v>
      </c>
      <c r="W180">
        <f>Table2[[#This Row],[Figure]]/Table2[[#This Row],[TOTAL]]</f>
        <v>0.33333333333333331</v>
      </c>
      <c r="X180">
        <f>Table2[[#This Row],[Introduction]]/Table2[[#This Row],[TOTAL]]</f>
        <v>0</v>
      </c>
      <c r="Y180">
        <f>Table2[[#This Row],[Methods]]/Table2[[#This Row],[TOTAL]]</f>
        <v>0.33333333333333331</v>
      </c>
      <c r="Z180">
        <f>Table2[[#This Row],[Results]]/Table2[[#This Row],[TOTAL]]</f>
        <v>0.33333333333333331</v>
      </c>
      <c r="AA180">
        <f>Table2[[#This Row],[Supplementary material]]/Table2[[#This Row],[TOTAL]]</f>
        <v>0</v>
      </c>
      <c r="AB180">
        <f>Table2[[#This Row],[Title]]/Table2[[#This Row],[TOTAL]]</f>
        <v>0</v>
      </c>
      <c r="AC180" s="2">
        <f>SUM(Table24[[#This Row],[Abstract]:[Title]])</f>
        <v>1</v>
      </c>
    </row>
    <row r="181" spans="1:29" x14ac:dyDescent="0.2">
      <c r="A181" t="s">
        <v>1675</v>
      </c>
      <c r="B181">
        <v>0</v>
      </c>
      <c r="C181">
        <v>0</v>
      </c>
      <c r="D181">
        <v>0</v>
      </c>
      <c r="E181">
        <v>0</v>
      </c>
      <c r="F181">
        <v>0</v>
      </c>
      <c r="G181">
        <v>0</v>
      </c>
      <c r="H181">
        <v>0</v>
      </c>
      <c r="I181">
        <v>0</v>
      </c>
      <c r="J181">
        <v>1</v>
      </c>
      <c r="K181">
        <v>0</v>
      </c>
      <c r="L181">
        <v>0</v>
      </c>
      <c r="M181">
        <v>0</v>
      </c>
      <c r="N181" s="2">
        <f>SUM(Table2[[#This Row],[Abstract]:[Title]])</f>
        <v>1</v>
      </c>
      <c r="P181" t="s">
        <v>1675</v>
      </c>
      <c r="Q181">
        <f>Table2[[#This Row],[Abstract]]/Table2[[#This Row],[TOTAL]]</f>
        <v>0</v>
      </c>
      <c r="R181">
        <f>Table2[[#This Row],[Acknowledgments]]/Table2[[#This Row],[TOTAL]]</f>
        <v>0</v>
      </c>
      <c r="S181">
        <f>Table2[[#This Row],[Article]]/Table2[[#This Row],[TOTAL]]</f>
        <v>0</v>
      </c>
      <c r="T181">
        <f>Table2[[#This Row],[Case study]]/Table2[[#This Row],[TOTAL]]</f>
        <v>0</v>
      </c>
      <c r="U181">
        <f>Table2[[#This Row],[Conclusion]]/Table2[[#This Row],[TOTAL]]</f>
        <v>0</v>
      </c>
      <c r="V181">
        <f>Table2[[#This Row],[Discussion]]/Table2[[#This Row],[TOTAL]]</f>
        <v>0</v>
      </c>
      <c r="W181">
        <f>Table2[[#This Row],[Figure]]/Table2[[#This Row],[TOTAL]]</f>
        <v>0</v>
      </c>
      <c r="X181">
        <f>Table2[[#This Row],[Introduction]]/Table2[[#This Row],[TOTAL]]</f>
        <v>0</v>
      </c>
      <c r="Y181">
        <f>Table2[[#This Row],[Methods]]/Table2[[#This Row],[TOTAL]]</f>
        <v>1</v>
      </c>
      <c r="Z181">
        <f>Table2[[#This Row],[Results]]/Table2[[#This Row],[TOTAL]]</f>
        <v>0</v>
      </c>
      <c r="AA181">
        <f>Table2[[#This Row],[Supplementary material]]/Table2[[#This Row],[TOTAL]]</f>
        <v>0</v>
      </c>
      <c r="AB181">
        <f>Table2[[#This Row],[Title]]/Table2[[#This Row],[TOTAL]]</f>
        <v>0</v>
      </c>
      <c r="AC181" s="2">
        <f>SUM(Table24[[#This Row],[Abstract]:[Title]])</f>
        <v>1</v>
      </c>
    </row>
    <row r="182" spans="1:29" x14ac:dyDescent="0.2">
      <c r="A182" t="s">
        <v>1124</v>
      </c>
      <c r="B182">
        <v>0</v>
      </c>
      <c r="C182">
        <v>0</v>
      </c>
      <c r="D182">
        <v>0</v>
      </c>
      <c r="E182">
        <v>0</v>
      </c>
      <c r="F182">
        <v>1</v>
      </c>
      <c r="G182">
        <v>0</v>
      </c>
      <c r="H182">
        <v>0</v>
      </c>
      <c r="I182">
        <v>0</v>
      </c>
      <c r="J182">
        <v>0</v>
      </c>
      <c r="K182">
        <v>0</v>
      </c>
      <c r="L182">
        <v>0</v>
      </c>
      <c r="M182">
        <v>0</v>
      </c>
      <c r="N182" s="2">
        <f>SUM(Table2[[#This Row],[Abstract]:[Title]])</f>
        <v>1</v>
      </c>
      <c r="P182" t="s">
        <v>1124</v>
      </c>
      <c r="Q182">
        <f>Table2[[#This Row],[Abstract]]/Table2[[#This Row],[TOTAL]]</f>
        <v>0</v>
      </c>
      <c r="R182">
        <f>Table2[[#This Row],[Acknowledgments]]/Table2[[#This Row],[TOTAL]]</f>
        <v>0</v>
      </c>
      <c r="S182">
        <f>Table2[[#This Row],[Article]]/Table2[[#This Row],[TOTAL]]</f>
        <v>0</v>
      </c>
      <c r="T182">
        <f>Table2[[#This Row],[Case study]]/Table2[[#This Row],[TOTAL]]</f>
        <v>0</v>
      </c>
      <c r="U182">
        <f>Table2[[#This Row],[Conclusion]]/Table2[[#This Row],[TOTAL]]</f>
        <v>1</v>
      </c>
      <c r="V182">
        <f>Table2[[#This Row],[Discussion]]/Table2[[#This Row],[TOTAL]]</f>
        <v>0</v>
      </c>
      <c r="W182">
        <f>Table2[[#This Row],[Figure]]/Table2[[#This Row],[TOTAL]]</f>
        <v>0</v>
      </c>
      <c r="X182">
        <f>Table2[[#This Row],[Introduction]]/Table2[[#This Row],[TOTAL]]</f>
        <v>0</v>
      </c>
      <c r="Y182">
        <f>Table2[[#This Row],[Methods]]/Table2[[#This Row],[TOTAL]]</f>
        <v>0</v>
      </c>
      <c r="Z182">
        <f>Table2[[#This Row],[Results]]/Table2[[#This Row],[TOTAL]]</f>
        <v>0</v>
      </c>
      <c r="AA182">
        <f>Table2[[#This Row],[Supplementary material]]/Table2[[#This Row],[TOTAL]]</f>
        <v>0</v>
      </c>
      <c r="AB182">
        <f>Table2[[#This Row],[Title]]/Table2[[#This Row],[TOTAL]]</f>
        <v>0</v>
      </c>
      <c r="AC182" s="2">
        <f>SUM(Table24[[#This Row],[Abstract]:[Title]])</f>
        <v>1</v>
      </c>
    </row>
    <row r="183" spans="1:29" x14ac:dyDescent="0.2">
      <c r="A183" t="s">
        <v>4576</v>
      </c>
      <c r="B183">
        <v>0</v>
      </c>
      <c r="C183">
        <v>0</v>
      </c>
      <c r="D183">
        <v>0</v>
      </c>
      <c r="E183">
        <v>0</v>
      </c>
      <c r="F183">
        <v>0</v>
      </c>
      <c r="G183">
        <v>1</v>
      </c>
      <c r="H183">
        <v>0</v>
      </c>
      <c r="I183">
        <v>0</v>
      </c>
      <c r="J183">
        <v>2</v>
      </c>
      <c r="K183">
        <v>3</v>
      </c>
      <c r="L183">
        <v>0</v>
      </c>
      <c r="M183">
        <v>0</v>
      </c>
      <c r="N183" s="2">
        <f>SUM(Table2[[#This Row],[Abstract]:[Title]])</f>
        <v>6</v>
      </c>
      <c r="P183" t="s">
        <v>4576</v>
      </c>
      <c r="Q183">
        <f>Table2[[#This Row],[Abstract]]/Table2[[#This Row],[TOTAL]]</f>
        <v>0</v>
      </c>
      <c r="R183">
        <f>Table2[[#This Row],[Acknowledgments]]/Table2[[#This Row],[TOTAL]]</f>
        <v>0</v>
      </c>
      <c r="S183">
        <f>Table2[[#This Row],[Article]]/Table2[[#This Row],[TOTAL]]</f>
        <v>0</v>
      </c>
      <c r="T183">
        <f>Table2[[#This Row],[Case study]]/Table2[[#This Row],[TOTAL]]</f>
        <v>0</v>
      </c>
      <c r="U183">
        <f>Table2[[#This Row],[Conclusion]]/Table2[[#This Row],[TOTAL]]</f>
        <v>0</v>
      </c>
      <c r="V183">
        <f>Table2[[#This Row],[Discussion]]/Table2[[#This Row],[TOTAL]]</f>
        <v>0.16666666666666666</v>
      </c>
      <c r="W183">
        <f>Table2[[#This Row],[Figure]]/Table2[[#This Row],[TOTAL]]</f>
        <v>0</v>
      </c>
      <c r="X183">
        <f>Table2[[#This Row],[Introduction]]/Table2[[#This Row],[TOTAL]]</f>
        <v>0</v>
      </c>
      <c r="Y183">
        <f>Table2[[#This Row],[Methods]]/Table2[[#This Row],[TOTAL]]</f>
        <v>0.33333333333333331</v>
      </c>
      <c r="Z183">
        <f>Table2[[#This Row],[Results]]/Table2[[#This Row],[TOTAL]]</f>
        <v>0.5</v>
      </c>
      <c r="AA183">
        <f>Table2[[#This Row],[Supplementary material]]/Table2[[#This Row],[TOTAL]]</f>
        <v>0</v>
      </c>
      <c r="AB183">
        <f>Table2[[#This Row],[Title]]/Table2[[#This Row],[TOTAL]]</f>
        <v>0</v>
      </c>
      <c r="AC183" s="2">
        <f>SUM(Table24[[#This Row],[Abstract]:[Title]])</f>
        <v>1</v>
      </c>
    </row>
    <row r="184" spans="1:29" x14ac:dyDescent="0.2">
      <c r="A184" t="s">
        <v>4376</v>
      </c>
      <c r="B184">
        <v>0</v>
      </c>
      <c r="C184">
        <v>0</v>
      </c>
      <c r="D184">
        <v>0</v>
      </c>
      <c r="E184">
        <v>0</v>
      </c>
      <c r="F184">
        <v>0</v>
      </c>
      <c r="G184">
        <v>0</v>
      </c>
      <c r="H184">
        <v>0</v>
      </c>
      <c r="I184">
        <v>0</v>
      </c>
      <c r="J184">
        <v>3</v>
      </c>
      <c r="K184">
        <v>0</v>
      </c>
      <c r="L184">
        <v>0</v>
      </c>
      <c r="M184">
        <v>0</v>
      </c>
      <c r="N184" s="2">
        <f>SUM(Table2[[#This Row],[Abstract]:[Title]])</f>
        <v>3</v>
      </c>
      <c r="P184" t="s">
        <v>4376</v>
      </c>
      <c r="Q184">
        <f>Table2[[#This Row],[Abstract]]/Table2[[#This Row],[TOTAL]]</f>
        <v>0</v>
      </c>
      <c r="R184">
        <f>Table2[[#This Row],[Acknowledgments]]/Table2[[#This Row],[TOTAL]]</f>
        <v>0</v>
      </c>
      <c r="S184">
        <f>Table2[[#This Row],[Article]]/Table2[[#This Row],[TOTAL]]</f>
        <v>0</v>
      </c>
      <c r="T184">
        <f>Table2[[#This Row],[Case study]]/Table2[[#This Row],[TOTAL]]</f>
        <v>0</v>
      </c>
      <c r="U184">
        <f>Table2[[#This Row],[Conclusion]]/Table2[[#This Row],[TOTAL]]</f>
        <v>0</v>
      </c>
      <c r="V184">
        <f>Table2[[#This Row],[Discussion]]/Table2[[#This Row],[TOTAL]]</f>
        <v>0</v>
      </c>
      <c r="W184">
        <f>Table2[[#This Row],[Figure]]/Table2[[#This Row],[TOTAL]]</f>
        <v>0</v>
      </c>
      <c r="X184">
        <f>Table2[[#This Row],[Introduction]]/Table2[[#This Row],[TOTAL]]</f>
        <v>0</v>
      </c>
      <c r="Y184">
        <f>Table2[[#This Row],[Methods]]/Table2[[#This Row],[TOTAL]]</f>
        <v>1</v>
      </c>
      <c r="Z184">
        <f>Table2[[#This Row],[Results]]/Table2[[#This Row],[TOTAL]]</f>
        <v>0</v>
      </c>
      <c r="AA184">
        <f>Table2[[#This Row],[Supplementary material]]/Table2[[#This Row],[TOTAL]]</f>
        <v>0</v>
      </c>
      <c r="AB184">
        <f>Table2[[#This Row],[Title]]/Table2[[#This Row],[TOTAL]]</f>
        <v>0</v>
      </c>
      <c r="AC184" s="2">
        <f>SUM(Table24[[#This Row],[Abstract]:[Title]])</f>
        <v>1</v>
      </c>
    </row>
    <row r="185" spans="1:29" x14ac:dyDescent="0.2">
      <c r="A185" t="s">
        <v>4279</v>
      </c>
      <c r="B185">
        <v>0</v>
      </c>
      <c r="C185">
        <v>0</v>
      </c>
      <c r="D185">
        <v>1</v>
      </c>
      <c r="E185">
        <v>0</v>
      </c>
      <c r="F185">
        <v>0</v>
      </c>
      <c r="G185">
        <v>0</v>
      </c>
      <c r="H185">
        <v>1</v>
      </c>
      <c r="I185">
        <v>3</v>
      </c>
      <c r="J185">
        <v>0</v>
      </c>
      <c r="K185">
        <v>0</v>
      </c>
      <c r="L185">
        <v>0</v>
      </c>
      <c r="M185">
        <v>0</v>
      </c>
      <c r="N185" s="2">
        <f>SUM(Table2[[#This Row],[Abstract]:[Title]])</f>
        <v>5</v>
      </c>
      <c r="P185" t="s">
        <v>4279</v>
      </c>
      <c r="Q185">
        <f>Table2[[#This Row],[Abstract]]/Table2[[#This Row],[TOTAL]]</f>
        <v>0</v>
      </c>
      <c r="R185">
        <f>Table2[[#This Row],[Acknowledgments]]/Table2[[#This Row],[TOTAL]]</f>
        <v>0</v>
      </c>
      <c r="S185">
        <f>Table2[[#This Row],[Article]]/Table2[[#This Row],[TOTAL]]</f>
        <v>0.2</v>
      </c>
      <c r="T185">
        <f>Table2[[#This Row],[Case study]]/Table2[[#This Row],[TOTAL]]</f>
        <v>0</v>
      </c>
      <c r="U185">
        <f>Table2[[#This Row],[Conclusion]]/Table2[[#This Row],[TOTAL]]</f>
        <v>0</v>
      </c>
      <c r="V185">
        <f>Table2[[#This Row],[Discussion]]/Table2[[#This Row],[TOTAL]]</f>
        <v>0</v>
      </c>
      <c r="W185">
        <f>Table2[[#This Row],[Figure]]/Table2[[#This Row],[TOTAL]]</f>
        <v>0.2</v>
      </c>
      <c r="X185">
        <f>Table2[[#This Row],[Introduction]]/Table2[[#This Row],[TOTAL]]</f>
        <v>0.6</v>
      </c>
      <c r="Y185">
        <f>Table2[[#This Row],[Methods]]/Table2[[#This Row],[TOTAL]]</f>
        <v>0</v>
      </c>
      <c r="Z185">
        <f>Table2[[#This Row],[Results]]/Table2[[#This Row],[TOTAL]]</f>
        <v>0</v>
      </c>
      <c r="AA185">
        <f>Table2[[#This Row],[Supplementary material]]/Table2[[#This Row],[TOTAL]]</f>
        <v>0</v>
      </c>
      <c r="AB185">
        <f>Table2[[#This Row],[Title]]/Table2[[#This Row],[TOTAL]]</f>
        <v>0</v>
      </c>
      <c r="AC185" s="2">
        <f>SUM(Table24[[#This Row],[Abstract]:[Title]])</f>
        <v>1</v>
      </c>
    </row>
    <row r="186" spans="1:29" x14ac:dyDescent="0.2">
      <c r="A186" t="s">
        <v>7110</v>
      </c>
      <c r="B186">
        <v>0</v>
      </c>
      <c r="C186">
        <v>0</v>
      </c>
      <c r="D186">
        <v>0</v>
      </c>
      <c r="E186">
        <v>0</v>
      </c>
      <c r="F186">
        <v>0</v>
      </c>
      <c r="G186">
        <v>0</v>
      </c>
      <c r="H186">
        <v>0</v>
      </c>
      <c r="I186">
        <v>0</v>
      </c>
      <c r="J186">
        <v>1</v>
      </c>
      <c r="K186">
        <v>0</v>
      </c>
      <c r="L186">
        <v>0</v>
      </c>
      <c r="M186">
        <v>0</v>
      </c>
      <c r="N186" s="2">
        <f>SUM(Table2[[#This Row],[Abstract]:[Title]])</f>
        <v>1</v>
      </c>
      <c r="P186" t="s">
        <v>7110</v>
      </c>
      <c r="Q186">
        <f>Table2[[#This Row],[Abstract]]/Table2[[#This Row],[TOTAL]]</f>
        <v>0</v>
      </c>
      <c r="R186">
        <f>Table2[[#This Row],[Acknowledgments]]/Table2[[#This Row],[TOTAL]]</f>
        <v>0</v>
      </c>
      <c r="S186">
        <f>Table2[[#This Row],[Article]]/Table2[[#This Row],[TOTAL]]</f>
        <v>0</v>
      </c>
      <c r="T186">
        <f>Table2[[#This Row],[Case study]]/Table2[[#This Row],[TOTAL]]</f>
        <v>0</v>
      </c>
      <c r="U186">
        <f>Table2[[#This Row],[Conclusion]]/Table2[[#This Row],[TOTAL]]</f>
        <v>0</v>
      </c>
      <c r="V186">
        <f>Table2[[#This Row],[Discussion]]/Table2[[#This Row],[TOTAL]]</f>
        <v>0</v>
      </c>
      <c r="W186">
        <f>Table2[[#This Row],[Figure]]/Table2[[#This Row],[TOTAL]]</f>
        <v>0</v>
      </c>
      <c r="X186">
        <f>Table2[[#This Row],[Introduction]]/Table2[[#This Row],[TOTAL]]</f>
        <v>0</v>
      </c>
      <c r="Y186">
        <f>Table2[[#This Row],[Methods]]/Table2[[#This Row],[TOTAL]]</f>
        <v>1</v>
      </c>
      <c r="Z186">
        <f>Table2[[#This Row],[Results]]/Table2[[#This Row],[TOTAL]]</f>
        <v>0</v>
      </c>
      <c r="AA186">
        <f>Table2[[#This Row],[Supplementary material]]/Table2[[#This Row],[TOTAL]]</f>
        <v>0</v>
      </c>
      <c r="AB186">
        <f>Table2[[#This Row],[Title]]/Table2[[#This Row],[TOTAL]]</f>
        <v>0</v>
      </c>
      <c r="AC186" s="2">
        <f>SUM(Table24[[#This Row],[Abstract]:[Title]])</f>
        <v>1</v>
      </c>
    </row>
    <row r="187" spans="1:29" x14ac:dyDescent="0.2">
      <c r="A187" t="s">
        <v>1307</v>
      </c>
      <c r="B187">
        <v>0</v>
      </c>
      <c r="C187">
        <v>0</v>
      </c>
      <c r="D187">
        <v>0</v>
      </c>
      <c r="E187">
        <v>0</v>
      </c>
      <c r="F187">
        <v>0</v>
      </c>
      <c r="G187">
        <v>0</v>
      </c>
      <c r="H187">
        <v>0</v>
      </c>
      <c r="I187">
        <v>0</v>
      </c>
      <c r="J187">
        <v>1</v>
      </c>
      <c r="K187">
        <v>0</v>
      </c>
      <c r="L187">
        <v>0</v>
      </c>
      <c r="M187">
        <v>0</v>
      </c>
      <c r="N187" s="2">
        <f>SUM(Table2[[#This Row],[Abstract]:[Title]])</f>
        <v>1</v>
      </c>
      <c r="P187" t="s">
        <v>1307</v>
      </c>
      <c r="Q187">
        <f>Table2[[#This Row],[Abstract]]/Table2[[#This Row],[TOTAL]]</f>
        <v>0</v>
      </c>
      <c r="R187">
        <f>Table2[[#This Row],[Acknowledgments]]/Table2[[#This Row],[TOTAL]]</f>
        <v>0</v>
      </c>
      <c r="S187">
        <f>Table2[[#This Row],[Article]]/Table2[[#This Row],[TOTAL]]</f>
        <v>0</v>
      </c>
      <c r="T187">
        <f>Table2[[#This Row],[Case study]]/Table2[[#This Row],[TOTAL]]</f>
        <v>0</v>
      </c>
      <c r="U187">
        <f>Table2[[#This Row],[Conclusion]]/Table2[[#This Row],[TOTAL]]</f>
        <v>0</v>
      </c>
      <c r="V187">
        <f>Table2[[#This Row],[Discussion]]/Table2[[#This Row],[TOTAL]]</f>
        <v>0</v>
      </c>
      <c r="W187">
        <f>Table2[[#This Row],[Figure]]/Table2[[#This Row],[TOTAL]]</f>
        <v>0</v>
      </c>
      <c r="X187">
        <f>Table2[[#This Row],[Introduction]]/Table2[[#This Row],[TOTAL]]</f>
        <v>0</v>
      </c>
      <c r="Y187">
        <f>Table2[[#This Row],[Methods]]/Table2[[#This Row],[TOTAL]]</f>
        <v>1</v>
      </c>
      <c r="Z187">
        <f>Table2[[#This Row],[Results]]/Table2[[#This Row],[TOTAL]]</f>
        <v>0</v>
      </c>
      <c r="AA187">
        <f>Table2[[#This Row],[Supplementary material]]/Table2[[#This Row],[TOTAL]]</f>
        <v>0</v>
      </c>
      <c r="AB187">
        <f>Table2[[#This Row],[Title]]/Table2[[#This Row],[TOTAL]]</f>
        <v>0</v>
      </c>
      <c r="AC187" s="2">
        <f>SUM(Table24[[#This Row],[Abstract]:[Title]])</f>
        <v>1</v>
      </c>
    </row>
    <row r="188" spans="1:29" x14ac:dyDescent="0.2">
      <c r="A188" t="s">
        <v>622</v>
      </c>
      <c r="B188">
        <v>0</v>
      </c>
      <c r="C188">
        <v>0</v>
      </c>
      <c r="D188">
        <v>0</v>
      </c>
      <c r="E188">
        <v>0</v>
      </c>
      <c r="F188">
        <v>0</v>
      </c>
      <c r="G188">
        <v>0</v>
      </c>
      <c r="H188">
        <v>0</v>
      </c>
      <c r="I188">
        <v>0</v>
      </c>
      <c r="J188">
        <v>0</v>
      </c>
      <c r="K188">
        <v>2</v>
      </c>
      <c r="L188">
        <v>0</v>
      </c>
      <c r="M188">
        <v>0</v>
      </c>
      <c r="N188" s="2">
        <f>SUM(Table2[[#This Row],[Abstract]:[Title]])</f>
        <v>2</v>
      </c>
      <c r="P188" t="s">
        <v>622</v>
      </c>
      <c r="Q188">
        <f>Table2[[#This Row],[Abstract]]/Table2[[#This Row],[TOTAL]]</f>
        <v>0</v>
      </c>
      <c r="R188">
        <f>Table2[[#This Row],[Acknowledgments]]/Table2[[#This Row],[TOTAL]]</f>
        <v>0</v>
      </c>
      <c r="S188">
        <f>Table2[[#This Row],[Article]]/Table2[[#This Row],[TOTAL]]</f>
        <v>0</v>
      </c>
      <c r="T188">
        <f>Table2[[#This Row],[Case study]]/Table2[[#This Row],[TOTAL]]</f>
        <v>0</v>
      </c>
      <c r="U188">
        <f>Table2[[#This Row],[Conclusion]]/Table2[[#This Row],[TOTAL]]</f>
        <v>0</v>
      </c>
      <c r="V188">
        <f>Table2[[#This Row],[Discussion]]/Table2[[#This Row],[TOTAL]]</f>
        <v>0</v>
      </c>
      <c r="W188">
        <f>Table2[[#This Row],[Figure]]/Table2[[#This Row],[TOTAL]]</f>
        <v>0</v>
      </c>
      <c r="X188">
        <f>Table2[[#This Row],[Introduction]]/Table2[[#This Row],[TOTAL]]</f>
        <v>0</v>
      </c>
      <c r="Y188">
        <f>Table2[[#This Row],[Methods]]/Table2[[#This Row],[TOTAL]]</f>
        <v>0</v>
      </c>
      <c r="Z188">
        <f>Table2[[#This Row],[Results]]/Table2[[#This Row],[TOTAL]]</f>
        <v>1</v>
      </c>
      <c r="AA188">
        <f>Table2[[#This Row],[Supplementary material]]/Table2[[#This Row],[TOTAL]]</f>
        <v>0</v>
      </c>
      <c r="AB188">
        <f>Table2[[#This Row],[Title]]/Table2[[#This Row],[TOTAL]]</f>
        <v>0</v>
      </c>
      <c r="AC188" s="2">
        <f>SUM(Table24[[#This Row],[Abstract]:[Title]])</f>
        <v>1</v>
      </c>
    </row>
    <row r="189" spans="1:29" x14ac:dyDescent="0.2">
      <c r="A189" t="s">
        <v>1691</v>
      </c>
      <c r="B189">
        <v>0</v>
      </c>
      <c r="C189">
        <v>0</v>
      </c>
      <c r="D189">
        <v>0</v>
      </c>
      <c r="E189">
        <v>0</v>
      </c>
      <c r="F189">
        <v>0</v>
      </c>
      <c r="G189">
        <v>0</v>
      </c>
      <c r="H189">
        <v>0</v>
      </c>
      <c r="I189">
        <v>0</v>
      </c>
      <c r="J189">
        <v>2</v>
      </c>
      <c r="K189">
        <v>0</v>
      </c>
      <c r="L189">
        <v>0</v>
      </c>
      <c r="M189">
        <v>0</v>
      </c>
      <c r="N189" s="2">
        <f>SUM(Table2[[#This Row],[Abstract]:[Title]])</f>
        <v>2</v>
      </c>
      <c r="P189" t="s">
        <v>1691</v>
      </c>
      <c r="Q189">
        <f>Table2[[#This Row],[Abstract]]/Table2[[#This Row],[TOTAL]]</f>
        <v>0</v>
      </c>
      <c r="R189">
        <f>Table2[[#This Row],[Acknowledgments]]/Table2[[#This Row],[TOTAL]]</f>
        <v>0</v>
      </c>
      <c r="S189">
        <f>Table2[[#This Row],[Article]]/Table2[[#This Row],[TOTAL]]</f>
        <v>0</v>
      </c>
      <c r="T189">
        <f>Table2[[#This Row],[Case study]]/Table2[[#This Row],[TOTAL]]</f>
        <v>0</v>
      </c>
      <c r="U189">
        <f>Table2[[#This Row],[Conclusion]]/Table2[[#This Row],[TOTAL]]</f>
        <v>0</v>
      </c>
      <c r="V189">
        <f>Table2[[#This Row],[Discussion]]/Table2[[#This Row],[TOTAL]]</f>
        <v>0</v>
      </c>
      <c r="W189">
        <f>Table2[[#This Row],[Figure]]/Table2[[#This Row],[TOTAL]]</f>
        <v>0</v>
      </c>
      <c r="X189">
        <f>Table2[[#This Row],[Introduction]]/Table2[[#This Row],[TOTAL]]</f>
        <v>0</v>
      </c>
      <c r="Y189">
        <f>Table2[[#This Row],[Methods]]/Table2[[#This Row],[TOTAL]]</f>
        <v>1</v>
      </c>
      <c r="Z189">
        <f>Table2[[#This Row],[Results]]/Table2[[#This Row],[TOTAL]]</f>
        <v>0</v>
      </c>
      <c r="AA189">
        <f>Table2[[#This Row],[Supplementary material]]/Table2[[#This Row],[TOTAL]]</f>
        <v>0</v>
      </c>
      <c r="AB189">
        <f>Table2[[#This Row],[Title]]/Table2[[#This Row],[TOTAL]]</f>
        <v>0</v>
      </c>
      <c r="AC189" s="2">
        <f>SUM(Table24[[#This Row],[Abstract]:[Title]])</f>
        <v>1</v>
      </c>
    </row>
    <row r="190" spans="1:29" x14ac:dyDescent="0.2">
      <c r="A190" t="s">
        <v>5658</v>
      </c>
      <c r="B190">
        <v>0</v>
      </c>
      <c r="C190">
        <v>0</v>
      </c>
      <c r="D190">
        <v>15</v>
      </c>
      <c r="E190">
        <v>0</v>
      </c>
      <c r="F190">
        <v>0</v>
      </c>
      <c r="G190">
        <v>1</v>
      </c>
      <c r="H190">
        <v>1</v>
      </c>
      <c r="I190">
        <v>0</v>
      </c>
      <c r="J190">
        <v>0</v>
      </c>
      <c r="K190">
        <v>0</v>
      </c>
      <c r="L190">
        <v>0</v>
      </c>
      <c r="M190">
        <v>0</v>
      </c>
      <c r="N190" s="2">
        <f>SUM(Table2[[#This Row],[Abstract]:[Title]])</f>
        <v>17</v>
      </c>
      <c r="P190" t="s">
        <v>5658</v>
      </c>
      <c r="Q190">
        <f>Table2[[#This Row],[Abstract]]/Table2[[#This Row],[TOTAL]]</f>
        <v>0</v>
      </c>
      <c r="R190">
        <f>Table2[[#This Row],[Acknowledgments]]/Table2[[#This Row],[TOTAL]]</f>
        <v>0</v>
      </c>
      <c r="S190">
        <f>Table2[[#This Row],[Article]]/Table2[[#This Row],[TOTAL]]</f>
        <v>0.88235294117647056</v>
      </c>
      <c r="T190">
        <f>Table2[[#This Row],[Case study]]/Table2[[#This Row],[TOTAL]]</f>
        <v>0</v>
      </c>
      <c r="U190">
        <f>Table2[[#This Row],[Conclusion]]/Table2[[#This Row],[TOTAL]]</f>
        <v>0</v>
      </c>
      <c r="V190">
        <f>Table2[[#This Row],[Discussion]]/Table2[[#This Row],[TOTAL]]</f>
        <v>5.8823529411764705E-2</v>
      </c>
      <c r="W190">
        <f>Table2[[#This Row],[Figure]]/Table2[[#This Row],[TOTAL]]</f>
        <v>5.8823529411764705E-2</v>
      </c>
      <c r="X190">
        <f>Table2[[#This Row],[Introduction]]/Table2[[#This Row],[TOTAL]]</f>
        <v>0</v>
      </c>
      <c r="Y190">
        <f>Table2[[#This Row],[Methods]]/Table2[[#This Row],[TOTAL]]</f>
        <v>0</v>
      </c>
      <c r="Z190">
        <f>Table2[[#This Row],[Results]]/Table2[[#This Row],[TOTAL]]</f>
        <v>0</v>
      </c>
      <c r="AA190">
        <f>Table2[[#This Row],[Supplementary material]]/Table2[[#This Row],[TOTAL]]</f>
        <v>0</v>
      </c>
      <c r="AB190">
        <f>Table2[[#This Row],[Title]]/Table2[[#This Row],[TOTAL]]</f>
        <v>0</v>
      </c>
      <c r="AC190" s="2">
        <f>SUM(Table24[[#This Row],[Abstract]:[Title]])</f>
        <v>1</v>
      </c>
    </row>
    <row r="191" spans="1:29" x14ac:dyDescent="0.2">
      <c r="A191" t="s">
        <v>2314</v>
      </c>
      <c r="B191">
        <v>0</v>
      </c>
      <c r="C191">
        <v>0</v>
      </c>
      <c r="D191">
        <v>0</v>
      </c>
      <c r="E191">
        <v>0</v>
      </c>
      <c r="F191">
        <v>0</v>
      </c>
      <c r="G191">
        <v>0</v>
      </c>
      <c r="H191">
        <v>0</v>
      </c>
      <c r="I191">
        <v>0</v>
      </c>
      <c r="J191">
        <v>0</v>
      </c>
      <c r="K191">
        <v>1</v>
      </c>
      <c r="L191">
        <v>0</v>
      </c>
      <c r="M191">
        <v>0</v>
      </c>
      <c r="N191" s="2">
        <f>SUM(Table2[[#This Row],[Abstract]:[Title]])</f>
        <v>1</v>
      </c>
      <c r="P191" t="s">
        <v>2314</v>
      </c>
      <c r="Q191">
        <f>Table2[[#This Row],[Abstract]]/Table2[[#This Row],[TOTAL]]</f>
        <v>0</v>
      </c>
      <c r="R191">
        <f>Table2[[#This Row],[Acknowledgments]]/Table2[[#This Row],[TOTAL]]</f>
        <v>0</v>
      </c>
      <c r="S191">
        <f>Table2[[#This Row],[Article]]/Table2[[#This Row],[TOTAL]]</f>
        <v>0</v>
      </c>
      <c r="T191">
        <f>Table2[[#This Row],[Case study]]/Table2[[#This Row],[TOTAL]]</f>
        <v>0</v>
      </c>
      <c r="U191">
        <f>Table2[[#This Row],[Conclusion]]/Table2[[#This Row],[TOTAL]]</f>
        <v>0</v>
      </c>
      <c r="V191">
        <f>Table2[[#This Row],[Discussion]]/Table2[[#This Row],[TOTAL]]</f>
        <v>0</v>
      </c>
      <c r="W191">
        <f>Table2[[#This Row],[Figure]]/Table2[[#This Row],[TOTAL]]</f>
        <v>0</v>
      </c>
      <c r="X191">
        <f>Table2[[#This Row],[Introduction]]/Table2[[#This Row],[TOTAL]]</f>
        <v>0</v>
      </c>
      <c r="Y191">
        <f>Table2[[#This Row],[Methods]]/Table2[[#This Row],[TOTAL]]</f>
        <v>0</v>
      </c>
      <c r="Z191">
        <f>Table2[[#This Row],[Results]]/Table2[[#This Row],[TOTAL]]</f>
        <v>1</v>
      </c>
      <c r="AA191">
        <f>Table2[[#This Row],[Supplementary material]]/Table2[[#This Row],[TOTAL]]</f>
        <v>0</v>
      </c>
      <c r="AB191">
        <f>Table2[[#This Row],[Title]]/Table2[[#This Row],[TOTAL]]</f>
        <v>0</v>
      </c>
      <c r="AC191" s="2">
        <f>SUM(Table24[[#This Row],[Abstract]:[Title]])</f>
        <v>1</v>
      </c>
    </row>
    <row r="192" spans="1:29" x14ac:dyDescent="0.2">
      <c r="A192" t="s">
        <v>3405</v>
      </c>
      <c r="B192">
        <v>0</v>
      </c>
      <c r="C192">
        <v>0</v>
      </c>
      <c r="D192">
        <v>0</v>
      </c>
      <c r="E192">
        <v>0</v>
      </c>
      <c r="F192">
        <v>0</v>
      </c>
      <c r="G192">
        <v>0</v>
      </c>
      <c r="H192">
        <v>0</v>
      </c>
      <c r="I192">
        <v>0</v>
      </c>
      <c r="J192">
        <v>1</v>
      </c>
      <c r="K192">
        <v>0</v>
      </c>
      <c r="L192">
        <v>0</v>
      </c>
      <c r="M192">
        <v>0</v>
      </c>
      <c r="N192" s="2">
        <f>SUM(Table2[[#This Row],[Abstract]:[Title]])</f>
        <v>1</v>
      </c>
      <c r="P192" t="s">
        <v>3405</v>
      </c>
      <c r="Q192">
        <f>Table2[[#This Row],[Abstract]]/Table2[[#This Row],[TOTAL]]</f>
        <v>0</v>
      </c>
      <c r="R192">
        <f>Table2[[#This Row],[Acknowledgments]]/Table2[[#This Row],[TOTAL]]</f>
        <v>0</v>
      </c>
      <c r="S192">
        <f>Table2[[#This Row],[Article]]/Table2[[#This Row],[TOTAL]]</f>
        <v>0</v>
      </c>
      <c r="T192">
        <f>Table2[[#This Row],[Case study]]/Table2[[#This Row],[TOTAL]]</f>
        <v>0</v>
      </c>
      <c r="U192">
        <f>Table2[[#This Row],[Conclusion]]/Table2[[#This Row],[TOTAL]]</f>
        <v>0</v>
      </c>
      <c r="V192">
        <f>Table2[[#This Row],[Discussion]]/Table2[[#This Row],[TOTAL]]</f>
        <v>0</v>
      </c>
      <c r="W192">
        <f>Table2[[#This Row],[Figure]]/Table2[[#This Row],[TOTAL]]</f>
        <v>0</v>
      </c>
      <c r="X192">
        <f>Table2[[#This Row],[Introduction]]/Table2[[#This Row],[TOTAL]]</f>
        <v>0</v>
      </c>
      <c r="Y192">
        <f>Table2[[#This Row],[Methods]]/Table2[[#This Row],[TOTAL]]</f>
        <v>1</v>
      </c>
      <c r="Z192">
        <f>Table2[[#This Row],[Results]]/Table2[[#This Row],[TOTAL]]</f>
        <v>0</v>
      </c>
      <c r="AA192">
        <f>Table2[[#This Row],[Supplementary material]]/Table2[[#This Row],[TOTAL]]</f>
        <v>0</v>
      </c>
      <c r="AB192">
        <f>Table2[[#This Row],[Title]]/Table2[[#This Row],[TOTAL]]</f>
        <v>0</v>
      </c>
      <c r="AC192" s="2">
        <f>SUM(Table24[[#This Row],[Abstract]:[Title]])</f>
        <v>1</v>
      </c>
    </row>
    <row r="193" spans="1:29" x14ac:dyDescent="0.2">
      <c r="A193" t="s">
        <v>7252</v>
      </c>
      <c r="B193">
        <v>0</v>
      </c>
      <c r="C193">
        <v>0</v>
      </c>
      <c r="D193">
        <v>0</v>
      </c>
      <c r="E193">
        <v>0</v>
      </c>
      <c r="F193">
        <v>0</v>
      </c>
      <c r="G193">
        <v>2</v>
      </c>
      <c r="H193">
        <v>0</v>
      </c>
      <c r="I193">
        <v>4</v>
      </c>
      <c r="J193">
        <v>2</v>
      </c>
      <c r="K193">
        <v>12</v>
      </c>
      <c r="L193">
        <v>0</v>
      </c>
      <c r="M193">
        <v>0</v>
      </c>
      <c r="N193" s="2">
        <f>SUM(Table2[[#This Row],[Abstract]:[Title]])</f>
        <v>20</v>
      </c>
      <c r="P193" t="s">
        <v>7252</v>
      </c>
      <c r="Q193">
        <f>Table2[[#This Row],[Abstract]]/Table2[[#This Row],[TOTAL]]</f>
        <v>0</v>
      </c>
      <c r="R193">
        <f>Table2[[#This Row],[Acknowledgments]]/Table2[[#This Row],[TOTAL]]</f>
        <v>0</v>
      </c>
      <c r="S193">
        <f>Table2[[#This Row],[Article]]/Table2[[#This Row],[TOTAL]]</f>
        <v>0</v>
      </c>
      <c r="T193">
        <f>Table2[[#This Row],[Case study]]/Table2[[#This Row],[TOTAL]]</f>
        <v>0</v>
      </c>
      <c r="U193">
        <f>Table2[[#This Row],[Conclusion]]/Table2[[#This Row],[TOTAL]]</f>
        <v>0</v>
      </c>
      <c r="V193">
        <f>Table2[[#This Row],[Discussion]]/Table2[[#This Row],[TOTAL]]</f>
        <v>0.1</v>
      </c>
      <c r="W193">
        <f>Table2[[#This Row],[Figure]]/Table2[[#This Row],[TOTAL]]</f>
        <v>0</v>
      </c>
      <c r="X193">
        <f>Table2[[#This Row],[Introduction]]/Table2[[#This Row],[TOTAL]]</f>
        <v>0.2</v>
      </c>
      <c r="Y193">
        <f>Table2[[#This Row],[Methods]]/Table2[[#This Row],[TOTAL]]</f>
        <v>0.1</v>
      </c>
      <c r="Z193">
        <f>Table2[[#This Row],[Results]]/Table2[[#This Row],[TOTAL]]</f>
        <v>0.6</v>
      </c>
      <c r="AA193">
        <f>Table2[[#This Row],[Supplementary material]]/Table2[[#This Row],[TOTAL]]</f>
        <v>0</v>
      </c>
      <c r="AB193">
        <f>Table2[[#This Row],[Title]]/Table2[[#This Row],[TOTAL]]</f>
        <v>0</v>
      </c>
      <c r="AC193" s="2">
        <f>SUM(Table24[[#This Row],[Abstract]:[Title]])</f>
        <v>1</v>
      </c>
    </row>
    <row r="194" spans="1:29" x14ac:dyDescent="0.2">
      <c r="A194" t="s">
        <v>3133</v>
      </c>
      <c r="B194">
        <v>0</v>
      </c>
      <c r="C194">
        <v>0</v>
      </c>
      <c r="D194">
        <v>0</v>
      </c>
      <c r="E194">
        <v>0</v>
      </c>
      <c r="F194">
        <v>0</v>
      </c>
      <c r="G194">
        <v>0</v>
      </c>
      <c r="H194">
        <v>0</v>
      </c>
      <c r="I194">
        <v>0</v>
      </c>
      <c r="J194">
        <v>1</v>
      </c>
      <c r="K194">
        <v>0</v>
      </c>
      <c r="L194">
        <v>0</v>
      </c>
      <c r="M194">
        <v>0</v>
      </c>
      <c r="N194" s="2">
        <f>SUM(Table2[[#This Row],[Abstract]:[Title]])</f>
        <v>1</v>
      </c>
      <c r="P194" t="s">
        <v>3133</v>
      </c>
      <c r="Q194">
        <f>Table2[[#This Row],[Abstract]]/Table2[[#This Row],[TOTAL]]</f>
        <v>0</v>
      </c>
      <c r="R194">
        <f>Table2[[#This Row],[Acknowledgments]]/Table2[[#This Row],[TOTAL]]</f>
        <v>0</v>
      </c>
      <c r="S194">
        <f>Table2[[#This Row],[Article]]/Table2[[#This Row],[TOTAL]]</f>
        <v>0</v>
      </c>
      <c r="T194">
        <f>Table2[[#This Row],[Case study]]/Table2[[#This Row],[TOTAL]]</f>
        <v>0</v>
      </c>
      <c r="U194">
        <f>Table2[[#This Row],[Conclusion]]/Table2[[#This Row],[TOTAL]]</f>
        <v>0</v>
      </c>
      <c r="V194">
        <f>Table2[[#This Row],[Discussion]]/Table2[[#This Row],[TOTAL]]</f>
        <v>0</v>
      </c>
      <c r="W194">
        <f>Table2[[#This Row],[Figure]]/Table2[[#This Row],[TOTAL]]</f>
        <v>0</v>
      </c>
      <c r="X194">
        <f>Table2[[#This Row],[Introduction]]/Table2[[#This Row],[TOTAL]]</f>
        <v>0</v>
      </c>
      <c r="Y194">
        <f>Table2[[#This Row],[Methods]]/Table2[[#This Row],[TOTAL]]</f>
        <v>1</v>
      </c>
      <c r="Z194">
        <f>Table2[[#This Row],[Results]]/Table2[[#This Row],[TOTAL]]</f>
        <v>0</v>
      </c>
      <c r="AA194">
        <f>Table2[[#This Row],[Supplementary material]]/Table2[[#This Row],[TOTAL]]</f>
        <v>0</v>
      </c>
      <c r="AB194">
        <f>Table2[[#This Row],[Title]]/Table2[[#This Row],[TOTAL]]</f>
        <v>0</v>
      </c>
      <c r="AC194" s="2">
        <f>SUM(Table24[[#This Row],[Abstract]:[Title]])</f>
        <v>1</v>
      </c>
    </row>
    <row r="195" spans="1:29" x14ac:dyDescent="0.2">
      <c r="A195" t="s">
        <v>1156</v>
      </c>
      <c r="B195">
        <v>0</v>
      </c>
      <c r="C195">
        <v>0</v>
      </c>
      <c r="D195">
        <v>0</v>
      </c>
      <c r="E195">
        <v>0</v>
      </c>
      <c r="F195">
        <v>0</v>
      </c>
      <c r="G195">
        <v>0</v>
      </c>
      <c r="H195">
        <v>0</v>
      </c>
      <c r="I195">
        <v>0</v>
      </c>
      <c r="J195">
        <v>1</v>
      </c>
      <c r="K195">
        <v>0</v>
      </c>
      <c r="L195">
        <v>0</v>
      </c>
      <c r="M195">
        <v>0</v>
      </c>
      <c r="N195" s="2">
        <f>SUM(Table2[[#This Row],[Abstract]:[Title]])</f>
        <v>1</v>
      </c>
      <c r="P195" t="s">
        <v>1156</v>
      </c>
      <c r="Q195">
        <f>Table2[[#This Row],[Abstract]]/Table2[[#This Row],[TOTAL]]</f>
        <v>0</v>
      </c>
      <c r="R195">
        <f>Table2[[#This Row],[Acknowledgments]]/Table2[[#This Row],[TOTAL]]</f>
        <v>0</v>
      </c>
      <c r="S195">
        <f>Table2[[#This Row],[Article]]/Table2[[#This Row],[TOTAL]]</f>
        <v>0</v>
      </c>
      <c r="T195">
        <f>Table2[[#This Row],[Case study]]/Table2[[#This Row],[TOTAL]]</f>
        <v>0</v>
      </c>
      <c r="U195">
        <f>Table2[[#This Row],[Conclusion]]/Table2[[#This Row],[TOTAL]]</f>
        <v>0</v>
      </c>
      <c r="V195">
        <f>Table2[[#This Row],[Discussion]]/Table2[[#This Row],[TOTAL]]</f>
        <v>0</v>
      </c>
      <c r="W195">
        <f>Table2[[#This Row],[Figure]]/Table2[[#This Row],[TOTAL]]</f>
        <v>0</v>
      </c>
      <c r="X195">
        <f>Table2[[#This Row],[Introduction]]/Table2[[#This Row],[TOTAL]]</f>
        <v>0</v>
      </c>
      <c r="Y195">
        <f>Table2[[#This Row],[Methods]]/Table2[[#This Row],[TOTAL]]</f>
        <v>1</v>
      </c>
      <c r="Z195">
        <f>Table2[[#This Row],[Results]]/Table2[[#This Row],[TOTAL]]</f>
        <v>0</v>
      </c>
      <c r="AA195">
        <f>Table2[[#This Row],[Supplementary material]]/Table2[[#This Row],[TOTAL]]</f>
        <v>0</v>
      </c>
      <c r="AB195">
        <f>Table2[[#This Row],[Title]]/Table2[[#This Row],[TOTAL]]</f>
        <v>0</v>
      </c>
      <c r="AC195" s="2">
        <f>SUM(Table24[[#This Row],[Abstract]:[Title]])</f>
        <v>1</v>
      </c>
    </row>
    <row r="196" spans="1:29" x14ac:dyDescent="0.2">
      <c r="A196" t="s">
        <v>1571</v>
      </c>
      <c r="B196">
        <v>0</v>
      </c>
      <c r="C196">
        <v>0</v>
      </c>
      <c r="D196">
        <v>0</v>
      </c>
      <c r="E196">
        <v>0</v>
      </c>
      <c r="F196">
        <v>0</v>
      </c>
      <c r="G196">
        <v>0</v>
      </c>
      <c r="H196">
        <v>0</v>
      </c>
      <c r="I196">
        <v>0</v>
      </c>
      <c r="J196">
        <v>1</v>
      </c>
      <c r="K196">
        <v>0</v>
      </c>
      <c r="L196">
        <v>0</v>
      </c>
      <c r="M196">
        <v>0</v>
      </c>
      <c r="N196" s="2">
        <f>SUM(Table2[[#This Row],[Abstract]:[Title]])</f>
        <v>1</v>
      </c>
      <c r="P196" t="s">
        <v>1571</v>
      </c>
      <c r="Q196">
        <f>Table2[[#This Row],[Abstract]]/Table2[[#This Row],[TOTAL]]</f>
        <v>0</v>
      </c>
      <c r="R196">
        <f>Table2[[#This Row],[Acknowledgments]]/Table2[[#This Row],[TOTAL]]</f>
        <v>0</v>
      </c>
      <c r="S196">
        <f>Table2[[#This Row],[Article]]/Table2[[#This Row],[TOTAL]]</f>
        <v>0</v>
      </c>
      <c r="T196">
        <f>Table2[[#This Row],[Case study]]/Table2[[#This Row],[TOTAL]]</f>
        <v>0</v>
      </c>
      <c r="U196">
        <f>Table2[[#This Row],[Conclusion]]/Table2[[#This Row],[TOTAL]]</f>
        <v>0</v>
      </c>
      <c r="V196">
        <f>Table2[[#This Row],[Discussion]]/Table2[[#This Row],[TOTAL]]</f>
        <v>0</v>
      </c>
      <c r="W196">
        <f>Table2[[#This Row],[Figure]]/Table2[[#This Row],[TOTAL]]</f>
        <v>0</v>
      </c>
      <c r="X196">
        <f>Table2[[#This Row],[Introduction]]/Table2[[#This Row],[TOTAL]]</f>
        <v>0</v>
      </c>
      <c r="Y196">
        <f>Table2[[#This Row],[Methods]]/Table2[[#This Row],[TOTAL]]</f>
        <v>1</v>
      </c>
      <c r="Z196">
        <f>Table2[[#This Row],[Results]]/Table2[[#This Row],[TOTAL]]</f>
        <v>0</v>
      </c>
      <c r="AA196">
        <f>Table2[[#This Row],[Supplementary material]]/Table2[[#This Row],[TOTAL]]</f>
        <v>0</v>
      </c>
      <c r="AB196">
        <f>Table2[[#This Row],[Title]]/Table2[[#This Row],[TOTAL]]</f>
        <v>0</v>
      </c>
      <c r="AC196" s="2">
        <f>SUM(Table24[[#This Row],[Abstract]:[Title]])</f>
        <v>1</v>
      </c>
    </row>
    <row r="197" spans="1:29" x14ac:dyDescent="0.2">
      <c r="A197" t="s">
        <v>7581</v>
      </c>
      <c r="B197">
        <v>0</v>
      </c>
      <c r="C197">
        <v>0</v>
      </c>
      <c r="D197">
        <v>0</v>
      </c>
      <c r="E197">
        <v>0</v>
      </c>
      <c r="F197">
        <v>0</v>
      </c>
      <c r="G197">
        <v>0</v>
      </c>
      <c r="H197">
        <v>0</v>
      </c>
      <c r="I197">
        <v>0</v>
      </c>
      <c r="J197">
        <v>0</v>
      </c>
      <c r="K197">
        <v>3</v>
      </c>
      <c r="L197">
        <v>0</v>
      </c>
      <c r="M197">
        <v>0</v>
      </c>
      <c r="N197" s="2">
        <f>SUM(Table2[[#This Row],[Abstract]:[Title]])</f>
        <v>3</v>
      </c>
      <c r="P197" t="s">
        <v>7581</v>
      </c>
      <c r="Q197">
        <f>Table2[[#This Row],[Abstract]]/Table2[[#This Row],[TOTAL]]</f>
        <v>0</v>
      </c>
      <c r="R197">
        <f>Table2[[#This Row],[Acknowledgments]]/Table2[[#This Row],[TOTAL]]</f>
        <v>0</v>
      </c>
      <c r="S197">
        <f>Table2[[#This Row],[Article]]/Table2[[#This Row],[TOTAL]]</f>
        <v>0</v>
      </c>
      <c r="T197">
        <f>Table2[[#This Row],[Case study]]/Table2[[#This Row],[TOTAL]]</f>
        <v>0</v>
      </c>
      <c r="U197">
        <f>Table2[[#This Row],[Conclusion]]/Table2[[#This Row],[TOTAL]]</f>
        <v>0</v>
      </c>
      <c r="V197">
        <f>Table2[[#This Row],[Discussion]]/Table2[[#This Row],[TOTAL]]</f>
        <v>0</v>
      </c>
      <c r="W197">
        <f>Table2[[#This Row],[Figure]]/Table2[[#This Row],[TOTAL]]</f>
        <v>0</v>
      </c>
      <c r="X197">
        <f>Table2[[#This Row],[Introduction]]/Table2[[#This Row],[TOTAL]]</f>
        <v>0</v>
      </c>
      <c r="Y197">
        <f>Table2[[#This Row],[Methods]]/Table2[[#This Row],[TOTAL]]</f>
        <v>0</v>
      </c>
      <c r="Z197">
        <f>Table2[[#This Row],[Results]]/Table2[[#This Row],[TOTAL]]</f>
        <v>1</v>
      </c>
      <c r="AA197">
        <f>Table2[[#This Row],[Supplementary material]]/Table2[[#This Row],[TOTAL]]</f>
        <v>0</v>
      </c>
      <c r="AB197">
        <f>Table2[[#This Row],[Title]]/Table2[[#This Row],[TOTAL]]</f>
        <v>0</v>
      </c>
      <c r="AC197" s="2">
        <f>SUM(Table24[[#This Row],[Abstract]:[Title]])</f>
        <v>1</v>
      </c>
    </row>
    <row r="198" spans="1:29" x14ac:dyDescent="0.2">
      <c r="A198" t="s">
        <v>478</v>
      </c>
      <c r="B198">
        <v>2</v>
      </c>
      <c r="C198">
        <v>0</v>
      </c>
      <c r="D198">
        <v>0</v>
      </c>
      <c r="E198">
        <v>0</v>
      </c>
      <c r="F198">
        <v>0</v>
      </c>
      <c r="G198">
        <v>0</v>
      </c>
      <c r="H198">
        <v>0</v>
      </c>
      <c r="I198">
        <v>0</v>
      </c>
      <c r="J198">
        <v>1</v>
      </c>
      <c r="K198">
        <v>0</v>
      </c>
      <c r="L198">
        <v>0</v>
      </c>
      <c r="M198">
        <v>0</v>
      </c>
      <c r="N198" s="2">
        <f>SUM(Table2[[#This Row],[Abstract]:[Title]])</f>
        <v>3</v>
      </c>
      <c r="P198" t="s">
        <v>478</v>
      </c>
      <c r="Q198">
        <f>Table2[[#This Row],[Abstract]]/Table2[[#This Row],[TOTAL]]</f>
        <v>0.66666666666666663</v>
      </c>
      <c r="R198">
        <f>Table2[[#This Row],[Acknowledgments]]/Table2[[#This Row],[TOTAL]]</f>
        <v>0</v>
      </c>
      <c r="S198">
        <f>Table2[[#This Row],[Article]]/Table2[[#This Row],[TOTAL]]</f>
        <v>0</v>
      </c>
      <c r="T198">
        <f>Table2[[#This Row],[Case study]]/Table2[[#This Row],[TOTAL]]</f>
        <v>0</v>
      </c>
      <c r="U198">
        <f>Table2[[#This Row],[Conclusion]]/Table2[[#This Row],[TOTAL]]</f>
        <v>0</v>
      </c>
      <c r="V198">
        <f>Table2[[#This Row],[Discussion]]/Table2[[#This Row],[TOTAL]]</f>
        <v>0</v>
      </c>
      <c r="W198">
        <f>Table2[[#This Row],[Figure]]/Table2[[#This Row],[TOTAL]]</f>
        <v>0</v>
      </c>
      <c r="X198">
        <f>Table2[[#This Row],[Introduction]]/Table2[[#This Row],[TOTAL]]</f>
        <v>0</v>
      </c>
      <c r="Y198">
        <f>Table2[[#This Row],[Methods]]/Table2[[#This Row],[TOTAL]]</f>
        <v>0.33333333333333331</v>
      </c>
      <c r="Z198">
        <f>Table2[[#This Row],[Results]]/Table2[[#This Row],[TOTAL]]</f>
        <v>0</v>
      </c>
      <c r="AA198">
        <f>Table2[[#This Row],[Supplementary material]]/Table2[[#This Row],[TOTAL]]</f>
        <v>0</v>
      </c>
      <c r="AB198">
        <f>Table2[[#This Row],[Title]]/Table2[[#This Row],[TOTAL]]</f>
        <v>0</v>
      </c>
      <c r="AC198" s="2">
        <f>SUM(Table24[[#This Row],[Abstract]:[Title]])</f>
        <v>1</v>
      </c>
    </row>
    <row r="199" spans="1:29" x14ac:dyDescent="0.2">
      <c r="A199" t="s">
        <v>919</v>
      </c>
      <c r="B199">
        <v>0</v>
      </c>
      <c r="C199">
        <v>0</v>
      </c>
      <c r="D199">
        <v>0</v>
      </c>
      <c r="E199">
        <v>0</v>
      </c>
      <c r="F199">
        <v>0</v>
      </c>
      <c r="G199">
        <v>1</v>
      </c>
      <c r="H199">
        <v>0</v>
      </c>
      <c r="I199">
        <v>0</v>
      </c>
      <c r="J199">
        <v>1</v>
      </c>
      <c r="K199">
        <v>1</v>
      </c>
      <c r="L199">
        <v>0</v>
      </c>
      <c r="M199">
        <v>0</v>
      </c>
      <c r="N199" s="2">
        <f>SUM(Table2[[#This Row],[Abstract]:[Title]])</f>
        <v>3</v>
      </c>
      <c r="P199" t="s">
        <v>919</v>
      </c>
      <c r="Q199">
        <f>Table2[[#This Row],[Abstract]]/Table2[[#This Row],[TOTAL]]</f>
        <v>0</v>
      </c>
      <c r="R199">
        <f>Table2[[#This Row],[Acknowledgments]]/Table2[[#This Row],[TOTAL]]</f>
        <v>0</v>
      </c>
      <c r="S199">
        <f>Table2[[#This Row],[Article]]/Table2[[#This Row],[TOTAL]]</f>
        <v>0</v>
      </c>
      <c r="T199">
        <f>Table2[[#This Row],[Case study]]/Table2[[#This Row],[TOTAL]]</f>
        <v>0</v>
      </c>
      <c r="U199">
        <f>Table2[[#This Row],[Conclusion]]/Table2[[#This Row],[TOTAL]]</f>
        <v>0</v>
      </c>
      <c r="V199">
        <f>Table2[[#This Row],[Discussion]]/Table2[[#This Row],[TOTAL]]</f>
        <v>0.33333333333333331</v>
      </c>
      <c r="W199">
        <f>Table2[[#This Row],[Figure]]/Table2[[#This Row],[TOTAL]]</f>
        <v>0</v>
      </c>
      <c r="X199">
        <f>Table2[[#This Row],[Introduction]]/Table2[[#This Row],[TOTAL]]</f>
        <v>0</v>
      </c>
      <c r="Y199">
        <f>Table2[[#This Row],[Methods]]/Table2[[#This Row],[TOTAL]]</f>
        <v>0.33333333333333331</v>
      </c>
      <c r="Z199">
        <f>Table2[[#This Row],[Results]]/Table2[[#This Row],[TOTAL]]</f>
        <v>0.33333333333333331</v>
      </c>
      <c r="AA199">
        <f>Table2[[#This Row],[Supplementary material]]/Table2[[#This Row],[TOTAL]]</f>
        <v>0</v>
      </c>
      <c r="AB199">
        <f>Table2[[#This Row],[Title]]/Table2[[#This Row],[TOTAL]]</f>
        <v>0</v>
      </c>
      <c r="AC199" s="2">
        <f>SUM(Table24[[#This Row],[Abstract]:[Title]])</f>
        <v>1</v>
      </c>
    </row>
    <row r="200" spans="1:29" x14ac:dyDescent="0.2">
      <c r="A200" t="s">
        <v>7975</v>
      </c>
      <c r="B200">
        <v>0</v>
      </c>
      <c r="C200">
        <v>0</v>
      </c>
      <c r="D200">
        <v>0</v>
      </c>
      <c r="E200">
        <v>0</v>
      </c>
      <c r="F200">
        <v>0</v>
      </c>
      <c r="G200">
        <v>0</v>
      </c>
      <c r="H200">
        <v>0</v>
      </c>
      <c r="I200">
        <v>0</v>
      </c>
      <c r="J200">
        <v>0</v>
      </c>
      <c r="K200">
        <v>1</v>
      </c>
      <c r="L200">
        <v>0</v>
      </c>
      <c r="M200">
        <v>0</v>
      </c>
      <c r="N200" s="2">
        <f>SUM(Table2[[#This Row],[Abstract]:[Title]])</f>
        <v>1</v>
      </c>
      <c r="P200" t="s">
        <v>7975</v>
      </c>
      <c r="Q200">
        <f>Table2[[#This Row],[Abstract]]/Table2[[#This Row],[TOTAL]]</f>
        <v>0</v>
      </c>
      <c r="R200">
        <f>Table2[[#This Row],[Acknowledgments]]/Table2[[#This Row],[TOTAL]]</f>
        <v>0</v>
      </c>
      <c r="S200">
        <f>Table2[[#This Row],[Article]]/Table2[[#This Row],[TOTAL]]</f>
        <v>0</v>
      </c>
      <c r="T200">
        <f>Table2[[#This Row],[Case study]]/Table2[[#This Row],[TOTAL]]</f>
        <v>0</v>
      </c>
      <c r="U200">
        <f>Table2[[#This Row],[Conclusion]]/Table2[[#This Row],[TOTAL]]</f>
        <v>0</v>
      </c>
      <c r="V200">
        <f>Table2[[#This Row],[Discussion]]/Table2[[#This Row],[TOTAL]]</f>
        <v>0</v>
      </c>
      <c r="W200">
        <f>Table2[[#This Row],[Figure]]/Table2[[#This Row],[TOTAL]]</f>
        <v>0</v>
      </c>
      <c r="X200">
        <f>Table2[[#This Row],[Introduction]]/Table2[[#This Row],[TOTAL]]</f>
        <v>0</v>
      </c>
      <c r="Y200">
        <f>Table2[[#This Row],[Methods]]/Table2[[#This Row],[TOTAL]]</f>
        <v>0</v>
      </c>
      <c r="Z200">
        <f>Table2[[#This Row],[Results]]/Table2[[#This Row],[TOTAL]]</f>
        <v>1</v>
      </c>
      <c r="AA200">
        <f>Table2[[#This Row],[Supplementary material]]/Table2[[#This Row],[TOTAL]]</f>
        <v>0</v>
      </c>
      <c r="AB200">
        <f>Table2[[#This Row],[Title]]/Table2[[#This Row],[TOTAL]]</f>
        <v>0</v>
      </c>
      <c r="AC200" s="2">
        <f>SUM(Table24[[#This Row],[Abstract]:[Title]])</f>
        <v>1</v>
      </c>
    </row>
    <row r="201" spans="1:29" x14ac:dyDescent="0.2">
      <c r="A201" t="s">
        <v>3237</v>
      </c>
      <c r="B201">
        <v>0</v>
      </c>
      <c r="C201">
        <v>0</v>
      </c>
      <c r="D201">
        <v>0</v>
      </c>
      <c r="E201">
        <v>0</v>
      </c>
      <c r="F201">
        <v>0</v>
      </c>
      <c r="G201">
        <v>0</v>
      </c>
      <c r="H201">
        <v>0</v>
      </c>
      <c r="I201">
        <v>0</v>
      </c>
      <c r="J201">
        <v>1</v>
      </c>
      <c r="K201">
        <v>0</v>
      </c>
      <c r="L201">
        <v>0</v>
      </c>
      <c r="M201">
        <v>0</v>
      </c>
      <c r="N201" s="2">
        <f>SUM(Table2[[#This Row],[Abstract]:[Title]])</f>
        <v>1</v>
      </c>
      <c r="P201" t="s">
        <v>3237</v>
      </c>
      <c r="Q201">
        <f>Table2[[#This Row],[Abstract]]/Table2[[#This Row],[TOTAL]]</f>
        <v>0</v>
      </c>
      <c r="R201">
        <f>Table2[[#This Row],[Acknowledgments]]/Table2[[#This Row],[TOTAL]]</f>
        <v>0</v>
      </c>
      <c r="S201">
        <f>Table2[[#This Row],[Article]]/Table2[[#This Row],[TOTAL]]</f>
        <v>0</v>
      </c>
      <c r="T201">
        <f>Table2[[#This Row],[Case study]]/Table2[[#This Row],[TOTAL]]</f>
        <v>0</v>
      </c>
      <c r="U201">
        <f>Table2[[#This Row],[Conclusion]]/Table2[[#This Row],[TOTAL]]</f>
        <v>0</v>
      </c>
      <c r="V201">
        <f>Table2[[#This Row],[Discussion]]/Table2[[#This Row],[TOTAL]]</f>
        <v>0</v>
      </c>
      <c r="W201">
        <f>Table2[[#This Row],[Figure]]/Table2[[#This Row],[TOTAL]]</f>
        <v>0</v>
      </c>
      <c r="X201">
        <f>Table2[[#This Row],[Introduction]]/Table2[[#This Row],[TOTAL]]</f>
        <v>0</v>
      </c>
      <c r="Y201">
        <f>Table2[[#This Row],[Methods]]/Table2[[#This Row],[TOTAL]]</f>
        <v>1</v>
      </c>
      <c r="Z201">
        <f>Table2[[#This Row],[Results]]/Table2[[#This Row],[TOTAL]]</f>
        <v>0</v>
      </c>
      <c r="AA201">
        <f>Table2[[#This Row],[Supplementary material]]/Table2[[#This Row],[TOTAL]]</f>
        <v>0</v>
      </c>
      <c r="AB201">
        <f>Table2[[#This Row],[Title]]/Table2[[#This Row],[TOTAL]]</f>
        <v>0</v>
      </c>
      <c r="AC201" s="2">
        <f>SUM(Table24[[#This Row],[Abstract]:[Title]])</f>
        <v>1</v>
      </c>
    </row>
    <row r="202" spans="1:29" x14ac:dyDescent="0.2">
      <c r="A202" t="s">
        <v>7546</v>
      </c>
      <c r="B202">
        <v>3</v>
      </c>
      <c r="C202">
        <v>0</v>
      </c>
      <c r="D202">
        <v>0</v>
      </c>
      <c r="E202">
        <v>0</v>
      </c>
      <c r="F202">
        <v>0</v>
      </c>
      <c r="G202">
        <v>1</v>
      </c>
      <c r="H202">
        <v>0</v>
      </c>
      <c r="I202">
        <v>0</v>
      </c>
      <c r="J202">
        <v>0</v>
      </c>
      <c r="K202">
        <v>1</v>
      </c>
      <c r="L202">
        <v>0</v>
      </c>
      <c r="M202">
        <v>0</v>
      </c>
      <c r="N202" s="2">
        <f>SUM(Table2[[#This Row],[Abstract]:[Title]])</f>
        <v>5</v>
      </c>
      <c r="P202" t="s">
        <v>7546</v>
      </c>
      <c r="Q202">
        <f>Table2[[#This Row],[Abstract]]/Table2[[#This Row],[TOTAL]]</f>
        <v>0.6</v>
      </c>
      <c r="R202">
        <f>Table2[[#This Row],[Acknowledgments]]/Table2[[#This Row],[TOTAL]]</f>
        <v>0</v>
      </c>
      <c r="S202">
        <f>Table2[[#This Row],[Article]]/Table2[[#This Row],[TOTAL]]</f>
        <v>0</v>
      </c>
      <c r="T202">
        <f>Table2[[#This Row],[Case study]]/Table2[[#This Row],[TOTAL]]</f>
        <v>0</v>
      </c>
      <c r="U202">
        <f>Table2[[#This Row],[Conclusion]]/Table2[[#This Row],[TOTAL]]</f>
        <v>0</v>
      </c>
      <c r="V202">
        <f>Table2[[#This Row],[Discussion]]/Table2[[#This Row],[TOTAL]]</f>
        <v>0.2</v>
      </c>
      <c r="W202">
        <f>Table2[[#This Row],[Figure]]/Table2[[#This Row],[TOTAL]]</f>
        <v>0</v>
      </c>
      <c r="X202">
        <f>Table2[[#This Row],[Introduction]]/Table2[[#This Row],[TOTAL]]</f>
        <v>0</v>
      </c>
      <c r="Y202">
        <f>Table2[[#This Row],[Methods]]/Table2[[#This Row],[TOTAL]]</f>
        <v>0</v>
      </c>
      <c r="Z202">
        <f>Table2[[#This Row],[Results]]/Table2[[#This Row],[TOTAL]]</f>
        <v>0.2</v>
      </c>
      <c r="AA202">
        <f>Table2[[#This Row],[Supplementary material]]/Table2[[#This Row],[TOTAL]]</f>
        <v>0</v>
      </c>
      <c r="AB202">
        <f>Table2[[#This Row],[Title]]/Table2[[#This Row],[TOTAL]]</f>
        <v>0</v>
      </c>
      <c r="AC202" s="2">
        <f>SUM(Table24[[#This Row],[Abstract]:[Title]])</f>
        <v>1</v>
      </c>
    </row>
    <row r="203" spans="1:29" x14ac:dyDescent="0.2">
      <c r="A203" t="s">
        <v>2215</v>
      </c>
      <c r="B203">
        <v>0</v>
      </c>
      <c r="C203">
        <v>0</v>
      </c>
      <c r="D203">
        <v>0</v>
      </c>
      <c r="E203">
        <v>0</v>
      </c>
      <c r="F203">
        <v>0</v>
      </c>
      <c r="G203">
        <v>0</v>
      </c>
      <c r="H203">
        <v>0</v>
      </c>
      <c r="I203">
        <v>0</v>
      </c>
      <c r="J203">
        <v>0</v>
      </c>
      <c r="K203">
        <v>1</v>
      </c>
      <c r="L203">
        <v>0</v>
      </c>
      <c r="M203">
        <v>0</v>
      </c>
      <c r="N203" s="2">
        <f>SUM(Table2[[#This Row],[Abstract]:[Title]])</f>
        <v>1</v>
      </c>
      <c r="P203" t="s">
        <v>2215</v>
      </c>
      <c r="Q203">
        <f>Table2[[#This Row],[Abstract]]/Table2[[#This Row],[TOTAL]]</f>
        <v>0</v>
      </c>
      <c r="R203">
        <f>Table2[[#This Row],[Acknowledgments]]/Table2[[#This Row],[TOTAL]]</f>
        <v>0</v>
      </c>
      <c r="S203">
        <f>Table2[[#This Row],[Article]]/Table2[[#This Row],[TOTAL]]</f>
        <v>0</v>
      </c>
      <c r="T203">
        <f>Table2[[#This Row],[Case study]]/Table2[[#This Row],[TOTAL]]</f>
        <v>0</v>
      </c>
      <c r="U203">
        <f>Table2[[#This Row],[Conclusion]]/Table2[[#This Row],[TOTAL]]</f>
        <v>0</v>
      </c>
      <c r="V203">
        <f>Table2[[#This Row],[Discussion]]/Table2[[#This Row],[TOTAL]]</f>
        <v>0</v>
      </c>
      <c r="W203">
        <f>Table2[[#This Row],[Figure]]/Table2[[#This Row],[TOTAL]]</f>
        <v>0</v>
      </c>
      <c r="X203">
        <f>Table2[[#This Row],[Introduction]]/Table2[[#This Row],[TOTAL]]</f>
        <v>0</v>
      </c>
      <c r="Y203">
        <f>Table2[[#This Row],[Methods]]/Table2[[#This Row],[TOTAL]]</f>
        <v>0</v>
      </c>
      <c r="Z203">
        <f>Table2[[#This Row],[Results]]/Table2[[#This Row],[TOTAL]]</f>
        <v>1</v>
      </c>
      <c r="AA203">
        <f>Table2[[#This Row],[Supplementary material]]/Table2[[#This Row],[TOTAL]]</f>
        <v>0</v>
      </c>
      <c r="AB203">
        <f>Table2[[#This Row],[Title]]/Table2[[#This Row],[TOTAL]]</f>
        <v>0</v>
      </c>
      <c r="AC203" s="2">
        <f>SUM(Table24[[#This Row],[Abstract]:[Title]])</f>
        <v>1</v>
      </c>
    </row>
    <row r="204" spans="1:29" x14ac:dyDescent="0.2">
      <c r="A204" t="s">
        <v>5450</v>
      </c>
      <c r="B204">
        <v>0</v>
      </c>
      <c r="C204">
        <v>0</v>
      </c>
      <c r="D204">
        <v>0</v>
      </c>
      <c r="E204">
        <v>0</v>
      </c>
      <c r="F204">
        <v>0</v>
      </c>
      <c r="G204">
        <v>0</v>
      </c>
      <c r="H204">
        <v>0</v>
      </c>
      <c r="I204">
        <v>0</v>
      </c>
      <c r="J204">
        <v>2</v>
      </c>
      <c r="K204">
        <v>0</v>
      </c>
      <c r="L204">
        <v>0</v>
      </c>
      <c r="M204">
        <v>0</v>
      </c>
      <c r="N204" s="2">
        <f>SUM(Table2[[#This Row],[Abstract]:[Title]])</f>
        <v>2</v>
      </c>
      <c r="P204" t="s">
        <v>5450</v>
      </c>
      <c r="Q204">
        <f>Table2[[#This Row],[Abstract]]/Table2[[#This Row],[TOTAL]]</f>
        <v>0</v>
      </c>
      <c r="R204">
        <f>Table2[[#This Row],[Acknowledgments]]/Table2[[#This Row],[TOTAL]]</f>
        <v>0</v>
      </c>
      <c r="S204">
        <f>Table2[[#This Row],[Article]]/Table2[[#This Row],[TOTAL]]</f>
        <v>0</v>
      </c>
      <c r="T204">
        <f>Table2[[#This Row],[Case study]]/Table2[[#This Row],[TOTAL]]</f>
        <v>0</v>
      </c>
      <c r="U204">
        <f>Table2[[#This Row],[Conclusion]]/Table2[[#This Row],[TOTAL]]</f>
        <v>0</v>
      </c>
      <c r="V204">
        <f>Table2[[#This Row],[Discussion]]/Table2[[#This Row],[TOTAL]]</f>
        <v>0</v>
      </c>
      <c r="W204">
        <f>Table2[[#This Row],[Figure]]/Table2[[#This Row],[TOTAL]]</f>
        <v>0</v>
      </c>
      <c r="X204">
        <f>Table2[[#This Row],[Introduction]]/Table2[[#This Row],[TOTAL]]</f>
        <v>0</v>
      </c>
      <c r="Y204">
        <f>Table2[[#This Row],[Methods]]/Table2[[#This Row],[TOTAL]]</f>
        <v>1</v>
      </c>
      <c r="Z204">
        <f>Table2[[#This Row],[Results]]/Table2[[#This Row],[TOTAL]]</f>
        <v>0</v>
      </c>
      <c r="AA204">
        <f>Table2[[#This Row],[Supplementary material]]/Table2[[#This Row],[TOTAL]]</f>
        <v>0</v>
      </c>
      <c r="AB204">
        <f>Table2[[#This Row],[Title]]/Table2[[#This Row],[TOTAL]]</f>
        <v>0</v>
      </c>
      <c r="AC204" s="2">
        <f>SUM(Table24[[#This Row],[Abstract]:[Title]])</f>
        <v>1</v>
      </c>
    </row>
    <row r="205" spans="1:29" x14ac:dyDescent="0.2">
      <c r="A205" t="s">
        <v>2716</v>
      </c>
      <c r="B205">
        <v>0</v>
      </c>
      <c r="C205">
        <v>0</v>
      </c>
      <c r="D205">
        <v>0</v>
      </c>
      <c r="E205">
        <v>0</v>
      </c>
      <c r="F205">
        <v>0</v>
      </c>
      <c r="G205">
        <v>0</v>
      </c>
      <c r="H205">
        <v>0</v>
      </c>
      <c r="I205">
        <v>0</v>
      </c>
      <c r="J205">
        <v>1</v>
      </c>
      <c r="K205">
        <v>0</v>
      </c>
      <c r="L205">
        <v>0</v>
      </c>
      <c r="M205">
        <v>0</v>
      </c>
      <c r="N205" s="2">
        <f>SUM(Table2[[#This Row],[Abstract]:[Title]])</f>
        <v>1</v>
      </c>
      <c r="P205" t="s">
        <v>2716</v>
      </c>
      <c r="Q205">
        <f>Table2[[#This Row],[Abstract]]/Table2[[#This Row],[TOTAL]]</f>
        <v>0</v>
      </c>
      <c r="R205">
        <f>Table2[[#This Row],[Acknowledgments]]/Table2[[#This Row],[TOTAL]]</f>
        <v>0</v>
      </c>
      <c r="S205">
        <f>Table2[[#This Row],[Article]]/Table2[[#This Row],[TOTAL]]</f>
        <v>0</v>
      </c>
      <c r="T205">
        <f>Table2[[#This Row],[Case study]]/Table2[[#This Row],[TOTAL]]</f>
        <v>0</v>
      </c>
      <c r="U205">
        <f>Table2[[#This Row],[Conclusion]]/Table2[[#This Row],[TOTAL]]</f>
        <v>0</v>
      </c>
      <c r="V205">
        <f>Table2[[#This Row],[Discussion]]/Table2[[#This Row],[TOTAL]]</f>
        <v>0</v>
      </c>
      <c r="W205">
        <f>Table2[[#This Row],[Figure]]/Table2[[#This Row],[TOTAL]]</f>
        <v>0</v>
      </c>
      <c r="X205">
        <f>Table2[[#This Row],[Introduction]]/Table2[[#This Row],[TOTAL]]</f>
        <v>0</v>
      </c>
      <c r="Y205">
        <f>Table2[[#This Row],[Methods]]/Table2[[#This Row],[TOTAL]]</f>
        <v>1</v>
      </c>
      <c r="Z205">
        <f>Table2[[#This Row],[Results]]/Table2[[#This Row],[TOTAL]]</f>
        <v>0</v>
      </c>
      <c r="AA205">
        <f>Table2[[#This Row],[Supplementary material]]/Table2[[#This Row],[TOTAL]]</f>
        <v>0</v>
      </c>
      <c r="AB205">
        <f>Table2[[#This Row],[Title]]/Table2[[#This Row],[TOTAL]]</f>
        <v>0</v>
      </c>
      <c r="AC205" s="2">
        <f>SUM(Table24[[#This Row],[Abstract]:[Title]])</f>
        <v>1</v>
      </c>
    </row>
    <row r="206" spans="1:29" x14ac:dyDescent="0.2">
      <c r="A206" t="s">
        <v>4988</v>
      </c>
      <c r="B206">
        <v>0</v>
      </c>
      <c r="C206">
        <v>0</v>
      </c>
      <c r="D206">
        <v>1</v>
      </c>
      <c r="E206">
        <v>0</v>
      </c>
      <c r="F206">
        <v>0</v>
      </c>
      <c r="G206">
        <v>0</v>
      </c>
      <c r="H206">
        <v>0</v>
      </c>
      <c r="I206">
        <v>0</v>
      </c>
      <c r="J206">
        <v>0</v>
      </c>
      <c r="K206">
        <v>0</v>
      </c>
      <c r="L206">
        <v>0</v>
      </c>
      <c r="M206">
        <v>0</v>
      </c>
      <c r="N206" s="2">
        <f>SUM(Table2[[#This Row],[Abstract]:[Title]])</f>
        <v>1</v>
      </c>
      <c r="P206" t="s">
        <v>4988</v>
      </c>
      <c r="Q206">
        <f>Table2[[#This Row],[Abstract]]/Table2[[#This Row],[TOTAL]]</f>
        <v>0</v>
      </c>
      <c r="R206">
        <f>Table2[[#This Row],[Acknowledgments]]/Table2[[#This Row],[TOTAL]]</f>
        <v>0</v>
      </c>
      <c r="S206">
        <f>Table2[[#This Row],[Article]]/Table2[[#This Row],[TOTAL]]</f>
        <v>1</v>
      </c>
      <c r="T206">
        <f>Table2[[#This Row],[Case study]]/Table2[[#This Row],[TOTAL]]</f>
        <v>0</v>
      </c>
      <c r="U206">
        <f>Table2[[#This Row],[Conclusion]]/Table2[[#This Row],[TOTAL]]</f>
        <v>0</v>
      </c>
      <c r="V206">
        <f>Table2[[#This Row],[Discussion]]/Table2[[#This Row],[TOTAL]]</f>
        <v>0</v>
      </c>
      <c r="W206">
        <f>Table2[[#This Row],[Figure]]/Table2[[#This Row],[TOTAL]]</f>
        <v>0</v>
      </c>
      <c r="X206">
        <f>Table2[[#This Row],[Introduction]]/Table2[[#This Row],[TOTAL]]</f>
        <v>0</v>
      </c>
      <c r="Y206">
        <f>Table2[[#This Row],[Methods]]/Table2[[#This Row],[TOTAL]]</f>
        <v>0</v>
      </c>
      <c r="Z206">
        <f>Table2[[#This Row],[Results]]/Table2[[#This Row],[TOTAL]]</f>
        <v>0</v>
      </c>
      <c r="AA206">
        <f>Table2[[#This Row],[Supplementary material]]/Table2[[#This Row],[TOTAL]]</f>
        <v>0</v>
      </c>
      <c r="AB206">
        <f>Table2[[#This Row],[Title]]/Table2[[#This Row],[TOTAL]]</f>
        <v>0</v>
      </c>
      <c r="AC206" s="2">
        <f>SUM(Table24[[#This Row],[Abstract]:[Title]])</f>
        <v>1</v>
      </c>
    </row>
    <row r="207" spans="1:29" x14ac:dyDescent="0.2">
      <c r="A207" t="s">
        <v>3455</v>
      </c>
      <c r="B207">
        <v>0</v>
      </c>
      <c r="C207">
        <v>0</v>
      </c>
      <c r="D207">
        <v>0</v>
      </c>
      <c r="E207">
        <v>0</v>
      </c>
      <c r="F207">
        <v>1</v>
      </c>
      <c r="G207">
        <v>0</v>
      </c>
      <c r="H207">
        <v>0</v>
      </c>
      <c r="I207">
        <v>0</v>
      </c>
      <c r="J207">
        <v>0</v>
      </c>
      <c r="K207">
        <v>0</v>
      </c>
      <c r="L207">
        <v>0</v>
      </c>
      <c r="M207">
        <v>0</v>
      </c>
      <c r="N207" s="2">
        <f>SUM(Table2[[#This Row],[Abstract]:[Title]])</f>
        <v>1</v>
      </c>
      <c r="P207" t="s">
        <v>3455</v>
      </c>
      <c r="Q207">
        <f>Table2[[#This Row],[Abstract]]/Table2[[#This Row],[TOTAL]]</f>
        <v>0</v>
      </c>
      <c r="R207">
        <f>Table2[[#This Row],[Acknowledgments]]/Table2[[#This Row],[TOTAL]]</f>
        <v>0</v>
      </c>
      <c r="S207">
        <f>Table2[[#This Row],[Article]]/Table2[[#This Row],[TOTAL]]</f>
        <v>0</v>
      </c>
      <c r="T207">
        <f>Table2[[#This Row],[Case study]]/Table2[[#This Row],[TOTAL]]</f>
        <v>0</v>
      </c>
      <c r="U207">
        <f>Table2[[#This Row],[Conclusion]]/Table2[[#This Row],[TOTAL]]</f>
        <v>1</v>
      </c>
      <c r="V207">
        <f>Table2[[#This Row],[Discussion]]/Table2[[#This Row],[TOTAL]]</f>
        <v>0</v>
      </c>
      <c r="W207">
        <f>Table2[[#This Row],[Figure]]/Table2[[#This Row],[TOTAL]]</f>
        <v>0</v>
      </c>
      <c r="X207">
        <f>Table2[[#This Row],[Introduction]]/Table2[[#This Row],[TOTAL]]</f>
        <v>0</v>
      </c>
      <c r="Y207">
        <f>Table2[[#This Row],[Methods]]/Table2[[#This Row],[TOTAL]]</f>
        <v>0</v>
      </c>
      <c r="Z207">
        <f>Table2[[#This Row],[Results]]/Table2[[#This Row],[TOTAL]]</f>
        <v>0</v>
      </c>
      <c r="AA207">
        <f>Table2[[#This Row],[Supplementary material]]/Table2[[#This Row],[TOTAL]]</f>
        <v>0</v>
      </c>
      <c r="AB207">
        <f>Table2[[#This Row],[Title]]/Table2[[#This Row],[TOTAL]]</f>
        <v>0</v>
      </c>
      <c r="AC207" s="2">
        <f>SUM(Table24[[#This Row],[Abstract]:[Title]])</f>
        <v>1</v>
      </c>
    </row>
    <row r="208" spans="1:29" x14ac:dyDescent="0.2">
      <c r="A208" t="s">
        <v>3595</v>
      </c>
      <c r="B208">
        <v>0</v>
      </c>
      <c r="C208">
        <v>0</v>
      </c>
      <c r="D208">
        <v>0</v>
      </c>
      <c r="E208">
        <v>0</v>
      </c>
      <c r="F208">
        <v>0</v>
      </c>
      <c r="G208">
        <v>0</v>
      </c>
      <c r="H208">
        <v>0</v>
      </c>
      <c r="I208">
        <v>0</v>
      </c>
      <c r="J208">
        <v>1</v>
      </c>
      <c r="K208">
        <v>0</v>
      </c>
      <c r="L208">
        <v>0</v>
      </c>
      <c r="M208">
        <v>0</v>
      </c>
      <c r="N208" s="2">
        <f>SUM(Table2[[#This Row],[Abstract]:[Title]])</f>
        <v>1</v>
      </c>
      <c r="P208" t="s">
        <v>3595</v>
      </c>
      <c r="Q208">
        <f>Table2[[#This Row],[Abstract]]/Table2[[#This Row],[TOTAL]]</f>
        <v>0</v>
      </c>
      <c r="R208">
        <f>Table2[[#This Row],[Acknowledgments]]/Table2[[#This Row],[TOTAL]]</f>
        <v>0</v>
      </c>
      <c r="S208">
        <f>Table2[[#This Row],[Article]]/Table2[[#This Row],[TOTAL]]</f>
        <v>0</v>
      </c>
      <c r="T208">
        <f>Table2[[#This Row],[Case study]]/Table2[[#This Row],[TOTAL]]</f>
        <v>0</v>
      </c>
      <c r="U208">
        <f>Table2[[#This Row],[Conclusion]]/Table2[[#This Row],[TOTAL]]</f>
        <v>0</v>
      </c>
      <c r="V208">
        <f>Table2[[#This Row],[Discussion]]/Table2[[#This Row],[TOTAL]]</f>
        <v>0</v>
      </c>
      <c r="W208">
        <f>Table2[[#This Row],[Figure]]/Table2[[#This Row],[TOTAL]]</f>
        <v>0</v>
      </c>
      <c r="X208">
        <f>Table2[[#This Row],[Introduction]]/Table2[[#This Row],[TOTAL]]</f>
        <v>0</v>
      </c>
      <c r="Y208">
        <f>Table2[[#This Row],[Methods]]/Table2[[#This Row],[TOTAL]]</f>
        <v>1</v>
      </c>
      <c r="Z208">
        <f>Table2[[#This Row],[Results]]/Table2[[#This Row],[TOTAL]]</f>
        <v>0</v>
      </c>
      <c r="AA208">
        <f>Table2[[#This Row],[Supplementary material]]/Table2[[#This Row],[TOTAL]]</f>
        <v>0</v>
      </c>
      <c r="AB208">
        <f>Table2[[#This Row],[Title]]/Table2[[#This Row],[TOTAL]]</f>
        <v>0</v>
      </c>
      <c r="AC208" s="2">
        <f>SUM(Table24[[#This Row],[Abstract]:[Title]])</f>
        <v>1</v>
      </c>
    </row>
    <row r="209" spans="1:29" x14ac:dyDescent="0.2">
      <c r="A209" t="s">
        <v>2711</v>
      </c>
      <c r="B209">
        <v>0</v>
      </c>
      <c r="C209">
        <v>0</v>
      </c>
      <c r="D209">
        <v>0</v>
      </c>
      <c r="E209">
        <v>0</v>
      </c>
      <c r="F209">
        <v>0</v>
      </c>
      <c r="G209">
        <v>0</v>
      </c>
      <c r="H209">
        <v>0</v>
      </c>
      <c r="I209">
        <v>0</v>
      </c>
      <c r="J209">
        <v>1</v>
      </c>
      <c r="K209">
        <v>1</v>
      </c>
      <c r="L209">
        <v>3</v>
      </c>
      <c r="M209">
        <v>0</v>
      </c>
      <c r="N209" s="2">
        <f>SUM(Table2[[#This Row],[Abstract]:[Title]])</f>
        <v>5</v>
      </c>
      <c r="P209" t="s">
        <v>2711</v>
      </c>
      <c r="Q209">
        <f>Table2[[#This Row],[Abstract]]/Table2[[#This Row],[TOTAL]]</f>
        <v>0</v>
      </c>
      <c r="R209">
        <f>Table2[[#This Row],[Acknowledgments]]/Table2[[#This Row],[TOTAL]]</f>
        <v>0</v>
      </c>
      <c r="S209">
        <f>Table2[[#This Row],[Article]]/Table2[[#This Row],[TOTAL]]</f>
        <v>0</v>
      </c>
      <c r="T209">
        <f>Table2[[#This Row],[Case study]]/Table2[[#This Row],[TOTAL]]</f>
        <v>0</v>
      </c>
      <c r="U209">
        <f>Table2[[#This Row],[Conclusion]]/Table2[[#This Row],[TOTAL]]</f>
        <v>0</v>
      </c>
      <c r="V209">
        <f>Table2[[#This Row],[Discussion]]/Table2[[#This Row],[TOTAL]]</f>
        <v>0</v>
      </c>
      <c r="W209">
        <f>Table2[[#This Row],[Figure]]/Table2[[#This Row],[TOTAL]]</f>
        <v>0</v>
      </c>
      <c r="X209">
        <f>Table2[[#This Row],[Introduction]]/Table2[[#This Row],[TOTAL]]</f>
        <v>0</v>
      </c>
      <c r="Y209">
        <f>Table2[[#This Row],[Methods]]/Table2[[#This Row],[TOTAL]]</f>
        <v>0.2</v>
      </c>
      <c r="Z209">
        <f>Table2[[#This Row],[Results]]/Table2[[#This Row],[TOTAL]]</f>
        <v>0.2</v>
      </c>
      <c r="AA209">
        <f>Table2[[#This Row],[Supplementary material]]/Table2[[#This Row],[TOTAL]]</f>
        <v>0.6</v>
      </c>
      <c r="AB209">
        <f>Table2[[#This Row],[Title]]/Table2[[#This Row],[TOTAL]]</f>
        <v>0</v>
      </c>
      <c r="AC209" s="2">
        <f>SUM(Table24[[#This Row],[Abstract]:[Title]])</f>
        <v>1</v>
      </c>
    </row>
    <row r="210" spans="1:29" x14ac:dyDescent="0.2">
      <c r="A210" t="s">
        <v>2506</v>
      </c>
      <c r="B210">
        <v>0</v>
      </c>
      <c r="C210">
        <v>0</v>
      </c>
      <c r="D210">
        <v>0</v>
      </c>
      <c r="E210">
        <v>0</v>
      </c>
      <c r="F210">
        <v>0</v>
      </c>
      <c r="G210">
        <v>0</v>
      </c>
      <c r="H210">
        <v>0</v>
      </c>
      <c r="I210">
        <v>0</v>
      </c>
      <c r="J210">
        <v>1</v>
      </c>
      <c r="K210">
        <v>0</v>
      </c>
      <c r="L210">
        <v>0</v>
      </c>
      <c r="M210">
        <v>0</v>
      </c>
      <c r="N210" s="2">
        <f>SUM(Table2[[#This Row],[Abstract]:[Title]])</f>
        <v>1</v>
      </c>
      <c r="P210" t="s">
        <v>2506</v>
      </c>
      <c r="Q210">
        <f>Table2[[#This Row],[Abstract]]/Table2[[#This Row],[TOTAL]]</f>
        <v>0</v>
      </c>
      <c r="R210">
        <f>Table2[[#This Row],[Acknowledgments]]/Table2[[#This Row],[TOTAL]]</f>
        <v>0</v>
      </c>
      <c r="S210">
        <f>Table2[[#This Row],[Article]]/Table2[[#This Row],[TOTAL]]</f>
        <v>0</v>
      </c>
      <c r="T210">
        <f>Table2[[#This Row],[Case study]]/Table2[[#This Row],[TOTAL]]</f>
        <v>0</v>
      </c>
      <c r="U210">
        <f>Table2[[#This Row],[Conclusion]]/Table2[[#This Row],[TOTAL]]</f>
        <v>0</v>
      </c>
      <c r="V210">
        <f>Table2[[#This Row],[Discussion]]/Table2[[#This Row],[TOTAL]]</f>
        <v>0</v>
      </c>
      <c r="W210">
        <f>Table2[[#This Row],[Figure]]/Table2[[#This Row],[TOTAL]]</f>
        <v>0</v>
      </c>
      <c r="X210">
        <f>Table2[[#This Row],[Introduction]]/Table2[[#This Row],[TOTAL]]</f>
        <v>0</v>
      </c>
      <c r="Y210">
        <f>Table2[[#This Row],[Methods]]/Table2[[#This Row],[TOTAL]]</f>
        <v>1</v>
      </c>
      <c r="Z210">
        <f>Table2[[#This Row],[Results]]/Table2[[#This Row],[TOTAL]]</f>
        <v>0</v>
      </c>
      <c r="AA210">
        <f>Table2[[#This Row],[Supplementary material]]/Table2[[#This Row],[TOTAL]]</f>
        <v>0</v>
      </c>
      <c r="AB210">
        <f>Table2[[#This Row],[Title]]/Table2[[#This Row],[TOTAL]]</f>
        <v>0</v>
      </c>
      <c r="AC210" s="2">
        <f>SUM(Table24[[#This Row],[Abstract]:[Title]])</f>
        <v>1</v>
      </c>
    </row>
    <row r="211" spans="1:29" x14ac:dyDescent="0.2">
      <c r="A211" t="s">
        <v>4047</v>
      </c>
      <c r="B211">
        <v>0</v>
      </c>
      <c r="C211">
        <v>0</v>
      </c>
      <c r="D211">
        <v>0</v>
      </c>
      <c r="E211">
        <v>0</v>
      </c>
      <c r="F211">
        <v>0</v>
      </c>
      <c r="G211">
        <v>0</v>
      </c>
      <c r="H211">
        <v>0</v>
      </c>
      <c r="I211">
        <v>0</v>
      </c>
      <c r="J211">
        <v>0</v>
      </c>
      <c r="K211">
        <v>1</v>
      </c>
      <c r="L211">
        <v>0</v>
      </c>
      <c r="M211">
        <v>0</v>
      </c>
      <c r="N211" s="2">
        <f>SUM(Table2[[#This Row],[Abstract]:[Title]])</f>
        <v>1</v>
      </c>
      <c r="P211" t="s">
        <v>4047</v>
      </c>
      <c r="Q211">
        <f>Table2[[#This Row],[Abstract]]/Table2[[#This Row],[TOTAL]]</f>
        <v>0</v>
      </c>
      <c r="R211">
        <f>Table2[[#This Row],[Acknowledgments]]/Table2[[#This Row],[TOTAL]]</f>
        <v>0</v>
      </c>
      <c r="S211">
        <f>Table2[[#This Row],[Article]]/Table2[[#This Row],[TOTAL]]</f>
        <v>0</v>
      </c>
      <c r="T211">
        <f>Table2[[#This Row],[Case study]]/Table2[[#This Row],[TOTAL]]</f>
        <v>0</v>
      </c>
      <c r="U211">
        <f>Table2[[#This Row],[Conclusion]]/Table2[[#This Row],[TOTAL]]</f>
        <v>0</v>
      </c>
      <c r="V211">
        <f>Table2[[#This Row],[Discussion]]/Table2[[#This Row],[TOTAL]]</f>
        <v>0</v>
      </c>
      <c r="W211">
        <f>Table2[[#This Row],[Figure]]/Table2[[#This Row],[TOTAL]]</f>
        <v>0</v>
      </c>
      <c r="X211">
        <f>Table2[[#This Row],[Introduction]]/Table2[[#This Row],[TOTAL]]</f>
        <v>0</v>
      </c>
      <c r="Y211">
        <f>Table2[[#This Row],[Methods]]/Table2[[#This Row],[TOTAL]]</f>
        <v>0</v>
      </c>
      <c r="Z211">
        <f>Table2[[#This Row],[Results]]/Table2[[#This Row],[TOTAL]]</f>
        <v>1</v>
      </c>
      <c r="AA211">
        <f>Table2[[#This Row],[Supplementary material]]/Table2[[#This Row],[TOTAL]]</f>
        <v>0</v>
      </c>
      <c r="AB211">
        <f>Table2[[#This Row],[Title]]/Table2[[#This Row],[TOTAL]]</f>
        <v>0</v>
      </c>
      <c r="AC211" s="2">
        <f>SUM(Table24[[#This Row],[Abstract]:[Title]])</f>
        <v>1</v>
      </c>
    </row>
    <row r="212" spans="1:29" x14ac:dyDescent="0.2">
      <c r="A212" t="s">
        <v>5768</v>
      </c>
      <c r="B212">
        <v>0</v>
      </c>
      <c r="C212">
        <v>0</v>
      </c>
      <c r="D212">
        <v>0</v>
      </c>
      <c r="E212">
        <v>0</v>
      </c>
      <c r="F212">
        <v>0</v>
      </c>
      <c r="G212">
        <v>0</v>
      </c>
      <c r="H212">
        <v>2</v>
      </c>
      <c r="I212">
        <v>0</v>
      </c>
      <c r="J212">
        <v>0</v>
      </c>
      <c r="K212">
        <v>0</v>
      </c>
      <c r="L212">
        <v>0</v>
      </c>
      <c r="M212">
        <v>0</v>
      </c>
      <c r="N212" s="2">
        <f>SUM(Table2[[#This Row],[Abstract]:[Title]])</f>
        <v>2</v>
      </c>
      <c r="P212" t="s">
        <v>5768</v>
      </c>
      <c r="Q212">
        <f>Table2[[#This Row],[Abstract]]/Table2[[#This Row],[TOTAL]]</f>
        <v>0</v>
      </c>
      <c r="R212">
        <f>Table2[[#This Row],[Acknowledgments]]/Table2[[#This Row],[TOTAL]]</f>
        <v>0</v>
      </c>
      <c r="S212">
        <f>Table2[[#This Row],[Article]]/Table2[[#This Row],[TOTAL]]</f>
        <v>0</v>
      </c>
      <c r="T212">
        <f>Table2[[#This Row],[Case study]]/Table2[[#This Row],[TOTAL]]</f>
        <v>0</v>
      </c>
      <c r="U212">
        <f>Table2[[#This Row],[Conclusion]]/Table2[[#This Row],[TOTAL]]</f>
        <v>0</v>
      </c>
      <c r="V212">
        <f>Table2[[#This Row],[Discussion]]/Table2[[#This Row],[TOTAL]]</f>
        <v>0</v>
      </c>
      <c r="W212">
        <f>Table2[[#This Row],[Figure]]/Table2[[#This Row],[TOTAL]]</f>
        <v>1</v>
      </c>
      <c r="X212">
        <f>Table2[[#This Row],[Introduction]]/Table2[[#This Row],[TOTAL]]</f>
        <v>0</v>
      </c>
      <c r="Y212">
        <f>Table2[[#This Row],[Methods]]/Table2[[#This Row],[TOTAL]]</f>
        <v>0</v>
      </c>
      <c r="Z212">
        <f>Table2[[#This Row],[Results]]/Table2[[#This Row],[TOTAL]]</f>
        <v>0</v>
      </c>
      <c r="AA212">
        <f>Table2[[#This Row],[Supplementary material]]/Table2[[#This Row],[TOTAL]]</f>
        <v>0</v>
      </c>
      <c r="AB212">
        <f>Table2[[#This Row],[Title]]/Table2[[#This Row],[TOTAL]]</f>
        <v>0</v>
      </c>
      <c r="AC212" s="2">
        <f>SUM(Table24[[#This Row],[Abstract]:[Title]])</f>
        <v>1</v>
      </c>
    </row>
    <row r="213" spans="1:29" x14ac:dyDescent="0.2">
      <c r="A213" t="s">
        <v>1556</v>
      </c>
      <c r="B213">
        <v>0</v>
      </c>
      <c r="C213">
        <v>0</v>
      </c>
      <c r="D213">
        <v>0</v>
      </c>
      <c r="E213">
        <v>0</v>
      </c>
      <c r="F213">
        <v>0</v>
      </c>
      <c r="G213">
        <v>0</v>
      </c>
      <c r="H213">
        <v>0</v>
      </c>
      <c r="I213">
        <v>0</v>
      </c>
      <c r="J213">
        <v>1</v>
      </c>
      <c r="K213">
        <v>3</v>
      </c>
      <c r="L213">
        <v>0</v>
      </c>
      <c r="M213">
        <v>0</v>
      </c>
      <c r="N213" s="2">
        <f>SUM(Table2[[#This Row],[Abstract]:[Title]])</f>
        <v>4</v>
      </c>
      <c r="P213" t="s">
        <v>1556</v>
      </c>
      <c r="Q213">
        <f>Table2[[#This Row],[Abstract]]/Table2[[#This Row],[TOTAL]]</f>
        <v>0</v>
      </c>
      <c r="R213">
        <f>Table2[[#This Row],[Acknowledgments]]/Table2[[#This Row],[TOTAL]]</f>
        <v>0</v>
      </c>
      <c r="S213">
        <f>Table2[[#This Row],[Article]]/Table2[[#This Row],[TOTAL]]</f>
        <v>0</v>
      </c>
      <c r="T213">
        <f>Table2[[#This Row],[Case study]]/Table2[[#This Row],[TOTAL]]</f>
        <v>0</v>
      </c>
      <c r="U213">
        <f>Table2[[#This Row],[Conclusion]]/Table2[[#This Row],[TOTAL]]</f>
        <v>0</v>
      </c>
      <c r="V213">
        <f>Table2[[#This Row],[Discussion]]/Table2[[#This Row],[TOTAL]]</f>
        <v>0</v>
      </c>
      <c r="W213">
        <f>Table2[[#This Row],[Figure]]/Table2[[#This Row],[TOTAL]]</f>
        <v>0</v>
      </c>
      <c r="X213">
        <f>Table2[[#This Row],[Introduction]]/Table2[[#This Row],[TOTAL]]</f>
        <v>0</v>
      </c>
      <c r="Y213">
        <f>Table2[[#This Row],[Methods]]/Table2[[#This Row],[TOTAL]]</f>
        <v>0.25</v>
      </c>
      <c r="Z213">
        <f>Table2[[#This Row],[Results]]/Table2[[#This Row],[TOTAL]]</f>
        <v>0.75</v>
      </c>
      <c r="AA213">
        <f>Table2[[#This Row],[Supplementary material]]/Table2[[#This Row],[TOTAL]]</f>
        <v>0</v>
      </c>
      <c r="AB213">
        <f>Table2[[#This Row],[Title]]/Table2[[#This Row],[TOTAL]]</f>
        <v>0</v>
      </c>
      <c r="AC213" s="2">
        <f>SUM(Table24[[#This Row],[Abstract]:[Title]])</f>
        <v>1</v>
      </c>
    </row>
    <row r="214" spans="1:29" x14ac:dyDescent="0.2">
      <c r="A214" t="s">
        <v>7739</v>
      </c>
      <c r="B214">
        <v>0</v>
      </c>
      <c r="C214">
        <v>0</v>
      </c>
      <c r="D214">
        <v>0</v>
      </c>
      <c r="E214">
        <v>0</v>
      </c>
      <c r="F214">
        <v>0</v>
      </c>
      <c r="G214">
        <v>1</v>
      </c>
      <c r="H214">
        <v>0</v>
      </c>
      <c r="I214">
        <v>0</v>
      </c>
      <c r="J214">
        <v>0</v>
      </c>
      <c r="K214">
        <v>0</v>
      </c>
      <c r="L214">
        <v>0</v>
      </c>
      <c r="M214">
        <v>0</v>
      </c>
      <c r="N214" s="2">
        <f>SUM(Table2[[#This Row],[Abstract]:[Title]])</f>
        <v>1</v>
      </c>
      <c r="P214" t="s">
        <v>7739</v>
      </c>
      <c r="Q214">
        <f>Table2[[#This Row],[Abstract]]/Table2[[#This Row],[TOTAL]]</f>
        <v>0</v>
      </c>
      <c r="R214">
        <f>Table2[[#This Row],[Acknowledgments]]/Table2[[#This Row],[TOTAL]]</f>
        <v>0</v>
      </c>
      <c r="S214">
        <f>Table2[[#This Row],[Article]]/Table2[[#This Row],[TOTAL]]</f>
        <v>0</v>
      </c>
      <c r="T214">
        <f>Table2[[#This Row],[Case study]]/Table2[[#This Row],[TOTAL]]</f>
        <v>0</v>
      </c>
      <c r="U214">
        <f>Table2[[#This Row],[Conclusion]]/Table2[[#This Row],[TOTAL]]</f>
        <v>0</v>
      </c>
      <c r="V214">
        <f>Table2[[#This Row],[Discussion]]/Table2[[#This Row],[TOTAL]]</f>
        <v>1</v>
      </c>
      <c r="W214">
        <f>Table2[[#This Row],[Figure]]/Table2[[#This Row],[TOTAL]]</f>
        <v>0</v>
      </c>
      <c r="X214">
        <f>Table2[[#This Row],[Introduction]]/Table2[[#This Row],[TOTAL]]</f>
        <v>0</v>
      </c>
      <c r="Y214">
        <f>Table2[[#This Row],[Methods]]/Table2[[#This Row],[TOTAL]]</f>
        <v>0</v>
      </c>
      <c r="Z214">
        <f>Table2[[#This Row],[Results]]/Table2[[#This Row],[TOTAL]]</f>
        <v>0</v>
      </c>
      <c r="AA214">
        <f>Table2[[#This Row],[Supplementary material]]/Table2[[#This Row],[TOTAL]]</f>
        <v>0</v>
      </c>
      <c r="AB214">
        <f>Table2[[#This Row],[Title]]/Table2[[#This Row],[TOTAL]]</f>
        <v>0</v>
      </c>
      <c r="AC214" s="2">
        <f>SUM(Table24[[#This Row],[Abstract]:[Title]])</f>
        <v>1</v>
      </c>
    </row>
    <row r="215" spans="1:29" x14ac:dyDescent="0.2">
      <c r="A215" t="s">
        <v>1645</v>
      </c>
      <c r="B215">
        <v>0</v>
      </c>
      <c r="C215">
        <v>0</v>
      </c>
      <c r="D215">
        <v>0</v>
      </c>
      <c r="E215">
        <v>0</v>
      </c>
      <c r="F215">
        <v>0</v>
      </c>
      <c r="G215">
        <v>0</v>
      </c>
      <c r="H215">
        <v>0</v>
      </c>
      <c r="I215">
        <v>0</v>
      </c>
      <c r="J215">
        <v>1</v>
      </c>
      <c r="K215">
        <v>0</v>
      </c>
      <c r="L215">
        <v>0</v>
      </c>
      <c r="M215">
        <v>0</v>
      </c>
      <c r="N215" s="2">
        <f>SUM(Table2[[#This Row],[Abstract]:[Title]])</f>
        <v>1</v>
      </c>
      <c r="P215" t="s">
        <v>1645</v>
      </c>
      <c r="Q215">
        <f>Table2[[#This Row],[Abstract]]/Table2[[#This Row],[TOTAL]]</f>
        <v>0</v>
      </c>
      <c r="R215">
        <f>Table2[[#This Row],[Acknowledgments]]/Table2[[#This Row],[TOTAL]]</f>
        <v>0</v>
      </c>
      <c r="S215">
        <f>Table2[[#This Row],[Article]]/Table2[[#This Row],[TOTAL]]</f>
        <v>0</v>
      </c>
      <c r="T215">
        <f>Table2[[#This Row],[Case study]]/Table2[[#This Row],[TOTAL]]</f>
        <v>0</v>
      </c>
      <c r="U215">
        <f>Table2[[#This Row],[Conclusion]]/Table2[[#This Row],[TOTAL]]</f>
        <v>0</v>
      </c>
      <c r="V215">
        <f>Table2[[#This Row],[Discussion]]/Table2[[#This Row],[TOTAL]]</f>
        <v>0</v>
      </c>
      <c r="W215">
        <f>Table2[[#This Row],[Figure]]/Table2[[#This Row],[TOTAL]]</f>
        <v>0</v>
      </c>
      <c r="X215">
        <f>Table2[[#This Row],[Introduction]]/Table2[[#This Row],[TOTAL]]</f>
        <v>0</v>
      </c>
      <c r="Y215">
        <f>Table2[[#This Row],[Methods]]/Table2[[#This Row],[TOTAL]]</f>
        <v>1</v>
      </c>
      <c r="Z215">
        <f>Table2[[#This Row],[Results]]/Table2[[#This Row],[TOTAL]]</f>
        <v>0</v>
      </c>
      <c r="AA215">
        <f>Table2[[#This Row],[Supplementary material]]/Table2[[#This Row],[TOTAL]]</f>
        <v>0</v>
      </c>
      <c r="AB215">
        <f>Table2[[#This Row],[Title]]/Table2[[#This Row],[TOTAL]]</f>
        <v>0</v>
      </c>
      <c r="AC215" s="2">
        <f>SUM(Table24[[#This Row],[Abstract]:[Title]])</f>
        <v>1</v>
      </c>
    </row>
    <row r="216" spans="1:29" x14ac:dyDescent="0.2">
      <c r="A216" t="s">
        <v>1921</v>
      </c>
      <c r="B216">
        <v>0</v>
      </c>
      <c r="C216">
        <v>0</v>
      </c>
      <c r="D216">
        <v>0</v>
      </c>
      <c r="E216">
        <v>0</v>
      </c>
      <c r="F216">
        <v>0</v>
      </c>
      <c r="G216">
        <v>1</v>
      </c>
      <c r="H216">
        <v>0</v>
      </c>
      <c r="I216">
        <v>0</v>
      </c>
      <c r="J216">
        <v>0</v>
      </c>
      <c r="K216">
        <v>1</v>
      </c>
      <c r="L216">
        <v>0</v>
      </c>
      <c r="M216">
        <v>0</v>
      </c>
      <c r="N216" s="2">
        <f>SUM(Table2[[#This Row],[Abstract]:[Title]])</f>
        <v>2</v>
      </c>
      <c r="P216" t="s">
        <v>1921</v>
      </c>
      <c r="Q216">
        <f>Table2[[#This Row],[Abstract]]/Table2[[#This Row],[TOTAL]]</f>
        <v>0</v>
      </c>
      <c r="R216">
        <f>Table2[[#This Row],[Acknowledgments]]/Table2[[#This Row],[TOTAL]]</f>
        <v>0</v>
      </c>
      <c r="S216">
        <f>Table2[[#This Row],[Article]]/Table2[[#This Row],[TOTAL]]</f>
        <v>0</v>
      </c>
      <c r="T216">
        <f>Table2[[#This Row],[Case study]]/Table2[[#This Row],[TOTAL]]</f>
        <v>0</v>
      </c>
      <c r="U216">
        <f>Table2[[#This Row],[Conclusion]]/Table2[[#This Row],[TOTAL]]</f>
        <v>0</v>
      </c>
      <c r="V216">
        <f>Table2[[#This Row],[Discussion]]/Table2[[#This Row],[TOTAL]]</f>
        <v>0.5</v>
      </c>
      <c r="W216">
        <f>Table2[[#This Row],[Figure]]/Table2[[#This Row],[TOTAL]]</f>
        <v>0</v>
      </c>
      <c r="X216">
        <f>Table2[[#This Row],[Introduction]]/Table2[[#This Row],[TOTAL]]</f>
        <v>0</v>
      </c>
      <c r="Y216">
        <f>Table2[[#This Row],[Methods]]/Table2[[#This Row],[TOTAL]]</f>
        <v>0</v>
      </c>
      <c r="Z216">
        <f>Table2[[#This Row],[Results]]/Table2[[#This Row],[TOTAL]]</f>
        <v>0.5</v>
      </c>
      <c r="AA216">
        <f>Table2[[#This Row],[Supplementary material]]/Table2[[#This Row],[TOTAL]]</f>
        <v>0</v>
      </c>
      <c r="AB216">
        <f>Table2[[#This Row],[Title]]/Table2[[#This Row],[TOTAL]]</f>
        <v>0</v>
      </c>
      <c r="AC216" s="2">
        <f>SUM(Table24[[#This Row],[Abstract]:[Title]])</f>
        <v>1</v>
      </c>
    </row>
    <row r="217" spans="1:29" x14ac:dyDescent="0.2">
      <c r="A217" t="s">
        <v>2605</v>
      </c>
      <c r="B217">
        <v>0</v>
      </c>
      <c r="C217">
        <v>0</v>
      </c>
      <c r="D217">
        <v>0</v>
      </c>
      <c r="E217">
        <v>0</v>
      </c>
      <c r="F217">
        <v>0</v>
      </c>
      <c r="G217">
        <v>0</v>
      </c>
      <c r="H217">
        <v>0</v>
      </c>
      <c r="I217">
        <v>0</v>
      </c>
      <c r="J217">
        <v>1</v>
      </c>
      <c r="K217">
        <v>0</v>
      </c>
      <c r="L217">
        <v>0</v>
      </c>
      <c r="M217">
        <v>0</v>
      </c>
      <c r="N217" s="2">
        <f>SUM(Table2[[#This Row],[Abstract]:[Title]])</f>
        <v>1</v>
      </c>
      <c r="P217" t="s">
        <v>2605</v>
      </c>
      <c r="Q217">
        <f>Table2[[#This Row],[Abstract]]/Table2[[#This Row],[TOTAL]]</f>
        <v>0</v>
      </c>
      <c r="R217">
        <f>Table2[[#This Row],[Acknowledgments]]/Table2[[#This Row],[TOTAL]]</f>
        <v>0</v>
      </c>
      <c r="S217">
        <f>Table2[[#This Row],[Article]]/Table2[[#This Row],[TOTAL]]</f>
        <v>0</v>
      </c>
      <c r="T217">
        <f>Table2[[#This Row],[Case study]]/Table2[[#This Row],[TOTAL]]</f>
        <v>0</v>
      </c>
      <c r="U217">
        <f>Table2[[#This Row],[Conclusion]]/Table2[[#This Row],[TOTAL]]</f>
        <v>0</v>
      </c>
      <c r="V217">
        <f>Table2[[#This Row],[Discussion]]/Table2[[#This Row],[TOTAL]]</f>
        <v>0</v>
      </c>
      <c r="W217">
        <f>Table2[[#This Row],[Figure]]/Table2[[#This Row],[TOTAL]]</f>
        <v>0</v>
      </c>
      <c r="X217">
        <f>Table2[[#This Row],[Introduction]]/Table2[[#This Row],[TOTAL]]</f>
        <v>0</v>
      </c>
      <c r="Y217">
        <f>Table2[[#This Row],[Methods]]/Table2[[#This Row],[TOTAL]]</f>
        <v>1</v>
      </c>
      <c r="Z217">
        <f>Table2[[#This Row],[Results]]/Table2[[#This Row],[TOTAL]]</f>
        <v>0</v>
      </c>
      <c r="AA217">
        <f>Table2[[#This Row],[Supplementary material]]/Table2[[#This Row],[TOTAL]]</f>
        <v>0</v>
      </c>
      <c r="AB217">
        <f>Table2[[#This Row],[Title]]/Table2[[#This Row],[TOTAL]]</f>
        <v>0</v>
      </c>
      <c r="AC217" s="2">
        <f>SUM(Table24[[#This Row],[Abstract]:[Title]])</f>
        <v>1</v>
      </c>
    </row>
    <row r="218" spans="1:29" x14ac:dyDescent="0.2">
      <c r="A218" t="s">
        <v>38</v>
      </c>
      <c r="B218">
        <v>0</v>
      </c>
      <c r="C218">
        <v>0</v>
      </c>
      <c r="D218">
        <v>0</v>
      </c>
      <c r="E218">
        <v>0</v>
      </c>
      <c r="F218">
        <v>0</v>
      </c>
      <c r="G218">
        <v>0</v>
      </c>
      <c r="H218">
        <v>0</v>
      </c>
      <c r="I218">
        <v>0</v>
      </c>
      <c r="J218">
        <v>1</v>
      </c>
      <c r="K218">
        <v>0</v>
      </c>
      <c r="L218">
        <v>0</v>
      </c>
      <c r="M218">
        <v>0</v>
      </c>
      <c r="N218" s="2">
        <f>SUM(Table2[[#This Row],[Abstract]:[Title]])</f>
        <v>1</v>
      </c>
      <c r="P218" t="s">
        <v>38</v>
      </c>
      <c r="Q218">
        <f>Table2[[#This Row],[Abstract]]/Table2[[#This Row],[TOTAL]]</f>
        <v>0</v>
      </c>
      <c r="R218">
        <f>Table2[[#This Row],[Acknowledgments]]/Table2[[#This Row],[TOTAL]]</f>
        <v>0</v>
      </c>
      <c r="S218">
        <f>Table2[[#This Row],[Article]]/Table2[[#This Row],[TOTAL]]</f>
        <v>0</v>
      </c>
      <c r="T218">
        <f>Table2[[#This Row],[Case study]]/Table2[[#This Row],[TOTAL]]</f>
        <v>0</v>
      </c>
      <c r="U218">
        <f>Table2[[#This Row],[Conclusion]]/Table2[[#This Row],[TOTAL]]</f>
        <v>0</v>
      </c>
      <c r="V218">
        <f>Table2[[#This Row],[Discussion]]/Table2[[#This Row],[TOTAL]]</f>
        <v>0</v>
      </c>
      <c r="W218">
        <f>Table2[[#This Row],[Figure]]/Table2[[#This Row],[TOTAL]]</f>
        <v>0</v>
      </c>
      <c r="X218">
        <f>Table2[[#This Row],[Introduction]]/Table2[[#This Row],[TOTAL]]</f>
        <v>0</v>
      </c>
      <c r="Y218">
        <f>Table2[[#This Row],[Methods]]/Table2[[#This Row],[TOTAL]]</f>
        <v>1</v>
      </c>
      <c r="Z218">
        <f>Table2[[#This Row],[Results]]/Table2[[#This Row],[TOTAL]]</f>
        <v>0</v>
      </c>
      <c r="AA218">
        <f>Table2[[#This Row],[Supplementary material]]/Table2[[#This Row],[TOTAL]]</f>
        <v>0</v>
      </c>
      <c r="AB218">
        <f>Table2[[#This Row],[Title]]/Table2[[#This Row],[TOTAL]]</f>
        <v>0</v>
      </c>
      <c r="AC218" s="2">
        <f>SUM(Table24[[#This Row],[Abstract]:[Title]])</f>
        <v>1</v>
      </c>
    </row>
    <row r="219" spans="1:29" x14ac:dyDescent="0.2">
      <c r="A219" t="s">
        <v>3626</v>
      </c>
      <c r="B219">
        <v>0</v>
      </c>
      <c r="C219">
        <v>0</v>
      </c>
      <c r="D219">
        <v>0</v>
      </c>
      <c r="E219">
        <v>0</v>
      </c>
      <c r="F219">
        <v>0</v>
      </c>
      <c r="G219">
        <v>0</v>
      </c>
      <c r="H219">
        <v>0</v>
      </c>
      <c r="I219">
        <v>0</v>
      </c>
      <c r="J219">
        <v>1</v>
      </c>
      <c r="K219">
        <v>0</v>
      </c>
      <c r="L219">
        <v>0</v>
      </c>
      <c r="M219">
        <v>0</v>
      </c>
      <c r="N219" s="2">
        <f>SUM(Table2[[#This Row],[Abstract]:[Title]])</f>
        <v>1</v>
      </c>
      <c r="P219" t="s">
        <v>3626</v>
      </c>
      <c r="Q219">
        <f>Table2[[#This Row],[Abstract]]/Table2[[#This Row],[TOTAL]]</f>
        <v>0</v>
      </c>
      <c r="R219">
        <f>Table2[[#This Row],[Acknowledgments]]/Table2[[#This Row],[TOTAL]]</f>
        <v>0</v>
      </c>
      <c r="S219">
        <f>Table2[[#This Row],[Article]]/Table2[[#This Row],[TOTAL]]</f>
        <v>0</v>
      </c>
      <c r="T219">
        <f>Table2[[#This Row],[Case study]]/Table2[[#This Row],[TOTAL]]</f>
        <v>0</v>
      </c>
      <c r="U219">
        <f>Table2[[#This Row],[Conclusion]]/Table2[[#This Row],[TOTAL]]</f>
        <v>0</v>
      </c>
      <c r="V219">
        <f>Table2[[#This Row],[Discussion]]/Table2[[#This Row],[TOTAL]]</f>
        <v>0</v>
      </c>
      <c r="W219">
        <f>Table2[[#This Row],[Figure]]/Table2[[#This Row],[TOTAL]]</f>
        <v>0</v>
      </c>
      <c r="X219">
        <f>Table2[[#This Row],[Introduction]]/Table2[[#This Row],[TOTAL]]</f>
        <v>0</v>
      </c>
      <c r="Y219">
        <f>Table2[[#This Row],[Methods]]/Table2[[#This Row],[TOTAL]]</f>
        <v>1</v>
      </c>
      <c r="Z219">
        <f>Table2[[#This Row],[Results]]/Table2[[#This Row],[TOTAL]]</f>
        <v>0</v>
      </c>
      <c r="AA219">
        <f>Table2[[#This Row],[Supplementary material]]/Table2[[#This Row],[TOTAL]]</f>
        <v>0</v>
      </c>
      <c r="AB219">
        <f>Table2[[#This Row],[Title]]/Table2[[#This Row],[TOTAL]]</f>
        <v>0</v>
      </c>
      <c r="AC219" s="2">
        <f>SUM(Table24[[#This Row],[Abstract]:[Title]])</f>
        <v>1</v>
      </c>
    </row>
    <row r="220" spans="1:29" x14ac:dyDescent="0.2">
      <c r="A220" t="s">
        <v>3996</v>
      </c>
      <c r="B220">
        <v>0</v>
      </c>
      <c r="C220">
        <v>0</v>
      </c>
      <c r="D220">
        <v>0</v>
      </c>
      <c r="E220">
        <v>0</v>
      </c>
      <c r="F220">
        <v>0</v>
      </c>
      <c r="G220">
        <v>0</v>
      </c>
      <c r="H220">
        <v>0</v>
      </c>
      <c r="I220">
        <v>5</v>
      </c>
      <c r="J220">
        <v>0</v>
      </c>
      <c r="K220">
        <v>0</v>
      </c>
      <c r="L220">
        <v>0</v>
      </c>
      <c r="M220">
        <v>0</v>
      </c>
      <c r="N220" s="2">
        <f>SUM(Table2[[#This Row],[Abstract]:[Title]])</f>
        <v>5</v>
      </c>
      <c r="P220" t="s">
        <v>3996</v>
      </c>
      <c r="Q220">
        <f>Table2[[#This Row],[Abstract]]/Table2[[#This Row],[TOTAL]]</f>
        <v>0</v>
      </c>
      <c r="R220">
        <f>Table2[[#This Row],[Acknowledgments]]/Table2[[#This Row],[TOTAL]]</f>
        <v>0</v>
      </c>
      <c r="S220">
        <f>Table2[[#This Row],[Article]]/Table2[[#This Row],[TOTAL]]</f>
        <v>0</v>
      </c>
      <c r="T220">
        <f>Table2[[#This Row],[Case study]]/Table2[[#This Row],[TOTAL]]</f>
        <v>0</v>
      </c>
      <c r="U220">
        <f>Table2[[#This Row],[Conclusion]]/Table2[[#This Row],[TOTAL]]</f>
        <v>0</v>
      </c>
      <c r="V220">
        <f>Table2[[#This Row],[Discussion]]/Table2[[#This Row],[TOTAL]]</f>
        <v>0</v>
      </c>
      <c r="W220">
        <f>Table2[[#This Row],[Figure]]/Table2[[#This Row],[TOTAL]]</f>
        <v>0</v>
      </c>
      <c r="X220">
        <f>Table2[[#This Row],[Introduction]]/Table2[[#This Row],[TOTAL]]</f>
        <v>1</v>
      </c>
      <c r="Y220">
        <f>Table2[[#This Row],[Methods]]/Table2[[#This Row],[TOTAL]]</f>
        <v>0</v>
      </c>
      <c r="Z220">
        <f>Table2[[#This Row],[Results]]/Table2[[#This Row],[TOTAL]]</f>
        <v>0</v>
      </c>
      <c r="AA220">
        <f>Table2[[#This Row],[Supplementary material]]/Table2[[#This Row],[TOTAL]]</f>
        <v>0</v>
      </c>
      <c r="AB220">
        <f>Table2[[#This Row],[Title]]/Table2[[#This Row],[TOTAL]]</f>
        <v>0</v>
      </c>
      <c r="AC220" s="2">
        <f>SUM(Table24[[#This Row],[Abstract]:[Title]])</f>
        <v>1</v>
      </c>
    </row>
    <row r="221" spans="1:29" x14ac:dyDescent="0.2">
      <c r="A221" t="s">
        <v>7806</v>
      </c>
      <c r="B221">
        <v>1</v>
      </c>
      <c r="C221">
        <v>0</v>
      </c>
      <c r="D221">
        <v>0</v>
      </c>
      <c r="E221">
        <v>0</v>
      </c>
      <c r="F221">
        <v>0</v>
      </c>
      <c r="G221">
        <v>6</v>
      </c>
      <c r="H221">
        <v>0</v>
      </c>
      <c r="I221">
        <v>0</v>
      </c>
      <c r="J221">
        <v>0</v>
      </c>
      <c r="K221">
        <v>6</v>
      </c>
      <c r="L221">
        <v>0</v>
      </c>
      <c r="M221">
        <v>0</v>
      </c>
      <c r="N221" s="2">
        <f>SUM(Table2[[#This Row],[Abstract]:[Title]])</f>
        <v>13</v>
      </c>
      <c r="P221" t="s">
        <v>7806</v>
      </c>
      <c r="Q221">
        <f>Table2[[#This Row],[Abstract]]/Table2[[#This Row],[TOTAL]]</f>
        <v>7.6923076923076927E-2</v>
      </c>
      <c r="R221">
        <f>Table2[[#This Row],[Acknowledgments]]/Table2[[#This Row],[TOTAL]]</f>
        <v>0</v>
      </c>
      <c r="S221">
        <f>Table2[[#This Row],[Article]]/Table2[[#This Row],[TOTAL]]</f>
        <v>0</v>
      </c>
      <c r="T221">
        <f>Table2[[#This Row],[Case study]]/Table2[[#This Row],[TOTAL]]</f>
        <v>0</v>
      </c>
      <c r="U221">
        <f>Table2[[#This Row],[Conclusion]]/Table2[[#This Row],[TOTAL]]</f>
        <v>0</v>
      </c>
      <c r="V221">
        <f>Table2[[#This Row],[Discussion]]/Table2[[#This Row],[TOTAL]]</f>
        <v>0.46153846153846156</v>
      </c>
      <c r="W221">
        <f>Table2[[#This Row],[Figure]]/Table2[[#This Row],[TOTAL]]</f>
        <v>0</v>
      </c>
      <c r="X221">
        <f>Table2[[#This Row],[Introduction]]/Table2[[#This Row],[TOTAL]]</f>
        <v>0</v>
      </c>
      <c r="Y221">
        <f>Table2[[#This Row],[Methods]]/Table2[[#This Row],[TOTAL]]</f>
        <v>0</v>
      </c>
      <c r="Z221">
        <f>Table2[[#This Row],[Results]]/Table2[[#This Row],[TOTAL]]</f>
        <v>0.46153846153846156</v>
      </c>
      <c r="AA221">
        <f>Table2[[#This Row],[Supplementary material]]/Table2[[#This Row],[TOTAL]]</f>
        <v>0</v>
      </c>
      <c r="AB221">
        <f>Table2[[#This Row],[Title]]/Table2[[#This Row],[TOTAL]]</f>
        <v>0</v>
      </c>
      <c r="AC221" s="2">
        <f>SUM(Table24[[#This Row],[Abstract]:[Title]])</f>
        <v>1</v>
      </c>
    </row>
    <row r="222" spans="1:29" x14ac:dyDescent="0.2">
      <c r="A222" t="s">
        <v>6068</v>
      </c>
      <c r="B222">
        <v>0</v>
      </c>
      <c r="C222">
        <v>0</v>
      </c>
      <c r="D222">
        <v>0</v>
      </c>
      <c r="E222">
        <v>0</v>
      </c>
      <c r="F222">
        <v>0</v>
      </c>
      <c r="G222">
        <v>0</v>
      </c>
      <c r="H222">
        <v>0</v>
      </c>
      <c r="I222">
        <v>0</v>
      </c>
      <c r="J222">
        <v>1</v>
      </c>
      <c r="K222">
        <v>0</v>
      </c>
      <c r="L222">
        <v>0</v>
      </c>
      <c r="M222">
        <v>0</v>
      </c>
      <c r="N222" s="2">
        <f>SUM(Table2[[#This Row],[Abstract]:[Title]])</f>
        <v>1</v>
      </c>
      <c r="P222" t="s">
        <v>6068</v>
      </c>
      <c r="Q222">
        <f>Table2[[#This Row],[Abstract]]/Table2[[#This Row],[TOTAL]]</f>
        <v>0</v>
      </c>
      <c r="R222">
        <f>Table2[[#This Row],[Acknowledgments]]/Table2[[#This Row],[TOTAL]]</f>
        <v>0</v>
      </c>
      <c r="S222">
        <f>Table2[[#This Row],[Article]]/Table2[[#This Row],[TOTAL]]</f>
        <v>0</v>
      </c>
      <c r="T222">
        <f>Table2[[#This Row],[Case study]]/Table2[[#This Row],[TOTAL]]</f>
        <v>0</v>
      </c>
      <c r="U222">
        <f>Table2[[#This Row],[Conclusion]]/Table2[[#This Row],[TOTAL]]</f>
        <v>0</v>
      </c>
      <c r="V222">
        <f>Table2[[#This Row],[Discussion]]/Table2[[#This Row],[TOTAL]]</f>
        <v>0</v>
      </c>
      <c r="W222">
        <f>Table2[[#This Row],[Figure]]/Table2[[#This Row],[TOTAL]]</f>
        <v>0</v>
      </c>
      <c r="X222">
        <f>Table2[[#This Row],[Introduction]]/Table2[[#This Row],[TOTAL]]</f>
        <v>0</v>
      </c>
      <c r="Y222">
        <f>Table2[[#This Row],[Methods]]/Table2[[#This Row],[TOTAL]]</f>
        <v>1</v>
      </c>
      <c r="Z222">
        <f>Table2[[#This Row],[Results]]/Table2[[#This Row],[TOTAL]]</f>
        <v>0</v>
      </c>
      <c r="AA222">
        <f>Table2[[#This Row],[Supplementary material]]/Table2[[#This Row],[TOTAL]]</f>
        <v>0</v>
      </c>
      <c r="AB222">
        <f>Table2[[#This Row],[Title]]/Table2[[#This Row],[TOTAL]]</f>
        <v>0</v>
      </c>
      <c r="AC222" s="2">
        <f>SUM(Table24[[#This Row],[Abstract]:[Title]])</f>
        <v>1</v>
      </c>
    </row>
    <row r="223" spans="1:29" x14ac:dyDescent="0.2">
      <c r="A223" t="s">
        <v>3509</v>
      </c>
      <c r="B223">
        <v>0</v>
      </c>
      <c r="C223">
        <v>0</v>
      </c>
      <c r="D223">
        <v>0</v>
      </c>
      <c r="E223">
        <v>0</v>
      </c>
      <c r="F223">
        <v>0</v>
      </c>
      <c r="G223">
        <v>0</v>
      </c>
      <c r="H223">
        <v>0</v>
      </c>
      <c r="I223">
        <v>0</v>
      </c>
      <c r="J223">
        <v>1</v>
      </c>
      <c r="K223">
        <v>5</v>
      </c>
      <c r="L223">
        <v>0</v>
      </c>
      <c r="M223">
        <v>0</v>
      </c>
      <c r="N223" s="2">
        <f>SUM(Table2[[#This Row],[Abstract]:[Title]])</f>
        <v>6</v>
      </c>
      <c r="P223" t="s">
        <v>3509</v>
      </c>
      <c r="Q223">
        <f>Table2[[#This Row],[Abstract]]/Table2[[#This Row],[TOTAL]]</f>
        <v>0</v>
      </c>
      <c r="R223">
        <f>Table2[[#This Row],[Acknowledgments]]/Table2[[#This Row],[TOTAL]]</f>
        <v>0</v>
      </c>
      <c r="S223">
        <f>Table2[[#This Row],[Article]]/Table2[[#This Row],[TOTAL]]</f>
        <v>0</v>
      </c>
      <c r="T223">
        <f>Table2[[#This Row],[Case study]]/Table2[[#This Row],[TOTAL]]</f>
        <v>0</v>
      </c>
      <c r="U223">
        <f>Table2[[#This Row],[Conclusion]]/Table2[[#This Row],[TOTAL]]</f>
        <v>0</v>
      </c>
      <c r="V223">
        <f>Table2[[#This Row],[Discussion]]/Table2[[#This Row],[TOTAL]]</f>
        <v>0</v>
      </c>
      <c r="W223">
        <f>Table2[[#This Row],[Figure]]/Table2[[#This Row],[TOTAL]]</f>
        <v>0</v>
      </c>
      <c r="X223">
        <f>Table2[[#This Row],[Introduction]]/Table2[[#This Row],[TOTAL]]</f>
        <v>0</v>
      </c>
      <c r="Y223">
        <f>Table2[[#This Row],[Methods]]/Table2[[#This Row],[TOTAL]]</f>
        <v>0.16666666666666666</v>
      </c>
      <c r="Z223">
        <f>Table2[[#This Row],[Results]]/Table2[[#This Row],[TOTAL]]</f>
        <v>0.83333333333333337</v>
      </c>
      <c r="AA223">
        <f>Table2[[#This Row],[Supplementary material]]/Table2[[#This Row],[TOTAL]]</f>
        <v>0</v>
      </c>
      <c r="AB223">
        <f>Table2[[#This Row],[Title]]/Table2[[#This Row],[TOTAL]]</f>
        <v>0</v>
      </c>
      <c r="AC223" s="2">
        <f>SUM(Table24[[#This Row],[Abstract]:[Title]])</f>
        <v>1</v>
      </c>
    </row>
    <row r="224" spans="1:29" x14ac:dyDescent="0.2">
      <c r="A224" t="s">
        <v>654</v>
      </c>
      <c r="B224">
        <v>0</v>
      </c>
      <c r="C224">
        <v>0</v>
      </c>
      <c r="D224">
        <v>1</v>
      </c>
      <c r="E224">
        <v>0</v>
      </c>
      <c r="F224">
        <v>0</v>
      </c>
      <c r="G224">
        <v>0</v>
      </c>
      <c r="H224">
        <v>0</v>
      </c>
      <c r="I224">
        <v>0</v>
      </c>
      <c r="J224">
        <v>0</v>
      </c>
      <c r="K224">
        <v>0</v>
      </c>
      <c r="L224">
        <v>0</v>
      </c>
      <c r="M224">
        <v>0</v>
      </c>
      <c r="N224" s="2">
        <f>SUM(Table2[[#This Row],[Abstract]:[Title]])</f>
        <v>1</v>
      </c>
      <c r="P224" t="s">
        <v>654</v>
      </c>
      <c r="Q224">
        <f>Table2[[#This Row],[Abstract]]/Table2[[#This Row],[TOTAL]]</f>
        <v>0</v>
      </c>
      <c r="R224">
        <f>Table2[[#This Row],[Acknowledgments]]/Table2[[#This Row],[TOTAL]]</f>
        <v>0</v>
      </c>
      <c r="S224">
        <f>Table2[[#This Row],[Article]]/Table2[[#This Row],[TOTAL]]</f>
        <v>1</v>
      </c>
      <c r="T224">
        <f>Table2[[#This Row],[Case study]]/Table2[[#This Row],[TOTAL]]</f>
        <v>0</v>
      </c>
      <c r="U224">
        <f>Table2[[#This Row],[Conclusion]]/Table2[[#This Row],[TOTAL]]</f>
        <v>0</v>
      </c>
      <c r="V224">
        <f>Table2[[#This Row],[Discussion]]/Table2[[#This Row],[TOTAL]]</f>
        <v>0</v>
      </c>
      <c r="W224">
        <f>Table2[[#This Row],[Figure]]/Table2[[#This Row],[TOTAL]]</f>
        <v>0</v>
      </c>
      <c r="X224">
        <f>Table2[[#This Row],[Introduction]]/Table2[[#This Row],[TOTAL]]</f>
        <v>0</v>
      </c>
      <c r="Y224">
        <f>Table2[[#This Row],[Methods]]/Table2[[#This Row],[TOTAL]]</f>
        <v>0</v>
      </c>
      <c r="Z224">
        <f>Table2[[#This Row],[Results]]/Table2[[#This Row],[TOTAL]]</f>
        <v>0</v>
      </c>
      <c r="AA224">
        <f>Table2[[#This Row],[Supplementary material]]/Table2[[#This Row],[TOTAL]]</f>
        <v>0</v>
      </c>
      <c r="AB224">
        <f>Table2[[#This Row],[Title]]/Table2[[#This Row],[TOTAL]]</f>
        <v>0</v>
      </c>
      <c r="AC224" s="2">
        <f>SUM(Table24[[#This Row],[Abstract]:[Title]])</f>
        <v>1</v>
      </c>
    </row>
    <row r="225" spans="1:29" x14ac:dyDescent="0.2">
      <c r="A225" t="s">
        <v>5648</v>
      </c>
      <c r="B225">
        <v>0</v>
      </c>
      <c r="C225">
        <v>0</v>
      </c>
      <c r="D225">
        <v>0</v>
      </c>
      <c r="E225">
        <v>0</v>
      </c>
      <c r="F225">
        <v>0</v>
      </c>
      <c r="G225">
        <v>0</v>
      </c>
      <c r="H225">
        <v>0</v>
      </c>
      <c r="I225">
        <v>0</v>
      </c>
      <c r="J225">
        <v>2</v>
      </c>
      <c r="K225">
        <v>0</v>
      </c>
      <c r="L225">
        <v>0</v>
      </c>
      <c r="M225">
        <v>0</v>
      </c>
      <c r="N225" s="2">
        <f>SUM(Table2[[#This Row],[Abstract]:[Title]])</f>
        <v>2</v>
      </c>
      <c r="P225" t="s">
        <v>5648</v>
      </c>
      <c r="Q225">
        <f>Table2[[#This Row],[Abstract]]/Table2[[#This Row],[TOTAL]]</f>
        <v>0</v>
      </c>
      <c r="R225">
        <f>Table2[[#This Row],[Acknowledgments]]/Table2[[#This Row],[TOTAL]]</f>
        <v>0</v>
      </c>
      <c r="S225">
        <f>Table2[[#This Row],[Article]]/Table2[[#This Row],[TOTAL]]</f>
        <v>0</v>
      </c>
      <c r="T225">
        <f>Table2[[#This Row],[Case study]]/Table2[[#This Row],[TOTAL]]</f>
        <v>0</v>
      </c>
      <c r="U225">
        <f>Table2[[#This Row],[Conclusion]]/Table2[[#This Row],[TOTAL]]</f>
        <v>0</v>
      </c>
      <c r="V225">
        <f>Table2[[#This Row],[Discussion]]/Table2[[#This Row],[TOTAL]]</f>
        <v>0</v>
      </c>
      <c r="W225">
        <f>Table2[[#This Row],[Figure]]/Table2[[#This Row],[TOTAL]]</f>
        <v>0</v>
      </c>
      <c r="X225">
        <f>Table2[[#This Row],[Introduction]]/Table2[[#This Row],[TOTAL]]</f>
        <v>0</v>
      </c>
      <c r="Y225">
        <f>Table2[[#This Row],[Methods]]/Table2[[#This Row],[TOTAL]]</f>
        <v>1</v>
      </c>
      <c r="Z225">
        <f>Table2[[#This Row],[Results]]/Table2[[#This Row],[TOTAL]]</f>
        <v>0</v>
      </c>
      <c r="AA225">
        <f>Table2[[#This Row],[Supplementary material]]/Table2[[#This Row],[TOTAL]]</f>
        <v>0</v>
      </c>
      <c r="AB225">
        <f>Table2[[#This Row],[Title]]/Table2[[#This Row],[TOTAL]]</f>
        <v>0</v>
      </c>
      <c r="AC225" s="2">
        <f>SUM(Table24[[#This Row],[Abstract]:[Title]])</f>
        <v>1</v>
      </c>
    </row>
    <row r="226" spans="1:29" x14ac:dyDescent="0.2">
      <c r="A226" t="s">
        <v>1237</v>
      </c>
      <c r="B226">
        <v>0</v>
      </c>
      <c r="C226">
        <v>0</v>
      </c>
      <c r="D226">
        <v>0</v>
      </c>
      <c r="E226">
        <v>0</v>
      </c>
      <c r="F226">
        <v>0</v>
      </c>
      <c r="G226">
        <v>0</v>
      </c>
      <c r="H226">
        <v>0</v>
      </c>
      <c r="I226">
        <v>0</v>
      </c>
      <c r="J226">
        <v>1</v>
      </c>
      <c r="K226">
        <v>1</v>
      </c>
      <c r="L226">
        <v>0</v>
      </c>
      <c r="M226">
        <v>0</v>
      </c>
      <c r="N226" s="2">
        <f>SUM(Table2[[#This Row],[Abstract]:[Title]])</f>
        <v>2</v>
      </c>
      <c r="P226" t="s">
        <v>1237</v>
      </c>
      <c r="Q226">
        <f>Table2[[#This Row],[Abstract]]/Table2[[#This Row],[TOTAL]]</f>
        <v>0</v>
      </c>
      <c r="R226">
        <f>Table2[[#This Row],[Acknowledgments]]/Table2[[#This Row],[TOTAL]]</f>
        <v>0</v>
      </c>
      <c r="S226">
        <f>Table2[[#This Row],[Article]]/Table2[[#This Row],[TOTAL]]</f>
        <v>0</v>
      </c>
      <c r="T226">
        <f>Table2[[#This Row],[Case study]]/Table2[[#This Row],[TOTAL]]</f>
        <v>0</v>
      </c>
      <c r="U226">
        <f>Table2[[#This Row],[Conclusion]]/Table2[[#This Row],[TOTAL]]</f>
        <v>0</v>
      </c>
      <c r="V226">
        <f>Table2[[#This Row],[Discussion]]/Table2[[#This Row],[TOTAL]]</f>
        <v>0</v>
      </c>
      <c r="W226">
        <f>Table2[[#This Row],[Figure]]/Table2[[#This Row],[TOTAL]]</f>
        <v>0</v>
      </c>
      <c r="X226">
        <f>Table2[[#This Row],[Introduction]]/Table2[[#This Row],[TOTAL]]</f>
        <v>0</v>
      </c>
      <c r="Y226">
        <f>Table2[[#This Row],[Methods]]/Table2[[#This Row],[TOTAL]]</f>
        <v>0.5</v>
      </c>
      <c r="Z226">
        <f>Table2[[#This Row],[Results]]/Table2[[#This Row],[TOTAL]]</f>
        <v>0.5</v>
      </c>
      <c r="AA226">
        <f>Table2[[#This Row],[Supplementary material]]/Table2[[#This Row],[TOTAL]]</f>
        <v>0</v>
      </c>
      <c r="AB226">
        <f>Table2[[#This Row],[Title]]/Table2[[#This Row],[TOTAL]]</f>
        <v>0</v>
      </c>
      <c r="AC226" s="2">
        <f>SUM(Table24[[#This Row],[Abstract]:[Title]])</f>
        <v>1</v>
      </c>
    </row>
    <row r="227" spans="1:29" x14ac:dyDescent="0.2">
      <c r="A227" t="s">
        <v>6286</v>
      </c>
      <c r="B227">
        <v>0</v>
      </c>
      <c r="C227">
        <v>0</v>
      </c>
      <c r="D227">
        <v>0</v>
      </c>
      <c r="E227">
        <v>0</v>
      </c>
      <c r="F227">
        <v>0</v>
      </c>
      <c r="G227">
        <v>0</v>
      </c>
      <c r="H227">
        <v>0</v>
      </c>
      <c r="I227">
        <v>0</v>
      </c>
      <c r="J227">
        <v>0</v>
      </c>
      <c r="K227">
        <v>1</v>
      </c>
      <c r="L227">
        <v>0</v>
      </c>
      <c r="M227">
        <v>0</v>
      </c>
      <c r="N227" s="2">
        <f>SUM(Table2[[#This Row],[Abstract]:[Title]])</f>
        <v>1</v>
      </c>
      <c r="P227" t="s">
        <v>6286</v>
      </c>
      <c r="Q227">
        <f>Table2[[#This Row],[Abstract]]/Table2[[#This Row],[TOTAL]]</f>
        <v>0</v>
      </c>
      <c r="R227">
        <f>Table2[[#This Row],[Acknowledgments]]/Table2[[#This Row],[TOTAL]]</f>
        <v>0</v>
      </c>
      <c r="S227">
        <f>Table2[[#This Row],[Article]]/Table2[[#This Row],[TOTAL]]</f>
        <v>0</v>
      </c>
      <c r="T227">
        <f>Table2[[#This Row],[Case study]]/Table2[[#This Row],[TOTAL]]</f>
        <v>0</v>
      </c>
      <c r="U227">
        <f>Table2[[#This Row],[Conclusion]]/Table2[[#This Row],[TOTAL]]</f>
        <v>0</v>
      </c>
      <c r="V227">
        <f>Table2[[#This Row],[Discussion]]/Table2[[#This Row],[TOTAL]]</f>
        <v>0</v>
      </c>
      <c r="W227">
        <f>Table2[[#This Row],[Figure]]/Table2[[#This Row],[TOTAL]]</f>
        <v>0</v>
      </c>
      <c r="X227">
        <f>Table2[[#This Row],[Introduction]]/Table2[[#This Row],[TOTAL]]</f>
        <v>0</v>
      </c>
      <c r="Y227">
        <f>Table2[[#This Row],[Methods]]/Table2[[#This Row],[TOTAL]]</f>
        <v>0</v>
      </c>
      <c r="Z227">
        <f>Table2[[#This Row],[Results]]/Table2[[#This Row],[TOTAL]]</f>
        <v>1</v>
      </c>
      <c r="AA227">
        <f>Table2[[#This Row],[Supplementary material]]/Table2[[#This Row],[TOTAL]]</f>
        <v>0</v>
      </c>
      <c r="AB227">
        <f>Table2[[#This Row],[Title]]/Table2[[#This Row],[TOTAL]]</f>
        <v>0</v>
      </c>
      <c r="AC227" s="2">
        <f>SUM(Table24[[#This Row],[Abstract]:[Title]])</f>
        <v>1</v>
      </c>
    </row>
    <row r="228" spans="1:29" x14ac:dyDescent="0.2">
      <c r="A228" t="s">
        <v>6296</v>
      </c>
      <c r="B228">
        <v>0</v>
      </c>
      <c r="C228">
        <v>0</v>
      </c>
      <c r="D228">
        <v>0</v>
      </c>
      <c r="E228">
        <v>0</v>
      </c>
      <c r="F228">
        <v>0</v>
      </c>
      <c r="G228">
        <v>0</v>
      </c>
      <c r="H228">
        <v>0</v>
      </c>
      <c r="I228">
        <v>0</v>
      </c>
      <c r="J228">
        <v>1</v>
      </c>
      <c r="K228">
        <v>0</v>
      </c>
      <c r="L228">
        <v>0</v>
      </c>
      <c r="M228">
        <v>0</v>
      </c>
      <c r="N228" s="2">
        <f>SUM(Table2[[#This Row],[Abstract]:[Title]])</f>
        <v>1</v>
      </c>
      <c r="P228" t="s">
        <v>6296</v>
      </c>
      <c r="Q228">
        <f>Table2[[#This Row],[Abstract]]/Table2[[#This Row],[TOTAL]]</f>
        <v>0</v>
      </c>
      <c r="R228">
        <f>Table2[[#This Row],[Acknowledgments]]/Table2[[#This Row],[TOTAL]]</f>
        <v>0</v>
      </c>
      <c r="S228">
        <f>Table2[[#This Row],[Article]]/Table2[[#This Row],[TOTAL]]</f>
        <v>0</v>
      </c>
      <c r="T228">
        <f>Table2[[#This Row],[Case study]]/Table2[[#This Row],[TOTAL]]</f>
        <v>0</v>
      </c>
      <c r="U228">
        <f>Table2[[#This Row],[Conclusion]]/Table2[[#This Row],[TOTAL]]</f>
        <v>0</v>
      </c>
      <c r="V228">
        <f>Table2[[#This Row],[Discussion]]/Table2[[#This Row],[TOTAL]]</f>
        <v>0</v>
      </c>
      <c r="W228">
        <f>Table2[[#This Row],[Figure]]/Table2[[#This Row],[TOTAL]]</f>
        <v>0</v>
      </c>
      <c r="X228">
        <f>Table2[[#This Row],[Introduction]]/Table2[[#This Row],[TOTAL]]</f>
        <v>0</v>
      </c>
      <c r="Y228">
        <f>Table2[[#This Row],[Methods]]/Table2[[#This Row],[TOTAL]]</f>
        <v>1</v>
      </c>
      <c r="Z228">
        <f>Table2[[#This Row],[Results]]/Table2[[#This Row],[TOTAL]]</f>
        <v>0</v>
      </c>
      <c r="AA228">
        <f>Table2[[#This Row],[Supplementary material]]/Table2[[#This Row],[TOTAL]]</f>
        <v>0</v>
      </c>
      <c r="AB228">
        <f>Table2[[#This Row],[Title]]/Table2[[#This Row],[TOTAL]]</f>
        <v>0</v>
      </c>
      <c r="AC228" s="2">
        <f>SUM(Table24[[#This Row],[Abstract]:[Title]])</f>
        <v>1</v>
      </c>
    </row>
    <row r="229" spans="1:29" x14ac:dyDescent="0.2">
      <c r="A229" t="s">
        <v>5049</v>
      </c>
      <c r="B229">
        <v>0</v>
      </c>
      <c r="C229">
        <v>0</v>
      </c>
      <c r="D229">
        <v>0</v>
      </c>
      <c r="E229">
        <v>0</v>
      </c>
      <c r="F229">
        <v>0</v>
      </c>
      <c r="G229">
        <v>0</v>
      </c>
      <c r="H229">
        <v>2</v>
      </c>
      <c r="I229">
        <v>0</v>
      </c>
      <c r="J229">
        <v>2</v>
      </c>
      <c r="K229">
        <v>0</v>
      </c>
      <c r="L229">
        <v>0</v>
      </c>
      <c r="M229">
        <v>0</v>
      </c>
      <c r="N229" s="2">
        <f>SUM(Table2[[#This Row],[Abstract]:[Title]])</f>
        <v>4</v>
      </c>
      <c r="P229" t="s">
        <v>5049</v>
      </c>
      <c r="Q229">
        <f>Table2[[#This Row],[Abstract]]/Table2[[#This Row],[TOTAL]]</f>
        <v>0</v>
      </c>
      <c r="R229">
        <f>Table2[[#This Row],[Acknowledgments]]/Table2[[#This Row],[TOTAL]]</f>
        <v>0</v>
      </c>
      <c r="S229">
        <f>Table2[[#This Row],[Article]]/Table2[[#This Row],[TOTAL]]</f>
        <v>0</v>
      </c>
      <c r="T229">
        <f>Table2[[#This Row],[Case study]]/Table2[[#This Row],[TOTAL]]</f>
        <v>0</v>
      </c>
      <c r="U229">
        <f>Table2[[#This Row],[Conclusion]]/Table2[[#This Row],[TOTAL]]</f>
        <v>0</v>
      </c>
      <c r="V229">
        <f>Table2[[#This Row],[Discussion]]/Table2[[#This Row],[TOTAL]]</f>
        <v>0</v>
      </c>
      <c r="W229">
        <f>Table2[[#This Row],[Figure]]/Table2[[#This Row],[TOTAL]]</f>
        <v>0.5</v>
      </c>
      <c r="X229">
        <f>Table2[[#This Row],[Introduction]]/Table2[[#This Row],[TOTAL]]</f>
        <v>0</v>
      </c>
      <c r="Y229">
        <f>Table2[[#This Row],[Methods]]/Table2[[#This Row],[TOTAL]]</f>
        <v>0.5</v>
      </c>
      <c r="Z229">
        <f>Table2[[#This Row],[Results]]/Table2[[#This Row],[TOTAL]]</f>
        <v>0</v>
      </c>
      <c r="AA229">
        <f>Table2[[#This Row],[Supplementary material]]/Table2[[#This Row],[TOTAL]]</f>
        <v>0</v>
      </c>
      <c r="AB229">
        <f>Table2[[#This Row],[Title]]/Table2[[#This Row],[TOTAL]]</f>
        <v>0</v>
      </c>
      <c r="AC229" s="2">
        <f>SUM(Table24[[#This Row],[Abstract]:[Title]])</f>
        <v>1</v>
      </c>
    </row>
    <row r="230" spans="1:29" x14ac:dyDescent="0.2">
      <c r="A230" t="s">
        <v>520</v>
      </c>
      <c r="B230">
        <v>0</v>
      </c>
      <c r="C230">
        <v>0</v>
      </c>
      <c r="D230">
        <v>0</v>
      </c>
      <c r="E230">
        <v>0</v>
      </c>
      <c r="F230">
        <v>0</v>
      </c>
      <c r="G230">
        <v>0</v>
      </c>
      <c r="H230">
        <v>0</v>
      </c>
      <c r="I230">
        <v>0</v>
      </c>
      <c r="J230">
        <v>0</v>
      </c>
      <c r="K230">
        <v>1</v>
      </c>
      <c r="L230">
        <v>0</v>
      </c>
      <c r="M230">
        <v>0</v>
      </c>
      <c r="N230" s="2">
        <f>SUM(Table2[[#This Row],[Abstract]:[Title]])</f>
        <v>1</v>
      </c>
      <c r="P230" t="s">
        <v>520</v>
      </c>
      <c r="Q230">
        <f>Table2[[#This Row],[Abstract]]/Table2[[#This Row],[TOTAL]]</f>
        <v>0</v>
      </c>
      <c r="R230">
        <f>Table2[[#This Row],[Acknowledgments]]/Table2[[#This Row],[TOTAL]]</f>
        <v>0</v>
      </c>
      <c r="S230">
        <f>Table2[[#This Row],[Article]]/Table2[[#This Row],[TOTAL]]</f>
        <v>0</v>
      </c>
      <c r="T230">
        <f>Table2[[#This Row],[Case study]]/Table2[[#This Row],[TOTAL]]</f>
        <v>0</v>
      </c>
      <c r="U230">
        <f>Table2[[#This Row],[Conclusion]]/Table2[[#This Row],[TOTAL]]</f>
        <v>0</v>
      </c>
      <c r="V230">
        <f>Table2[[#This Row],[Discussion]]/Table2[[#This Row],[TOTAL]]</f>
        <v>0</v>
      </c>
      <c r="W230">
        <f>Table2[[#This Row],[Figure]]/Table2[[#This Row],[TOTAL]]</f>
        <v>0</v>
      </c>
      <c r="X230">
        <f>Table2[[#This Row],[Introduction]]/Table2[[#This Row],[TOTAL]]</f>
        <v>0</v>
      </c>
      <c r="Y230">
        <f>Table2[[#This Row],[Methods]]/Table2[[#This Row],[TOTAL]]</f>
        <v>0</v>
      </c>
      <c r="Z230">
        <f>Table2[[#This Row],[Results]]/Table2[[#This Row],[TOTAL]]</f>
        <v>1</v>
      </c>
      <c r="AA230">
        <f>Table2[[#This Row],[Supplementary material]]/Table2[[#This Row],[TOTAL]]</f>
        <v>0</v>
      </c>
      <c r="AB230">
        <f>Table2[[#This Row],[Title]]/Table2[[#This Row],[TOTAL]]</f>
        <v>0</v>
      </c>
      <c r="AC230" s="2">
        <f>SUM(Table24[[#This Row],[Abstract]:[Title]])</f>
        <v>1</v>
      </c>
    </row>
    <row r="231" spans="1:29" x14ac:dyDescent="0.2">
      <c r="A231" t="s">
        <v>1502</v>
      </c>
      <c r="B231">
        <v>0</v>
      </c>
      <c r="C231">
        <v>0</v>
      </c>
      <c r="D231">
        <v>0</v>
      </c>
      <c r="E231">
        <v>0</v>
      </c>
      <c r="F231">
        <v>0</v>
      </c>
      <c r="G231">
        <v>1</v>
      </c>
      <c r="H231">
        <v>0</v>
      </c>
      <c r="I231">
        <v>0</v>
      </c>
      <c r="J231">
        <v>2</v>
      </c>
      <c r="K231">
        <v>1</v>
      </c>
      <c r="L231">
        <v>0</v>
      </c>
      <c r="M231">
        <v>0</v>
      </c>
      <c r="N231" s="2">
        <f>SUM(Table2[[#This Row],[Abstract]:[Title]])</f>
        <v>4</v>
      </c>
      <c r="P231" t="s">
        <v>1502</v>
      </c>
      <c r="Q231">
        <f>Table2[[#This Row],[Abstract]]/Table2[[#This Row],[TOTAL]]</f>
        <v>0</v>
      </c>
      <c r="R231">
        <f>Table2[[#This Row],[Acknowledgments]]/Table2[[#This Row],[TOTAL]]</f>
        <v>0</v>
      </c>
      <c r="S231">
        <f>Table2[[#This Row],[Article]]/Table2[[#This Row],[TOTAL]]</f>
        <v>0</v>
      </c>
      <c r="T231">
        <f>Table2[[#This Row],[Case study]]/Table2[[#This Row],[TOTAL]]</f>
        <v>0</v>
      </c>
      <c r="U231">
        <f>Table2[[#This Row],[Conclusion]]/Table2[[#This Row],[TOTAL]]</f>
        <v>0</v>
      </c>
      <c r="V231">
        <f>Table2[[#This Row],[Discussion]]/Table2[[#This Row],[TOTAL]]</f>
        <v>0.25</v>
      </c>
      <c r="W231">
        <f>Table2[[#This Row],[Figure]]/Table2[[#This Row],[TOTAL]]</f>
        <v>0</v>
      </c>
      <c r="X231">
        <f>Table2[[#This Row],[Introduction]]/Table2[[#This Row],[TOTAL]]</f>
        <v>0</v>
      </c>
      <c r="Y231">
        <f>Table2[[#This Row],[Methods]]/Table2[[#This Row],[TOTAL]]</f>
        <v>0.5</v>
      </c>
      <c r="Z231">
        <f>Table2[[#This Row],[Results]]/Table2[[#This Row],[TOTAL]]</f>
        <v>0.25</v>
      </c>
      <c r="AA231">
        <f>Table2[[#This Row],[Supplementary material]]/Table2[[#This Row],[TOTAL]]</f>
        <v>0</v>
      </c>
      <c r="AB231">
        <f>Table2[[#This Row],[Title]]/Table2[[#This Row],[TOTAL]]</f>
        <v>0</v>
      </c>
      <c r="AC231" s="2">
        <f>SUM(Table24[[#This Row],[Abstract]:[Title]])</f>
        <v>1</v>
      </c>
    </row>
    <row r="232" spans="1:29" x14ac:dyDescent="0.2">
      <c r="A232" t="s">
        <v>2458</v>
      </c>
      <c r="B232">
        <v>0</v>
      </c>
      <c r="C232">
        <v>0</v>
      </c>
      <c r="D232">
        <v>0</v>
      </c>
      <c r="E232">
        <v>0</v>
      </c>
      <c r="F232">
        <v>0</v>
      </c>
      <c r="G232">
        <v>0</v>
      </c>
      <c r="H232">
        <v>0</v>
      </c>
      <c r="I232">
        <v>0</v>
      </c>
      <c r="J232">
        <v>1</v>
      </c>
      <c r="K232">
        <v>0</v>
      </c>
      <c r="L232">
        <v>0</v>
      </c>
      <c r="M232">
        <v>0</v>
      </c>
      <c r="N232" s="2">
        <f>SUM(Table2[[#This Row],[Abstract]:[Title]])</f>
        <v>1</v>
      </c>
      <c r="P232" t="s">
        <v>2458</v>
      </c>
      <c r="Q232">
        <f>Table2[[#This Row],[Abstract]]/Table2[[#This Row],[TOTAL]]</f>
        <v>0</v>
      </c>
      <c r="R232">
        <f>Table2[[#This Row],[Acknowledgments]]/Table2[[#This Row],[TOTAL]]</f>
        <v>0</v>
      </c>
      <c r="S232">
        <f>Table2[[#This Row],[Article]]/Table2[[#This Row],[TOTAL]]</f>
        <v>0</v>
      </c>
      <c r="T232">
        <f>Table2[[#This Row],[Case study]]/Table2[[#This Row],[TOTAL]]</f>
        <v>0</v>
      </c>
      <c r="U232">
        <f>Table2[[#This Row],[Conclusion]]/Table2[[#This Row],[TOTAL]]</f>
        <v>0</v>
      </c>
      <c r="V232">
        <f>Table2[[#This Row],[Discussion]]/Table2[[#This Row],[TOTAL]]</f>
        <v>0</v>
      </c>
      <c r="W232">
        <f>Table2[[#This Row],[Figure]]/Table2[[#This Row],[TOTAL]]</f>
        <v>0</v>
      </c>
      <c r="X232">
        <f>Table2[[#This Row],[Introduction]]/Table2[[#This Row],[TOTAL]]</f>
        <v>0</v>
      </c>
      <c r="Y232">
        <f>Table2[[#This Row],[Methods]]/Table2[[#This Row],[TOTAL]]</f>
        <v>1</v>
      </c>
      <c r="Z232">
        <f>Table2[[#This Row],[Results]]/Table2[[#This Row],[TOTAL]]</f>
        <v>0</v>
      </c>
      <c r="AA232">
        <f>Table2[[#This Row],[Supplementary material]]/Table2[[#This Row],[TOTAL]]</f>
        <v>0</v>
      </c>
      <c r="AB232">
        <f>Table2[[#This Row],[Title]]/Table2[[#This Row],[TOTAL]]</f>
        <v>0</v>
      </c>
      <c r="AC232" s="2">
        <f>SUM(Table24[[#This Row],[Abstract]:[Title]])</f>
        <v>1</v>
      </c>
    </row>
    <row r="233" spans="1:29" x14ac:dyDescent="0.2">
      <c r="A233" t="s">
        <v>6566</v>
      </c>
      <c r="B233">
        <v>0</v>
      </c>
      <c r="C233">
        <v>0</v>
      </c>
      <c r="D233">
        <v>0</v>
      </c>
      <c r="E233">
        <v>0</v>
      </c>
      <c r="F233">
        <v>0</v>
      </c>
      <c r="G233">
        <v>12</v>
      </c>
      <c r="H233">
        <v>0</v>
      </c>
      <c r="I233">
        <v>0</v>
      </c>
      <c r="J233">
        <v>1</v>
      </c>
      <c r="K233">
        <v>4</v>
      </c>
      <c r="L233">
        <v>0</v>
      </c>
      <c r="M233">
        <v>0</v>
      </c>
      <c r="N233" s="2">
        <f>SUM(Table2[[#This Row],[Abstract]:[Title]])</f>
        <v>17</v>
      </c>
      <c r="P233" t="s">
        <v>6566</v>
      </c>
      <c r="Q233">
        <f>Table2[[#This Row],[Abstract]]/Table2[[#This Row],[TOTAL]]</f>
        <v>0</v>
      </c>
      <c r="R233">
        <f>Table2[[#This Row],[Acknowledgments]]/Table2[[#This Row],[TOTAL]]</f>
        <v>0</v>
      </c>
      <c r="S233">
        <f>Table2[[#This Row],[Article]]/Table2[[#This Row],[TOTAL]]</f>
        <v>0</v>
      </c>
      <c r="T233">
        <f>Table2[[#This Row],[Case study]]/Table2[[#This Row],[TOTAL]]</f>
        <v>0</v>
      </c>
      <c r="U233">
        <f>Table2[[#This Row],[Conclusion]]/Table2[[#This Row],[TOTAL]]</f>
        <v>0</v>
      </c>
      <c r="V233">
        <f>Table2[[#This Row],[Discussion]]/Table2[[#This Row],[TOTAL]]</f>
        <v>0.70588235294117652</v>
      </c>
      <c r="W233">
        <f>Table2[[#This Row],[Figure]]/Table2[[#This Row],[TOTAL]]</f>
        <v>0</v>
      </c>
      <c r="X233">
        <f>Table2[[#This Row],[Introduction]]/Table2[[#This Row],[TOTAL]]</f>
        <v>0</v>
      </c>
      <c r="Y233">
        <f>Table2[[#This Row],[Methods]]/Table2[[#This Row],[TOTAL]]</f>
        <v>5.8823529411764705E-2</v>
      </c>
      <c r="Z233">
        <f>Table2[[#This Row],[Results]]/Table2[[#This Row],[TOTAL]]</f>
        <v>0.23529411764705882</v>
      </c>
      <c r="AA233">
        <f>Table2[[#This Row],[Supplementary material]]/Table2[[#This Row],[TOTAL]]</f>
        <v>0</v>
      </c>
      <c r="AB233">
        <f>Table2[[#This Row],[Title]]/Table2[[#This Row],[TOTAL]]</f>
        <v>0</v>
      </c>
      <c r="AC233" s="2">
        <f>SUM(Table24[[#This Row],[Abstract]:[Title]])</f>
        <v>1</v>
      </c>
    </row>
    <row r="234" spans="1:29" x14ac:dyDescent="0.2">
      <c r="A234" t="s">
        <v>3549</v>
      </c>
      <c r="B234">
        <v>0</v>
      </c>
      <c r="C234">
        <v>0</v>
      </c>
      <c r="D234">
        <v>0</v>
      </c>
      <c r="E234">
        <v>0</v>
      </c>
      <c r="F234">
        <v>0</v>
      </c>
      <c r="G234">
        <v>0</v>
      </c>
      <c r="H234">
        <v>0</v>
      </c>
      <c r="I234">
        <v>0</v>
      </c>
      <c r="J234">
        <v>1</v>
      </c>
      <c r="K234">
        <v>0</v>
      </c>
      <c r="L234">
        <v>0</v>
      </c>
      <c r="M234">
        <v>0</v>
      </c>
      <c r="N234" s="2">
        <f>SUM(Table2[[#This Row],[Abstract]:[Title]])</f>
        <v>1</v>
      </c>
      <c r="P234" t="s">
        <v>3549</v>
      </c>
      <c r="Q234">
        <f>Table2[[#This Row],[Abstract]]/Table2[[#This Row],[TOTAL]]</f>
        <v>0</v>
      </c>
      <c r="R234">
        <f>Table2[[#This Row],[Acknowledgments]]/Table2[[#This Row],[TOTAL]]</f>
        <v>0</v>
      </c>
      <c r="S234">
        <f>Table2[[#This Row],[Article]]/Table2[[#This Row],[TOTAL]]</f>
        <v>0</v>
      </c>
      <c r="T234">
        <f>Table2[[#This Row],[Case study]]/Table2[[#This Row],[TOTAL]]</f>
        <v>0</v>
      </c>
      <c r="U234">
        <f>Table2[[#This Row],[Conclusion]]/Table2[[#This Row],[TOTAL]]</f>
        <v>0</v>
      </c>
      <c r="V234">
        <f>Table2[[#This Row],[Discussion]]/Table2[[#This Row],[TOTAL]]</f>
        <v>0</v>
      </c>
      <c r="W234">
        <f>Table2[[#This Row],[Figure]]/Table2[[#This Row],[TOTAL]]</f>
        <v>0</v>
      </c>
      <c r="X234">
        <f>Table2[[#This Row],[Introduction]]/Table2[[#This Row],[TOTAL]]</f>
        <v>0</v>
      </c>
      <c r="Y234">
        <f>Table2[[#This Row],[Methods]]/Table2[[#This Row],[TOTAL]]</f>
        <v>1</v>
      </c>
      <c r="Z234">
        <f>Table2[[#This Row],[Results]]/Table2[[#This Row],[TOTAL]]</f>
        <v>0</v>
      </c>
      <c r="AA234">
        <f>Table2[[#This Row],[Supplementary material]]/Table2[[#This Row],[TOTAL]]</f>
        <v>0</v>
      </c>
      <c r="AB234">
        <f>Table2[[#This Row],[Title]]/Table2[[#This Row],[TOTAL]]</f>
        <v>0</v>
      </c>
      <c r="AC234" s="2">
        <f>SUM(Table24[[#This Row],[Abstract]:[Title]])</f>
        <v>1</v>
      </c>
    </row>
    <row r="235" spans="1:29" x14ac:dyDescent="0.2">
      <c r="A235" t="s">
        <v>438</v>
      </c>
      <c r="B235">
        <v>0</v>
      </c>
      <c r="C235">
        <v>0</v>
      </c>
      <c r="D235">
        <v>0</v>
      </c>
      <c r="E235">
        <v>0</v>
      </c>
      <c r="F235">
        <v>0</v>
      </c>
      <c r="G235">
        <v>0</v>
      </c>
      <c r="H235">
        <v>0</v>
      </c>
      <c r="I235">
        <v>0</v>
      </c>
      <c r="J235">
        <v>1</v>
      </c>
      <c r="K235">
        <v>0</v>
      </c>
      <c r="L235">
        <v>0</v>
      </c>
      <c r="M235">
        <v>0</v>
      </c>
      <c r="N235" s="2">
        <f>SUM(Table2[[#This Row],[Abstract]:[Title]])</f>
        <v>1</v>
      </c>
      <c r="P235" t="s">
        <v>438</v>
      </c>
      <c r="Q235">
        <f>Table2[[#This Row],[Abstract]]/Table2[[#This Row],[TOTAL]]</f>
        <v>0</v>
      </c>
      <c r="R235">
        <f>Table2[[#This Row],[Acknowledgments]]/Table2[[#This Row],[TOTAL]]</f>
        <v>0</v>
      </c>
      <c r="S235">
        <f>Table2[[#This Row],[Article]]/Table2[[#This Row],[TOTAL]]</f>
        <v>0</v>
      </c>
      <c r="T235">
        <f>Table2[[#This Row],[Case study]]/Table2[[#This Row],[TOTAL]]</f>
        <v>0</v>
      </c>
      <c r="U235">
        <f>Table2[[#This Row],[Conclusion]]/Table2[[#This Row],[TOTAL]]</f>
        <v>0</v>
      </c>
      <c r="V235">
        <f>Table2[[#This Row],[Discussion]]/Table2[[#This Row],[TOTAL]]</f>
        <v>0</v>
      </c>
      <c r="W235">
        <f>Table2[[#This Row],[Figure]]/Table2[[#This Row],[TOTAL]]</f>
        <v>0</v>
      </c>
      <c r="X235">
        <f>Table2[[#This Row],[Introduction]]/Table2[[#This Row],[TOTAL]]</f>
        <v>0</v>
      </c>
      <c r="Y235">
        <f>Table2[[#This Row],[Methods]]/Table2[[#This Row],[TOTAL]]</f>
        <v>1</v>
      </c>
      <c r="Z235">
        <f>Table2[[#This Row],[Results]]/Table2[[#This Row],[TOTAL]]</f>
        <v>0</v>
      </c>
      <c r="AA235">
        <f>Table2[[#This Row],[Supplementary material]]/Table2[[#This Row],[TOTAL]]</f>
        <v>0</v>
      </c>
      <c r="AB235">
        <f>Table2[[#This Row],[Title]]/Table2[[#This Row],[TOTAL]]</f>
        <v>0</v>
      </c>
      <c r="AC235" s="2">
        <f>SUM(Table24[[#This Row],[Abstract]:[Title]])</f>
        <v>1</v>
      </c>
    </row>
    <row r="236" spans="1:29" x14ac:dyDescent="0.2">
      <c r="A236" t="s">
        <v>3605</v>
      </c>
      <c r="B236">
        <v>0</v>
      </c>
      <c r="C236">
        <v>0</v>
      </c>
      <c r="D236">
        <v>0</v>
      </c>
      <c r="E236">
        <v>0</v>
      </c>
      <c r="F236">
        <v>0</v>
      </c>
      <c r="G236">
        <v>0</v>
      </c>
      <c r="H236">
        <v>0</v>
      </c>
      <c r="I236">
        <v>0</v>
      </c>
      <c r="J236">
        <v>1</v>
      </c>
      <c r="K236">
        <v>0</v>
      </c>
      <c r="L236">
        <v>0</v>
      </c>
      <c r="M236">
        <v>0</v>
      </c>
      <c r="N236" s="2">
        <f>SUM(Table2[[#This Row],[Abstract]:[Title]])</f>
        <v>1</v>
      </c>
      <c r="P236" t="s">
        <v>3605</v>
      </c>
      <c r="Q236">
        <f>Table2[[#This Row],[Abstract]]/Table2[[#This Row],[TOTAL]]</f>
        <v>0</v>
      </c>
      <c r="R236">
        <f>Table2[[#This Row],[Acknowledgments]]/Table2[[#This Row],[TOTAL]]</f>
        <v>0</v>
      </c>
      <c r="S236">
        <f>Table2[[#This Row],[Article]]/Table2[[#This Row],[TOTAL]]</f>
        <v>0</v>
      </c>
      <c r="T236">
        <f>Table2[[#This Row],[Case study]]/Table2[[#This Row],[TOTAL]]</f>
        <v>0</v>
      </c>
      <c r="U236">
        <f>Table2[[#This Row],[Conclusion]]/Table2[[#This Row],[TOTAL]]</f>
        <v>0</v>
      </c>
      <c r="V236">
        <f>Table2[[#This Row],[Discussion]]/Table2[[#This Row],[TOTAL]]</f>
        <v>0</v>
      </c>
      <c r="W236">
        <f>Table2[[#This Row],[Figure]]/Table2[[#This Row],[TOTAL]]</f>
        <v>0</v>
      </c>
      <c r="X236">
        <f>Table2[[#This Row],[Introduction]]/Table2[[#This Row],[TOTAL]]</f>
        <v>0</v>
      </c>
      <c r="Y236">
        <f>Table2[[#This Row],[Methods]]/Table2[[#This Row],[TOTAL]]</f>
        <v>1</v>
      </c>
      <c r="Z236">
        <f>Table2[[#This Row],[Results]]/Table2[[#This Row],[TOTAL]]</f>
        <v>0</v>
      </c>
      <c r="AA236">
        <f>Table2[[#This Row],[Supplementary material]]/Table2[[#This Row],[TOTAL]]</f>
        <v>0</v>
      </c>
      <c r="AB236">
        <f>Table2[[#This Row],[Title]]/Table2[[#This Row],[TOTAL]]</f>
        <v>0</v>
      </c>
      <c r="AC236" s="2">
        <f>SUM(Table24[[#This Row],[Abstract]:[Title]])</f>
        <v>1</v>
      </c>
    </row>
    <row r="237" spans="1:29" x14ac:dyDescent="0.2">
      <c r="A237" t="s">
        <v>2687</v>
      </c>
      <c r="B237">
        <v>0</v>
      </c>
      <c r="C237">
        <v>0</v>
      </c>
      <c r="D237">
        <v>0</v>
      </c>
      <c r="E237">
        <v>0</v>
      </c>
      <c r="F237">
        <v>0</v>
      </c>
      <c r="G237">
        <v>0</v>
      </c>
      <c r="H237">
        <v>0</v>
      </c>
      <c r="I237">
        <v>0</v>
      </c>
      <c r="J237">
        <v>2</v>
      </c>
      <c r="K237">
        <v>1</v>
      </c>
      <c r="L237">
        <v>0</v>
      </c>
      <c r="M237">
        <v>0</v>
      </c>
      <c r="N237" s="2">
        <f>SUM(Table2[[#This Row],[Abstract]:[Title]])</f>
        <v>3</v>
      </c>
      <c r="P237" t="s">
        <v>2687</v>
      </c>
      <c r="Q237">
        <f>Table2[[#This Row],[Abstract]]/Table2[[#This Row],[TOTAL]]</f>
        <v>0</v>
      </c>
      <c r="R237">
        <f>Table2[[#This Row],[Acknowledgments]]/Table2[[#This Row],[TOTAL]]</f>
        <v>0</v>
      </c>
      <c r="S237">
        <f>Table2[[#This Row],[Article]]/Table2[[#This Row],[TOTAL]]</f>
        <v>0</v>
      </c>
      <c r="T237">
        <f>Table2[[#This Row],[Case study]]/Table2[[#This Row],[TOTAL]]</f>
        <v>0</v>
      </c>
      <c r="U237">
        <f>Table2[[#This Row],[Conclusion]]/Table2[[#This Row],[TOTAL]]</f>
        <v>0</v>
      </c>
      <c r="V237">
        <f>Table2[[#This Row],[Discussion]]/Table2[[#This Row],[TOTAL]]</f>
        <v>0</v>
      </c>
      <c r="W237">
        <f>Table2[[#This Row],[Figure]]/Table2[[#This Row],[TOTAL]]</f>
        <v>0</v>
      </c>
      <c r="X237">
        <f>Table2[[#This Row],[Introduction]]/Table2[[#This Row],[TOTAL]]</f>
        <v>0</v>
      </c>
      <c r="Y237">
        <f>Table2[[#This Row],[Methods]]/Table2[[#This Row],[TOTAL]]</f>
        <v>0.66666666666666663</v>
      </c>
      <c r="Z237">
        <f>Table2[[#This Row],[Results]]/Table2[[#This Row],[TOTAL]]</f>
        <v>0.33333333333333331</v>
      </c>
      <c r="AA237">
        <f>Table2[[#This Row],[Supplementary material]]/Table2[[#This Row],[TOTAL]]</f>
        <v>0</v>
      </c>
      <c r="AB237">
        <f>Table2[[#This Row],[Title]]/Table2[[#This Row],[TOTAL]]</f>
        <v>0</v>
      </c>
      <c r="AC237" s="2">
        <f>SUM(Table24[[#This Row],[Abstract]:[Title]])</f>
        <v>1</v>
      </c>
    </row>
    <row r="238" spans="1:29" x14ac:dyDescent="0.2">
      <c r="A238" t="s">
        <v>1225</v>
      </c>
      <c r="B238">
        <v>0</v>
      </c>
      <c r="C238">
        <v>0</v>
      </c>
      <c r="D238">
        <v>0</v>
      </c>
      <c r="E238">
        <v>0</v>
      </c>
      <c r="F238">
        <v>0</v>
      </c>
      <c r="G238">
        <v>0</v>
      </c>
      <c r="H238">
        <v>0</v>
      </c>
      <c r="I238">
        <v>0</v>
      </c>
      <c r="J238">
        <v>2</v>
      </c>
      <c r="K238">
        <v>0</v>
      </c>
      <c r="L238">
        <v>0</v>
      </c>
      <c r="M238">
        <v>0</v>
      </c>
      <c r="N238" s="2">
        <f>SUM(Table2[[#This Row],[Abstract]:[Title]])</f>
        <v>2</v>
      </c>
      <c r="P238" t="s">
        <v>1225</v>
      </c>
      <c r="Q238">
        <f>Table2[[#This Row],[Abstract]]/Table2[[#This Row],[TOTAL]]</f>
        <v>0</v>
      </c>
      <c r="R238">
        <f>Table2[[#This Row],[Acknowledgments]]/Table2[[#This Row],[TOTAL]]</f>
        <v>0</v>
      </c>
      <c r="S238">
        <f>Table2[[#This Row],[Article]]/Table2[[#This Row],[TOTAL]]</f>
        <v>0</v>
      </c>
      <c r="T238">
        <f>Table2[[#This Row],[Case study]]/Table2[[#This Row],[TOTAL]]</f>
        <v>0</v>
      </c>
      <c r="U238">
        <f>Table2[[#This Row],[Conclusion]]/Table2[[#This Row],[TOTAL]]</f>
        <v>0</v>
      </c>
      <c r="V238">
        <f>Table2[[#This Row],[Discussion]]/Table2[[#This Row],[TOTAL]]</f>
        <v>0</v>
      </c>
      <c r="W238">
        <f>Table2[[#This Row],[Figure]]/Table2[[#This Row],[TOTAL]]</f>
        <v>0</v>
      </c>
      <c r="X238">
        <f>Table2[[#This Row],[Introduction]]/Table2[[#This Row],[TOTAL]]</f>
        <v>0</v>
      </c>
      <c r="Y238">
        <f>Table2[[#This Row],[Methods]]/Table2[[#This Row],[TOTAL]]</f>
        <v>1</v>
      </c>
      <c r="Z238">
        <f>Table2[[#This Row],[Results]]/Table2[[#This Row],[TOTAL]]</f>
        <v>0</v>
      </c>
      <c r="AA238">
        <f>Table2[[#This Row],[Supplementary material]]/Table2[[#This Row],[TOTAL]]</f>
        <v>0</v>
      </c>
      <c r="AB238">
        <f>Table2[[#This Row],[Title]]/Table2[[#This Row],[TOTAL]]</f>
        <v>0</v>
      </c>
      <c r="AC238" s="2">
        <f>SUM(Table24[[#This Row],[Abstract]:[Title]])</f>
        <v>1</v>
      </c>
    </row>
    <row r="239" spans="1:29" x14ac:dyDescent="0.2">
      <c r="A239" t="s">
        <v>4854</v>
      </c>
      <c r="B239">
        <v>0</v>
      </c>
      <c r="C239">
        <v>0</v>
      </c>
      <c r="D239">
        <v>0</v>
      </c>
      <c r="E239">
        <v>0</v>
      </c>
      <c r="F239">
        <v>0</v>
      </c>
      <c r="G239">
        <v>0</v>
      </c>
      <c r="H239">
        <v>0</v>
      </c>
      <c r="I239">
        <v>0</v>
      </c>
      <c r="J239">
        <v>0</v>
      </c>
      <c r="K239">
        <v>2</v>
      </c>
      <c r="L239">
        <v>0</v>
      </c>
      <c r="M239">
        <v>0</v>
      </c>
      <c r="N239" s="2">
        <f>SUM(Table2[[#This Row],[Abstract]:[Title]])</f>
        <v>2</v>
      </c>
      <c r="P239" t="s">
        <v>4854</v>
      </c>
      <c r="Q239">
        <f>Table2[[#This Row],[Abstract]]/Table2[[#This Row],[TOTAL]]</f>
        <v>0</v>
      </c>
      <c r="R239">
        <f>Table2[[#This Row],[Acknowledgments]]/Table2[[#This Row],[TOTAL]]</f>
        <v>0</v>
      </c>
      <c r="S239">
        <f>Table2[[#This Row],[Article]]/Table2[[#This Row],[TOTAL]]</f>
        <v>0</v>
      </c>
      <c r="T239">
        <f>Table2[[#This Row],[Case study]]/Table2[[#This Row],[TOTAL]]</f>
        <v>0</v>
      </c>
      <c r="U239">
        <f>Table2[[#This Row],[Conclusion]]/Table2[[#This Row],[TOTAL]]</f>
        <v>0</v>
      </c>
      <c r="V239">
        <f>Table2[[#This Row],[Discussion]]/Table2[[#This Row],[TOTAL]]</f>
        <v>0</v>
      </c>
      <c r="W239">
        <f>Table2[[#This Row],[Figure]]/Table2[[#This Row],[TOTAL]]</f>
        <v>0</v>
      </c>
      <c r="X239">
        <f>Table2[[#This Row],[Introduction]]/Table2[[#This Row],[TOTAL]]</f>
        <v>0</v>
      </c>
      <c r="Y239">
        <f>Table2[[#This Row],[Methods]]/Table2[[#This Row],[TOTAL]]</f>
        <v>0</v>
      </c>
      <c r="Z239">
        <f>Table2[[#This Row],[Results]]/Table2[[#This Row],[TOTAL]]</f>
        <v>1</v>
      </c>
      <c r="AA239">
        <f>Table2[[#This Row],[Supplementary material]]/Table2[[#This Row],[TOTAL]]</f>
        <v>0</v>
      </c>
      <c r="AB239">
        <f>Table2[[#This Row],[Title]]/Table2[[#This Row],[TOTAL]]</f>
        <v>0</v>
      </c>
      <c r="AC239" s="2">
        <f>SUM(Table24[[#This Row],[Abstract]:[Title]])</f>
        <v>1</v>
      </c>
    </row>
    <row r="240" spans="1:29" x14ac:dyDescent="0.2">
      <c r="A240" t="s">
        <v>1800</v>
      </c>
      <c r="B240">
        <v>0</v>
      </c>
      <c r="C240">
        <v>0</v>
      </c>
      <c r="D240">
        <v>0</v>
      </c>
      <c r="E240">
        <v>0</v>
      </c>
      <c r="F240">
        <v>0</v>
      </c>
      <c r="G240">
        <v>0</v>
      </c>
      <c r="H240">
        <v>0</v>
      </c>
      <c r="I240">
        <v>0</v>
      </c>
      <c r="J240">
        <v>1</v>
      </c>
      <c r="K240">
        <v>0</v>
      </c>
      <c r="L240">
        <v>0</v>
      </c>
      <c r="M240">
        <v>0</v>
      </c>
      <c r="N240" s="2">
        <f>SUM(Table2[[#This Row],[Abstract]:[Title]])</f>
        <v>1</v>
      </c>
      <c r="P240" t="s">
        <v>1800</v>
      </c>
      <c r="Q240">
        <f>Table2[[#This Row],[Abstract]]/Table2[[#This Row],[TOTAL]]</f>
        <v>0</v>
      </c>
      <c r="R240">
        <f>Table2[[#This Row],[Acknowledgments]]/Table2[[#This Row],[TOTAL]]</f>
        <v>0</v>
      </c>
      <c r="S240">
        <f>Table2[[#This Row],[Article]]/Table2[[#This Row],[TOTAL]]</f>
        <v>0</v>
      </c>
      <c r="T240">
        <f>Table2[[#This Row],[Case study]]/Table2[[#This Row],[TOTAL]]</f>
        <v>0</v>
      </c>
      <c r="U240">
        <f>Table2[[#This Row],[Conclusion]]/Table2[[#This Row],[TOTAL]]</f>
        <v>0</v>
      </c>
      <c r="V240">
        <f>Table2[[#This Row],[Discussion]]/Table2[[#This Row],[TOTAL]]</f>
        <v>0</v>
      </c>
      <c r="W240">
        <f>Table2[[#This Row],[Figure]]/Table2[[#This Row],[TOTAL]]</f>
        <v>0</v>
      </c>
      <c r="X240">
        <f>Table2[[#This Row],[Introduction]]/Table2[[#This Row],[TOTAL]]</f>
        <v>0</v>
      </c>
      <c r="Y240">
        <f>Table2[[#This Row],[Methods]]/Table2[[#This Row],[TOTAL]]</f>
        <v>1</v>
      </c>
      <c r="Z240">
        <f>Table2[[#This Row],[Results]]/Table2[[#This Row],[TOTAL]]</f>
        <v>0</v>
      </c>
      <c r="AA240">
        <f>Table2[[#This Row],[Supplementary material]]/Table2[[#This Row],[TOTAL]]</f>
        <v>0</v>
      </c>
      <c r="AB240">
        <f>Table2[[#This Row],[Title]]/Table2[[#This Row],[TOTAL]]</f>
        <v>0</v>
      </c>
      <c r="AC240" s="2">
        <f>SUM(Table24[[#This Row],[Abstract]:[Title]])</f>
        <v>1</v>
      </c>
    </row>
    <row r="241" spans="1:29" x14ac:dyDescent="0.2">
      <c r="A241" t="s">
        <v>4019</v>
      </c>
      <c r="B241">
        <v>2</v>
      </c>
      <c r="C241">
        <v>0</v>
      </c>
      <c r="D241">
        <v>1</v>
      </c>
      <c r="E241">
        <v>0</v>
      </c>
      <c r="F241">
        <v>0</v>
      </c>
      <c r="G241">
        <v>4</v>
      </c>
      <c r="H241">
        <v>0</v>
      </c>
      <c r="I241">
        <v>0</v>
      </c>
      <c r="J241">
        <v>2</v>
      </c>
      <c r="K241">
        <v>2</v>
      </c>
      <c r="L241">
        <v>0</v>
      </c>
      <c r="M241">
        <v>0</v>
      </c>
      <c r="N241" s="2">
        <f>SUM(Table2[[#This Row],[Abstract]:[Title]])</f>
        <v>11</v>
      </c>
      <c r="P241" t="s">
        <v>4019</v>
      </c>
      <c r="Q241">
        <f>Table2[[#This Row],[Abstract]]/Table2[[#This Row],[TOTAL]]</f>
        <v>0.18181818181818182</v>
      </c>
      <c r="R241">
        <f>Table2[[#This Row],[Acknowledgments]]/Table2[[#This Row],[TOTAL]]</f>
        <v>0</v>
      </c>
      <c r="S241">
        <f>Table2[[#This Row],[Article]]/Table2[[#This Row],[TOTAL]]</f>
        <v>9.0909090909090912E-2</v>
      </c>
      <c r="T241">
        <f>Table2[[#This Row],[Case study]]/Table2[[#This Row],[TOTAL]]</f>
        <v>0</v>
      </c>
      <c r="U241">
        <f>Table2[[#This Row],[Conclusion]]/Table2[[#This Row],[TOTAL]]</f>
        <v>0</v>
      </c>
      <c r="V241">
        <f>Table2[[#This Row],[Discussion]]/Table2[[#This Row],[TOTAL]]</f>
        <v>0.36363636363636365</v>
      </c>
      <c r="W241">
        <f>Table2[[#This Row],[Figure]]/Table2[[#This Row],[TOTAL]]</f>
        <v>0</v>
      </c>
      <c r="X241">
        <f>Table2[[#This Row],[Introduction]]/Table2[[#This Row],[TOTAL]]</f>
        <v>0</v>
      </c>
      <c r="Y241">
        <f>Table2[[#This Row],[Methods]]/Table2[[#This Row],[TOTAL]]</f>
        <v>0.18181818181818182</v>
      </c>
      <c r="Z241">
        <f>Table2[[#This Row],[Results]]/Table2[[#This Row],[TOTAL]]</f>
        <v>0.18181818181818182</v>
      </c>
      <c r="AA241">
        <f>Table2[[#This Row],[Supplementary material]]/Table2[[#This Row],[TOTAL]]</f>
        <v>0</v>
      </c>
      <c r="AB241">
        <f>Table2[[#This Row],[Title]]/Table2[[#This Row],[TOTAL]]</f>
        <v>0</v>
      </c>
      <c r="AC241" s="2">
        <f>SUM(Table24[[#This Row],[Abstract]:[Title]])</f>
        <v>1</v>
      </c>
    </row>
    <row r="242" spans="1:29" x14ac:dyDescent="0.2">
      <c r="A242" t="s">
        <v>111</v>
      </c>
      <c r="B242">
        <v>0</v>
      </c>
      <c r="C242">
        <v>0</v>
      </c>
      <c r="D242">
        <v>4</v>
      </c>
      <c r="E242">
        <v>0</v>
      </c>
      <c r="F242">
        <v>0</v>
      </c>
      <c r="G242">
        <v>0</v>
      </c>
      <c r="H242">
        <v>0</v>
      </c>
      <c r="I242">
        <v>0</v>
      </c>
      <c r="J242">
        <v>2</v>
      </c>
      <c r="K242">
        <v>5</v>
      </c>
      <c r="L242">
        <v>0</v>
      </c>
      <c r="M242">
        <v>0</v>
      </c>
      <c r="N242" s="2">
        <f>SUM(Table2[[#This Row],[Abstract]:[Title]])</f>
        <v>11</v>
      </c>
      <c r="P242" t="s">
        <v>111</v>
      </c>
      <c r="Q242">
        <f>Table2[[#This Row],[Abstract]]/Table2[[#This Row],[TOTAL]]</f>
        <v>0</v>
      </c>
      <c r="R242">
        <f>Table2[[#This Row],[Acknowledgments]]/Table2[[#This Row],[TOTAL]]</f>
        <v>0</v>
      </c>
      <c r="S242">
        <f>Table2[[#This Row],[Article]]/Table2[[#This Row],[TOTAL]]</f>
        <v>0.36363636363636365</v>
      </c>
      <c r="T242">
        <f>Table2[[#This Row],[Case study]]/Table2[[#This Row],[TOTAL]]</f>
        <v>0</v>
      </c>
      <c r="U242">
        <f>Table2[[#This Row],[Conclusion]]/Table2[[#This Row],[TOTAL]]</f>
        <v>0</v>
      </c>
      <c r="V242">
        <f>Table2[[#This Row],[Discussion]]/Table2[[#This Row],[TOTAL]]</f>
        <v>0</v>
      </c>
      <c r="W242">
        <f>Table2[[#This Row],[Figure]]/Table2[[#This Row],[TOTAL]]</f>
        <v>0</v>
      </c>
      <c r="X242">
        <f>Table2[[#This Row],[Introduction]]/Table2[[#This Row],[TOTAL]]</f>
        <v>0</v>
      </c>
      <c r="Y242">
        <f>Table2[[#This Row],[Methods]]/Table2[[#This Row],[TOTAL]]</f>
        <v>0.18181818181818182</v>
      </c>
      <c r="Z242">
        <f>Table2[[#This Row],[Results]]/Table2[[#This Row],[TOTAL]]</f>
        <v>0.45454545454545453</v>
      </c>
      <c r="AA242">
        <f>Table2[[#This Row],[Supplementary material]]/Table2[[#This Row],[TOTAL]]</f>
        <v>0</v>
      </c>
      <c r="AB242">
        <f>Table2[[#This Row],[Title]]/Table2[[#This Row],[TOTAL]]</f>
        <v>0</v>
      </c>
      <c r="AC242" s="2">
        <f>SUM(Table24[[#This Row],[Abstract]:[Title]])</f>
        <v>1</v>
      </c>
    </row>
    <row r="243" spans="1:29" x14ac:dyDescent="0.2">
      <c r="A243" t="s">
        <v>2372</v>
      </c>
      <c r="B243">
        <v>0</v>
      </c>
      <c r="C243">
        <v>0</v>
      </c>
      <c r="D243">
        <v>0</v>
      </c>
      <c r="E243">
        <v>0</v>
      </c>
      <c r="F243">
        <v>1</v>
      </c>
      <c r="G243">
        <v>0</v>
      </c>
      <c r="H243">
        <v>0</v>
      </c>
      <c r="I243">
        <v>0</v>
      </c>
      <c r="J243">
        <v>1</v>
      </c>
      <c r="K243">
        <v>0</v>
      </c>
      <c r="L243">
        <v>0</v>
      </c>
      <c r="M243">
        <v>0</v>
      </c>
      <c r="N243" s="2">
        <f>SUM(Table2[[#This Row],[Abstract]:[Title]])</f>
        <v>2</v>
      </c>
      <c r="P243" t="s">
        <v>2372</v>
      </c>
      <c r="Q243">
        <f>Table2[[#This Row],[Abstract]]/Table2[[#This Row],[TOTAL]]</f>
        <v>0</v>
      </c>
      <c r="R243">
        <f>Table2[[#This Row],[Acknowledgments]]/Table2[[#This Row],[TOTAL]]</f>
        <v>0</v>
      </c>
      <c r="S243">
        <f>Table2[[#This Row],[Article]]/Table2[[#This Row],[TOTAL]]</f>
        <v>0</v>
      </c>
      <c r="T243">
        <f>Table2[[#This Row],[Case study]]/Table2[[#This Row],[TOTAL]]</f>
        <v>0</v>
      </c>
      <c r="U243">
        <f>Table2[[#This Row],[Conclusion]]/Table2[[#This Row],[TOTAL]]</f>
        <v>0.5</v>
      </c>
      <c r="V243">
        <f>Table2[[#This Row],[Discussion]]/Table2[[#This Row],[TOTAL]]</f>
        <v>0</v>
      </c>
      <c r="W243">
        <f>Table2[[#This Row],[Figure]]/Table2[[#This Row],[TOTAL]]</f>
        <v>0</v>
      </c>
      <c r="X243">
        <f>Table2[[#This Row],[Introduction]]/Table2[[#This Row],[TOTAL]]</f>
        <v>0</v>
      </c>
      <c r="Y243">
        <f>Table2[[#This Row],[Methods]]/Table2[[#This Row],[TOTAL]]</f>
        <v>0.5</v>
      </c>
      <c r="Z243">
        <f>Table2[[#This Row],[Results]]/Table2[[#This Row],[TOTAL]]</f>
        <v>0</v>
      </c>
      <c r="AA243">
        <f>Table2[[#This Row],[Supplementary material]]/Table2[[#This Row],[TOTAL]]</f>
        <v>0</v>
      </c>
      <c r="AB243">
        <f>Table2[[#This Row],[Title]]/Table2[[#This Row],[TOTAL]]</f>
        <v>0</v>
      </c>
      <c r="AC243" s="2">
        <f>SUM(Table24[[#This Row],[Abstract]:[Title]])</f>
        <v>1</v>
      </c>
    </row>
    <row r="244" spans="1:29" x14ac:dyDescent="0.2">
      <c r="A244" t="s">
        <v>8250</v>
      </c>
      <c r="B244">
        <v>2</v>
      </c>
      <c r="C244">
        <v>0</v>
      </c>
      <c r="D244">
        <v>0</v>
      </c>
      <c r="E244">
        <v>0</v>
      </c>
      <c r="F244">
        <v>0</v>
      </c>
      <c r="G244">
        <v>8</v>
      </c>
      <c r="H244">
        <v>0</v>
      </c>
      <c r="I244">
        <v>0</v>
      </c>
      <c r="J244">
        <v>0</v>
      </c>
      <c r="K244">
        <v>4</v>
      </c>
      <c r="L244">
        <v>0</v>
      </c>
      <c r="M244">
        <v>1</v>
      </c>
      <c r="N244" s="2">
        <f>SUM(Table2[[#This Row],[Abstract]:[Title]])</f>
        <v>15</v>
      </c>
      <c r="P244" t="s">
        <v>8250</v>
      </c>
      <c r="Q244">
        <f>Table2[[#This Row],[Abstract]]/Table2[[#This Row],[TOTAL]]</f>
        <v>0.13333333333333333</v>
      </c>
      <c r="R244">
        <f>Table2[[#This Row],[Acknowledgments]]/Table2[[#This Row],[TOTAL]]</f>
        <v>0</v>
      </c>
      <c r="S244">
        <f>Table2[[#This Row],[Article]]/Table2[[#This Row],[TOTAL]]</f>
        <v>0</v>
      </c>
      <c r="T244">
        <f>Table2[[#This Row],[Case study]]/Table2[[#This Row],[TOTAL]]</f>
        <v>0</v>
      </c>
      <c r="U244">
        <f>Table2[[#This Row],[Conclusion]]/Table2[[#This Row],[TOTAL]]</f>
        <v>0</v>
      </c>
      <c r="V244">
        <f>Table2[[#This Row],[Discussion]]/Table2[[#This Row],[TOTAL]]</f>
        <v>0.53333333333333333</v>
      </c>
      <c r="W244">
        <f>Table2[[#This Row],[Figure]]/Table2[[#This Row],[TOTAL]]</f>
        <v>0</v>
      </c>
      <c r="X244">
        <f>Table2[[#This Row],[Introduction]]/Table2[[#This Row],[TOTAL]]</f>
        <v>0</v>
      </c>
      <c r="Y244">
        <f>Table2[[#This Row],[Methods]]/Table2[[#This Row],[TOTAL]]</f>
        <v>0</v>
      </c>
      <c r="Z244">
        <f>Table2[[#This Row],[Results]]/Table2[[#This Row],[TOTAL]]</f>
        <v>0.26666666666666666</v>
      </c>
      <c r="AA244">
        <f>Table2[[#This Row],[Supplementary material]]/Table2[[#This Row],[TOTAL]]</f>
        <v>0</v>
      </c>
      <c r="AB244">
        <f>Table2[[#This Row],[Title]]/Table2[[#This Row],[TOTAL]]</f>
        <v>6.6666666666666666E-2</v>
      </c>
      <c r="AC244" s="2">
        <f>SUM(Table24[[#This Row],[Abstract]:[Title]])</f>
        <v>1</v>
      </c>
    </row>
    <row r="245" spans="1:29" x14ac:dyDescent="0.2">
      <c r="A245" t="s">
        <v>2719</v>
      </c>
      <c r="B245">
        <v>0</v>
      </c>
      <c r="C245">
        <v>0</v>
      </c>
      <c r="D245">
        <v>0</v>
      </c>
      <c r="E245">
        <v>0</v>
      </c>
      <c r="F245">
        <v>0</v>
      </c>
      <c r="G245">
        <v>0</v>
      </c>
      <c r="H245">
        <v>0</v>
      </c>
      <c r="I245">
        <v>0</v>
      </c>
      <c r="J245">
        <v>1</v>
      </c>
      <c r="K245">
        <v>0</v>
      </c>
      <c r="L245">
        <v>0</v>
      </c>
      <c r="M245">
        <v>0</v>
      </c>
      <c r="N245" s="2">
        <f>SUM(Table2[[#This Row],[Abstract]:[Title]])</f>
        <v>1</v>
      </c>
      <c r="P245" t="s">
        <v>2719</v>
      </c>
      <c r="Q245">
        <f>Table2[[#This Row],[Abstract]]/Table2[[#This Row],[TOTAL]]</f>
        <v>0</v>
      </c>
      <c r="R245">
        <f>Table2[[#This Row],[Acknowledgments]]/Table2[[#This Row],[TOTAL]]</f>
        <v>0</v>
      </c>
      <c r="S245">
        <f>Table2[[#This Row],[Article]]/Table2[[#This Row],[TOTAL]]</f>
        <v>0</v>
      </c>
      <c r="T245">
        <f>Table2[[#This Row],[Case study]]/Table2[[#This Row],[TOTAL]]</f>
        <v>0</v>
      </c>
      <c r="U245">
        <f>Table2[[#This Row],[Conclusion]]/Table2[[#This Row],[TOTAL]]</f>
        <v>0</v>
      </c>
      <c r="V245">
        <f>Table2[[#This Row],[Discussion]]/Table2[[#This Row],[TOTAL]]</f>
        <v>0</v>
      </c>
      <c r="W245">
        <f>Table2[[#This Row],[Figure]]/Table2[[#This Row],[TOTAL]]</f>
        <v>0</v>
      </c>
      <c r="X245">
        <f>Table2[[#This Row],[Introduction]]/Table2[[#This Row],[TOTAL]]</f>
        <v>0</v>
      </c>
      <c r="Y245">
        <f>Table2[[#This Row],[Methods]]/Table2[[#This Row],[TOTAL]]</f>
        <v>1</v>
      </c>
      <c r="Z245">
        <f>Table2[[#This Row],[Results]]/Table2[[#This Row],[TOTAL]]</f>
        <v>0</v>
      </c>
      <c r="AA245">
        <f>Table2[[#This Row],[Supplementary material]]/Table2[[#This Row],[TOTAL]]</f>
        <v>0</v>
      </c>
      <c r="AB245">
        <f>Table2[[#This Row],[Title]]/Table2[[#This Row],[TOTAL]]</f>
        <v>0</v>
      </c>
      <c r="AC245" s="2">
        <f>SUM(Table24[[#This Row],[Abstract]:[Title]])</f>
        <v>1</v>
      </c>
    </row>
    <row r="246" spans="1:29" x14ac:dyDescent="0.2">
      <c r="A246" t="s">
        <v>2597</v>
      </c>
      <c r="B246">
        <v>0</v>
      </c>
      <c r="C246">
        <v>0</v>
      </c>
      <c r="D246">
        <v>1</v>
      </c>
      <c r="E246">
        <v>0</v>
      </c>
      <c r="F246">
        <v>0</v>
      </c>
      <c r="G246">
        <v>0</v>
      </c>
      <c r="H246">
        <v>0</v>
      </c>
      <c r="I246">
        <v>0</v>
      </c>
      <c r="J246">
        <v>0</v>
      </c>
      <c r="K246">
        <v>0</v>
      </c>
      <c r="L246">
        <v>0</v>
      </c>
      <c r="M246">
        <v>0</v>
      </c>
      <c r="N246" s="2">
        <f>SUM(Table2[[#This Row],[Abstract]:[Title]])</f>
        <v>1</v>
      </c>
      <c r="P246" t="s">
        <v>2597</v>
      </c>
      <c r="Q246">
        <f>Table2[[#This Row],[Abstract]]/Table2[[#This Row],[TOTAL]]</f>
        <v>0</v>
      </c>
      <c r="R246">
        <f>Table2[[#This Row],[Acknowledgments]]/Table2[[#This Row],[TOTAL]]</f>
        <v>0</v>
      </c>
      <c r="S246">
        <f>Table2[[#This Row],[Article]]/Table2[[#This Row],[TOTAL]]</f>
        <v>1</v>
      </c>
      <c r="T246">
        <f>Table2[[#This Row],[Case study]]/Table2[[#This Row],[TOTAL]]</f>
        <v>0</v>
      </c>
      <c r="U246">
        <f>Table2[[#This Row],[Conclusion]]/Table2[[#This Row],[TOTAL]]</f>
        <v>0</v>
      </c>
      <c r="V246">
        <f>Table2[[#This Row],[Discussion]]/Table2[[#This Row],[TOTAL]]</f>
        <v>0</v>
      </c>
      <c r="W246">
        <f>Table2[[#This Row],[Figure]]/Table2[[#This Row],[TOTAL]]</f>
        <v>0</v>
      </c>
      <c r="X246">
        <f>Table2[[#This Row],[Introduction]]/Table2[[#This Row],[TOTAL]]</f>
        <v>0</v>
      </c>
      <c r="Y246">
        <f>Table2[[#This Row],[Methods]]/Table2[[#This Row],[TOTAL]]</f>
        <v>0</v>
      </c>
      <c r="Z246">
        <f>Table2[[#This Row],[Results]]/Table2[[#This Row],[TOTAL]]</f>
        <v>0</v>
      </c>
      <c r="AA246">
        <f>Table2[[#This Row],[Supplementary material]]/Table2[[#This Row],[TOTAL]]</f>
        <v>0</v>
      </c>
      <c r="AB246">
        <f>Table2[[#This Row],[Title]]/Table2[[#This Row],[TOTAL]]</f>
        <v>0</v>
      </c>
      <c r="AC246" s="2">
        <f>SUM(Table24[[#This Row],[Abstract]:[Title]])</f>
        <v>1</v>
      </c>
    </row>
    <row r="247" spans="1:29" x14ac:dyDescent="0.2">
      <c r="A247" t="s">
        <v>2256</v>
      </c>
      <c r="B247">
        <v>0</v>
      </c>
      <c r="C247">
        <v>0</v>
      </c>
      <c r="D247">
        <v>0</v>
      </c>
      <c r="E247">
        <v>0</v>
      </c>
      <c r="F247">
        <v>0</v>
      </c>
      <c r="G247">
        <v>0</v>
      </c>
      <c r="H247">
        <v>0</v>
      </c>
      <c r="I247">
        <v>0</v>
      </c>
      <c r="J247">
        <v>1</v>
      </c>
      <c r="K247">
        <v>0</v>
      </c>
      <c r="L247">
        <v>0</v>
      </c>
      <c r="M247">
        <v>0</v>
      </c>
      <c r="N247" s="2">
        <f>SUM(Table2[[#This Row],[Abstract]:[Title]])</f>
        <v>1</v>
      </c>
      <c r="P247" t="s">
        <v>2256</v>
      </c>
      <c r="Q247">
        <f>Table2[[#This Row],[Abstract]]/Table2[[#This Row],[TOTAL]]</f>
        <v>0</v>
      </c>
      <c r="R247">
        <f>Table2[[#This Row],[Acknowledgments]]/Table2[[#This Row],[TOTAL]]</f>
        <v>0</v>
      </c>
      <c r="S247">
        <f>Table2[[#This Row],[Article]]/Table2[[#This Row],[TOTAL]]</f>
        <v>0</v>
      </c>
      <c r="T247">
        <f>Table2[[#This Row],[Case study]]/Table2[[#This Row],[TOTAL]]</f>
        <v>0</v>
      </c>
      <c r="U247">
        <f>Table2[[#This Row],[Conclusion]]/Table2[[#This Row],[TOTAL]]</f>
        <v>0</v>
      </c>
      <c r="V247">
        <f>Table2[[#This Row],[Discussion]]/Table2[[#This Row],[TOTAL]]</f>
        <v>0</v>
      </c>
      <c r="W247">
        <f>Table2[[#This Row],[Figure]]/Table2[[#This Row],[TOTAL]]</f>
        <v>0</v>
      </c>
      <c r="X247">
        <f>Table2[[#This Row],[Introduction]]/Table2[[#This Row],[TOTAL]]</f>
        <v>0</v>
      </c>
      <c r="Y247">
        <f>Table2[[#This Row],[Methods]]/Table2[[#This Row],[TOTAL]]</f>
        <v>1</v>
      </c>
      <c r="Z247">
        <f>Table2[[#This Row],[Results]]/Table2[[#This Row],[TOTAL]]</f>
        <v>0</v>
      </c>
      <c r="AA247">
        <f>Table2[[#This Row],[Supplementary material]]/Table2[[#This Row],[TOTAL]]</f>
        <v>0</v>
      </c>
      <c r="AB247">
        <f>Table2[[#This Row],[Title]]/Table2[[#This Row],[TOTAL]]</f>
        <v>0</v>
      </c>
      <c r="AC247" s="2">
        <f>SUM(Table24[[#This Row],[Abstract]:[Title]])</f>
        <v>1</v>
      </c>
    </row>
    <row r="248" spans="1:29" x14ac:dyDescent="0.2">
      <c r="A248" t="s">
        <v>749</v>
      </c>
      <c r="B248">
        <v>0</v>
      </c>
      <c r="C248">
        <v>0</v>
      </c>
      <c r="D248">
        <v>0</v>
      </c>
      <c r="E248">
        <v>0</v>
      </c>
      <c r="F248">
        <v>0</v>
      </c>
      <c r="G248">
        <v>0</v>
      </c>
      <c r="H248">
        <v>0</v>
      </c>
      <c r="I248">
        <v>0</v>
      </c>
      <c r="J248">
        <v>1</v>
      </c>
      <c r="K248">
        <v>0</v>
      </c>
      <c r="L248">
        <v>0</v>
      </c>
      <c r="M248">
        <v>0</v>
      </c>
      <c r="N248" s="2">
        <f>SUM(Table2[[#This Row],[Abstract]:[Title]])</f>
        <v>1</v>
      </c>
      <c r="P248" t="s">
        <v>749</v>
      </c>
      <c r="Q248">
        <f>Table2[[#This Row],[Abstract]]/Table2[[#This Row],[TOTAL]]</f>
        <v>0</v>
      </c>
      <c r="R248">
        <f>Table2[[#This Row],[Acknowledgments]]/Table2[[#This Row],[TOTAL]]</f>
        <v>0</v>
      </c>
      <c r="S248">
        <f>Table2[[#This Row],[Article]]/Table2[[#This Row],[TOTAL]]</f>
        <v>0</v>
      </c>
      <c r="T248">
        <f>Table2[[#This Row],[Case study]]/Table2[[#This Row],[TOTAL]]</f>
        <v>0</v>
      </c>
      <c r="U248">
        <f>Table2[[#This Row],[Conclusion]]/Table2[[#This Row],[TOTAL]]</f>
        <v>0</v>
      </c>
      <c r="V248">
        <f>Table2[[#This Row],[Discussion]]/Table2[[#This Row],[TOTAL]]</f>
        <v>0</v>
      </c>
      <c r="W248">
        <f>Table2[[#This Row],[Figure]]/Table2[[#This Row],[TOTAL]]</f>
        <v>0</v>
      </c>
      <c r="X248">
        <f>Table2[[#This Row],[Introduction]]/Table2[[#This Row],[TOTAL]]</f>
        <v>0</v>
      </c>
      <c r="Y248">
        <f>Table2[[#This Row],[Methods]]/Table2[[#This Row],[TOTAL]]</f>
        <v>1</v>
      </c>
      <c r="Z248">
        <f>Table2[[#This Row],[Results]]/Table2[[#This Row],[TOTAL]]</f>
        <v>0</v>
      </c>
      <c r="AA248">
        <f>Table2[[#This Row],[Supplementary material]]/Table2[[#This Row],[TOTAL]]</f>
        <v>0</v>
      </c>
      <c r="AB248">
        <f>Table2[[#This Row],[Title]]/Table2[[#This Row],[TOTAL]]</f>
        <v>0</v>
      </c>
      <c r="AC248" s="2">
        <f>SUM(Table24[[#This Row],[Abstract]:[Title]])</f>
        <v>1</v>
      </c>
    </row>
    <row r="249" spans="1:29" x14ac:dyDescent="0.2">
      <c r="A249" t="s">
        <v>3124</v>
      </c>
      <c r="B249">
        <v>0</v>
      </c>
      <c r="C249">
        <v>0</v>
      </c>
      <c r="D249">
        <v>0</v>
      </c>
      <c r="E249">
        <v>0</v>
      </c>
      <c r="F249">
        <v>0</v>
      </c>
      <c r="G249">
        <v>0</v>
      </c>
      <c r="H249">
        <v>0</v>
      </c>
      <c r="I249">
        <v>0</v>
      </c>
      <c r="J249">
        <v>1</v>
      </c>
      <c r="K249">
        <v>0</v>
      </c>
      <c r="L249">
        <v>0</v>
      </c>
      <c r="M249">
        <v>0</v>
      </c>
      <c r="N249" s="2">
        <f>SUM(Table2[[#This Row],[Abstract]:[Title]])</f>
        <v>1</v>
      </c>
      <c r="P249" t="s">
        <v>3124</v>
      </c>
      <c r="Q249">
        <f>Table2[[#This Row],[Abstract]]/Table2[[#This Row],[TOTAL]]</f>
        <v>0</v>
      </c>
      <c r="R249">
        <f>Table2[[#This Row],[Acknowledgments]]/Table2[[#This Row],[TOTAL]]</f>
        <v>0</v>
      </c>
      <c r="S249">
        <f>Table2[[#This Row],[Article]]/Table2[[#This Row],[TOTAL]]</f>
        <v>0</v>
      </c>
      <c r="T249">
        <f>Table2[[#This Row],[Case study]]/Table2[[#This Row],[TOTAL]]</f>
        <v>0</v>
      </c>
      <c r="U249">
        <f>Table2[[#This Row],[Conclusion]]/Table2[[#This Row],[TOTAL]]</f>
        <v>0</v>
      </c>
      <c r="V249">
        <f>Table2[[#This Row],[Discussion]]/Table2[[#This Row],[TOTAL]]</f>
        <v>0</v>
      </c>
      <c r="W249">
        <f>Table2[[#This Row],[Figure]]/Table2[[#This Row],[TOTAL]]</f>
        <v>0</v>
      </c>
      <c r="X249">
        <f>Table2[[#This Row],[Introduction]]/Table2[[#This Row],[TOTAL]]</f>
        <v>0</v>
      </c>
      <c r="Y249">
        <f>Table2[[#This Row],[Methods]]/Table2[[#This Row],[TOTAL]]</f>
        <v>1</v>
      </c>
      <c r="Z249">
        <f>Table2[[#This Row],[Results]]/Table2[[#This Row],[TOTAL]]</f>
        <v>0</v>
      </c>
      <c r="AA249">
        <f>Table2[[#This Row],[Supplementary material]]/Table2[[#This Row],[TOTAL]]</f>
        <v>0</v>
      </c>
      <c r="AB249">
        <f>Table2[[#This Row],[Title]]/Table2[[#This Row],[TOTAL]]</f>
        <v>0</v>
      </c>
      <c r="AC249" s="2">
        <f>SUM(Table24[[#This Row],[Abstract]:[Title]])</f>
        <v>1</v>
      </c>
    </row>
    <row r="250" spans="1:29" x14ac:dyDescent="0.2">
      <c r="A250" t="s">
        <v>1969</v>
      </c>
      <c r="B250">
        <v>0</v>
      </c>
      <c r="C250">
        <v>0</v>
      </c>
      <c r="D250">
        <v>0</v>
      </c>
      <c r="E250">
        <v>0</v>
      </c>
      <c r="F250">
        <v>0</v>
      </c>
      <c r="G250">
        <v>0</v>
      </c>
      <c r="H250">
        <v>0</v>
      </c>
      <c r="I250">
        <v>8</v>
      </c>
      <c r="J250">
        <v>1</v>
      </c>
      <c r="K250">
        <v>0</v>
      </c>
      <c r="L250">
        <v>0</v>
      </c>
      <c r="M250">
        <v>0</v>
      </c>
      <c r="N250" s="2">
        <f>SUM(Table2[[#This Row],[Abstract]:[Title]])</f>
        <v>9</v>
      </c>
      <c r="P250" t="s">
        <v>1969</v>
      </c>
      <c r="Q250">
        <f>Table2[[#This Row],[Abstract]]/Table2[[#This Row],[TOTAL]]</f>
        <v>0</v>
      </c>
      <c r="R250">
        <f>Table2[[#This Row],[Acknowledgments]]/Table2[[#This Row],[TOTAL]]</f>
        <v>0</v>
      </c>
      <c r="S250">
        <f>Table2[[#This Row],[Article]]/Table2[[#This Row],[TOTAL]]</f>
        <v>0</v>
      </c>
      <c r="T250">
        <f>Table2[[#This Row],[Case study]]/Table2[[#This Row],[TOTAL]]</f>
        <v>0</v>
      </c>
      <c r="U250">
        <f>Table2[[#This Row],[Conclusion]]/Table2[[#This Row],[TOTAL]]</f>
        <v>0</v>
      </c>
      <c r="V250">
        <f>Table2[[#This Row],[Discussion]]/Table2[[#This Row],[TOTAL]]</f>
        <v>0</v>
      </c>
      <c r="W250">
        <f>Table2[[#This Row],[Figure]]/Table2[[#This Row],[TOTAL]]</f>
        <v>0</v>
      </c>
      <c r="X250">
        <f>Table2[[#This Row],[Introduction]]/Table2[[#This Row],[TOTAL]]</f>
        <v>0.88888888888888884</v>
      </c>
      <c r="Y250">
        <f>Table2[[#This Row],[Methods]]/Table2[[#This Row],[TOTAL]]</f>
        <v>0.1111111111111111</v>
      </c>
      <c r="Z250">
        <f>Table2[[#This Row],[Results]]/Table2[[#This Row],[TOTAL]]</f>
        <v>0</v>
      </c>
      <c r="AA250">
        <f>Table2[[#This Row],[Supplementary material]]/Table2[[#This Row],[TOTAL]]</f>
        <v>0</v>
      </c>
      <c r="AB250">
        <f>Table2[[#This Row],[Title]]/Table2[[#This Row],[TOTAL]]</f>
        <v>0</v>
      </c>
      <c r="AC250" s="2">
        <f>SUM(Table24[[#This Row],[Abstract]:[Title]])</f>
        <v>1</v>
      </c>
    </row>
    <row r="251" spans="1:29" x14ac:dyDescent="0.2">
      <c r="A251" t="s">
        <v>128</v>
      </c>
      <c r="B251">
        <v>0</v>
      </c>
      <c r="C251">
        <v>0</v>
      </c>
      <c r="D251">
        <v>0</v>
      </c>
      <c r="E251">
        <v>0</v>
      </c>
      <c r="F251">
        <v>0</v>
      </c>
      <c r="G251">
        <v>0</v>
      </c>
      <c r="H251">
        <v>0</v>
      </c>
      <c r="I251">
        <v>0</v>
      </c>
      <c r="J251">
        <v>1</v>
      </c>
      <c r="K251">
        <v>0</v>
      </c>
      <c r="L251">
        <v>0</v>
      </c>
      <c r="M251">
        <v>0</v>
      </c>
      <c r="N251" s="2">
        <f>SUM(Table2[[#This Row],[Abstract]:[Title]])</f>
        <v>1</v>
      </c>
      <c r="P251" t="s">
        <v>128</v>
      </c>
      <c r="Q251">
        <f>Table2[[#This Row],[Abstract]]/Table2[[#This Row],[TOTAL]]</f>
        <v>0</v>
      </c>
      <c r="R251">
        <f>Table2[[#This Row],[Acknowledgments]]/Table2[[#This Row],[TOTAL]]</f>
        <v>0</v>
      </c>
      <c r="S251">
        <f>Table2[[#This Row],[Article]]/Table2[[#This Row],[TOTAL]]</f>
        <v>0</v>
      </c>
      <c r="T251">
        <f>Table2[[#This Row],[Case study]]/Table2[[#This Row],[TOTAL]]</f>
        <v>0</v>
      </c>
      <c r="U251">
        <f>Table2[[#This Row],[Conclusion]]/Table2[[#This Row],[TOTAL]]</f>
        <v>0</v>
      </c>
      <c r="V251">
        <f>Table2[[#This Row],[Discussion]]/Table2[[#This Row],[TOTAL]]</f>
        <v>0</v>
      </c>
      <c r="W251">
        <f>Table2[[#This Row],[Figure]]/Table2[[#This Row],[TOTAL]]</f>
        <v>0</v>
      </c>
      <c r="X251">
        <f>Table2[[#This Row],[Introduction]]/Table2[[#This Row],[TOTAL]]</f>
        <v>0</v>
      </c>
      <c r="Y251">
        <f>Table2[[#This Row],[Methods]]/Table2[[#This Row],[TOTAL]]</f>
        <v>1</v>
      </c>
      <c r="Z251">
        <f>Table2[[#This Row],[Results]]/Table2[[#This Row],[TOTAL]]</f>
        <v>0</v>
      </c>
      <c r="AA251">
        <f>Table2[[#This Row],[Supplementary material]]/Table2[[#This Row],[TOTAL]]</f>
        <v>0</v>
      </c>
      <c r="AB251">
        <f>Table2[[#This Row],[Title]]/Table2[[#This Row],[TOTAL]]</f>
        <v>0</v>
      </c>
      <c r="AC251" s="2">
        <f>SUM(Table24[[#This Row],[Abstract]:[Title]])</f>
        <v>1</v>
      </c>
    </row>
    <row r="252" spans="1:29" x14ac:dyDescent="0.2">
      <c r="A252" t="s">
        <v>5086</v>
      </c>
      <c r="B252">
        <v>0</v>
      </c>
      <c r="C252">
        <v>0</v>
      </c>
      <c r="D252">
        <v>0</v>
      </c>
      <c r="E252">
        <v>0</v>
      </c>
      <c r="F252">
        <v>0</v>
      </c>
      <c r="G252">
        <v>0</v>
      </c>
      <c r="H252">
        <v>0</v>
      </c>
      <c r="I252">
        <v>0</v>
      </c>
      <c r="J252">
        <v>1</v>
      </c>
      <c r="K252">
        <v>0</v>
      </c>
      <c r="L252">
        <v>0</v>
      </c>
      <c r="M252">
        <v>0</v>
      </c>
      <c r="N252" s="2">
        <f>SUM(Table2[[#This Row],[Abstract]:[Title]])</f>
        <v>1</v>
      </c>
      <c r="P252" t="s">
        <v>5086</v>
      </c>
      <c r="Q252">
        <f>Table2[[#This Row],[Abstract]]/Table2[[#This Row],[TOTAL]]</f>
        <v>0</v>
      </c>
      <c r="R252">
        <f>Table2[[#This Row],[Acknowledgments]]/Table2[[#This Row],[TOTAL]]</f>
        <v>0</v>
      </c>
      <c r="S252">
        <f>Table2[[#This Row],[Article]]/Table2[[#This Row],[TOTAL]]</f>
        <v>0</v>
      </c>
      <c r="T252">
        <f>Table2[[#This Row],[Case study]]/Table2[[#This Row],[TOTAL]]</f>
        <v>0</v>
      </c>
      <c r="U252">
        <f>Table2[[#This Row],[Conclusion]]/Table2[[#This Row],[TOTAL]]</f>
        <v>0</v>
      </c>
      <c r="V252">
        <f>Table2[[#This Row],[Discussion]]/Table2[[#This Row],[TOTAL]]</f>
        <v>0</v>
      </c>
      <c r="W252">
        <f>Table2[[#This Row],[Figure]]/Table2[[#This Row],[TOTAL]]</f>
        <v>0</v>
      </c>
      <c r="X252">
        <f>Table2[[#This Row],[Introduction]]/Table2[[#This Row],[TOTAL]]</f>
        <v>0</v>
      </c>
      <c r="Y252">
        <f>Table2[[#This Row],[Methods]]/Table2[[#This Row],[TOTAL]]</f>
        <v>1</v>
      </c>
      <c r="Z252">
        <f>Table2[[#This Row],[Results]]/Table2[[#This Row],[TOTAL]]</f>
        <v>0</v>
      </c>
      <c r="AA252">
        <f>Table2[[#This Row],[Supplementary material]]/Table2[[#This Row],[TOTAL]]</f>
        <v>0</v>
      </c>
      <c r="AB252">
        <f>Table2[[#This Row],[Title]]/Table2[[#This Row],[TOTAL]]</f>
        <v>0</v>
      </c>
      <c r="AC252" s="2">
        <f>SUM(Table24[[#This Row],[Abstract]:[Title]])</f>
        <v>1</v>
      </c>
    </row>
    <row r="253" spans="1:29" x14ac:dyDescent="0.2">
      <c r="A253" t="s">
        <v>5411</v>
      </c>
      <c r="B253">
        <v>0</v>
      </c>
      <c r="C253">
        <v>0</v>
      </c>
      <c r="D253">
        <v>0</v>
      </c>
      <c r="E253">
        <v>0</v>
      </c>
      <c r="F253">
        <v>0</v>
      </c>
      <c r="G253">
        <v>0</v>
      </c>
      <c r="H253">
        <v>0</v>
      </c>
      <c r="I253">
        <v>0</v>
      </c>
      <c r="J253">
        <v>1</v>
      </c>
      <c r="K253">
        <v>0</v>
      </c>
      <c r="L253">
        <v>0</v>
      </c>
      <c r="M253">
        <v>0</v>
      </c>
      <c r="N253" s="2">
        <f>SUM(Table2[[#This Row],[Abstract]:[Title]])</f>
        <v>1</v>
      </c>
      <c r="P253" t="s">
        <v>5411</v>
      </c>
      <c r="Q253">
        <f>Table2[[#This Row],[Abstract]]/Table2[[#This Row],[TOTAL]]</f>
        <v>0</v>
      </c>
      <c r="R253">
        <f>Table2[[#This Row],[Acknowledgments]]/Table2[[#This Row],[TOTAL]]</f>
        <v>0</v>
      </c>
      <c r="S253">
        <f>Table2[[#This Row],[Article]]/Table2[[#This Row],[TOTAL]]</f>
        <v>0</v>
      </c>
      <c r="T253">
        <f>Table2[[#This Row],[Case study]]/Table2[[#This Row],[TOTAL]]</f>
        <v>0</v>
      </c>
      <c r="U253">
        <f>Table2[[#This Row],[Conclusion]]/Table2[[#This Row],[TOTAL]]</f>
        <v>0</v>
      </c>
      <c r="V253">
        <f>Table2[[#This Row],[Discussion]]/Table2[[#This Row],[TOTAL]]</f>
        <v>0</v>
      </c>
      <c r="W253">
        <f>Table2[[#This Row],[Figure]]/Table2[[#This Row],[TOTAL]]</f>
        <v>0</v>
      </c>
      <c r="X253">
        <f>Table2[[#This Row],[Introduction]]/Table2[[#This Row],[TOTAL]]</f>
        <v>0</v>
      </c>
      <c r="Y253">
        <f>Table2[[#This Row],[Methods]]/Table2[[#This Row],[TOTAL]]</f>
        <v>1</v>
      </c>
      <c r="Z253">
        <f>Table2[[#This Row],[Results]]/Table2[[#This Row],[TOTAL]]</f>
        <v>0</v>
      </c>
      <c r="AA253">
        <f>Table2[[#This Row],[Supplementary material]]/Table2[[#This Row],[TOTAL]]</f>
        <v>0</v>
      </c>
      <c r="AB253">
        <f>Table2[[#This Row],[Title]]/Table2[[#This Row],[TOTAL]]</f>
        <v>0</v>
      </c>
      <c r="AC253" s="2">
        <f>SUM(Table24[[#This Row],[Abstract]:[Title]])</f>
        <v>1</v>
      </c>
    </row>
    <row r="254" spans="1:29" x14ac:dyDescent="0.2">
      <c r="A254" t="s">
        <v>1894</v>
      </c>
      <c r="B254">
        <v>0</v>
      </c>
      <c r="C254">
        <v>0</v>
      </c>
      <c r="D254">
        <v>0</v>
      </c>
      <c r="E254">
        <v>0</v>
      </c>
      <c r="F254">
        <v>0</v>
      </c>
      <c r="G254">
        <v>0</v>
      </c>
      <c r="H254">
        <v>0</v>
      </c>
      <c r="I254">
        <v>0</v>
      </c>
      <c r="J254">
        <v>1</v>
      </c>
      <c r="K254">
        <v>0</v>
      </c>
      <c r="L254">
        <v>0</v>
      </c>
      <c r="M254">
        <v>0</v>
      </c>
      <c r="N254" s="2">
        <f>SUM(Table2[[#This Row],[Abstract]:[Title]])</f>
        <v>1</v>
      </c>
      <c r="P254" t="s">
        <v>1894</v>
      </c>
      <c r="Q254">
        <f>Table2[[#This Row],[Abstract]]/Table2[[#This Row],[TOTAL]]</f>
        <v>0</v>
      </c>
      <c r="R254">
        <f>Table2[[#This Row],[Acknowledgments]]/Table2[[#This Row],[TOTAL]]</f>
        <v>0</v>
      </c>
      <c r="S254">
        <f>Table2[[#This Row],[Article]]/Table2[[#This Row],[TOTAL]]</f>
        <v>0</v>
      </c>
      <c r="T254">
        <f>Table2[[#This Row],[Case study]]/Table2[[#This Row],[TOTAL]]</f>
        <v>0</v>
      </c>
      <c r="U254">
        <f>Table2[[#This Row],[Conclusion]]/Table2[[#This Row],[TOTAL]]</f>
        <v>0</v>
      </c>
      <c r="V254">
        <f>Table2[[#This Row],[Discussion]]/Table2[[#This Row],[TOTAL]]</f>
        <v>0</v>
      </c>
      <c r="W254">
        <f>Table2[[#This Row],[Figure]]/Table2[[#This Row],[TOTAL]]</f>
        <v>0</v>
      </c>
      <c r="X254">
        <f>Table2[[#This Row],[Introduction]]/Table2[[#This Row],[TOTAL]]</f>
        <v>0</v>
      </c>
      <c r="Y254">
        <f>Table2[[#This Row],[Methods]]/Table2[[#This Row],[TOTAL]]</f>
        <v>1</v>
      </c>
      <c r="Z254">
        <f>Table2[[#This Row],[Results]]/Table2[[#This Row],[TOTAL]]</f>
        <v>0</v>
      </c>
      <c r="AA254">
        <f>Table2[[#This Row],[Supplementary material]]/Table2[[#This Row],[TOTAL]]</f>
        <v>0</v>
      </c>
      <c r="AB254">
        <f>Table2[[#This Row],[Title]]/Table2[[#This Row],[TOTAL]]</f>
        <v>0</v>
      </c>
      <c r="AC254" s="2">
        <f>SUM(Table24[[#This Row],[Abstract]:[Title]])</f>
        <v>1</v>
      </c>
    </row>
    <row r="255" spans="1:29" x14ac:dyDescent="0.2">
      <c r="A255" t="s">
        <v>1852</v>
      </c>
      <c r="B255">
        <v>0</v>
      </c>
      <c r="C255">
        <v>0</v>
      </c>
      <c r="D255">
        <v>0</v>
      </c>
      <c r="E255">
        <v>0</v>
      </c>
      <c r="F255">
        <v>0</v>
      </c>
      <c r="G255">
        <v>0</v>
      </c>
      <c r="H255">
        <v>0</v>
      </c>
      <c r="I255">
        <v>0</v>
      </c>
      <c r="J255">
        <v>0</v>
      </c>
      <c r="K255">
        <v>1</v>
      </c>
      <c r="L255">
        <v>0</v>
      </c>
      <c r="M255">
        <v>0</v>
      </c>
      <c r="N255" s="2">
        <f>SUM(Table2[[#This Row],[Abstract]:[Title]])</f>
        <v>1</v>
      </c>
      <c r="P255" t="s">
        <v>1852</v>
      </c>
      <c r="Q255">
        <f>Table2[[#This Row],[Abstract]]/Table2[[#This Row],[TOTAL]]</f>
        <v>0</v>
      </c>
      <c r="R255">
        <f>Table2[[#This Row],[Acknowledgments]]/Table2[[#This Row],[TOTAL]]</f>
        <v>0</v>
      </c>
      <c r="S255">
        <f>Table2[[#This Row],[Article]]/Table2[[#This Row],[TOTAL]]</f>
        <v>0</v>
      </c>
      <c r="T255">
        <f>Table2[[#This Row],[Case study]]/Table2[[#This Row],[TOTAL]]</f>
        <v>0</v>
      </c>
      <c r="U255">
        <f>Table2[[#This Row],[Conclusion]]/Table2[[#This Row],[TOTAL]]</f>
        <v>0</v>
      </c>
      <c r="V255">
        <f>Table2[[#This Row],[Discussion]]/Table2[[#This Row],[TOTAL]]</f>
        <v>0</v>
      </c>
      <c r="W255">
        <f>Table2[[#This Row],[Figure]]/Table2[[#This Row],[TOTAL]]</f>
        <v>0</v>
      </c>
      <c r="X255">
        <f>Table2[[#This Row],[Introduction]]/Table2[[#This Row],[TOTAL]]</f>
        <v>0</v>
      </c>
      <c r="Y255">
        <f>Table2[[#This Row],[Methods]]/Table2[[#This Row],[TOTAL]]</f>
        <v>0</v>
      </c>
      <c r="Z255">
        <f>Table2[[#This Row],[Results]]/Table2[[#This Row],[TOTAL]]</f>
        <v>1</v>
      </c>
      <c r="AA255">
        <f>Table2[[#This Row],[Supplementary material]]/Table2[[#This Row],[TOTAL]]</f>
        <v>0</v>
      </c>
      <c r="AB255">
        <f>Table2[[#This Row],[Title]]/Table2[[#This Row],[TOTAL]]</f>
        <v>0</v>
      </c>
      <c r="AC255" s="2">
        <f>SUM(Table24[[#This Row],[Abstract]:[Title]])</f>
        <v>1</v>
      </c>
    </row>
    <row r="256" spans="1:29" x14ac:dyDescent="0.2">
      <c r="A256" t="s">
        <v>5271</v>
      </c>
      <c r="B256">
        <v>0</v>
      </c>
      <c r="C256">
        <v>0</v>
      </c>
      <c r="D256">
        <v>1</v>
      </c>
      <c r="E256">
        <v>0</v>
      </c>
      <c r="F256">
        <v>0</v>
      </c>
      <c r="G256">
        <v>0</v>
      </c>
      <c r="H256">
        <v>0</v>
      </c>
      <c r="I256">
        <v>0</v>
      </c>
      <c r="J256">
        <v>0</v>
      </c>
      <c r="K256">
        <v>0</v>
      </c>
      <c r="L256">
        <v>0</v>
      </c>
      <c r="M256">
        <v>0</v>
      </c>
      <c r="N256" s="2">
        <f>SUM(Table2[[#This Row],[Abstract]:[Title]])</f>
        <v>1</v>
      </c>
      <c r="P256" t="s">
        <v>5271</v>
      </c>
      <c r="Q256">
        <f>Table2[[#This Row],[Abstract]]/Table2[[#This Row],[TOTAL]]</f>
        <v>0</v>
      </c>
      <c r="R256">
        <f>Table2[[#This Row],[Acknowledgments]]/Table2[[#This Row],[TOTAL]]</f>
        <v>0</v>
      </c>
      <c r="S256">
        <f>Table2[[#This Row],[Article]]/Table2[[#This Row],[TOTAL]]</f>
        <v>1</v>
      </c>
      <c r="T256">
        <f>Table2[[#This Row],[Case study]]/Table2[[#This Row],[TOTAL]]</f>
        <v>0</v>
      </c>
      <c r="U256">
        <f>Table2[[#This Row],[Conclusion]]/Table2[[#This Row],[TOTAL]]</f>
        <v>0</v>
      </c>
      <c r="V256">
        <f>Table2[[#This Row],[Discussion]]/Table2[[#This Row],[TOTAL]]</f>
        <v>0</v>
      </c>
      <c r="W256">
        <f>Table2[[#This Row],[Figure]]/Table2[[#This Row],[TOTAL]]</f>
        <v>0</v>
      </c>
      <c r="X256">
        <f>Table2[[#This Row],[Introduction]]/Table2[[#This Row],[TOTAL]]</f>
        <v>0</v>
      </c>
      <c r="Y256">
        <f>Table2[[#This Row],[Methods]]/Table2[[#This Row],[TOTAL]]</f>
        <v>0</v>
      </c>
      <c r="Z256">
        <f>Table2[[#This Row],[Results]]/Table2[[#This Row],[TOTAL]]</f>
        <v>0</v>
      </c>
      <c r="AA256">
        <f>Table2[[#This Row],[Supplementary material]]/Table2[[#This Row],[TOTAL]]</f>
        <v>0</v>
      </c>
      <c r="AB256">
        <f>Table2[[#This Row],[Title]]/Table2[[#This Row],[TOTAL]]</f>
        <v>0</v>
      </c>
      <c r="AC256" s="2">
        <f>SUM(Table24[[#This Row],[Abstract]:[Title]])</f>
        <v>1</v>
      </c>
    </row>
    <row r="257" spans="1:29" x14ac:dyDescent="0.2">
      <c r="A257" t="s">
        <v>3806</v>
      </c>
      <c r="B257">
        <v>0</v>
      </c>
      <c r="C257">
        <v>0</v>
      </c>
      <c r="D257">
        <v>0</v>
      </c>
      <c r="E257">
        <v>0</v>
      </c>
      <c r="F257">
        <v>0</v>
      </c>
      <c r="G257">
        <v>0</v>
      </c>
      <c r="H257">
        <v>0</v>
      </c>
      <c r="I257">
        <v>0</v>
      </c>
      <c r="J257">
        <v>2</v>
      </c>
      <c r="K257">
        <v>6</v>
      </c>
      <c r="L257">
        <v>0</v>
      </c>
      <c r="M257">
        <v>0</v>
      </c>
      <c r="N257" s="2">
        <f>SUM(Table2[[#This Row],[Abstract]:[Title]])</f>
        <v>8</v>
      </c>
      <c r="P257" t="s">
        <v>3806</v>
      </c>
      <c r="Q257">
        <f>Table2[[#This Row],[Abstract]]/Table2[[#This Row],[TOTAL]]</f>
        <v>0</v>
      </c>
      <c r="R257">
        <f>Table2[[#This Row],[Acknowledgments]]/Table2[[#This Row],[TOTAL]]</f>
        <v>0</v>
      </c>
      <c r="S257">
        <f>Table2[[#This Row],[Article]]/Table2[[#This Row],[TOTAL]]</f>
        <v>0</v>
      </c>
      <c r="T257">
        <f>Table2[[#This Row],[Case study]]/Table2[[#This Row],[TOTAL]]</f>
        <v>0</v>
      </c>
      <c r="U257">
        <f>Table2[[#This Row],[Conclusion]]/Table2[[#This Row],[TOTAL]]</f>
        <v>0</v>
      </c>
      <c r="V257">
        <f>Table2[[#This Row],[Discussion]]/Table2[[#This Row],[TOTAL]]</f>
        <v>0</v>
      </c>
      <c r="W257">
        <f>Table2[[#This Row],[Figure]]/Table2[[#This Row],[TOTAL]]</f>
        <v>0</v>
      </c>
      <c r="X257">
        <f>Table2[[#This Row],[Introduction]]/Table2[[#This Row],[TOTAL]]</f>
        <v>0</v>
      </c>
      <c r="Y257">
        <f>Table2[[#This Row],[Methods]]/Table2[[#This Row],[TOTAL]]</f>
        <v>0.25</v>
      </c>
      <c r="Z257">
        <f>Table2[[#This Row],[Results]]/Table2[[#This Row],[TOTAL]]</f>
        <v>0.75</v>
      </c>
      <c r="AA257">
        <f>Table2[[#This Row],[Supplementary material]]/Table2[[#This Row],[TOTAL]]</f>
        <v>0</v>
      </c>
      <c r="AB257">
        <f>Table2[[#This Row],[Title]]/Table2[[#This Row],[TOTAL]]</f>
        <v>0</v>
      </c>
      <c r="AC257" s="2">
        <f>SUM(Table24[[#This Row],[Abstract]:[Title]])</f>
        <v>1</v>
      </c>
    </row>
    <row r="258" spans="1:29" x14ac:dyDescent="0.2">
      <c r="A258" t="s">
        <v>1878</v>
      </c>
      <c r="B258">
        <v>0</v>
      </c>
      <c r="C258">
        <v>0</v>
      </c>
      <c r="D258">
        <v>0</v>
      </c>
      <c r="E258">
        <v>0</v>
      </c>
      <c r="F258">
        <v>0</v>
      </c>
      <c r="G258">
        <v>0</v>
      </c>
      <c r="H258">
        <v>0</v>
      </c>
      <c r="I258">
        <v>0</v>
      </c>
      <c r="J258">
        <v>2</v>
      </c>
      <c r="K258">
        <v>2</v>
      </c>
      <c r="L258">
        <v>0</v>
      </c>
      <c r="M258">
        <v>0</v>
      </c>
      <c r="N258" s="2">
        <f>SUM(Table2[[#This Row],[Abstract]:[Title]])</f>
        <v>4</v>
      </c>
      <c r="P258" t="s">
        <v>1878</v>
      </c>
      <c r="Q258">
        <f>Table2[[#This Row],[Abstract]]/Table2[[#This Row],[TOTAL]]</f>
        <v>0</v>
      </c>
      <c r="R258">
        <f>Table2[[#This Row],[Acknowledgments]]/Table2[[#This Row],[TOTAL]]</f>
        <v>0</v>
      </c>
      <c r="S258">
        <f>Table2[[#This Row],[Article]]/Table2[[#This Row],[TOTAL]]</f>
        <v>0</v>
      </c>
      <c r="T258">
        <f>Table2[[#This Row],[Case study]]/Table2[[#This Row],[TOTAL]]</f>
        <v>0</v>
      </c>
      <c r="U258">
        <f>Table2[[#This Row],[Conclusion]]/Table2[[#This Row],[TOTAL]]</f>
        <v>0</v>
      </c>
      <c r="V258">
        <f>Table2[[#This Row],[Discussion]]/Table2[[#This Row],[TOTAL]]</f>
        <v>0</v>
      </c>
      <c r="W258">
        <f>Table2[[#This Row],[Figure]]/Table2[[#This Row],[TOTAL]]</f>
        <v>0</v>
      </c>
      <c r="X258">
        <f>Table2[[#This Row],[Introduction]]/Table2[[#This Row],[TOTAL]]</f>
        <v>0</v>
      </c>
      <c r="Y258">
        <f>Table2[[#This Row],[Methods]]/Table2[[#This Row],[TOTAL]]</f>
        <v>0.5</v>
      </c>
      <c r="Z258">
        <f>Table2[[#This Row],[Results]]/Table2[[#This Row],[TOTAL]]</f>
        <v>0.5</v>
      </c>
      <c r="AA258">
        <f>Table2[[#This Row],[Supplementary material]]/Table2[[#This Row],[TOTAL]]</f>
        <v>0</v>
      </c>
      <c r="AB258">
        <f>Table2[[#This Row],[Title]]/Table2[[#This Row],[TOTAL]]</f>
        <v>0</v>
      </c>
      <c r="AC258" s="2">
        <f>SUM(Table24[[#This Row],[Abstract]:[Title]])</f>
        <v>1</v>
      </c>
    </row>
    <row r="259" spans="1:29" x14ac:dyDescent="0.2">
      <c r="A259" t="s">
        <v>6171</v>
      </c>
      <c r="B259">
        <v>0</v>
      </c>
      <c r="C259">
        <v>0</v>
      </c>
      <c r="D259">
        <v>0</v>
      </c>
      <c r="E259">
        <v>0</v>
      </c>
      <c r="F259">
        <v>0</v>
      </c>
      <c r="G259">
        <v>0</v>
      </c>
      <c r="H259">
        <v>1</v>
      </c>
      <c r="I259">
        <v>0</v>
      </c>
      <c r="J259">
        <v>0</v>
      </c>
      <c r="K259">
        <v>0</v>
      </c>
      <c r="L259">
        <v>0</v>
      </c>
      <c r="M259">
        <v>0</v>
      </c>
      <c r="N259" s="2">
        <f>SUM(Table2[[#This Row],[Abstract]:[Title]])</f>
        <v>1</v>
      </c>
      <c r="P259" t="s">
        <v>6171</v>
      </c>
      <c r="Q259">
        <f>Table2[[#This Row],[Abstract]]/Table2[[#This Row],[TOTAL]]</f>
        <v>0</v>
      </c>
      <c r="R259">
        <f>Table2[[#This Row],[Acknowledgments]]/Table2[[#This Row],[TOTAL]]</f>
        <v>0</v>
      </c>
      <c r="S259">
        <f>Table2[[#This Row],[Article]]/Table2[[#This Row],[TOTAL]]</f>
        <v>0</v>
      </c>
      <c r="T259">
        <f>Table2[[#This Row],[Case study]]/Table2[[#This Row],[TOTAL]]</f>
        <v>0</v>
      </c>
      <c r="U259">
        <f>Table2[[#This Row],[Conclusion]]/Table2[[#This Row],[TOTAL]]</f>
        <v>0</v>
      </c>
      <c r="V259">
        <f>Table2[[#This Row],[Discussion]]/Table2[[#This Row],[TOTAL]]</f>
        <v>0</v>
      </c>
      <c r="W259">
        <f>Table2[[#This Row],[Figure]]/Table2[[#This Row],[TOTAL]]</f>
        <v>1</v>
      </c>
      <c r="X259">
        <f>Table2[[#This Row],[Introduction]]/Table2[[#This Row],[TOTAL]]</f>
        <v>0</v>
      </c>
      <c r="Y259">
        <f>Table2[[#This Row],[Methods]]/Table2[[#This Row],[TOTAL]]</f>
        <v>0</v>
      </c>
      <c r="Z259">
        <f>Table2[[#This Row],[Results]]/Table2[[#This Row],[TOTAL]]</f>
        <v>0</v>
      </c>
      <c r="AA259">
        <f>Table2[[#This Row],[Supplementary material]]/Table2[[#This Row],[TOTAL]]</f>
        <v>0</v>
      </c>
      <c r="AB259">
        <f>Table2[[#This Row],[Title]]/Table2[[#This Row],[TOTAL]]</f>
        <v>0</v>
      </c>
      <c r="AC259" s="2">
        <f>SUM(Table24[[#This Row],[Abstract]:[Title]])</f>
        <v>1</v>
      </c>
    </row>
    <row r="260" spans="1:29" x14ac:dyDescent="0.2">
      <c r="A260" t="s">
        <v>5898</v>
      </c>
      <c r="B260">
        <v>0</v>
      </c>
      <c r="C260">
        <v>0</v>
      </c>
      <c r="D260">
        <v>0</v>
      </c>
      <c r="E260">
        <v>0</v>
      </c>
      <c r="F260">
        <v>0</v>
      </c>
      <c r="G260">
        <v>0</v>
      </c>
      <c r="H260">
        <v>0</v>
      </c>
      <c r="I260">
        <v>0</v>
      </c>
      <c r="J260">
        <v>0</v>
      </c>
      <c r="K260">
        <v>2</v>
      </c>
      <c r="L260">
        <v>0</v>
      </c>
      <c r="M260">
        <v>0</v>
      </c>
      <c r="N260" s="2">
        <f>SUM(Table2[[#This Row],[Abstract]:[Title]])</f>
        <v>2</v>
      </c>
      <c r="P260" t="s">
        <v>5898</v>
      </c>
      <c r="Q260">
        <f>Table2[[#This Row],[Abstract]]/Table2[[#This Row],[TOTAL]]</f>
        <v>0</v>
      </c>
      <c r="R260">
        <f>Table2[[#This Row],[Acknowledgments]]/Table2[[#This Row],[TOTAL]]</f>
        <v>0</v>
      </c>
      <c r="S260">
        <f>Table2[[#This Row],[Article]]/Table2[[#This Row],[TOTAL]]</f>
        <v>0</v>
      </c>
      <c r="T260">
        <f>Table2[[#This Row],[Case study]]/Table2[[#This Row],[TOTAL]]</f>
        <v>0</v>
      </c>
      <c r="U260">
        <f>Table2[[#This Row],[Conclusion]]/Table2[[#This Row],[TOTAL]]</f>
        <v>0</v>
      </c>
      <c r="V260">
        <f>Table2[[#This Row],[Discussion]]/Table2[[#This Row],[TOTAL]]</f>
        <v>0</v>
      </c>
      <c r="W260">
        <f>Table2[[#This Row],[Figure]]/Table2[[#This Row],[TOTAL]]</f>
        <v>0</v>
      </c>
      <c r="X260">
        <f>Table2[[#This Row],[Introduction]]/Table2[[#This Row],[TOTAL]]</f>
        <v>0</v>
      </c>
      <c r="Y260">
        <f>Table2[[#This Row],[Methods]]/Table2[[#This Row],[TOTAL]]</f>
        <v>0</v>
      </c>
      <c r="Z260">
        <f>Table2[[#This Row],[Results]]/Table2[[#This Row],[TOTAL]]</f>
        <v>1</v>
      </c>
      <c r="AA260">
        <f>Table2[[#This Row],[Supplementary material]]/Table2[[#This Row],[TOTAL]]</f>
        <v>0</v>
      </c>
      <c r="AB260">
        <f>Table2[[#This Row],[Title]]/Table2[[#This Row],[TOTAL]]</f>
        <v>0</v>
      </c>
      <c r="AC260" s="2">
        <f>SUM(Table24[[#This Row],[Abstract]:[Title]])</f>
        <v>1</v>
      </c>
    </row>
    <row r="261" spans="1:29" x14ac:dyDescent="0.2">
      <c r="A261" t="s">
        <v>2982</v>
      </c>
      <c r="B261">
        <v>0</v>
      </c>
      <c r="C261">
        <v>0</v>
      </c>
      <c r="D261">
        <v>0</v>
      </c>
      <c r="E261">
        <v>0</v>
      </c>
      <c r="F261">
        <v>0</v>
      </c>
      <c r="G261">
        <v>0</v>
      </c>
      <c r="H261">
        <v>0</v>
      </c>
      <c r="I261">
        <v>0</v>
      </c>
      <c r="J261">
        <v>0</v>
      </c>
      <c r="K261">
        <v>2</v>
      </c>
      <c r="L261">
        <v>0</v>
      </c>
      <c r="M261">
        <v>0</v>
      </c>
      <c r="N261" s="2">
        <f>SUM(Table2[[#This Row],[Abstract]:[Title]])</f>
        <v>2</v>
      </c>
      <c r="P261" t="s">
        <v>2982</v>
      </c>
      <c r="Q261">
        <f>Table2[[#This Row],[Abstract]]/Table2[[#This Row],[TOTAL]]</f>
        <v>0</v>
      </c>
      <c r="R261">
        <f>Table2[[#This Row],[Acknowledgments]]/Table2[[#This Row],[TOTAL]]</f>
        <v>0</v>
      </c>
      <c r="S261">
        <f>Table2[[#This Row],[Article]]/Table2[[#This Row],[TOTAL]]</f>
        <v>0</v>
      </c>
      <c r="T261">
        <f>Table2[[#This Row],[Case study]]/Table2[[#This Row],[TOTAL]]</f>
        <v>0</v>
      </c>
      <c r="U261">
        <f>Table2[[#This Row],[Conclusion]]/Table2[[#This Row],[TOTAL]]</f>
        <v>0</v>
      </c>
      <c r="V261">
        <f>Table2[[#This Row],[Discussion]]/Table2[[#This Row],[TOTAL]]</f>
        <v>0</v>
      </c>
      <c r="W261">
        <f>Table2[[#This Row],[Figure]]/Table2[[#This Row],[TOTAL]]</f>
        <v>0</v>
      </c>
      <c r="X261">
        <f>Table2[[#This Row],[Introduction]]/Table2[[#This Row],[TOTAL]]</f>
        <v>0</v>
      </c>
      <c r="Y261">
        <f>Table2[[#This Row],[Methods]]/Table2[[#This Row],[TOTAL]]</f>
        <v>0</v>
      </c>
      <c r="Z261">
        <f>Table2[[#This Row],[Results]]/Table2[[#This Row],[TOTAL]]</f>
        <v>1</v>
      </c>
      <c r="AA261">
        <f>Table2[[#This Row],[Supplementary material]]/Table2[[#This Row],[TOTAL]]</f>
        <v>0</v>
      </c>
      <c r="AB261">
        <f>Table2[[#This Row],[Title]]/Table2[[#This Row],[TOTAL]]</f>
        <v>0</v>
      </c>
      <c r="AC261" s="2">
        <f>SUM(Table24[[#This Row],[Abstract]:[Title]])</f>
        <v>1</v>
      </c>
    </row>
    <row r="262" spans="1:29" x14ac:dyDescent="0.2">
      <c r="A262" t="s">
        <v>4565</v>
      </c>
      <c r="B262">
        <v>0</v>
      </c>
      <c r="C262">
        <v>0</v>
      </c>
      <c r="D262">
        <v>0</v>
      </c>
      <c r="E262">
        <v>0</v>
      </c>
      <c r="F262">
        <v>0</v>
      </c>
      <c r="G262">
        <v>0</v>
      </c>
      <c r="H262">
        <v>1</v>
      </c>
      <c r="I262">
        <v>0</v>
      </c>
      <c r="J262">
        <v>2</v>
      </c>
      <c r="K262">
        <v>0</v>
      </c>
      <c r="L262">
        <v>0</v>
      </c>
      <c r="M262">
        <v>0</v>
      </c>
      <c r="N262" s="2">
        <f>SUM(Table2[[#This Row],[Abstract]:[Title]])</f>
        <v>3</v>
      </c>
      <c r="P262" t="s">
        <v>4565</v>
      </c>
      <c r="Q262">
        <f>Table2[[#This Row],[Abstract]]/Table2[[#This Row],[TOTAL]]</f>
        <v>0</v>
      </c>
      <c r="R262">
        <f>Table2[[#This Row],[Acknowledgments]]/Table2[[#This Row],[TOTAL]]</f>
        <v>0</v>
      </c>
      <c r="S262">
        <f>Table2[[#This Row],[Article]]/Table2[[#This Row],[TOTAL]]</f>
        <v>0</v>
      </c>
      <c r="T262">
        <f>Table2[[#This Row],[Case study]]/Table2[[#This Row],[TOTAL]]</f>
        <v>0</v>
      </c>
      <c r="U262">
        <f>Table2[[#This Row],[Conclusion]]/Table2[[#This Row],[TOTAL]]</f>
        <v>0</v>
      </c>
      <c r="V262">
        <f>Table2[[#This Row],[Discussion]]/Table2[[#This Row],[TOTAL]]</f>
        <v>0</v>
      </c>
      <c r="W262">
        <f>Table2[[#This Row],[Figure]]/Table2[[#This Row],[TOTAL]]</f>
        <v>0.33333333333333331</v>
      </c>
      <c r="X262">
        <f>Table2[[#This Row],[Introduction]]/Table2[[#This Row],[TOTAL]]</f>
        <v>0</v>
      </c>
      <c r="Y262">
        <f>Table2[[#This Row],[Methods]]/Table2[[#This Row],[TOTAL]]</f>
        <v>0.66666666666666663</v>
      </c>
      <c r="Z262">
        <f>Table2[[#This Row],[Results]]/Table2[[#This Row],[TOTAL]]</f>
        <v>0</v>
      </c>
      <c r="AA262">
        <f>Table2[[#This Row],[Supplementary material]]/Table2[[#This Row],[TOTAL]]</f>
        <v>0</v>
      </c>
      <c r="AB262">
        <f>Table2[[#This Row],[Title]]/Table2[[#This Row],[TOTAL]]</f>
        <v>0</v>
      </c>
      <c r="AC262" s="2">
        <f>SUM(Table24[[#This Row],[Abstract]:[Title]])</f>
        <v>1</v>
      </c>
    </row>
    <row r="263" spans="1:29" x14ac:dyDescent="0.2">
      <c r="A263" t="s">
        <v>5406</v>
      </c>
      <c r="B263">
        <v>0</v>
      </c>
      <c r="C263">
        <v>0</v>
      </c>
      <c r="D263">
        <v>0</v>
      </c>
      <c r="E263">
        <v>0</v>
      </c>
      <c r="F263">
        <v>0</v>
      </c>
      <c r="G263">
        <v>0</v>
      </c>
      <c r="H263">
        <v>1</v>
      </c>
      <c r="I263">
        <v>0</v>
      </c>
      <c r="J263">
        <v>0</v>
      </c>
      <c r="K263">
        <v>0</v>
      </c>
      <c r="L263">
        <v>0</v>
      </c>
      <c r="M263">
        <v>0</v>
      </c>
      <c r="N263" s="2">
        <f>SUM(Table2[[#This Row],[Abstract]:[Title]])</f>
        <v>1</v>
      </c>
      <c r="P263" t="s">
        <v>5406</v>
      </c>
      <c r="Q263">
        <f>Table2[[#This Row],[Abstract]]/Table2[[#This Row],[TOTAL]]</f>
        <v>0</v>
      </c>
      <c r="R263">
        <f>Table2[[#This Row],[Acknowledgments]]/Table2[[#This Row],[TOTAL]]</f>
        <v>0</v>
      </c>
      <c r="S263">
        <f>Table2[[#This Row],[Article]]/Table2[[#This Row],[TOTAL]]</f>
        <v>0</v>
      </c>
      <c r="T263">
        <f>Table2[[#This Row],[Case study]]/Table2[[#This Row],[TOTAL]]</f>
        <v>0</v>
      </c>
      <c r="U263">
        <f>Table2[[#This Row],[Conclusion]]/Table2[[#This Row],[TOTAL]]</f>
        <v>0</v>
      </c>
      <c r="V263">
        <f>Table2[[#This Row],[Discussion]]/Table2[[#This Row],[TOTAL]]</f>
        <v>0</v>
      </c>
      <c r="W263">
        <f>Table2[[#This Row],[Figure]]/Table2[[#This Row],[TOTAL]]</f>
        <v>1</v>
      </c>
      <c r="X263">
        <f>Table2[[#This Row],[Introduction]]/Table2[[#This Row],[TOTAL]]</f>
        <v>0</v>
      </c>
      <c r="Y263">
        <f>Table2[[#This Row],[Methods]]/Table2[[#This Row],[TOTAL]]</f>
        <v>0</v>
      </c>
      <c r="Z263">
        <f>Table2[[#This Row],[Results]]/Table2[[#This Row],[TOTAL]]</f>
        <v>0</v>
      </c>
      <c r="AA263">
        <f>Table2[[#This Row],[Supplementary material]]/Table2[[#This Row],[TOTAL]]</f>
        <v>0</v>
      </c>
      <c r="AB263">
        <f>Table2[[#This Row],[Title]]/Table2[[#This Row],[TOTAL]]</f>
        <v>0</v>
      </c>
      <c r="AC263" s="2">
        <f>SUM(Table24[[#This Row],[Abstract]:[Title]])</f>
        <v>1</v>
      </c>
    </row>
    <row r="264" spans="1:29" x14ac:dyDescent="0.2">
      <c r="A264" t="s">
        <v>2292</v>
      </c>
      <c r="B264">
        <v>0</v>
      </c>
      <c r="C264">
        <v>0</v>
      </c>
      <c r="D264">
        <v>0</v>
      </c>
      <c r="E264">
        <v>0</v>
      </c>
      <c r="F264">
        <v>0</v>
      </c>
      <c r="G264">
        <v>0</v>
      </c>
      <c r="H264">
        <v>0</v>
      </c>
      <c r="I264">
        <v>0</v>
      </c>
      <c r="J264">
        <v>1</v>
      </c>
      <c r="K264">
        <v>0</v>
      </c>
      <c r="L264">
        <v>0</v>
      </c>
      <c r="M264">
        <v>0</v>
      </c>
      <c r="N264" s="2">
        <f>SUM(Table2[[#This Row],[Abstract]:[Title]])</f>
        <v>1</v>
      </c>
      <c r="P264" t="s">
        <v>2292</v>
      </c>
      <c r="Q264">
        <f>Table2[[#This Row],[Abstract]]/Table2[[#This Row],[TOTAL]]</f>
        <v>0</v>
      </c>
      <c r="R264">
        <f>Table2[[#This Row],[Acknowledgments]]/Table2[[#This Row],[TOTAL]]</f>
        <v>0</v>
      </c>
      <c r="S264">
        <f>Table2[[#This Row],[Article]]/Table2[[#This Row],[TOTAL]]</f>
        <v>0</v>
      </c>
      <c r="T264">
        <f>Table2[[#This Row],[Case study]]/Table2[[#This Row],[TOTAL]]</f>
        <v>0</v>
      </c>
      <c r="U264">
        <f>Table2[[#This Row],[Conclusion]]/Table2[[#This Row],[TOTAL]]</f>
        <v>0</v>
      </c>
      <c r="V264">
        <f>Table2[[#This Row],[Discussion]]/Table2[[#This Row],[TOTAL]]</f>
        <v>0</v>
      </c>
      <c r="W264">
        <f>Table2[[#This Row],[Figure]]/Table2[[#This Row],[TOTAL]]</f>
        <v>0</v>
      </c>
      <c r="X264">
        <f>Table2[[#This Row],[Introduction]]/Table2[[#This Row],[TOTAL]]</f>
        <v>0</v>
      </c>
      <c r="Y264">
        <f>Table2[[#This Row],[Methods]]/Table2[[#This Row],[TOTAL]]</f>
        <v>1</v>
      </c>
      <c r="Z264">
        <f>Table2[[#This Row],[Results]]/Table2[[#This Row],[TOTAL]]</f>
        <v>0</v>
      </c>
      <c r="AA264">
        <f>Table2[[#This Row],[Supplementary material]]/Table2[[#This Row],[TOTAL]]</f>
        <v>0</v>
      </c>
      <c r="AB264">
        <f>Table2[[#This Row],[Title]]/Table2[[#This Row],[TOTAL]]</f>
        <v>0</v>
      </c>
      <c r="AC264" s="2">
        <f>SUM(Table24[[#This Row],[Abstract]:[Title]])</f>
        <v>1</v>
      </c>
    </row>
    <row r="265" spans="1:29" x14ac:dyDescent="0.2">
      <c r="A265" t="s">
        <v>5942</v>
      </c>
      <c r="B265">
        <v>0</v>
      </c>
      <c r="C265">
        <v>0</v>
      </c>
      <c r="D265">
        <v>0</v>
      </c>
      <c r="E265">
        <v>1</v>
      </c>
      <c r="F265">
        <v>0</v>
      </c>
      <c r="G265">
        <v>0</v>
      </c>
      <c r="H265">
        <v>0</v>
      </c>
      <c r="I265">
        <v>0</v>
      </c>
      <c r="J265">
        <v>0</v>
      </c>
      <c r="K265">
        <v>0</v>
      </c>
      <c r="L265">
        <v>0</v>
      </c>
      <c r="M265">
        <v>0</v>
      </c>
      <c r="N265" s="2">
        <f>SUM(Table2[[#This Row],[Abstract]:[Title]])</f>
        <v>1</v>
      </c>
      <c r="P265" t="s">
        <v>5942</v>
      </c>
      <c r="Q265">
        <f>Table2[[#This Row],[Abstract]]/Table2[[#This Row],[TOTAL]]</f>
        <v>0</v>
      </c>
      <c r="R265">
        <f>Table2[[#This Row],[Acknowledgments]]/Table2[[#This Row],[TOTAL]]</f>
        <v>0</v>
      </c>
      <c r="S265">
        <f>Table2[[#This Row],[Article]]/Table2[[#This Row],[TOTAL]]</f>
        <v>0</v>
      </c>
      <c r="T265">
        <f>Table2[[#This Row],[Case study]]/Table2[[#This Row],[TOTAL]]</f>
        <v>1</v>
      </c>
      <c r="U265">
        <f>Table2[[#This Row],[Conclusion]]/Table2[[#This Row],[TOTAL]]</f>
        <v>0</v>
      </c>
      <c r="V265">
        <f>Table2[[#This Row],[Discussion]]/Table2[[#This Row],[TOTAL]]</f>
        <v>0</v>
      </c>
      <c r="W265">
        <f>Table2[[#This Row],[Figure]]/Table2[[#This Row],[TOTAL]]</f>
        <v>0</v>
      </c>
      <c r="X265">
        <f>Table2[[#This Row],[Introduction]]/Table2[[#This Row],[TOTAL]]</f>
        <v>0</v>
      </c>
      <c r="Y265">
        <f>Table2[[#This Row],[Methods]]/Table2[[#This Row],[TOTAL]]</f>
        <v>0</v>
      </c>
      <c r="Z265">
        <f>Table2[[#This Row],[Results]]/Table2[[#This Row],[TOTAL]]</f>
        <v>0</v>
      </c>
      <c r="AA265">
        <f>Table2[[#This Row],[Supplementary material]]/Table2[[#This Row],[TOTAL]]</f>
        <v>0</v>
      </c>
      <c r="AB265">
        <f>Table2[[#This Row],[Title]]/Table2[[#This Row],[TOTAL]]</f>
        <v>0</v>
      </c>
      <c r="AC265" s="2">
        <f>SUM(Table24[[#This Row],[Abstract]:[Title]])</f>
        <v>1</v>
      </c>
    </row>
    <row r="266" spans="1:29" x14ac:dyDescent="0.2">
      <c r="A266" t="s">
        <v>998</v>
      </c>
      <c r="B266">
        <v>0</v>
      </c>
      <c r="C266">
        <v>0</v>
      </c>
      <c r="D266">
        <v>1</v>
      </c>
      <c r="E266">
        <v>0</v>
      </c>
      <c r="F266">
        <v>0</v>
      </c>
      <c r="G266">
        <v>0</v>
      </c>
      <c r="H266">
        <v>0</v>
      </c>
      <c r="I266">
        <v>0</v>
      </c>
      <c r="J266">
        <v>0</v>
      </c>
      <c r="K266">
        <v>0</v>
      </c>
      <c r="L266">
        <v>0</v>
      </c>
      <c r="M266">
        <v>0</v>
      </c>
      <c r="N266" s="2">
        <f>SUM(Table2[[#This Row],[Abstract]:[Title]])</f>
        <v>1</v>
      </c>
      <c r="P266" t="s">
        <v>998</v>
      </c>
      <c r="Q266">
        <f>Table2[[#This Row],[Abstract]]/Table2[[#This Row],[TOTAL]]</f>
        <v>0</v>
      </c>
      <c r="R266">
        <f>Table2[[#This Row],[Acknowledgments]]/Table2[[#This Row],[TOTAL]]</f>
        <v>0</v>
      </c>
      <c r="S266">
        <f>Table2[[#This Row],[Article]]/Table2[[#This Row],[TOTAL]]</f>
        <v>1</v>
      </c>
      <c r="T266">
        <f>Table2[[#This Row],[Case study]]/Table2[[#This Row],[TOTAL]]</f>
        <v>0</v>
      </c>
      <c r="U266">
        <f>Table2[[#This Row],[Conclusion]]/Table2[[#This Row],[TOTAL]]</f>
        <v>0</v>
      </c>
      <c r="V266">
        <f>Table2[[#This Row],[Discussion]]/Table2[[#This Row],[TOTAL]]</f>
        <v>0</v>
      </c>
      <c r="W266">
        <f>Table2[[#This Row],[Figure]]/Table2[[#This Row],[TOTAL]]</f>
        <v>0</v>
      </c>
      <c r="X266">
        <f>Table2[[#This Row],[Introduction]]/Table2[[#This Row],[TOTAL]]</f>
        <v>0</v>
      </c>
      <c r="Y266">
        <f>Table2[[#This Row],[Methods]]/Table2[[#This Row],[TOTAL]]</f>
        <v>0</v>
      </c>
      <c r="Z266">
        <f>Table2[[#This Row],[Results]]/Table2[[#This Row],[TOTAL]]</f>
        <v>0</v>
      </c>
      <c r="AA266">
        <f>Table2[[#This Row],[Supplementary material]]/Table2[[#This Row],[TOTAL]]</f>
        <v>0</v>
      </c>
      <c r="AB266">
        <f>Table2[[#This Row],[Title]]/Table2[[#This Row],[TOTAL]]</f>
        <v>0</v>
      </c>
      <c r="AC266" s="2">
        <f>SUM(Table24[[#This Row],[Abstract]:[Title]])</f>
        <v>1</v>
      </c>
    </row>
    <row r="267" spans="1:29" x14ac:dyDescent="0.2">
      <c r="A267" t="s">
        <v>464</v>
      </c>
      <c r="B267">
        <v>0</v>
      </c>
      <c r="C267">
        <v>0</v>
      </c>
      <c r="D267">
        <v>0</v>
      </c>
      <c r="E267">
        <v>0</v>
      </c>
      <c r="F267">
        <v>0</v>
      </c>
      <c r="G267">
        <v>0</v>
      </c>
      <c r="H267">
        <v>0</v>
      </c>
      <c r="I267">
        <v>0</v>
      </c>
      <c r="J267">
        <v>0</v>
      </c>
      <c r="K267">
        <v>1</v>
      </c>
      <c r="L267">
        <v>0</v>
      </c>
      <c r="M267">
        <v>0</v>
      </c>
      <c r="N267" s="2">
        <f>SUM(Table2[[#This Row],[Abstract]:[Title]])</f>
        <v>1</v>
      </c>
      <c r="P267" t="s">
        <v>464</v>
      </c>
      <c r="Q267">
        <f>Table2[[#This Row],[Abstract]]/Table2[[#This Row],[TOTAL]]</f>
        <v>0</v>
      </c>
      <c r="R267">
        <f>Table2[[#This Row],[Acknowledgments]]/Table2[[#This Row],[TOTAL]]</f>
        <v>0</v>
      </c>
      <c r="S267">
        <f>Table2[[#This Row],[Article]]/Table2[[#This Row],[TOTAL]]</f>
        <v>0</v>
      </c>
      <c r="T267">
        <f>Table2[[#This Row],[Case study]]/Table2[[#This Row],[TOTAL]]</f>
        <v>0</v>
      </c>
      <c r="U267">
        <f>Table2[[#This Row],[Conclusion]]/Table2[[#This Row],[TOTAL]]</f>
        <v>0</v>
      </c>
      <c r="V267">
        <f>Table2[[#This Row],[Discussion]]/Table2[[#This Row],[TOTAL]]</f>
        <v>0</v>
      </c>
      <c r="W267">
        <f>Table2[[#This Row],[Figure]]/Table2[[#This Row],[TOTAL]]</f>
        <v>0</v>
      </c>
      <c r="X267">
        <f>Table2[[#This Row],[Introduction]]/Table2[[#This Row],[TOTAL]]</f>
        <v>0</v>
      </c>
      <c r="Y267">
        <f>Table2[[#This Row],[Methods]]/Table2[[#This Row],[TOTAL]]</f>
        <v>0</v>
      </c>
      <c r="Z267">
        <f>Table2[[#This Row],[Results]]/Table2[[#This Row],[TOTAL]]</f>
        <v>1</v>
      </c>
      <c r="AA267">
        <f>Table2[[#This Row],[Supplementary material]]/Table2[[#This Row],[TOTAL]]</f>
        <v>0</v>
      </c>
      <c r="AB267">
        <f>Table2[[#This Row],[Title]]/Table2[[#This Row],[TOTAL]]</f>
        <v>0</v>
      </c>
      <c r="AC267" s="2">
        <f>SUM(Table24[[#This Row],[Abstract]:[Title]])</f>
        <v>1</v>
      </c>
    </row>
    <row r="268" spans="1:29" x14ac:dyDescent="0.2">
      <c r="A268" t="s">
        <v>3797</v>
      </c>
      <c r="B268">
        <v>0</v>
      </c>
      <c r="C268">
        <v>0</v>
      </c>
      <c r="D268">
        <v>0</v>
      </c>
      <c r="E268">
        <v>0</v>
      </c>
      <c r="F268">
        <v>0</v>
      </c>
      <c r="G268">
        <v>0</v>
      </c>
      <c r="H268">
        <v>0</v>
      </c>
      <c r="I268">
        <v>0</v>
      </c>
      <c r="J268">
        <v>1</v>
      </c>
      <c r="K268">
        <v>1</v>
      </c>
      <c r="L268">
        <v>0</v>
      </c>
      <c r="M268">
        <v>0</v>
      </c>
      <c r="N268" s="2">
        <f>SUM(Table2[[#This Row],[Abstract]:[Title]])</f>
        <v>2</v>
      </c>
      <c r="P268" t="s">
        <v>3797</v>
      </c>
      <c r="Q268">
        <f>Table2[[#This Row],[Abstract]]/Table2[[#This Row],[TOTAL]]</f>
        <v>0</v>
      </c>
      <c r="R268">
        <f>Table2[[#This Row],[Acknowledgments]]/Table2[[#This Row],[TOTAL]]</f>
        <v>0</v>
      </c>
      <c r="S268">
        <f>Table2[[#This Row],[Article]]/Table2[[#This Row],[TOTAL]]</f>
        <v>0</v>
      </c>
      <c r="T268">
        <f>Table2[[#This Row],[Case study]]/Table2[[#This Row],[TOTAL]]</f>
        <v>0</v>
      </c>
      <c r="U268">
        <f>Table2[[#This Row],[Conclusion]]/Table2[[#This Row],[TOTAL]]</f>
        <v>0</v>
      </c>
      <c r="V268">
        <f>Table2[[#This Row],[Discussion]]/Table2[[#This Row],[TOTAL]]</f>
        <v>0</v>
      </c>
      <c r="W268">
        <f>Table2[[#This Row],[Figure]]/Table2[[#This Row],[TOTAL]]</f>
        <v>0</v>
      </c>
      <c r="X268">
        <f>Table2[[#This Row],[Introduction]]/Table2[[#This Row],[TOTAL]]</f>
        <v>0</v>
      </c>
      <c r="Y268">
        <f>Table2[[#This Row],[Methods]]/Table2[[#This Row],[TOTAL]]</f>
        <v>0.5</v>
      </c>
      <c r="Z268">
        <f>Table2[[#This Row],[Results]]/Table2[[#This Row],[TOTAL]]</f>
        <v>0.5</v>
      </c>
      <c r="AA268">
        <f>Table2[[#This Row],[Supplementary material]]/Table2[[#This Row],[TOTAL]]</f>
        <v>0</v>
      </c>
      <c r="AB268">
        <f>Table2[[#This Row],[Title]]/Table2[[#This Row],[TOTAL]]</f>
        <v>0</v>
      </c>
      <c r="AC268" s="2">
        <f>SUM(Table24[[#This Row],[Abstract]:[Title]])</f>
        <v>1</v>
      </c>
    </row>
    <row r="269" spans="1:29" x14ac:dyDescent="0.2">
      <c r="A269" t="s">
        <v>411</v>
      </c>
      <c r="B269">
        <v>0</v>
      </c>
      <c r="C269">
        <v>0</v>
      </c>
      <c r="D269">
        <v>0</v>
      </c>
      <c r="E269">
        <v>0</v>
      </c>
      <c r="F269">
        <v>0</v>
      </c>
      <c r="G269">
        <v>0</v>
      </c>
      <c r="H269">
        <v>0</v>
      </c>
      <c r="I269">
        <v>0</v>
      </c>
      <c r="J269">
        <v>2</v>
      </c>
      <c r="K269">
        <v>1</v>
      </c>
      <c r="L269">
        <v>0</v>
      </c>
      <c r="M269">
        <v>0</v>
      </c>
      <c r="N269" s="2">
        <f>SUM(Table2[[#This Row],[Abstract]:[Title]])</f>
        <v>3</v>
      </c>
      <c r="P269" t="s">
        <v>411</v>
      </c>
      <c r="Q269">
        <f>Table2[[#This Row],[Abstract]]/Table2[[#This Row],[TOTAL]]</f>
        <v>0</v>
      </c>
      <c r="R269">
        <f>Table2[[#This Row],[Acknowledgments]]/Table2[[#This Row],[TOTAL]]</f>
        <v>0</v>
      </c>
      <c r="S269">
        <f>Table2[[#This Row],[Article]]/Table2[[#This Row],[TOTAL]]</f>
        <v>0</v>
      </c>
      <c r="T269">
        <f>Table2[[#This Row],[Case study]]/Table2[[#This Row],[TOTAL]]</f>
        <v>0</v>
      </c>
      <c r="U269">
        <f>Table2[[#This Row],[Conclusion]]/Table2[[#This Row],[TOTAL]]</f>
        <v>0</v>
      </c>
      <c r="V269">
        <f>Table2[[#This Row],[Discussion]]/Table2[[#This Row],[TOTAL]]</f>
        <v>0</v>
      </c>
      <c r="W269">
        <f>Table2[[#This Row],[Figure]]/Table2[[#This Row],[TOTAL]]</f>
        <v>0</v>
      </c>
      <c r="X269">
        <f>Table2[[#This Row],[Introduction]]/Table2[[#This Row],[TOTAL]]</f>
        <v>0</v>
      </c>
      <c r="Y269">
        <f>Table2[[#This Row],[Methods]]/Table2[[#This Row],[TOTAL]]</f>
        <v>0.66666666666666663</v>
      </c>
      <c r="Z269">
        <f>Table2[[#This Row],[Results]]/Table2[[#This Row],[TOTAL]]</f>
        <v>0.33333333333333331</v>
      </c>
      <c r="AA269">
        <f>Table2[[#This Row],[Supplementary material]]/Table2[[#This Row],[TOTAL]]</f>
        <v>0</v>
      </c>
      <c r="AB269">
        <f>Table2[[#This Row],[Title]]/Table2[[#This Row],[TOTAL]]</f>
        <v>0</v>
      </c>
      <c r="AC269" s="2">
        <f>SUM(Table24[[#This Row],[Abstract]:[Title]])</f>
        <v>1</v>
      </c>
    </row>
    <row r="270" spans="1:29" x14ac:dyDescent="0.2">
      <c r="A270" t="s">
        <v>4156</v>
      </c>
      <c r="B270">
        <v>0</v>
      </c>
      <c r="C270">
        <v>0</v>
      </c>
      <c r="D270">
        <v>0</v>
      </c>
      <c r="E270">
        <v>0</v>
      </c>
      <c r="F270">
        <v>0</v>
      </c>
      <c r="G270">
        <v>0</v>
      </c>
      <c r="H270">
        <v>0</v>
      </c>
      <c r="I270">
        <v>0</v>
      </c>
      <c r="J270">
        <v>0</v>
      </c>
      <c r="K270">
        <v>1</v>
      </c>
      <c r="L270">
        <v>0</v>
      </c>
      <c r="M270">
        <v>0</v>
      </c>
      <c r="N270" s="2">
        <f>SUM(Table2[[#This Row],[Abstract]:[Title]])</f>
        <v>1</v>
      </c>
      <c r="P270" t="s">
        <v>4156</v>
      </c>
      <c r="Q270">
        <f>Table2[[#This Row],[Abstract]]/Table2[[#This Row],[TOTAL]]</f>
        <v>0</v>
      </c>
      <c r="R270">
        <f>Table2[[#This Row],[Acknowledgments]]/Table2[[#This Row],[TOTAL]]</f>
        <v>0</v>
      </c>
      <c r="S270">
        <f>Table2[[#This Row],[Article]]/Table2[[#This Row],[TOTAL]]</f>
        <v>0</v>
      </c>
      <c r="T270">
        <f>Table2[[#This Row],[Case study]]/Table2[[#This Row],[TOTAL]]</f>
        <v>0</v>
      </c>
      <c r="U270">
        <f>Table2[[#This Row],[Conclusion]]/Table2[[#This Row],[TOTAL]]</f>
        <v>0</v>
      </c>
      <c r="V270">
        <f>Table2[[#This Row],[Discussion]]/Table2[[#This Row],[TOTAL]]</f>
        <v>0</v>
      </c>
      <c r="W270">
        <f>Table2[[#This Row],[Figure]]/Table2[[#This Row],[TOTAL]]</f>
        <v>0</v>
      </c>
      <c r="X270">
        <f>Table2[[#This Row],[Introduction]]/Table2[[#This Row],[TOTAL]]</f>
        <v>0</v>
      </c>
      <c r="Y270">
        <f>Table2[[#This Row],[Methods]]/Table2[[#This Row],[TOTAL]]</f>
        <v>0</v>
      </c>
      <c r="Z270">
        <f>Table2[[#This Row],[Results]]/Table2[[#This Row],[TOTAL]]</f>
        <v>1</v>
      </c>
      <c r="AA270">
        <f>Table2[[#This Row],[Supplementary material]]/Table2[[#This Row],[TOTAL]]</f>
        <v>0</v>
      </c>
      <c r="AB270">
        <f>Table2[[#This Row],[Title]]/Table2[[#This Row],[TOTAL]]</f>
        <v>0</v>
      </c>
      <c r="AC270" s="2">
        <f>SUM(Table24[[#This Row],[Abstract]:[Title]])</f>
        <v>1</v>
      </c>
    </row>
    <row r="271" spans="1:29" x14ac:dyDescent="0.2">
      <c r="A271" t="s">
        <v>2036</v>
      </c>
      <c r="B271">
        <v>0</v>
      </c>
      <c r="C271">
        <v>0</v>
      </c>
      <c r="D271">
        <v>0</v>
      </c>
      <c r="E271">
        <v>0</v>
      </c>
      <c r="F271">
        <v>0</v>
      </c>
      <c r="G271">
        <v>0</v>
      </c>
      <c r="H271">
        <v>0</v>
      </c>
      <c r="I271">
        <v>0</v>
      </c>
      <c r="J271">
        <v>3</v>
      </c>
      <c r="K271">
        <v>1</v>
      </c>
      <c r="L271">
        <v>0</v>
      </c>
      <c r="M271">
        <v>0</v>
      </c>
      <c r="N271" s="2">
        <f>SUM(Table2[[#This Row],[Abstract]:[Title]])</f>
        <v>4</v>
      </c>
      <c r="P271" t="s">
        <v>2036</v>
      </c>
      <c r="Q271">
        <f>Table2[[#This Row],[Abstract]]/Table2[[#This Row],[TOTAL]]</f>
        <v>0</v>
      </c>
      <c r="R271">
        <f>Table2[[#This Row],[Acknowledgments]]/Table2[[#This Row],[TOTAL]]</f>
        <v>0</v>
      </c>
      <c r="S271">
        <f>Table2[[#This Row],[Article]]/Table2[[#This Row],[TOTAL]]</f>
        <v>0</v>
      </c>
      <c r="T271">
        <f>Table2[[#This Row],[Case study]]/Table2[[#This Row],[TOTAL]]</f>
        <v>0</v>
      </c>
      <c r="U271">
        <f>Table2[[#This Row],[Conclusion]]/Table2[[#This Row],[TOTAL]]</f>
        <v>0</v>
      </c>
      <c r="V271">
        <f>Table2[[#This Row],[Discussion]]/Table2[[#This Row],[TOTAL]]</f>
        <v>0</v>
      </c>
      <c r="W271">
        <f>Table2[[#This Row],[Figure]]/Table2[[#This Row],[TOTAL]]</f>
        <v>0</v>
      </c>
      <c r="X271">
        <f>Table2[[#This Row],[Introduction]]/Table2[[#This Row],[TOTAL]]</f>
        <v>0</v>
      </c>
      <c r="Y271">
        <f>Table2[[#This Row],[Methods]]/Table2[[#This Row],[TOTAL]]</f>
        <v>0.75</v>
      </c>
      <c r="Z271">
        <f>Table2[[#This Row],[Results]]/Table2[[#This Row],[TOTAL]]</f>
        <v>0.25</v>
      </c>
      <c r="AA271">
        <f>Table2[[#This Row],[Supplementary material]]/Table2[[#This Row],[TOTAL]]</f>
        <v>0</v>
      </c>
      <c r="AB271">
        <f>Table2[[#This Row],[Title]]/Table2[[#This Row],[TOTAL]]</f>
        <v>0</v>
      </c>
      <c r="AC271" s="2">
        <f>SUM(Table24[[#This Row],[Abstract]:[Title]])</f>
        <v>1</v>
      </c>
    </row>
    <row r="272" spans="1:29" x14ac:dyDescent="0.2">
      <c r="A272" t="s">
        <v>6990</v>
      </c>
      <c r="B272">
        <v>0</v>
      </c>
      <c r="C272">
        <v>0</v>
      </c>
      <c r="D272">
        <v>1</v>
      </c>
      <c r="E272">
        <v>0</v>
      </c>
      <c r="F272">
        <v>0</v>
      </c>
      <c r="G272">
        <v>0</v>
      </c>
      <c r="H272">
        <v>0</v>
      </c>
      <c r="I272">
        <v>0</v>
      </c>
      <c r="J272">
        <v>0</v>
      </c>
      <c r="K272">
        <v>0</v>
      </c>
      <c r="L272">
        <v>0</v>
      </c>
      <c r="M272">
        <v>0</v>
      </c>
      <c r="N272" s="2">
        <f>SUM(Table2[[#This Row],[Abstract]:[Title]])</f>
        <v>1</v>
      </c>
      <c r="P272" t="s">
        <v>6990</v>
      </c>
      <c r="Q272">
        <f>Table2[[#This Row],[Abstract]]/Table2[[#This Row],[TOTAL]]</f>
        <v>0</v>
      </c>
      <c r="R272">
        <f>Table2[[#This Row],[Acknowledgments]]/Table2[[#This Row],[TOTAL]]</f>
        <v>0</v>
      </c>
      <c r="S272">
        <f>Table2[[#This Row],[Article]]/Table2[[#This Row],[TOTAL]]</f>
        <v>1</v>
      </c>
      <c r="T272">
        <f>Table2[[#This Row],[Case study]]/Table2[[#This Row],[TOTAL]]</f>
        <v>0</v>
      </c>
      <c r="U272">
        <f>Table2[[#This Row],[Conclusion]]/Table2[[#This Row],[TOTAL]]</f>
        <v>0</v>
      </c>
      <c r="V272">
        <f>Table2[[#This Row],[Discussion]]/Table2[[#This Row],[TOTAL]]</f>
        <v>0</v>
      </c>
      <c r="W272">
        <f>Table2[[#This Row],[Figure]]/Table2[[#This Row],[TOTAL]]</f>
        <v>0</v>
      </c>
      <c r="X272">
        <f>Table2[[#This Row],[Introduction]]/Table2[[#This Row],[TOTAL]]</f>
        <v>0</v>
      </c>
      <c r="Y272">
        <f>Table2[[#This Row],[Methods]]/Table2[[#This Row],[TOTAL]]</f>
        <v>0</v>
      </c>
      <c r="Z272">
        <f>Table2[[#This Row],[Results]]/Table2[[#This Row],[TOTAL]]</f>
        <v>0</v>
      </c>
      <c r="AA272">
        <f>Table2[[#This Row],[Supplementary material]]/Table2[[#This Row],[TOTAL]]</f>
        <v>0</v>
      </c>
      <c r="AB272">
        <f>Table2[[#This Row],[Title]]/Table2[[#This Row],[TOTAL]]</f>
        <v>0</v>
      </c>
      <c r="AC272" s="2">
        <f>SUM(Table24[[#This Row],[Abstract]:[Title]])</f>
        <v>1</v>
      </c>
    </row>
    <row r="273" spans="1:29" x14ac:dyDescent="0.2">
      <c r="A273" t="s">
        <v>3160</v>
      </c>
      <c r="B273">
        <v>0</v>
      </c>
      <c r="C273">
        <v>0</v>
      </c>
      <c r="D273">
        <v>0</v>
      </c>
      <c r="E273">
        <v>0</v>
      </c>
      <c r="F273">
        <v>0</v>
      </c>
      <c r="G273">
        <v>0</v>
      </c>
      <c r="H273">
        <v>0</v>
      </c>
      <c r="I273">
        <v>0</v>
      </c>
      <c r="J273">
        <v>1</v>
      </c>
      <c r="K273">
        <v>0</v>
      </c>
      <c r="L273">
        <v>0</v>
      </c>
      <c r="M273">
        <v>0</v>
      </c>
      <c r="N273" s="2">
        <f>SUM(Table2[[#This Row],[Abstract]:[Title]])</f>
        <v>1</v>
      </c>
      <c r="P273" t="s">
        <v>3160</v>
      </c>
      <c r="Q273">
        <f>Table2[[#This Row],[Abstract]]/Table2[[#This Row],[TOTAL]]</f>
        <v>0</v>
      </c>
      <c r="R273">
        <f>Table2[[#This Row],[Acknowledgments]]/Table2[[#This Row],[TOTAL]]</f>
        <v>0</v>
      </c>
      <c r="S273">
        <f>Table2[[#This Row],[Article]]/Table2[[#This Row],[TOTAL]]</f>
        <v>0</v>
      </c>
      <c r="T273">
        <f>Table2[[#This Row],[Case study]]/Table2[[#This Row],[TOTAL]]</f>
        <v>0</v>
      </c>
      <c r="U273">
        <f>Table2[[#This Row],[Conclusion]]/Table2[[#This Row],[TOTAL]]</f>
        <v>0</v>
      </c>
      <c r="V273">
        <f>Table2[[#This Row],[Discussion]]/Table2[[#This Row],[TOTAL]]</f>
        <v>0</v>
      </c>
      <c r="W273">
        <f>Table2[[#This Row],[Figure]]/Table2[[#This Row],[TOTAL]]</f>
        <v>0</v>
      </c>
      <c r="X273">
        <f>Table2[[#This Row],[Introduction]]/Table2[[#This Row],[TOTAL]]</f>
        <v>0</v>
      </c>
      <c r="Y273">
        <f>Table2[[#This Row],[Methods]]/Table2[[#This Row],[TOTAL]]</f>
        <v>1</v>
      </c>
      <c r="Z273">
        <f>Table2[[#This Row],[Results]]/Table2[[#This Row],[TOTAL]]</f>
        <v>0</v>
      </c>
      <c r="AA273">
        <f>Table2[[#This Row],[Supplementary material]]/Table2[[#This Row],[TOTAL]]</f>
        <v>0</v>
      </c>
      <c r="AB273">
        <f>Table2[[#This Row],[Title]]/Table2[[#This Row],[TOTAL]]</f>
        <v>0</v>
      </c>
      <c r="AC273" s="2">
        <f>SUM(Table24[[#This Row],[Abstract]:[Title]])</f>
        <v>1</v>
      </c>
    </row>
    <row r="274" spans="1:29" x14ac:dyDescent="0.2">
      <c r="A274" t="s">
        <v>692</v>
      </c>
      <c r="B274">
        <v>0</v>
      </c>
      <c r="C274">
        <v>0</v>
      </c>
      <c r="D274">
        <v>0</v>
      </c>
      <c r="E274">
        <v>0</v>
      </c>
      <c r="F274">
        <v>0</v>
      </c>
      <c r="G274">
        <v>0</v>
      </c>
      <c r="H274">
        <v>0</v>
      </c>
      <c r="I274">
        <v>0</v>
      </c>
      <c r="J274">
        <v>0</v>
      </c>
      <c r="K274">
        <v>2</v>
      </c>
      <c r="L274">
        <v>0</v>
      </c>
      <c r="M274">
        <v>0</v>
      </c>
      <c r="N274" s="2">
        <f>SUM(Table2[[#This Row],[Abstract]:[Title]])</f>
        <v>2</v>
      </c>
      <c r="P274" t="s">
        <v>692</v>
      </c>
      <c r="Q274">
        <f>Table2[[#This Row],[Abstract]]/Table2[[#This Row],[TOTAL]]</f>
        <v>0</v>
      </c>
      <c r="R274">
        <f>Table2[[#This Row],[Acknowledgments]]/Table2[[#This Row],[TOTAL]]</f>
        <v>0</v>
      </c>
      <c r="S274">
        <f>Table2[[#This Row],[Article]]/Table2[[#This Row],[TOTAL]]</f>
        <v>0</v>
      </c>
      <c r="T274">
        <f>Table2[[#This Row],[Case study]]/Table2[[#This Row],[TOTAL]]</f>
        <v>0</v>
      </c>
      <c r="U274">
        <f>Table2[[#This Row],[Conclusion]]/Table2[[#This Row],[TOTAL]]</f>
        <v>0</v>
      </c>
      <c r="V274">
        <f>Table2[[#This Row],[Discussion]]/Table2[[#This Row],[TOTAL]]</f>
        <v>0</v>
      </c>
      <c r="W274">
        <f>Table2[[#This Row],[Figure]]/Table2[[#This Row],[TOTAL]]</f>
        <v>0</v>
      </c>
      <c r="X274">
        <f>Table2[[#This Row],[Introduction]]/Table2[[#This Row],[TOTAL]]</f>
        <v>0</v>
      </c>
      <c r="Y274">
        <f>Table2[[#This Row],[Methods]]/Table2[[#This Row],[TOTAL]]</f>
        <v>0</v>
      </c>
      <c r="Z274">
        <f>Table2[[#This Row],[Results]]/Table2[[#This Row],[TOTAL]]</f>
        <v>1</v>
      </c>
      <c r="AA274">
        <f>Table2[[#This Row],[Supplementary material]]/Table2[[#This Row],[TOTAL]]</f>
        <v>0</v>
      </c>
      <c r="AB274">
        <f>Table2[[#This Row],[Title]]/Table2[[#This Row],[TOTAL]]</f>
        <v>0</v>
      </c>
      <c r="AC274" s="2">
        <f>SUM(Table24[[#This Row],[Abstract]:[Title]])</f>
        <v>1</v>
      </c>
    </row>
    <row r="275" spans="1:29" x14ac:dyDescent="0.2">
      <c r="A275" t="s">
        <v>1866</v>
      </c>
      <c r="B275">
        <v>0</v>
      </c>
      <c r="C275">
        <v>0</v>
      </c>
      <c r="D275">
        <v>0</v>
      </c>
      <c r="E275">
        <v>0</v>
      </c>
      <c r="F275">
        <v>0</v>
      </c>
      <c r="G275">
        <v>2</v>
      </c>
      <c r="H275">
        <v>0</v>
      </c>
      <c r="I275">
        <v>0</v>
      </c>
      <c r="J275">
        <v>0</v>
      </c>
      <c r="K275">
        <v>0</v>
      </c>
      <c r="L275">
        <v>0</v>
      </c>
      <c r="M275">
        <v>0</v>
      </c>
      <c r="N275" s="2">
        <f>SUM(Table2[[#This Row],[Abstract]:[Title]])</f>
        <v>2</v>
      </c>
      <c r="P275" t="s">
        <v>1866</v>
      </c>
      <c r="Q275">
        <f>Table2[[#This Row],[Abstract]]/Table2[[#This Row],[TOTAL]]</f>
        <v>0</v>
      </c>
      <c r="R275">
        <f>Table2[[#This Row],[Acknowledgments]]/Table2[[#This Row],[TOTAL]]</f>
        <v>0</v>
      </c>
      <c r="S275">
        <f>Table2[[#This Row],[Article]]/Table2[[#This Row],[TOTAL]]</f>
        <v>0</v>
      </c>
      <c r="T275">
        <f>Table2[[#This Row],[Case study]]/Table2[[#This Row],[TOTAL]]</f>
        <v>0</v>
      </c>
      <c r="U275">
        <f>Table2[[#This Row],[Conclusion]]/Table2[[#This Row],[TOTAL]]</f>
        <v>0</v>
      </c>
      <c r="V275">
        <f>Table2[[#This Row],[Discussion]]/Table2[[#This Row],[TOTAL]]</f>
        <v>1</v>
      </c>
      <c r="W275">
        <f>Table2[[#This Row],[Figure]]/Table2[[#This Row],[TOTAL]]</f>
        <v>0</v>
      </c>
      <c r="X275">
        <f>Table2[[#This Row],[Introduction]]/Table2[[#This Row],[TOTAL]]</f>
        <v>0</v>
      </c>
      <c r="Y275">
        <f>Table2[[#This Row],[Methods]]/Table2[[#This Row],[TOTAL]]</f>
        <v>0</v>
      </c>
      <c r="Z275">
        <f>Table2[[#This Row],[Results]]/Table2[[#This Row],[TOTAL]]</f>
        <v>0</v>
      </c>
      <c r="AA275">
        <f>Table2[[#This Row],[Supplementary material]]/Table2[[#This Row],[TOTAL]]</f>
        <v>0</v>
      </c>
      <c r="AB275">
        <f>Table2[[#This Row],[Title]]/Table2[[#This Row],[TOTAL]]</f>
        <v>0</v>
      </c>
      <c r="AC275" s="2">
        <f>SUM(Table24[[#This Row],[Abstract]:[Title]])</f>
        <v>1</v>
      </c>
    </row>
    <row r="276" spans="1:29" x14ac:dyDescent="0.2">
      <c r="A276" t="s">
        <v>2163</v>
      </c>
      <c r="B276">
        <v>0</v>
      </c>
      <c r="C276">
        <v>0</v>
      </c>
      <c r="D276">
        <v>0</v>
      </c>
      <c r="E276">
        <v>0</v>
      </c>
      <c r="F276">
        <v>0</v>
      </c>
      <c r="G276">
        <v>0</v>
      </c>
      <c r="H276">
        <v>0</v>
      </c>
      <c r="I276">
        <v>0</v>
      </c>
      <c r="J276">
        <v>2</v>
      </c>
      <c r="K276">
        <v>0</v>
      </c>
      <c r="L276">
        <v>0</v>
      </c>
      <c r="M276">
        <v>0</v>
      </c>
      <c r="N276" s="2">
        <f>SUM(Table2[[#This Row],[Abstract]:[Title]])</f>
        <v>2</v>
      </c>
      <c r="P276" t="s">
        <v>2163</v>
      </c>
      <c r="Q276">
        <f>Table2[[#This Row],[Abstract]]/Table2[[#This Row],[TOTAL]]</f>
        <v>0</v>
      </c>
      <c r="R276">
        <f>Table2[[#This Row],[Acknowledgments]]/Table2[[#This Row],[TOTAL]]</f>
        <v>0</v>
      </c>
      <c r="S276">
        <f>Table2[[#This Row],[Article]]/Table2[[#This Row],[TOTAL]]</f>
        <v>0</v>
      </c>
      <c r="T276">
        <f>Table2[[#This Row],[Case study]]/Table2[[#This Row],[TOTAL]]</f>
        <v>0</v>
      </c>
      <c r="U276">
        <f>Table2[[#This Row],[Conclusion]]/Table2[[#This Row],[TOTAL]]</f>
        <v>0</v>
      </c>
      <c r="V276">
        <f>Table2[[#This Row],[Discussion]]/Table2[[#This Row],[TOTAL]]</f>
        <v>0</v>
      </c>
      <c r="W276">
        <f>Table2[[#This Row],[Figure]]/Table2[[#This Row],[TOTAL]]</f>
        <v>0</v>
      </c>
      <c r="X276">
        <f>Table2[[#This Row],[Introduction]]/Table2[[#This Row],[TOTAL]]</f>
        <v>0</v>
      </c>
      <c r="Y276">
        <f>Table2[[#This Row],[Methods]]/Table2[[#This Row],[TOTAL]]</f>
        <v>1</v>
      </c>
      <c r="Z276">
        <f>Table2[[#This Row],[Results]]/Table2[[#This Row],[TOTAL]]</f>
        <v>0</v>
      </c>
      <c r="AA276">
        <f>Table2[[#This Row],[Supplementary material]]/Table2[[#This Row],[TOTAL]]</f>
        <v>0</v>
      </c>
      <c r="AB276">
        <f>Table2[[#This Row],[Title]]/Table2[[#This Row],[TOTAL]]</f>
        <v>0</v>
      </c>
      <c r="AC276" s="2">
        <f>SUM(Table24[[#This Row],[Abstract]:[Title]])</f>
        <v>1</v>
      </c>
    </row>
    <row r="277" spans="1:29" x14ac:dyDescent="0.2">
      <c r="A277" t="s">
        <v>1250</v>
      </c>
      <c r="B277">
        <v>0</v>
      </c>
      <c r="C277">
        <v>0</v>
      </c>
      <c r="D277">
        <v>1</v>
      </c>
      <c r="E277">
        <v>0</v>
      </c>
      <c r="F277">
        <v>0</v>
      </c>
      <c r="G277">
        <v>0</v>
      </c>
      <c r="H277">
        <v>0</v>
      </c>
      <c r="I277">
        <v>0</v>
      </c>
      <c r="J277">
        <v>0</v>
      </c>
      <c r="K277">
        <v>0</v>
      </c>
      <c r="L277">
        <v>0</v>
      </c>
      <c r="M277">
        <v>0</v>
      </c>
      <c r="N277" s="2">
        <f>SUM(Table2[[#This Row],[Abstract]:[Title]])</f>
        <v>1</v>
      </c>
      <c r="P277" t="s">
        <v>1250</v>
      </c>
      <c r="Q277">
        <f>Table2[[#This Row],[Abstract]]/Table2[[#This Row],[TOTAL]]</f>
        <v>0</v>
      </c>
      <c r="R277">
        <f>Table2[[#This Row],[Acknowledgments]]/Table2[[#This Row],[TOTAL]]</f>
        <v>0</v>
      </c>
      <c r="S277">
        <f>Table2[[#This Row],[Article]]/Table2[[#This Row],[TOTAL]]</f>
        <v>1</v>
      </c>
      <c r="T277">
        <f>Table2[[#This Row],[Case study]]/Table2[[#This Row],[TOTAL]]</f>
        <v>0</v>
      </c>
      <c r="U277">
        <f>Table2[[#This Row],[Conclusion]]/Table2[[#This Row],[TOTAL]]</f>
        <v>0</v>
      </c>
      <c r="V277">
        <f>Table2[[#This Row],[Discussion]]/Table2[[#This Row],[TOTAL]]</f>
        <v>0</v>
      </c>
      <c r="W277">
        <f>Table2[[#This Row],[Figure]]/Table2[[#This Row],[TOTAL]]</f>
        <v>0</v>
      </c>
      <c r="X277">
        <f>Table2[[#This Row],[Introduction]]/Table2[[#This Row],[TOTAL]]</f>
        <v>0</v>
      </c>
      <c r="Y277">
        <f>Table2[[#This Row],[Methods]]/Table2[[#This Row],[TOTAL]]</f>
        <v>0</v>
      </c>
      <c r="Z277">
        <f>Table2[[#This Row],[Results]]/Table2[[#This Row],[TOTAL]]</f>
        <v>0</v>
      </c>
      <c r="AA277">
        <f>Table2[[#This Row],[Supplementary material]]/Table2[[#This Row],[TOTAL]]</f>
        <v>0</v>
      </c>
      <c r="AB277">
        <f>Table2[[#This Row],[Title]]/Table2[[#This Row],[TOTAL]]</f>
        <v>0</v>
      </c>
      <c r="AC277" s="2">
        <f>SUM(Table24[[#This Row],[Abstract]:[Title]])</f>
        <v>1</v>
      </c>
    </row>
    <row r="278" spans="1:29" x14ac:dyDescent="0.2">
      <c r="A278" t="s">
        <v>2733</v>
      </c>
      <c r="B278">
        <v>0</v>
      </c>
      <c r="C278">
        <v>0</v>
      </c>
      <c r="D278">
        <v>0</v>
      </c>
      <c r="E278">
        <v>0</v>
      </c>
      <c r="F278">
        <v>0</v>
      </c>
      <c r="G278">
        <v>0</v>
      </c>
      <c r="H278">
        <v>0</v>
      </c>
      <c r="I278">
        <v>0</v>
      </c>
      <c r="J278">
        <v>1</v>
      </c>
      <c r="K278">
        <v>0</v>
      </c>
      <c r="L278">
        <v>0</v>
      </c>
      <c r="M278">
        <v>0</v>
      </c>
      <c r="N278" s="2">
        <f>SUM(Table2[[#This Row],[Abstract]:[Title]])</f>
        <v>1</v>
      </c>
      <c r="P278" t="s">
        <v>2733</v>
      </c>
      <c r="Q278">
        <f>Table2[[#This Row],[Abstract]]/Table2[[#This Row],[TOTAL]]</f>
        <v>0</v>
      </c>
      <c r="R278">
        <f>Table2[[#This Row],[Acknowledgments]]/Table2[[#This Row],[TOTAL]]</f>
        <v>0</v>
      </c>
      <c r="S278">
        <f>Table2[[#This Row],[Article]]/Table2[[#This Row],[TOTAL]]</f>
        <v>0</v>
      </c>
      <c r="T278">
        <f>Table2[[#This Row],[Case study]]/Table2[[#This Row],[TOTAL]]</f>
        <v>0</v>
      </c>
      <c r="U278">
        <f>Table2[[#This Row],[Conclusion]]/Table2[[#This Row],[TOTAL]]</f>
        <v>0</v>
      </c>
      <c r="V278">
        <f>Table2[[#This Row],[Discussion]]/Table2[[#This Row],[TOTAL]]</f>
        <v>0</v>
      </c>
      <c r="W278">
        <f>Table2[[#This Row],[Figure]]/Table2[[#This Row],[TOTAL]]</f>
        <v>0</v>
      </c>
      <c r="X278">
        <f>Table2[[#This Row],[Introduction]]/Table2[[#This Row],[TOTAL]]</f>
        <v>0</v>
      </c>
      <c r="Y278">
        <f>Table2[[#This Row],[Methods]]/Table2[[#This Row],[TOTAL]]</f>
        <v>1</v>
      </c>
      <c r="Z278">
        <f>Table2[[#This Row],[Results]]/Table2[[#This Row],[TOTAL]]</f>
        <v>0</v>
      </c>
      <c r="AA278">
        <f>Table2[[#This Row],[Supplementary material]]/Table2[[#This Row],[TOTAL]]</f>
        <v>0</v>
      </c>
      <c r="AB278">
        <f>Table2[[#This Row],[Title]]/Table2[[#This Row],[TOTAL]]</f>
        <v>0</v>
      </c>
      <c r="AC278" s="2">
        <f>SUM(Table24[[#This Row],[Abstract]:[Title]])</f>
        <v>1</v>
      </c>
    </row>
    <row r="279" spans="1:29" x14ac:dyDescent="0.2">
      <c r="A279" t="s">
        <v>5478</v>
      </c>
      <c r="B279">
        <v>0</v>
      </c>
      <c r="C279">
        <v>0</v>
      </c>
      <c r="D279">
        <v>0</v>
      </c>
      <c r="E279">
        <v>0</v>
      </c>
      <c r="F279">
        <v>0</v>
      </c>
      <c r="G279">
        <v>0</v>
      </c>
      <c r="H279">
        <v>1</v>
      </c>
      <c r="I279">
        <v>0</v>
      </c>
      <c r="J279">
        <v>0</v>
      </c>
      <c r="K279">
        <v>0</v>
      </c>
      <c r="L279">
        <v>0</v>
      </c>
      <c r="M279">
        <v>0</v>
      </c>
      <c r="N279" s="2">
        <f>SUM(Table2[[#This Row],[Abstract]:[Title]])</f>
        <v>1</v>
      </c>
      <c r="P279" t="s">
        <v>5478</v>
      </c>
      <c r="Q279">
        <f>Table2[[#This Row],[Abstract]]/Table2[[#This Row],[TOTAL]]</f>
        <v>0</v>
      </c>
      <c r="R279">
        <f>Table2[[#This Row],[Acknowledgments]]/Table2[[#This Row],[TOTAL]]</f>
        <v>0</v>
      </c>
      <c r="S279">
        <f>Table2[[#This Row],[Article]]/Table2[[#This Row],[TOTAL]]</f>
        <v>0</v>
      </c>
      <c r="T279">
        <f>Table2[[#This Row],[Case study]]/Table2[[#This Row],[TOTAL]]</f>
        <v>0</v>
      </c>
      <c r="U279">
        <f>Table2[[#This Row],[Conclusion]]/Table2[[#This Row],[TOTAL]]</f>
        <v>0</v>
      </c>
      <c r="V279">
        <f>Table2[[#This Row],[Discussion]]/Table2[[#This Row],[TOTAL]]</f>
        <v>0</v>
      </c>
      <c r="W279">
        <f>Table2[[#This Row],[Figure]]/Table2[[#This Row],[TOTAL]]</f>
        <v>1</v>
      </c>
      <c r="X279">
        <f>Table2[[#This Row],[Introduction]]/Table2[[#This Row],[TOTAL]]</f>
        <v>0</v>
      </c>
      <c r="Y279">
        <f>Table2[[#This Row],[Methods]]/Table2[[#This Row],[TOTAL]]</f>
        <v>0</v>
      </c>
      <c r="Z279">
        <f>Table2[[#This Row],[Results]]/Table2[[#This Row],[TOTAL]]</f>
        <v>0</v>
      </c>
      <c r="AA279">
        <f>Table2[[#This Row],[Supplementary material]]/Table2[[#This Row],[TOTAL]]</f>
        <v>0</v>
      </c>
      <c r="AB279">
        <f>Table2[[#This Row],[Title]]/Table2[[#This Row],[TOTAL]]</f>
        <v>0</v>
      </c>
      <c r="AC279" s="2">
        <f>SUM(Table24[[#This Row],[Abstract]:[Title]])</f>
        <v>1</v>
      </c>
    </row>
    <row r="280" spans="1:29" x14ac:dyDescent="0.2">
      <c r="A280" t="s">
        <v>648</v>
      </c>
      <c r="B280">
        <v>0</v>
      </c>
      <c r="C280">
        <v>0</v>
      </c>
      <c r="D280">
        <v>0</v>
      </c>
      <c r="E280">
        <v>0</v>
      </c>
      <c r="F280">
        <v>0</v>
      </c>
      <c r="G280">
        <v>0</v>
      </c>
      <c r="H280">
        <v>0</v>
      </c>
      <c r="I280">
        <v>0</v>
      </c>
      <c r="J280">
        <v>2</v>
      </c>
      <c r="K280">
        <v>0</v>
      </c>
      <c r="L280">
        <v>0</v>
      </c>
      <c r="M280">
        <v>0</v>
      </c>
      <c r="N280" s="2">
        <f>SUM(Table2[[#This Row],[Abstract]:[Title]])</f>
        <v>2</v>
      </c>
      <c r="P280" t="s">
        <v>648</v>
      </c>
      <c r="Q280">
        <f>Table2[[#This Row],[Abstract]]/Table2[[#This Row],[TOTAL]]</f>
        <v>0</v>
      </c>
      <c r="R280">
        <f>Table2[[#This Row],[Acknowledgments]]/Table2[[#This Row],[TOTAL]]</f>
        <v>0</v>
      </c>
      <c r="S280">
        <f>Table2[[#This Row],[Article]]/Table2[[#This Row],[TOTAL]]</f>
        <v>0</v>
      </c>
      <c r="T280">
        <f>Table2[[#This Row],[Case study]]/Table2[[#This Row],[TOTAL]]</f>
        <v>0</v>
      </c>
      <c r="U280">
        <f>Table2[[#This Row],[Conclusion]]/Table2[[#This Row],[TOTAL]]</f>
        <v>0</v>
      </c>
      <c r="V280">
        <f>Table2[[#This Row],[Discussion]]/Table2[[#This Row],[TOTAL]]</f>
        <v>0</v>
      </c>
      <c r="W280">
        <f>Table2[[#This Row],[Figure]]/Table2[[#This Row],[TOTAL]]</f>
        <v>0</v>
      </c>
      <c r="X280">
        <f>Table2[[#This Row],[Introduction]]/Table2[[#This Row],[TOTAL]]</f>
        <v>0</v>
      </c>
      <c r="Y280">
        <f>Table2[[#This Row],[Methods]]/Table2[[#This Row],[TOTAL]]</f>
        <v>1</v>
      </c>
      <c r="Z280">
        <f>Table2[[#This Row],[Results]]/Table2[[#This Row],[TOTAL]]</f>
        <v>0</v>
      </c>
      <c r="AA280">
        <f>Table2[[#This Row],[Supplementary material]]/Table2[[#This Row],[TOTAL]]</f>
        <v>0</v>
      </c>
      <c r="AB280">
        <f>Table2[[#This Row],[Title]]/Table2[[#This Row],[TOTAL]]</f>
        <v>0</v>
      </c>
      <c r="AC280" s="2">
        <f>SUM(Table24[[#This Row],[Abstract]:[Title]])</f>
        <v>1</v>
      </c>
    </row>
    <row r="281" spans="1:29" x14ac:dyDescent="0.2">
      <c r="A281" t="s">
        <v>8342</v>
      </c>
      <c r="B281">
        <v>0</v>
      </c>
      <c r="C281">
        <v>0</v>
      </c>
      <c r="D281">
        <v>0</v>
      </c>
      <c r="E281">
        <v>0</v>
      </c>
      <c r="F281">
        <v>0</v>
      </c>
      <c r="G281">
        <v>2</v>
      </c>
      <c r="H281">
        <v>0</v>
      </c>
      <c r="I281">
        <v>0</v>
      </c>
      <c r="J281">
        <v>0</v>
      </c>
      <c r="K281">
        <v>0</v>
      </c>
      <c r="L281">
        <v>0</v>
      </c>
      <c r="M281">
        <v>0</v>
      </c>
      <c r="N281" s="2">
        <f>SUM(Table2[[#This Row],[Abstract]:[Title]])</f>
        <v>2</v>
      </c>
      <c r="P281" t="s">
        <v>8342</v>
      </c>
      <c r="Q281">
        <f>Table2[[#This Row],[Abstract]]/Table2[[#This Row],[TOTAL]]</f>
        <v>0</v>
      </c>
      <c r="R281">
        <f>Table2[[#This Row],[Acknowledgments]]/Table2[[#This Row],[TOTAL]]</f>
        <v>0</v>
      </c>
      <c r="S281">
        <f>Table2[[#This Row],[Article]]/Table2[[#This Row],[TOTAL]]</f>
        <v>0</v>
      </c>
      <c r="T281">
        <f>Table2[[#This Row],[Case study]]/Table2[[#This Row],[TOTAL]]</f>
        <v>0</v>
      </c>
      <c r="U281">
        <f>Table2[[#This Row],[Conclusion]]/Table2[[#This Row],[TOTAL]]</f>
        <v>0</v>
      </c>
      <c r="V281">
        <f>Table2[[#This Row],[Discussion]]/Table2[[#This Row],[TOTAL]]</f>
        <v>1</v>
      </c>
      <c r="W281">
        <f>Table2[[#This Row],[Figure]]/Table2[[#This Row],[TOTAL]]</f>
        <v>0</v>
      </c>
      <c r="X281">
        <f>Table2[[#This Row],[Introduction]]/Table2[[#This Row],[TOTAL]]</f>
        <v>0</v>
      </c>
      <c r="Y281">
        <f>Table2[[#This Row],[Methods]]/Table2[[#This Row],[TOTAL]]</f>
        <v>0</v>
      </c>
      <c r="Z281">
        <f>Table2[[#This Row],[Results]]/Table2[[#This Row],[TOTAL]]</f>
        <v>0</v>
      </c>
      <c r="AA281">
        <f>Table2[[#This Row],[Supplementary material]]/Table2[[#This Row],[TOTAL]]</f>
        <v>0</v>
      </c>
      <c r="AB281">
        <f>Table2[[#This Row],[Title]]/Table2[[#This Row],[TOTAL]]</f>
        <v>0</v>
      </c>
      <c r="AC281" s="2">
        <f>SUM(Table24[[#This Row],[Abstract]:[Title]])</f>
        <v>1</v>
      </c>
    </row>
    <row r="282" spans="1:29" x14ac:dyDescent="0.2">
      <c r="A282" t="s">
        <v>1857</v>
      </c>
      <c r="B282">
        <v>0</v>
      </c>
      <c r="C282">
        <v>0</v>
      </c>
      <c r="D282">
        <v>1</v>
      </c>
      <c r="E282">
        <v>0</v>
      </c>
      <c r="F282">
        <v>0</v>
      </c>
      <c r="G282">
        <v>0</v>
      </c>
      <c r="H282">
        <v>0</v>
      </c>
      <c r="I282">
        <v>0</v>
      </c>
      <c r="J282">
        <v>0</v>
      </c>
      <c r="K282">
        <v>0</v>
      </c>
      <c r="L282">
        <v>0</v>
      </c>
      <c r="M282">
        <v>0</v>
      </c>
      <c r="N282" s="2">
        <f>SUM(Table2[[#This Row],[Abstract]:[Title]])</f>
        <v>1</v>
      </c>
      <c r="P282" t="s">
        <v>1857</v>
      </c>
      <c r="Q282">
        <f>Table2[[#This Row],[Abstract]]/Table2[[#This Row],[TOTAL]]</f>
        <v>0</v>
      </c>
      <c r="R282">
        <f>Table2[[#This Row],[Acknowledgments]]/Table2[[#This Row],[TOTAL]]</f>
        <v>0</v>
      </c>
      <c r="S282">
        <f>Table2[[#This Row],[Article]]/Table2[[#This Row],[TOTAL]]</f>
        <v>1</v>
      </c>
      <c r="T282">
        <f>Table2[[#This Row],[Case study]]/Table2[[#This Row],[TOTAL]]</f>
        <v>0</v>
      </c>
      <c r="U282">
        <f>Table2[[#This Row],[Conclusion]]/Table2[[#This Row],[TOTAL]]</f>
        <v>0</v>
      </c>
      <c r="V282">
        <f>Table2[[#This Row],[Discussion]]/Table2[[#This Row],[TOTAL]]</f>
        <v>0</v>
      </c>
      <c r="W282">
        <f>Table2[[#This Row],[Figure]]/Table2[[#This Row],[TOTAL]]</f>
        <v>0</v>
      </c>
      <c r="X282">
        <f>Table2[[#This Row],[Introduction]]/Table2[[#This Row],[TOTAL]]</f>
        <v>0</v>
      </c>
      <c r="Y282">
        <f>Table2[[#This Row],[Methods]]/Table2[[#This Row],[TOTAL]]</f>
        <v>0</v>
      </c>
      <c r="Z282">
        <f>Table2[[#This Row],[Results]]/Table2[[#This Row],[TOTAL]]</f>
        <v>0</v>
      </c>
      <c r="AA282">
        <f>Table2[[#This Row],[Supplementary material]]/Table2[[#This Row],[TOTAL]]</f>
        <v>0</v>
      </c>
      <c r="AB282">
        <f>Table2[[#This Row],[Title]]/Table2[[#This Row],[TOTAL]]</f>
        <v>0</v>
      </c>
      <c r="AC282" s="2">
        <f>SUM(Table24[[#This Row],[Abstract]:[Title]])</f>
        <v>1</v>
      </c>
    </row>
    <row r="283" spans="1:29" x14ac:dyDescent="0.2">
      <c r="A283" t="s">
        <v>1335</v>
      </c>
      <c r="B283">
        <v>0</v>
      </c>
      <c r="C283">
        <v>0</v>
      </c>
      <c r="D283">
        <v>0</v>
      </c>
      <c r="E283">
        <v>0</v>
      </c>
      <c r="F283">
        <v>1</v>
      </c>
      <c r="G283">
        <v>0</v>
      </c>
      <c r="H283">
        <v>0</v>
      </c>
      <c r="I283">
        <v>0</v>
      </c>
      <c r="J283">
        <v>0</v>
      </c>
      <c r="K283">
        <v>0</v>
      </c>
      <c r="L283">
        <v>0</v>
      </c>
      <c r="M283">
        <v>0</v>
      </c>
      <c r="N283" s="2">
        <f>SUM(Table2[[#This Row],[Abstract]:[Title]])</f>
        <v>1</v>
      </c>
      <c r="P283" t="s">
        <v>1335</v>
      </c>
      <c r="Q283">
        <f>Table2[[#This Row],[Abstract]]/Table2[[#This Row],[TOTAL]]</f>
        <v>0</v>
      </c>
      <c r="R283">
        <f>Table2[[#This Row],[Acknowledgments]]/Table2[[#This Row],[TOTAL]]</f>
        <v>0</v>
      </c>
      <c r="S283">
        <f>Table2[[#This Row],[Article]]/Table2[[#This Row],[TOTAL]]</f>
        <v>0</v>
      </c>
      <c r="T283">
        <f>Table2[[#This Row],[Case study]]/Table2[[#This Row],[TOTAL]]</f>
        <v>0</v>
      </c>
      <c r="U283">
        <f>Table2[[#This Row],[Conclusion]]/Table2[[#This Row],[TOTAL]]</f>
        <v>1</v>
      </c>
      <c r="V283">
        <f>Table2[[#This Row],[Discussion]]/Table2[[#This Row],[TOTAL]]</f>
        <v>0</v>
      </c>
      <c r="W283">
        <f>Table2[[#This Row],[Figure]]/Table2[[#This Row],[TOTAL]]</f>
        <v>0</v>
      </c>
      <c r="X283">
        <f>Table2[[#This Row],[Introduction]]/Table2[[#This Row],[TOTAL]]</f>
        <v>0</v>
      </c>
      <c r="Y283">
        <f>Table2[[#This Row],[Methods]]/Table2[[#This Row],[TOTAL]]</f>
        <v>0</v>
      </c>
      <c r="Z283">
        <f>Table2[[#This Row],[Results]]/Table2[[#This Row],[TOTAL]]</f>
        <v>0</v>
      </c>
      <c r="AA283">
        <f>Table2[[#This Row],[Supplementary material]]/Table2[[#This Row],[TOTAL]]</f>
        <v>0</v>
      </c>
      <c r="AB283">
        <f>Table2[[#This Row],[Title]]/Table2[[#This Row],[TOTAL]]</f>
        <v>0</v>
      </c>
      <c r="AC283" s="2">
        <f>SUM(Table24[[#This Row],[Abstract]:[Title]])</f>
        <v>1</v>
      </c>
    </row>
    <row r="284" spans="1:29" x14ac:dyDescent="0.2">
      <c r="A284" t="s">
        <v>2850</v>
      </c>
      <c r="B284">
        <v>0</v>
      </c>
      <c r="C284">
        <v>0</v>
      </c>
      <c r="D284">
        <v>0</v>
      </c>
      <c r="E284">
        <v>0</v>
      </c>
      <c r="F284">
        <v>0</v>
      </c>
      <c r="G284">
        <v>1</v>
      </c>
      <c r="H284">
        <v>0</v>
      </c>
      <c r="I284">
        <v>0</v>
      </c>
      <c r="J284">
        <v>0</v>
      </c>
      <c r="K284">
        <v>4</v>
      </c>
      <c r="L284">
        <v>0</v>
      </c>
      <c r="M284">
        <v>0</v>
      </c>
      <c r="N284" s="2">
        <f>SUM(Table2[[#This Row],[Abstract]:[Title]])</f>
        <v>5</v>
      </c>
      <c r="P284" t="s">
        <v>2850</v>
      </c>
      <c r="Q284">
        <f>Table2[[#This Row],[Abstract]]/Table2[[#This Row],[TOTAL]]</f>
        <v>0</v>
      </c>
      <c r="R284">
        <f>Table2[[#This Row],[Acknowledgments]]/Table2[[#This Row],[TOTAL]]</f>
        <v>0</v>
      </c>
      <c r="S284">
        <f>Table2[[#This Row],[Article]]/Table2[[#This Row],[TOTAL]]</f>
        <v>0</v>
      </c>
      <c r="T284">
        <f>Table2[[#This Row],[Case study]]/Table2[[#This Row],[TOTAL]]</f>
        <v>0</v>
      </c>
      <c r="U284">
        <f>Table2[[#This Row],[Conclusion]]/Table2[[#This Row],[TOTAL]]</f>
        <v>0</v>
      </c>
      <c r="V284">
        <f>Table2[[#This Row],[Discussion]]/Table2[[#This Row],[TOTAL]]</f>
        <v>0.2</v>
      </c>
      <c r="W284">
        <f>Table2[[#This Row],[Figure]]/Table2[[#This Row],[TOTAL]]</f>
        <v>0</v>
      </c>
      <c r="X284">
        <f>Table2[[#This Row],[Introduction]]/Table2[[#This Row],[TOTAL]]</f>
        <v>0</v>
      </c>
      <c r="Y284">
        <f>Table2[[#This Row],[Methods]]/Table2[[#This Row],[TOTAL]]</f>
        <v>0</v>
      </c>
      <c r="Z284">
        <f>Table2[[#This Row],[Results]]/Table2[[#This Row],[TOTAL]]</f>
        <v>0.8</v>
      </c>
      <c r="AA284">
        <f>Table2[[#This Row],[Supplementary material]]/Table2[[#This Row],[TOTAL]]</f>
        <v>0</v>
      </c>
      <c r="AB284">
        <f>Table2[[#This Row],[Title]]/Table2[[#This Row],[TOTAL]]</f>
        <v>0</v>
      </c>
      <c r="AC284" s="2">
        <f>SUM(Table24[[#This Row],[Abstract]:[Title]])</f>
        <v>1</v>
      </c>
    </row>
    <row r="285" spans="1:29" x14ac:dyDescent="0.2">
      <c r="A285" t="s">
        <v>1431</v>
      </c>
      <c r="B285">
        <v>0</v>
      </c>
      <c r="C285">
        <v>0</v>
      </c>
      <c r="D285">
        <v>0</v>
      </c>
      <c r="E285">
        <v>0</v>
      </c>
      <c r="F285">
        <v>1</v>
      </c>
      <c r="G285">
        <v>0</v>
      </c>
      <c r="H285">
        <v>4</v>
      </c>
      <c r="I285">
        <v>3</v>
      </c>
      <c r="J285">
        <v>1</v>
      </c>
      <c r="K285">
        <v>0</v>
      </c>
      <c r="L285">
        <v>0</v>
      </c>
      <c r="M285">
        <v>0</v>
      </c>
      <c r="N285" s="2">
        <f>SUM(Table2[[#This Row],[Abstract]:[Title]])</f>
        <v>9</v>
      </c>
      <c r="P285" t="s">
        <v>1431</v>
      </c>
      <c r="Q285">
        <f>Table2[[#This Row],[Abstract]]/Table2[[#This Row],[TOTAL]]</f>
        <v>0</v>
      </c>
      <c r="R285">
        <f>Table2[[#This Row],[Acknowledgments]]/Table2[[#This Row],[TOTAL]]</f>
        <v>0</v>
      </c>
      <c r="S285">
        <f>Table2[[#This Row],[Article]]/Table2[[#This Row],[TOTAL]]</f>
        <v>0</v>
      </c>
      <c r="T285">
        <f>Table2[[#This Row],[Case study]]/Table2[[#This Row],[TOTAL]]</f>
        <v>0</v>
      </c>
      <c r="U285">
        <f>Table2[[#This Row],[Conclusion]]/Table2[[#This Row],[TOTAL]]</f>
        <v>0.1111111111111111</v>
      </c>
      <c r="V285">
        <f>Table2[[#This Row],[Discussion]]/Table2[[#This Row],[TOTAL]]</f>
        <v>0</v>
      </c>
      <c r="W285">
        <f>Table2[[#This Row],[Figure]]/Table2[[#This Row],[TOTAL]]</f>
        <v>0.44444444444444442</v>
      </c>
      <c r="X285">
        <f>Table2[[#This Row],[Introduction]]/Table2[[#This Row],[TOTAL]]</f>
        <v>0.33333333333333331</v>
      </c>
      <c r="Y285">
        <f>Table2[[#This Row],[Methods]]/Table2[[#This Row],[TOTAL]]</f>
        <v>0.1111111111111111</v>
      </c>
      <c r="Z285">
        <f>Table2[[#This Row],[Results]]/Table2[[#This Row],[TOTAL]]</f>
        <v>0</v>
      </c>
      <c r="AA285">
        <f>Table2[[#This Row],[Supplementary material]]/Table2[[#This Row],[TOTAL]]</f>
        <v>0</v>
      </c>
      <c r="AB285">
        <f>Table2[[#This Row],[Title]]/Table2[[#This Row],[TOTAL]]</f>
        <v>0</v>
      </c>
      <c r="AC285" s="2">
        <f>SUM(Table24[[#This Row],[Abstract]:[Title]])</f>
        <v>1</v>
      </c>
    </row>
    <row r="286" spans="1:29" x14ac:dyDescent="0.2">
      <c r="A286" t="s">
        <v>3325</v>
      </c>
      <c r="B286">
        <v>1</v>
      </c>
      <c r="C286">
        <v>0</v>
      </c>
      <c r="D286">
        <v>0</v>
      </c>
      <c r="E286">
        <v>0</v>
      </c>
      <c r="F286">
        <v>0</v>
      </c>
      <c r="G286">
        <v>0</v>
      </c>
      <c r="H286">
        <v>0</v>
      </c>
      <c r="I286">
        <v>0</v>
      </c>
      <c r="J286">
        <v>0</v>
      </c>
      <c r="K286">
        <v>0</v>
      </c>
      <c r="L286">
        <v>0</v>
      </c>
      <c r="M286">
        <v>0</v>
      </c>
      <c r="N286" s="2">
        <f>SUM(Table2[[#This Row],[Abstract]:[Title]])</f>
        <v>1</v>
      </c>
      <c r="P286" t="s">
        <v>3325</v>
      </c>
      <c r="Q286">
        <f>Table2[[#This Row],[Abstract]]/Table2[[#This Row],[TOTAL]]</f>
        <v>1</v>
      </c>
      <c r="R286">
        <f>Table2[[#This Row],[Acknowledgments]]/Table2[[#This Row],[TOTAL]]</f>
        <v>0</v>
      </c>
      <c r="S286">
        <f>Table2[[#This Row],[Article]]/Table2[[#This Row],[TOTAL]]</f>
        <v>0</v>
      </c>
      <c r="T286">
        <f>Table2[[#This Row],[Case study]]/Table2[[#This Row],[TOTAL]]</f>
        <v>0</v>
      </c>
      <c r="U286">
        <f>Table2[[#This Row],[Conclusion]]/Table2[[#This Row],[TOTAL]]</f>
        <v>0</v>
      </c>
      <c r="V286">
        <f>Table2[[#This Row],[Discussion]]/Table2[[#This Row],[TOTAL]]</f>
        <v>0</v>
      </c>
      <c r="W286">
        <f>Table2[[#This Row],[Figure]]/Table2[[#This Row],[TOTAL]]</f>
        <v>0</v>
      </c>
      <c r="X286">
        <f>Table2[[#This Row],[Introduction]]/Table2[[#This Row],[TOTAL]]</f>
        <v>0</v>
      </c>
      <c r="Y286">
        <f>Table2[[#This Row],[Methods]]/Table2[[#This Row],[TOTAL]]</f>
        <v>0</v>
      </c>
      <c r="Z286">
        <f>Table2[[#This Row],[Results]]/Table2[[#This Row],[TOTAL]]</f>
        <v>0</v>
      </c>
      <c r="AA286">
        <f>Table2[[#This Row],[Supplementary material]]/Table2[[#This Row],[TOTAL]]</f>
        <v>0</v>
      </c>
      <c r="AB286">
        <f>Table2[[#This Row],[Title]]/Table2[[#This Row],[TOTAL]]</f>
        <v>0</v>
      </c>
      <c r="AC286" s="2">
        <f>SUM(Table24[[#This Row],[Abstract]:[Title]])</f>
        <v>1</v>
      </c>
    </row>
    <row r="287" spans="1:29" x14ac:dyDescent="0.2">
      <c r="A287" t="s">
        <v>965</v>
      </c>
      <c r="B287">
        <v>0</v>
      </c>
      <c r="C287">
        <v>0</v>
      </c>
      <c r="D287">
        <v>0</v>
      </c>
      <c r="E287">
        <v>0</v>
      </c>
      <c r="F287">
        <v>0</v>
      </c>
      <c r="G287">
        <v>0</v>
      </c>
      <c r="H287">
        <v>0</v>
      </c>
      <c r="I287">
        <v>0</v>
      </c>
      <c r="J287">
        <v>1</v>
      </c>
      <c r="K287">
        <v>0</v>
      </c>
      <c r="L287">
        <v>0</v>
      </c>
      <c r="M287">
        <v>0</v>
      </c>
      <c r="N287" s="2">
        <f>SUM(Table2[[#This Row],[Abstract]:[Title]])</f>
        <v>1</v>
      </c>
      <c r="P287" t="s">
        <v>965</v>
      </c>
      <c r="Q287">
        <f>Table2[[#This Row],[Abstract]]/Table2[[#This Row],[TOTAL]]</f>
        <v>0</v>
      </c>
      <c r="R287">
        <f>Table2[[#This Row],[Acknowledgments]]/Table2[[#This Row],[TOTAL]]</f>
        <v>0</v>
      </c>
      <c r="S287">
        <f>Table2[[#This Row],[Article]]/Table2[[#This Row],[TOTAL]]</f>
        <v>0</v>
      </c>
      <c r="T287">
        <f>Table2[[#This Row],[Case study]]/Table2[[#This Row],[TOTAL]]</f>
        <v>0</v>
      </c>
      <c r="U287">
        <f>Table2[[#This Row],[Conclusion]]/Table2[[#This Row],[TOTAL]]</f>
        <v>0</v>
      </c>
      <c r="V287">
        <f>Table2[[#This Row],[Discussion]]/Table2[[#This Row],[TOTAL]]</f>
        <v>0</v>
      </c>
      <c r="W287">
        <f>Table2[[#This Row],[Figure]]/Table2[[#This Row],[TOTAL]]</f>
        <v>0</v>
      </c>
      <c r="X287">
        <f>Table2[[#This Row],[Introduction]]/Table2[[#This Row],[TOTAL]]</f>
        <v>0</v>
      </c>
      <c r="Y287">
        <f>Table2[[#This Row],[Methods]]/Table2[[#This Row],[TOTAL]]</f>
        <v>1</v>
      </c>
      <c r="Z287">
        <f>Table2[[#This Row],[Results]]/Table2[[#This Row],[TOTAL]]</f>
        <v>0</v>
      </c>
      <c r="AA287">
        <f>Table2[[#This Row],[Supplementary material]]/Table2[[#This Row],[TOTAL]]</f>
        <v>0</v>
      </c>
      <c r="AB287">
        <f>Table2[[#This Row],[Title]]/Table2[[#This Row],[TOTAL]]</f>
        <v>0</v>
      </c>
      <c r="AC287" s="2">
        <f>SUM(Table24[[#This Row],[Abstract]:[Title]])</f>
        <v>1</v>
      </c>
    </row>
    <row r="288" spans="1:29" x14ac:dyDescent="0.2">
      <c r="A288" t="s">
        <v>6026</v>
      </c>
      <c r="B288">
        <v>0</v>
      </c>
      <c r="C288">
        <v>0</v>
      </c>
      <c r="D288">
        <v>0</v>
      </c>
      <c r="E288">
        <v>0</v>
      </c>
      <c r="F288">
        <v>0</v>
      </c>
      <c r="G288">
        <v>0</v>
      </c>
      <c r="H288">
        <v>0</v>
      </c>
      <c r="I288">
        <v>0</v>
      </c>
      <c r="J288">
        <v>1</v>
      </c>
      <c r="K288">
        <v>0</v>
      </c>
      <c r="L288">
        <v>0</v>
      </c>
      <c r="M288">
        <v>0</v>
      </c>
      <c r="N288" s="2">
        <f>SUM(Table2[[#This Row],[Abstract]:[Title]])</f>
        <v>1</v>
      </c>
      <c r="P288" t="s">
        <v>6026</v>
      </c>
      <c r="Q288">
        <f>Table2[[#This Row],[Abstract]]/Table2[[#This Row],[TOTAL]]</f>
        <v>0</v>
      </c>
      <c r="R288">
        <f>Table2[[#This Row],[Acknowledgments]]/Table2[[#This Row],[TOTAL]]</f>
        <v>0</v>
      </c>
      <c r="S288">
        <f>Table2[[#This Row],[Article]]/Table2[[#This Row],[TOTAL]]</f>
        <v>0</v>
      </c>
      <c r="T288">
        <f>Table2[[#This Row],[Case study]]/Table2[[#This Row],[TOTAL]]</f>
        <v>0</v>
      </c>
      <c r="U288">
        <f>Table2[[#This Row],[Conclusion]]/Table2[[#This Row],[TOTAL]]</f>
        <v>0</v>
      </c>
      <c r="V288">
        <f>Table2[[#This Row],[Discussion]]/Table2[[#This Row],[TOTAL]]</f>
        <v>0</v>
      </c>
      <c r="W288">
        <f>Table2[[#This Row],[Figure]]/Table2[[#This Row],[TOTAL]]</f>
        <v>0</v>
      </c>
      <c r="X288">
        <f>Table2[[#This Row],[Introduction]]/Table2[[#This Row],[TOTAL]]</f>
        <v>0</v>
      </c>
      <c r="Y288">
        <f>Table2[[#This Row],[Methods]]/Table2[[#This Row],[TOTAL]]</f>
        <v>1</v>
      </c>
      <c r="Z288">
        <f>Table2[[#This Row],[Results]]/Table2[[#This Row],[TOTAL]]</f>
        <v>0</v>
      </c>
      <c r="AA288">
        <f>Table2[[#This Row],[Supplementary material]]/Table2[[#This Row],[TOTAL]]</f>
        <v>0</v>
      </c>
      <c r="AB288">
        <f>Table2[[#This Row],[Title]]/Table2[[#This Row],[TOTAL]]</f>
        <v>0</v>
      </c>
      <c r="AC288" s="2">
        <f>SUM(Table24[[#This Row],[Abstract]:[Title]])</f>
        <v>1</v>
      </c>
    </row>
    <row r="289" spans="1:29" x14ac:dyDescent="0.2">
      <c r="A289" t="s">
        <v>8948</v>
      </c>
      <c r="B289">
        <v>0</v>
      </c>
      <c r="C289">
        <v>0</v>
      </c>
      <c r="D289">
        <v>0</v>
      </c>
      <c r="E289">
        <v>0</v>
      </c>
      <c r="F289">
        <v>0</v>
      </c>
      <c r="G289">
        <v>0</v>
      </c>
      <c r="H289">
        <v>0</v>
      </c>
      <c r="I289">
        <v>0</v>
      </c>
      <c r="J289">
        <v>1</v>
      </c>
      <c r="K289">
        <v>0</v>
      </c>
      <c r="L289">
        <v>0</v>
      </c>
      <c r="M289">
        <v>0</v>
      </c>
      <c r="N289" s="2">
        <f>SUM(Table2[[#This Row],[Abstract]:[Title]])</f>
        <v>1</v>
      </c>
      <c r="P289" t="s">
        <v>8948</v>
      </c>
      <c r="Q289">
        <f>Table2[[#This Row],[Abstract]]/Table2[[#This Row],[TOTAL]]</f>
        <v>0</v>
      </c>
      <c r="R289">
        <f>Table2[[#This Row],[Acknowledgments]]/Table2[[#This Row],[TOTAL]]</f>
        <v>0</v>
      </c>
      <c r="S289">
        <f>Table2[[#This Row],[Article]]/Table2[[#This Row],[TOTAL]]</f>
        <v>0</v>
      </c>
      <c r="T289">
        <f>Table2[[#This Row],[Case study]]/Table2[[#This Row],[TOTAL]]</f>
        <v>0</v>
      </c>
      <c r="U289">
        <f>Table2[[#This Row],[Conclusion]]/Table2[[#This Row],[TOTAL]]</f>
        <v>0</v>
      </c>
      <c r="V289">
        <f>Table2[[#This Row],[Discussion]]/Table2[[#This Row],[TOTAL]]</f>
        <v>0</v>
      </c>
      <c r="W289">
        <f>Table2[[#This Row],[Figure]]/Table2[[#This Row],[TOTAL]]</f>
        <v>0</v>
      </c>
      <c r="X289">
        <f>Table2[[#This Row],[Introduction]]/Table2[[#This Row],[TOTAL]]</f>
        <v>0</v>
      </c>
      <c r="Y289">
        <f>Table2[[#This Row],[Methods]]/Table2[[#This Row],[TOTAL]]</f>
        <v>1</v>
      </c>
      <c r="Z289">
        <f>Table2[[#This Row],[Results]]/Table2[[#This Row],[TOTAL]]</f>
        <v>0</v>
      </c>
      <c r="AA289">
        <f>Table2[[#This Row],[Supplementary material]]/Table2[[#This Row],[TOTAL]]</f>
        <v>0</v>
      </c>
      <c r="AB289">
        <f>Table2[[#This Row],[Title]]/Table2[[#This Row],[TOTAL]]</f>
        <v>0</v>
      </c>
      <c r="AC289" s="2">
        <f>SUM(Table24[[#This Row],[Abstract]:[Title]])</f>
        <v>1</v>
      </c>
    </row>
    <row r="290" spans="1:29" x14ac:dyDescent="0.2">
      <c r="A290" t="s">
        <v>1286</v>
      </c>
      <c r="B290">
        <v>0</v>
      </c>
      <c r="C290">
        <v>0</v>
      </c>
      <c r="D290">
        <v>0</v>
      </c>
      <c r="E290">
        <v>0</v>
      </c>
      <c r="F290">
        <v>0</v>
      </c>
      <c r="G290">
        <v>0</v>
      </c>
      <c r="H290">
        <v>0</v>
      </c>
      <c r="I290">
        <v>0</v>
      </c>
      <c r="J290">
        <v>0</v>
      </c>
      <c r="K290">
        <v>1</v>
      </c>
      <c r="L290">
        <v>0</v>
      </c>
      <c r="M290">
        <v>0</v>
      </c>
      <c r="N290" s="2">
        <f>SUM(Table2[[#This Row],[Abstract]:[Title]])</f>
        <v>1</v>
      </c>
      <c r="P290" t="s">
        <v>1286</v>
      </c>
      <c r="Q290">
        <f>Table2[[#This Row],[Abstract]]/Table2[[#This Row],[TOTAL]]</f>
        <v>0</v>
      </c>
      <c r="R290">
        <f>Table2[[#This Row],[Acknowledgments]]/Table2[[#This Row],[TOTAL]]</f>
        <v>0</v>
      </c>
      <c r="S290">
        <f>Table2[[#This Row],[Article]]/Table2[[#This Row],[TOTAL]]</f>
        <v>0</v>
      </c>
      <c r="T290">
        <f>Table2[[#This Row],[Case study]]/Table2[[#This Row],[TOTAL]]</f>
        <v>0</v>
      </c>
      <c r="U290">
        <f>Table2[[#This Row],[Conclusion]]/Table2[[#This Row],[TOTAL]]</f>
        <v>0</v>
      </c>
      <c r="V290">
        <f>Table2[[#This Row],[Discussion]]/Table2[[#This Row],[TOTAL]]</f>
        <v>0</v>
      </c>
      <c r="W290">
        <f>Table2[[#This Row],[Figure]]/Table2[[#This Row],[TOTAL]]</f>
        <v>0</v>
      </c>
      <c r="X290">
        <f>Table2[[#This Row],[Introduction]]/Table2[[#This Row],[TOTAL]]</f>
        <v>0</v>
      </c>
      <c r="Y290">
        <f>Table2[[#This Row],[Methods]]/Table2[[#This Row],[TOTAL]]</f>
        <v>0</v>
      </c>
      <c r="Z290">
        <f>Table2[[#This Row],[Results]]/Table2[[#This Row],[TOTAL]]</f>
        <v>1</v>
      </c>
      <c r="AA290">
        <f>Table2[[#This Row],[Supplementary material]]/Table2[[#This Row],[TOTAL]]</f>
        <v>0</v>
      </c>
      <c r="AB290">
        <f>Table2[[#This Row],[Title]]/Table2[[#This Row],[TOTAL]]</f>
        <v>0</v>
      </c>
      <c r="AC290" s="2">
        <f>SUM(Table24[[#This Row],[Abstract]:[Title]])</f>
        <v>1</v>
      </c>
    </row>
    <row r="291" spans="1:29" x14ac:dyDescent="0.2">
      <c r="A291" t="s">
        <v>6488</v>
      </c>
      <c r="B291">
        <v>0</v>
      </c>
      <c r="C291">
        <v>0</v>
      </c>
      <c r="D291">
        <v>0</v>
      </c>
      <c r="E291">
        <v>0</v>
      </c>
      <c r="F291">
        <v>0</v>
      </c>
      <c r="G291">
        <v>0</v>
      </c>
      <c r="H291">
        <v>0</v>
      </c>
      <c r="I291">
        <v>0</v>
      </c>
      <c r="J291">
        <v>0</v>
      </c>
      <c r="K291">
        <v>1</v>
      </c>
      <c r="L291">
        <v>0</v>
      </c>
      <c r="M291">
        <v>0</v>
      </c>
      <c r="N291" s="2">
        <f>SUM(Table2[[#This Row],[Abstract]:[Title]])</f>
        <v>1</v>
      </c>
      <c r="P291" t="s">
        <v>6488</v>
      </c>
      <c r="Q291">
        <f>Table2[[#This Row],[Abstract]]/Table2[[#This Row],[TOTAL]]</f>
        <v>0</v>
      </c>
      <c r="R291">
        <f>Table2[[#This Row],[Acknowledgments]]/Table2[[#This Row],[TOTAL]]</f>
        <v>0</v>
      </c>
      <c r="S291">
        <f>Table2[[#This Row],[Article]]/Table2[[#This Row],[TOTAL]]</f>
        <v>0</v>
      </c>
      <c r="T291">
        <f>Table2[[#This Row],[Case study]]/Table2[[#This Row],[TOTAL]]</f>
        <v>0</v>
      </c>
      <c r="U291">
        <f>Table2[[#This Row],[Conclusion]]/Table2[[#This Row],[TOTAL]]</f>
        <v>0</v>
      </c>
      <c r="V291">
        <f>Table2[[#This Row],[Discussion]]/Table2[[#This Row],[TOTAL]]</f>
        <v>0</v>
      </c>
      <c r="W291">
        <f>Table2[[#This Row],[Figure]]/Table2[[#This Row],[TOTAL]]</f>
        <v>0</v>
      </c>
      <c r="X291">
        <f>Table2[[#This Row],[Introduction]]/Table2[[#This Row],[TOTAL]]</f>
        <v>0</v>
      </c>
      <c r="Y291">
        <f>Table2[[#This Row],[Methods]]/Table2[[#This Row],[TOTAL]]</f>
        <v>0</v>
      </c>
      <c r="Z291">
        <f>Table2[[#This Row],[Results]]/Table2[[#This Row],[TOTAL]]</f>
        <v>1</v>
      </c>
      <c r="AA291">
        <f>Table2[[#This Row],[Supplementary material]]/Table2[[#This Row],[TOTAL]]</f>
        <v>0</v>
      </c>
      <c r="AB291">
        <f>Table2[[#This Row],[Title]]/Table2[[#This Row],[TOTAL]]</f>
        <v>0</v>
      </c>
      <c r="AC291" s="2">
        <f>SUM(Table24[[#This Row],[Abstract]:[Title]])</f>
        <v>1</v>
      </c>
    </row>
    <row r="292" spans="1:29" x14ac:dyDescent="0.2">
      <c r="A292" t="s">
        <v>67</v>
      </c>
      <c r="B292">
        <v>0</v>
      </c>
      <c r="C292">
        <v>0</v>
      </c>
      <c r="D292">
        <v>0</v>
      </c>
      <c r="E292">
        <v>0</v>
      </c>
      <c r="F292">
        <v>0</v>
      </c>
      <c r="G292">
        <v>0</v>
      </c>
      <c r="H292">
        <v>0</v>
      </c>
      <c r="I292">
        <v>0</v>
      </c>
      <c r="J292">
        <v>2</v>
      </c>
      <c r="K292">
        <v>0</v>
      </c>
      <c r="L292">
        <v>0</v>
      </c>
      <c r="M292">
        <v>0</v>
      </c>
      <c r="N292" s="2">
        <f>SUM(Table2[[#This Row],[Abstract]:[Title]])</f>
        <v>2</v>
      </c>
      <c r="P292" t="s">
        <v>67</v>
      </c>
      <c r="Q292">
        <f>Table2[[#This Row],[Abstract]]/Table2[[#This Row],[TOTAL]]</f>
        <v>0</v>
      </c>
      <c r="R292">
        <f>Table2[[#This Row],[Acknowledgments]]/Table2[[#This Row],[TOTAL]]</f>
        <v>0</v>
      </c>
      <c r="S292">
        <f>Table2[[#This Row],[Article]]/Table2[[#This Row],[TOTAL]]</f>
        <v>0</v>
      </c>
      <c r="T292">
        <f>Table2[[#This Row],[Case study]]/Table2[[#This Row],[TOTAL]]</f>
        <v>0</v>
      </c>
      <c r="U292">
        <f>Table2[[#This Row],[Conclusion]]/Table2[[#This Row],[TOTAL]]</f>
        <v>0</v>
      </c>
      <c r="V292">
        <f>Table2[[#This Row],[Discussion]]/Table2[[#This Row],[TOTAL]]</f>
        <v>0</v>
      </c>
      <c r="W292">
        <f>Table2[[#This Row],[Figure]]/Table2[[#This Row],[TOTAL]]</f>
        <v>0</v>
      </c>
      <c r="X292">
        <f>Table2[[#This Row],[Introduction]]/Table2[[#This Row],[TOTAL]]</f>
        <v>0</v>
      </c>
      <c r="Y292">
        <f>Table2[[#This Row],[Methods]]/Table2[[#This Row],[TOTAL]]</f>
        <v>1</v>
      </c>
      <c r="Z292">
        <f>Table2[[#This Row],[Results]]/Table2[[#This Row],[TOTAL]]</f>
        <v>0</v>
      </c>
      <c r="AA292">
        <f>Table2[[#This Row],[Supplementary material]]/Table2[[#This Row],[TOTAL]]</f>
        <v>0</v>
      </c>
      <c r="AB292">
        <f>Table2[[#This Row],[Title]]/Table2[[#This Row],[TOTAL]]</f>
        <v>0</v>
      </c>
      <c r="AC292" s="2">
        <f>SUM(Table24[[#This Row],[Abstract]:[Title]])</f>
        <v>1</v>
      </c>
    </row>
    <row r="293" spans="1:29" x14ac:dyDescent="0.2">
      <c r="A293" t="s">
        <v>3539</v>
      </c>
      <c r="B293">
        <v>0</v>
      </c>
      <c r="C293">
        <v>0</v>
      </c>
      <c r="D293">
        <v>0</v>
      </c>
      <c r="E293">
        <v>0</v>
      </c>
      <c r="F293">
        <v>0</v>
      </c>
      <c r="G293">
        <v>0</v>
      </c>
      <c r="H293">
        <v>0</v>
      </c>
      <c r="I293">
        <v>0</v>
      </c>
      <c r="J293">
        <v>1</v>
      </c>
      <c r="K293">
        <v>0</v>
      </c>
      <c r="L293">
        <v>0</v>
      </c>
      <c r="M293">
        <v>0</v>
      </c>
      <c r="N293" s="2">
        <f>SUM(Table2[[#This Row],[Abstract]:[Title]])</f>
        <v>1</v>
      </c>
      <c r="P293" t="s">
        <v>3539</v>
      </c>
      <c r="Q293">
        <f>Table2[[#This Row],[Abstract]]/Table2[[#This Row],[TOTAL]]</f>
        <v>0</v>
      </c>
      <c r="R293">
        <f>Table2[[#This Row],[Acknowledgments]]/Table2[[#This Row],[TOTAL]]</f>
        <v>0</v>
      </c>
      <c r="S293">
        <f>Table2[[#This Row],[Article]]/Table2[[#This Row],[TOTAL]]</f>
        <v>0</v>
      </c>
      <c r="T293">
        <f>Table2[[#This Row],[Case study]]/Table2[[#This Row],[TOTAL]]</f>
        <v>0</v>
      </c>
      <c r="U293">
        <f>Table2[[#This Row],[Conclusion]]/Table2[[#This Row],[TOTAL]]</f>
        <v>0</v>
      </c>
      <c r="V293">
        <f>Table2[[#This Row],[Discussion]]/Table2[[#This Row],[TOTAL]]</f>
        <v>0</v>
      </c>
      <c r="W293">
        <f>Table2[[#This Row],[Figure]]/Table2[[#This Row],[TOTAL]]</f>
        <v>0</v>
      </c>
      <c r="X293">
        <f>Table2[[#This Row],[Introduction]]/Table2[[#This Row],[TOTAL]]</f>
        <v>0</v>
      </c>
      <c r="Y293">
        <f>Table2[[#This Row],[Methods]]/Table2[[#This Row],[TOTAL]]</f>
        <v>1</v>
      </c>
      <c r="Z293">
        <f>Table2[[#This Row],[Results]]/Table2[[#This Row],[TOTAL]]</f>
        <v>0</v>
      </c>
      <c r="AA293">
        <f>Table2[[#This Row],[Supplementary material]]/Table2[[#This Row],[TOTAL]]</f>
        <v>0</v>
      </c>
      <c r="AB293">
        <f>Table2[[#This Row],[Title]]/Table2[[#This Row],[TOTAL]]</f>
        <v>0</v>
      </c>
      <c r="AC293" s="2">
        <f>SUM(Table24[[#This Row],[Abstract]:[Title]])</f>
        <v>1</v>
      </c>
    </row>
    <row r="294" spans="1:29" x14ac:dyDescent="0.2">
      <c r="A294" t="s">
        <v>2529</v>
      </c>
      <c r="B294">
        <v>0</v>
      </c>
      <c r="C294">
        <v>0</v>
      </c>
      <c r="D294">
        <v>0</v>
      </c>
      <c r="E294">
        <v>0</v>
      </c>
      <c r="F294">
        <v>0</v>
      </c>
      <c r="G294">
        <v>0</v>
      </c>
      <c r="H294">
        <v>0</v>
      </c>
      <c r="I294">
        <v>0</v>
      </c>
      <c r="J294">
        <v>0</v>
      </c>
      <c r="K294">
        <v>1</v>
      </c>
      <c r="L294">
        <v>0</v>
      </c>
      <c r="M294">
        <v>0</v>
      </c>
      <c r="N294" s="2">
        <f>SUM(Table2[[#This Row],[Abstract]:[Title]])</f>
        <v>1</v>
      </c>
      <c r="P294" t="s">
        <v>2529</v>
      </c>
      <c r="Q294">
        <f>Table2[[#This Row],[Abstract]]/Table2[[#This Row],[TOTAL]]</f>
        <v>0</v>
      </c>
      <c r="R294">
        <f>Table2[[#This Row],[Acknowledgments]]/Table2[[#This Row],[TOTAL]]</f>
        <v>0</v>
      </c>
      <c r="S294">
        <f>Table2[[#This Row],[Article]]/Table2[[#This Row],[TOTAL]]</f>
        <v>0</v>
      </c>
      <c r="T294">
        <f>Table2[[#This Row],[Case study]]/Table2[[#This Row],[TOTAL]]</f>
        <v>0</v>
      </c>
      <c r="U294">
        <f>Table2[[#This Row],[Conclusion]]/Table2[[#This Row],[TOTAL]]</f>
        <v>0</v>
      </c>
      <c r="V294">
        <f>Table2[[#This Row],[Discussion]]/Table2[[#This Row],[TOTAL]]</f>
        <v>0</v>
      </c>
      <c r="W294">
        <f>Table2[[#This Row],[Figure]]/Table2[[#This Row],[TOTAL]]</f>
        <v>0</v>
      </c>
      <c r="X294">
        <f>Table2[[#This Row],[Introduction]]/Table2[[#This Row],[TOTAL]]</f>
        <v>0</v>
      </c>
      <c r="Y294">
        <f>Table2[[#This Row],[Methods]]/Table2[[#This Row],[TOTAL]]</f>
        <v>0</v>
      </c>
      <c r="Z294">
        <f>Table2[[#This Row],[Results]]/Table2[[#This Row],[TOTAL]]</f>
        <v>1</v>
      </c>
      <c r="AA294">
        <f>Table2[[#This Row],[Supplementary material]]/Table2[[#This Row],[TOTAL]]</f>
        <v>0</v>
      </c>
      <c r="AB294">
        <f>Table2[[#This Row],[Title]]/Table2[[#This Row],[TOTAL]]</f>
        <v>0</v>
      </c>
      <c r="AC294" s="2">
        <f>SUM(Table24[[#This Row],[Abstract]:[Title]])</f>
        <v>1</v>
      </c>
    </row>
    <row r="295" spans="1:29" x14ac:dyDescent="0.2">
      <c r="A295" t="s">
        <v>1415</v>
      </c>
      <c r="B295">
        <v>0</v>
      </c>
      <c r="C295">
        <v>0</v>
      </c>
      <c r="D295">
        <v>0</v>
      </c>
      <c r="E295">
        <v>0</v>
      </c>
      <c r="F295">
        <v>0</v>
      </c>
      <c r="G295">
        <v>0</v>
      </c>
      <c r="H295">
        <v>0</v>
      </c>
      <c r="I295">
        <v>0</v>
      </c>
      <c r="J295">
        <v>2</v>
      </c>
      <c r="K295">
        <v>0</v>
      </c>
      <c r="L295">
        <v>0</v>
      </c>
      <c r="M295">
        <v>0</v>
      </c>
      <c r="N295" s="2">
        <f>SUM(Table2[[#This Row],[Abstract]:[Title]])</f>
        <v>2</v>
      </c>
      <c r="P295" t="s">
        <v>1415</v>
      </c>
      <c r="Q295">
        <f>Table2[[#This Row],[Abstract]]/Table2[[#This Row],[TOTAL]]</f>
        <v>0</v>
      </c>
      <c r="R295">
        <f>Table2[[#This Row],[Acknowledgments]]/Table2[[#This Row],[TOTAL]]</f>
        <v>0</v>
      </c>
      <c r="S295">
        <f>Table2[[#This Row],[Article]]/Table2[[#This Row],[TOTAL]]</f>
        <v>0</v>
      </c>
      <c r="T295">
        <f>Table2[[#This Row],[Case study]]/Table2[[#This Row],[TOTAL]]</f>
        <v>0</v>
      </c>
      <c r="U295">
        <f>Table2[[#This Row],[Conclusion]]/Table2[[#This Row],[TOTAL]]</f>
        <v>0</v>
      </c>
      <c r="V295">
        <f>Table2[[#This Row],[Discussion]]/Table2[[#This Row],[TOTAL]]</f>
        <v>0</v>
      </c>
      <c r="W295">
        <f>Table2[[#This Row],[Figure]]/Table2[[#This Row],[TOTAL]]</f>
        <v>0</v>
      </c>
      <c r="X295">
        <f>Table2[[#This Row],[Introduction]]/Table2[[#This Row],[TOTAL]]</f>
        <v>0</v>
      </c>
      <c r="Y295">
        <f>Table2[[#This Row],[Methods]]/Table2[[#This Row],[TOTAL]]</f>
        <v>1</v>
      </c>
      <c r="Z295">
        <f>Table2[[#This Row],[Results]]/Table2[[#This Row],[TOTAL]]</f>
        <v>0</v>
      </c>
      <c r="AA295">
        <f>Table2[[#This Row],[Supplementary material]]/Table2[[#This Row],[TOTAL]]</f>
        <v>0</v>
      </c>
      <c r="AB295">
        <f>Table2[[#This Row],[Title]]/Table2[[#This Row],[TOTAL]]</f>
        <v>0</v>
      </c>
      <c r="AC295" s="2">
        <f>SUM(Table24[[#This Row],[Abstract]:[Title]])</f>
        <v>1</v>
      </c>
    </row>
    <row r="296" spans="1:29" x14ac:dyDescent="0.2">
      <c r="A296" t="s">
        <v>8937</v>
      </c>
      <c r="B296">
        <v>0</v>
      </c>
      <c r="C296">
        <v>0</v>
      </c>
      <c r="D296">
        <v>0</v>
      </c>
      <c r="E296">
        <v>0</v>
      </c>
      <c r="F296">
        <v>0</v>
      </c>
      <c r="G296">
        <v>0</v>
      </c>
      <c r="H296">
        <v>0</v>
      </c>
      <c r="I296">
        <v>0</v>
      </c>
      <c r="J296">
        <v>0</v>
      </c>
      <c r="K296">
        <v>1</v>
      </c>
      <c r="L296">
        <v>0</v>
      </c>
      <c r="M296">
        <v>0</v>
      </c>
      <c r="N296" s="2">
        <f>SUM(Table2[[#This Row],[Abstract]:[Title]])</f>
        <v>1</v>
      </c>
      <c r="P296" t="s">
        <v>8937</v>
      </c>
      <c r="Q296">
        <f>Table2[[#This Row],[Abstract]]/Table2[[#This Row],[TOTAL]]</f>
        <v>0</v>
      </c>
      <c r="R296">
        <f>Table2[[#This Row],[Acknowledgments]]/Table2[[#This Row],[TOTAL]]</f>
        <v>0</v>
      </c>
      <c r="S296">
        <f>Table2[[#This Row],[Article]]/Table2[[#This Row],[TOTAL]]</f>
        <v>0</v>
      </c>
      <c r="T296">
        <f>Table2[[#This Row],[Case study]]/Table2[[#This Row],[TOTAL]]</f>
        <v>0</v>
      </c>
      <c r="U296">
        <f>Table2[[#This Row],[Conclusion]]/Table2[[#This Row],[TOTAL]]</f>
        <v>0</v>
      </c>
      <c r="V296">
        <f>Table2[[#This Row],[Discussion]]/Table2[[#This Row],[TOTAL]]</f>
        <v>0</v>
      </c>
      <c r="W296">
        <f>Table2[[#This Row],[Figure]]/Table2[[#This Row],[TOTAL]]</f>
        <v>0</v>
      </c>
      <c r="X296">
        <f>Table2[[#This Row],[Introduction]]/Table2[[#This Row],[TOTAL]]</f>
        <v>0</v>
      </c>
      <c r="Y296">
        <f>Table2[[#This Row],[Methods]]/Table2[[#This Row],[TOTAL]]</f>
        <v>0</v>
      </c>
      <c r="Z296">
        <f>Table2[[#This Row],[Results]]/Table2[[#This Row],[TOTAL]]</f>
        <v>1</v>
      </c>
      <c r="AA296">
        <f>Table2[[#This Row],[Supplementary material]]/Table2[[#This Row],[TOTAL]]</f>
        <v>0</v>
      </c>
      <c r="AB296">
        <f>Table2[[#This Row],[Title]]/Table2[[#This Row],[TOTAL]]</f>
        <v>0</v>
      </c>
      <c r="AC296" s="2">
        <f>SUM(Table24[[#This Row],[Abstract]:[Title]])</f>
        <v>1</v>
      </c>
    </row>
    <row r="297" spans="1:29" x14ac:dyDescent="0.2">
      <c r="A297" t="s">
        <v>2158</v>
      </c>
      <c r="B297">
        <v>0</v>
      </c>
      <c r="C297">
        <v>0</v>
      </c>
      <c r="D297">
        <v>0</v>
      </c>
      <c r="E297">
        <v>0</v>
      </c>
      <c r="F297">
        <v>0</v>
      </c>
      <c r="G297">
        <v>0</v>
      </c>
      <c r="H297">
        <v>0</v>
      </c>
      <c r="I297">
        <v>0</v>
      </c>
      <c r="J297">
        <v>1</v>
      </c>
      <c r="K297">
        <v>0</v>
      </c>
      <c r="L297">
        <v>0</v>
      </c>
      <c r="M297">
        <v>0</v>
      </c>
      <c r="N297" s="2">
        <f>SUM(Table2[[#This Row],[Abstract]:[Title]])</f>
        <v>1</v>
      </c>
      <c r="P297" t="s">
        <v>2158</v>
      </c>
      <c r="Q297">
        <f>Table2[[#This Row],[Abstract]]/Table2[[#This Row],[TOTAL]]</f>
        <v>0</v>
      </c>
      <c r="R297">
        <f>Table2[[#This Row],[Acknowledgments]]/Table2[[#This Row],[TOTAL]]</f>
        <v>0</v>
      </c>
      <c r="S297">
        <f>Table2[[#This Row],[Article]]/Table2[[#This Row],[TOTAL]]</f>
        <v>0</v>
      </c>
      <c r="T297">
        <f>Table2[[#This Row],[Case study]]/Table2[[#This Row],[TOTAL]]</f>
        <v>0</v>
      </c>
      <c r="U297">
        <f>Table2[[#This Row],[Conclusion]]/Table2[[#This Row],[TOTAL]]</f>
        <v>0</v>
      </c>
      <c r="V297">
        <f>Table2[[#This Row],[Discussion]]/Table2[[#This Row],[TOTAL]]</f>
        <v>0</v>
      </c>
      <c r="W297">
        <f>Table2[[#This Row],[Figure]]/Table2[[#This Row],[TOTAL]]</f>
        <v>0</v>
      </c>
      <c r="X297">
        <f>Table2[[#This Row],[Introduction]]/Table2[[#This Row],[TOTAL]]</f>
        <v>0</v>
      </c>
      <c r="Y297">
        <f>Table2[[#This Row],[Methods]]/Table2[[#This Row],[TOTAL]]</f>
        <v>1</v>
      </c>
      <c r="Z297">
        <f>Table2[[#This Row],[Results]]/Table2[[#This Row],[TOTAL]]</f>
        <v>0</v>
      </c>
      <c r="AA297">
        <f>Table2[[#This Row],[Supplementary material]]/Table2[[#This Row],[TOTAL]]</f>
        <v>0</v>
      </c>
      <c r="AB297">
        <f>Table2[[#This Row],[Title]]/Table2[[#This Row],[TOTAL]]</f>
        <v>0</v>
      </c>
      <c r="AC297" s="2">
        <f>SUM(Table24[[#This Row],[Abstract]:[Title]])</f>
        <v>1</v>
      </c>
    </row>
    <row r="298" spans="1:29" x14ac:dyDescent="0.2">
      <c r="A298" t="s">
        <v>5322</v>
      </c>
      <c r="B298">
        <v>0</v>
      </c>
      <c r="C298">
        <v>0</v>
      </c>
      <c r="D298">
        <v>0</v>
      </c>
      <c r="E298">
        <v>0</v>
      </c>
      <c r="F298">
        <v>0</v>
      </c>
      <c r="G298">
        <v>0</v>
      </c>
      <c r="H298">
        <v>0</v>
      </c>
      <c r="I298">
        <v>0</v>
      </c>
      <c r="J298">
        <v>0</v>
      </c>
      <c r="K298">
        <v>2</v>
      </c>
      <c r="L298">
        <v>0</v>
      </c>
      <c r="M298">
        <v>0</v>
      </c>
      <c r="N298" s="2">
        <f>SUM(Table2[[#This Row],[Abstract]:[Title]])</f>
        <v>2</v>
      </c>
      <c r="P298" t="s">
        <v>5322</v>
      </c>
      <c r="Q298">
        <f>Table2[[#This Row],[Abstract]]/Table2[[#This Row],[TOTAL]]</f>
        <v>0</v>
      </c>
      <c r="R298">
        <f>Table2[[#This Row],[Acknowledgments]]/Table2[[#This Row],[TOTAL]]</f>
        <v>0</v>
      </c>
      <c r="S298">
        <f>Table2[[#This Row],[Article]]/Table2[[#This Row],[TOTAL]]</f>
        <v>0</v>
      </c>
      <c r="T298">
        <f>Table2[[#This Row],[Case study]]/Table2[[#This Row],[TOTAL]]</f>
        <v>0</v>
      </c>
      <c r="U298">
        <f>Table2[[#This Row],[Conclusion]]/Table2[[#This Row],[TOTAL]]</f>
        <v>0</v>
      </c>
      <c r="V298">
        <f>Table2[[#This Row],[Discussion]]/Table2[[#This Row],[TOTAL]]</f>
        <v>0</v>
      </c>
      <c r="W298">
        <f>Table2[[#This Row],[Figure]]/Table2[[#This Row],[TOTAL]]</f>
        <v>0</v>
      </c>
      <c r="X298">
        <f>Table2[[#This Row],[Introduction]]/Table2[[#This Row],[TOTAL]]</f>
        <v>0</v>
      </c>
      <c r="Y298">
        <f>Table2[[#This Row],[Methods]]/Table2[[#This Row],[TOTAL]]</f>
        <v>0</v>
      </c>
      <c r="Z298">
        <f>Table2[[#This Row],[Results]]/Table2[[#This Row],[TOTAL]]</f>
        <v>1</v>
      </c>
      <c r="AA298">
        <f>Table2[[#This Row],[Supplementary material]]/Table2[[#This Row],[TOTAL]]</f>
        <v>0</v>
      </c>
      <c r="AB298">
        <f>Table2[[#This Row],[Title]]/Table2[[#This Row],[TOTAL]]</f>
        <v>0</v>
      </c>
      <c r="AC298" s="2">
        <f>SUM(Table24[[#This Row],[Abstract]:[Title]])</f>
        <v>1</v>
      </c>
    </row>
    <row r="299" spans="1:29" x14ac:dyDescent="0.2">
      <c r="A299" t="s">
        <v>8363</v>
      </c>
      <c r="B299">
        <v>0</v>
      </c>
      <c r="C299">
        <v>0</v>
      </c>
      <c r="D299">
        <v>0</v>
      </c>
      <c r="E299">
        <v>0</v>
      </c>
      <c r="F299">
        <v>0</v>
      </c>
      <c r="G299">
        <v>0</v>
      </c>
      <c r="H299">
        <v>0</v>
      </c>
      <c r="I299">
        <v>0</v>
      </c>
      <c r="J299">
        <v>0</v>
      </c>
      <c r="K299">
        <v>1</v>
      </c>
      <c r="L299">
        <v>0</v>
      </c>
      <c r="M299">
        <v>0</v>
      </c>
      <c r="N299" s="2">
        <f>SUM(Table2[[#This Row],[Abstract]:[Title]])</f>
        <v>1</v>
      </c>
      <c r="P299" t="s">
        <v>8363</v>
      </c>
      <c r="Q299">
        <f>Table2[[#This Row],[Abstract]]/Table2[[#This Row],[TOTAL]]</f>
        <v>0</v>
      </c>
      <c r="R299">
        <f>Table2[[#This Row],[Acknowledgments]]/Table2[[#This Row],[TOTAL]]</f>
        <v>0</v>
      </c>
      <c r="S299">
        <f>Table2[[#This Row],[Article]]/Table2[[#This Row],[TOTAL]]</f>
        <v>0</v>
      </c>
      <c r="T299">
        <f>Table2[[#This Row],[Case study]]/Table2[[#This Row],[TOTAL]]</f>
        <v>0</v>
      </c>
      <c r="U299">
        <f>Table2[[#This Row],[Conclusion]]/Table2[[#This Row],[TOTAL]]</f>
        <v>0</v>
      </c>
      <c r="V299">
        <f>Table2[[#This Row],[Discussion]]/Table2[[#This Row],[TOTAL]]</f>
        <v>0</v>
      </c>
      <c r="W299">
        <f>Table2[[#This Row],[Figure]]/Table2[[#This Row],[TOTAL]]</f>
        <v>0</v>
      </c>
      <c r="X299">
        <f>Table2[[#This Row],[Introduction]]/Table2[[#This Row],[TOTAL]]</f>
        <v>0</v>
      </c>
      <c r="Y299">
        <f>Table2[[#This Row],[Methods]]/Table2[[#This Row],[TOTAL]]</f>
        <v>0</v>
      </c>
      <c r="Z299">
        <f>Table2[[#This Row],[Results]]/Table2[[#This Row],[TOTAL]]</f>
        <v>1</v>
      </c>
      <c r="AA299">
        <f>Table2[[#This Row],[Supplementary material]]/Table2[[#This Row],[TOTAL]]</f>
        <v>0</v>
      </c>
      <c r="AB299">
        <f>Table2[[#This Row],[Title]]/Table2[[#This Row],[TOTAL]]</f>
        <v>0</v>
      </c>
      <c r="AC299" s="2">
        <f>SUM(Table24[[#This Row],[Abstract]:[Title]])</f>
        <v>1</v>
      </c>
    </row>
    <row r="300" spans="1:29" x14ac:dyDescent="0.2">
      <c r="A300" t="s">
        <v>1389</v>
      </c>
      <c r="B300">
        <v>0</v>
      </c>
      <c r="C300">
        <v>0</v>
      </c>
      <c r="D300">
        <v>0</v>
      </c>
      <c r="E300">
        <v>0</v>
      </c>
      <c r="F300">
        <v>0</v>
      </c>
      <c r="G300">
        <v>0</v>
      </c>
      <c r="H300">
        <v>0</v>
      </c>
      <c r="I300">
        <v>0</v>
      </c>
      <c r="J300">
        <v>1</v>
      </c>
      <c r="K300">
        <v>2</v>
      </c>
      <c r="L300">
        <v>0</v>
      </c>
      <c r="M300">
        <v>0</v>
      </c>
      <c r="N300" s="2">
        <f>SUM(Table2[[#This Row],[Abstract]:[Title]])</f>
        <v>3</v>
      </c>
      <c r="P300" t="s">
        <v>1389</v>
      </c>
      <c r="Q300">
        <f>Table2[[#This Row],[Abstract]]/Table2[[#This Row],[TOTAL]]</f>
        <v>0</v>
      </c>
      <c r="R300">
        <f>Table2[[#This Row],[Acknowledgments]]/Table2[[#This Row],[TOTAL]]</f>
        <v>0</v>
      </c>
      <c r="S300">
        <f>Table2[[#This Row],[Article]]/Table2[[#This Row],[TOTAL]]</f>
        <v>0</v>
      </c>
      <c r="T300">
        <f>Table2[[#This Row],[Case study]]/Table2[[#This Row],[TOTAL]]</f>
        <v>0</v>
      </c>
      <c r="U300">
        <f>Table2[[#This Row],[Conclusion]]/Table2[[#This Row],[TOTAL]]</f>
        <v>0</v>
      </c>
      <c r="V300">
        <f>Table2[[#This Row],[Discussion]]/Table2[[#This Row],[TOTAL]]</f>
        <v>0</v>
      </c>
      <c r="W300">
        <f>Table2[[#This Row],[Figure]]/Table2[[#This Row],[TOTAL]]</f>
        <v>0</v>
      </c>
      <c r="X300">
        <f>Table2[[#This Row],[Introduction]]/Table2[[#This Row],[TOTAL]]</f>
        <v>0</v>
      </c>
      <c r="Y300">
        <f>Table2[[#This Row],[Methods]]/Table2[[#This Row],[TOTAL]]</f>
        <v>0.33333333333333331</v>
      </c>
      <c r="Z300">
        <f>Table2[[#This Row],[Results]]/Table2[[#This Row],[TOTAL]]</f>
        <v>0.66666666666666663</v>
      </c>
      <c r="AA300">
        <f>Table2[[#This Row],[Supplementary material]]/Table2[[#This Row],[TOTAL]]</f>
        <v>0</v>
      </c>
      <c r="AB300">
        <f>Table2[[#This Row],[Title]]/Table2[[#This Row],[TOTAL]]</f>
        <v>0</v>
      </c>
      <c r="AC300" s="2">
        <f>SUM(Table24[[#This Row],[Abstract]:[Title]])</f>
        <v>1</v>
      </c>
    </row>
    <row r="301" spans="1:29" x14ac:dyDescent="0.2">
      <c r="A301" t="s">
        <v>6493</v>
      </c>
      <c r="B301">
        <v>0</v>
      </c>
      <c r="C301">
        <v>0</v>
      </c>
      <c r="D301">
        <v>0</v>
      </c>
      <c r="E301">
        <v>0</v>
      </c>
      <c r="F301">
        <v>0</v>
      </c>
      <c r="G301">
        <v>0</v>
      </c>
      <c r="H301">
        <v>0</v>
      </c>
      <c r="I301">
        <v>0</v>
      </c>
      <c r="J301">
        <v>0</v>
      </c>
      <c r="K301">
        <v>1</v>
      </c>
      <c r="L301">
        <v>0</v>
      </c>
      <c r="M301">
        <v>0</v>
      </c>
      <c r="N301" s="2">
        <f>SUM(Table2[[#This Row],[Abstract]:[Title]])</f>
        <v>1</v>
      </c>
      <c r="P301" t="s">
        <v>6493</v>
      </c>
      <c r="Q301">
        <f>Table2[[#This Row],[Abstract]]/Table2[[#This Row],[TOTAL]]</f>
        <v>0</v>
      </c>
      <c r="R301">
        <f>Table2[[#This Row],[Acknowledgments]]/Table2[[#This Row],[TOTAL]]</f>
        <v>0</v>
      </c>
      <c r="S301">
        <f>Table2[[#This Row],[Article]]/Table2[[#This Row],[TOTAL]]</f>
        <v>0</v>
      </c>
      <c r="T301">
        <f>Table2[[#This Row],[Case study]]/Table2[[#This Row],[TOTAL]]</f>
        <v>0</v>
      </c>
      <c r="U301">
        <f>Table2[[#This Row],[Conclusion]]/Table2[[#This Row],[TOTAL]]</f>
        <v>0</v>
      </c>
      <c r="V301">
        <f>Table2[[#This Row],[Discussion]]/Table2[[#This Row],[TOTAL]]</f>
        <v>0</v>
      </c>
      <c r="W301">
        <f>Table2[[#This Row],[Figure]]/Table2[[#This Row],[TOTAL]]</f>
        <v>0</v>
      </c>
      <c r="X301">
        <f>Table2[[#This Row],[Introduction]]/Table2[[#This Row],[TOTAL]]</f>
        <v>0</v>
      </c>
      <c r="Y301">
        <f>Table2[[#This Row],[Methods]]/Table2[[#This Row],[TOTAL]]</f>
        <v>0</v>
      </c>
      <c r="Z301">
        <f>Table2[[#This Row],[Results]]/Table2[[#This Row],[TOTAL]]</f>
        <v>1</v>
      </c>
      <c r="AA301">
        <f>Table2[[#This Row],[Supplementary material]]/Table2[[#This Row],[TOTAL]]</f>
        <v>0</v>
      </c>
      <c r="AB301">
        <f>Table2[[#This Row],[Title]]/Table2[[#This Row],[TOTAL]]</f>
        <v>0</v>
      </c>
      <c r="AC301" s="2">
        <f>SUM(Table24[[#This Row],[Abstract]:[Title]])</f>
        <v>1</v>
      </c>
    </row>
    <row r="302" spans="1:29" x14ac:dyDescent="0.2">
      <c r="A302" t="s">
        <v>104</v>
      </c>
      <c r="B302">
        <v>0</v>
      </c>
      <c r="C302">
        <v>0</v>
      </c>
      <c r="D302">
        <v>2</v>
      </c>
      <c r="E302">
        <v>0</v>
      </c>
      <c r="F302">
        <v>0</v>
      </c>
      <c r="G302">
        <v>0</v>
      </c>
      <c r="H302">
        <v>0</v>
      </c>
      <c r="I302">
        <v>0</v>
      </c>
      <c r="J302">
        <v>0</v>
      </c>
      <c r="K302">
        <v>9</v>
      </c>
      <c r="L302">
        <v>0</v>
      </c>
      <c r="M302">
        <v>0</v>
      </c>
      <c r="N302" s="2">
        <f>SUM(Table2[[#This Row],[Abstract]:[Title]])</f>
        <v>11</v>
      </c>
      <c r="P302" t="s">
        <v>104</v>
      </c>
      <c r="Q302">
        <f>Table2[[#This Row],[Abstract]]/Table2[[#This Row],[TOTAL]]</f>
        <v>0</v>
      </c>
      <c r="R302">
        <f>Table2[[#This Row],[Acknowledgments]]/Table2[[#This Row],[TOTAL]]</f>
        <v>0</v>
      </c>
      <c r="S302">
        <f>Table2[[#This Row],[Article]]/Table2[[#This Row],[TOTAL]]</f>
        <v>0.18181818181818182</v>
      </c>
      <c r="T302">
        <f>Table2[[#This Row],[Case study]]/Table2[[#This Row],[TOTAL]]</f>
        <v>0</v>
      </c>
      <c r="U302">
        <f>Table2[[#This Row],[Conclusion]]/Table2[[#This Row],[TOTAL]]</f>
        <v>0</v>
      </c>
      <c r="V302">
        <f>Table2[[#This Row],[Discussion]]/Table2[[#This Row],[TOTAL]]</f>
        <v>0</v>
      </c>
      <c r="W302">
        <f>Table2[[#This Row],[Figure]]/Table2[[#This Row],[TOTAL]]</f>
        <v>0</v>
      </c>
      <c r="X302">
        <f>Table2[[#This Row],[Introduction]]/Table2[[#This Row],[TOTAL]]</f>
        <v>0</v>
      </c>
      <c r="Y302">
        <f>Table2[[#This Row],[Methods]]/Table2[[#This Row],[TOTAL]]</f>
        <v>0</v>
      </c>
      <c r="Z302">
        <f>Table2[[#This Row],[Results]]/Table2[[#This Row],[TOTAL]]</f>
        <v>0.81818181818181823</v>
      </c>
      <c r="AA302">
        <f>Table2[[#This Row],[Supplementary material]]/Table2[[#This Row],[TOTAL]]</f>
        <v>0</v>
      </c>
      <c r="AB302">
        <f>Table2[[#This Row],[Title]]/Table2[[#This Row],[TOTAL]]</f>
        <v>0</v>
      </c>
      <c r="AC302" s="2">
        <f>SUM(Table24[[#This Row],[Abstract]:[Title]])</f>
        <v>1</v>
      </c>
    </row>
    <row r="303" spans="1:29" x14ac:dyDescent="0.2">
      <c r="A303" t="s">
        <v>882</v>
      </c>
      <c r="B303">
        <v>0</v>
      </c>
      <c r="C303">
        <v>0</v>
      </c>
      <c r="D303">
        <v>0</v>
      </c>
      <c r="E303">
        <v>0</v>
      </c>
      <c r="F303">
        <v>0</v>
      </c>
      <c r="G303">
        <v>0</v>
      </c>
      <c r="H303">
        <v>0</v>
      </c>
      <c r="I303">
        <v>0</v>
      </c>
      <c r="J303">
        <v>1</v>
      </c>
      <c r="K303">
        <v>3</v>
      </c>
      <c r="L303">
        <v>1</v>
      </c>
      <c r="M303">
        <v>0</v>
      </c>
      <c r="N303" s="2">
        <f>SUM(Table2[[#This Row],[Abstract]:[Title]])</f>
        <v>5</v>
      </c>
      <c r="P303" t="s">
        <v>882</v>
      </c>
      <c r="Q303">
        <f>Table2[[#This Row],[Abstract]]/Table2[[#This Row],[TOTAL]]</f>
        <v>0</v>
      </c>
      <c r="R303">
        <f>Table2[[#This Row],[Acknowledgments]]/Table2[[#This Row],[TOTAL]]</f>
        <v>0</v>
      </c>
      <c r="S303">
        <f>Table2[[#This Row],[Article]]/Table2[[#This Row],[TOTAL]]</f>
        <v>0</v>
      </c>
      <c r="T303">
        <f>Table2[[#This Row],[Case study]]/Table2[[#This Row],[TOTAL]]</f>
        <v>0</v>
      </c>
      <c r="U303">
        <f>Table2[[#This Row],[Conclusion]]/Table2[[#This Row],[TOTAL]]</f>
        <v>0</v>
      </c>
      <c r="V303">
        <f>Table2[[#This Row],[Discussion]]/Table2[[#This Row],[TOTAL]]</f>
        <v>0</v>
      </c>
      <c r="W303">
        <f>Table2[[#This Row],[Figure]]/Table2[[#This Row],[TOTAL]]</f>
        <v>0</v>
      </c>
      <c r="X303">
        <f>Table2[[#This Row],[Introduction]]/Table2[[#This Row],[TOTAL]]</f>
        <v>0</v>
      </c>
      <c r="Y303">
        <f>Table2[[#This Row],[Methods]]/Table2[[#This Row],[TOTAL]]</f>
        <v>0.2</v>
      </c>
      <c r="Z303">
        <f>Table2[[#This Row],[Results]]/Table2[[#This Row],[TOTAL]]</f>
        <v>0.6</v>
      </c>
      <c r="AA303">
        <f>Table2[[#This Row],[Supplementary material]]/Table2[[#This Row],[TOTAL]]</f>
        <v>0.2</v>
      </c>
      <c r="AB303">
        <f>Table2[[#This Row],[Title]]/Table2[[#This Row],[TOTAL]]</f>
        <v>0</v>
      </c>
      <c r="AC303" s="2">
        <f>SUM(Table24[[#This Row],[Abstract]:[Title]])</f>
        <v>1</v>
      </c>
    </row>
    <row r="304" spans="1:29" x14ac:dyDescent="0.2">
      <c r="A304" t="s">
        <v>862</v>
      </c>
      <c r="B304">
        <v>0</v>
      </c>
      <c r="C304">
        <v>0</v>
      </c>
      <c r="D304">
        <v>0</v>
      </c>
      <c r="E304">
        <v>0</v>
      </c>
      <c r="F304">
        <v>0</v>
      </c>
      <c r="G304">
        <v>0</v>
      </c>
      <c r="H304">
        <v>0</v>
      </c>
      <c r="I304">
        <v>0</v>
      </c>
      <c r="J304">
        <v>2</v>
      </c>
      <c r="K304">
        <v>0</v>
      </c>
      <c r="L304">
        <v>0</v>
      </c>
      <c r="M304">
        <v>0</v>
      </c>
      <c r="N304" s="2">
        <f>SUM(Table2[[#This Row],[Abstract]:[Title]])</f>
        <v>2</v>
      </c>
      <c r="P304" t="s">
        <v>862</v>
      </c>
      <c r="Q304">
        <f>Table2[[#This Row],[Abstract]]/Table2[[#This Row],[TOTAL]]</f>
        <v>0</v>
      </c>
      <c r="R304">
        <f>Table2[[#This Row],[Acknowledgments]]/Table2[[#This Row],[TOTAL]]</f>
        <v>0</v>
      </c>
      <c r="S304">
        <f>Table2[[#This Row],[Article]]/Table2[[#This Row],[TOTAL]]</f>
        <v>0</v>
      </c>
      <c r="T304">
        <f>Table2[[#This Row],[Case study]]/Table2[[#This Row],[TOTAL]]</f>
        <v>0</v>
      </c>
      <c r="U304">
        <f>Table2[[#This Row],[Conclusion]]/Table2[[#This Row],[TOTAL]]</f>
        <v>0</v>
      </c>
      <c r="V304">
        <f>Table2[[#This Row],[Discussion]]/Table2[[#This Row],[TOTAL]]</f>
        <v>0</v>
      </c>
      <c r="W304">
        <f>Table2[[#This Row],[Figure]]/Table2[[#This Row],[TOTAL]]</f>
        <v>0</v>
      </c>
      <c r="X304">
        <f>Table2[[#This Row],[Introduction]]/Table2[[#This Row],[TOTAL]]</f>
        <v>0</v>
      </c>
      <c r="Y304">
        <f>Table2[[#This Row],[Methods]]/Table2[[#This Row],[TOTAL]]</f>
        <v>1</v>
      </c>
      <c r="Z304">
        <f>Table2[[#This Row],[Results]]/Table2[[#This Row],[TOTAL]]</f>
        <v>0</v>
      </c>
      <c r="AA304">
        <f>Table2[[#This Row],[Supplementary material]]/Table2[[#This Row],[TOTAL]]</f>
        <v>0</v>
      </c>
      <c r="AB304">
        <f>Table2[[#This Row],[Title]]/Table2[[#This Row],[TOTAL]]</f>
        <v>0</v>
      </c>
      <c r="AC304" s="2">
        <f>SUM(Table24[[#This Row],[Abstract]:[Title]])</f>
        <v>1</v>
      </c>
    </row>
    <row r="305" spans="1:29" x14ac:dyDescent="0.2">
      <c r="A305" t="s">
        <v>1489</v>
      </c>
      <c r="B305">
        <v>0</v>
      </c>
      <c r="C305">
        <v>0</v>
      </c>
      <c r="D305">
        <v>0</v>
      </c>
      <c r="E305">
        <v>0</v>
      </c>
      <c r="F305">
        <v>0</v>
      </c>
      <c r="G305">
        <v>0</v>
      </c>
      <c r="H305">
        <v>0</v>
      </c>
      <c r="I305">
        <v>0</v>
      </c>
      <c r="J305">
        <v>1</v>
      </c>
      <c r="K305">
        <v>0</v>
      </c>
      <c r="L305">
        <v>0</v>
      </c>
      <c r="M305">
        <v>0</v>
      </c>
      <c r="N305" s="2">
        <f>SUM(Table2[[#This Row],[Abstract]:[Title]])</f>
        <v>1</v>
      </c>
      <c r="P305" t="s">
        <v>1489</v>
      </c>
      <c r="Q305">
        <f>Table2[[#This Row],[Abstract]]/Table2[[#This Row],[TOTAL]]</f>
        <v>0</v>
      </c>
      <c r="R305">
        <f>Table2[[#This Row],[Acknowledgments]]/Table2[[#This Row],[TOTAL]]</f>
        <v>0</v>
      </c>
      <c r="S305">
        <f>Table2[[#This Row],[Article]]/Table2[[#This Row],[TOTAL]]</f>
        <v>0</v>
      </c>
      <c r="T305">
        <f>Table2[[#This Row],[Case study]]/Table2[[#This Row],[TOTAL]]</f>
        <v>0</v>
      </c>
      <c r="U305">
        <f>Table2[[#This Row],[Conclusion]]/Table2[[#This Row],[TOTAL]]</f>
        <v>0</v>
      </c>
      <c r="V305">
        <f>Table2[[#This Row],[Discussion]]/Table2[[#This Row],[TOTAL]]</f>
        <v>0</v>
      </c>
      <c r="W305">
        <f>Table2[[#This Row],[Figure]]/Table2[[#This Row],[TOTAL]]</f>
        <v>0</v>
      </c>
      <c r="X305">
        <f>Table2[[#This Row],[Introduction]]/Table2[[#This Row],[TOTAL]]</f>
        <v>0</v>
      </c>
      <c r="Y305">
        <f>Table2[[#This Row],[Methods]]/Table2[[#This Row],[TOTAL]]</f>
        <v>1</v>
      </c>
      <c r="Z305">
        <f>Table2[[#This Row],[Results]]/Table2[[#This Row],[TOTAL]]</f>
        <v>0</v>
      </c>
      <c r="AA305">
        <f>Table2[[#This Row],[Supplementary material]]/Table2[[#This Row],[TOTAL]]</f>
        <v>0</v>
      </c>
      <c r="AB305">
        <f>Table2[[#This Row],[Title]]/Table2[[#This Row],[TOTAL]]</f>
        <v>0</v>
      </c>
      <c r="AC305" s="2">
        <f>SUM(Table24[[#This Row],[Abstract]:[Title]])</f>
        <v>1</v>
      </c>
    </row>
    <row r="306" spans="1:29" x14ac:dyDescent="0.2">
      <c r="A306" t="s">
        <v>1741</v>
      </c>
      <c r="B306">
        <v>0</v>
      </c>
      <c r="C306">
        <v>0</v>
      </c>
      <c r="D306">
        <v>0</v>
      </c>
      <c r="E306">
        <v>0</v>
      </c>
      <c r="F306">
        <v>0</v>
      </c>
      <c r="G306">
        <v>0</v>
      </c>
      <c r="H306">
        <v>0</v>
      </c>
      <c r="I306">
        <v>0</v>
      </c>
      <c r="J306">
        <v>1</v>
      </c>
      <c r="K306">
        <v>1</v>
      </c>
      <c r="L306">
        <v>0</v>
      </c>
      <c r="M306">
        <v>0</v>
      </c>
      <c r="N306" s="2">
        <f>SUM(Table2[[#This Row],[Abstract]:[Title]])</f>
        <v>2</v>
      </c>
      <c r="P306" t="s">
        <v>1741</v>
      </c>
      <c r="Q306">
        <f>Table2[[#This Row],[Abstract]]/Table2[[#This Row],[TOTAL]]</f>
        <v>0</v>
      </c>
      <c r="R306">
        <f>Table2[[#This Row],[Acknowledgments]]/Table2[[#This Row],[TOTAL]]</f>
        <v>0</v>
      </c>
      <c r="S306">
        <f>Table2[[#This Row],[Article]]/Table2[[#This Row],[TOTAL]]</f>
        <v>0</v>
      </c>
      <c r="T306">
        <f>Table2[[#This Row],[Case study]]/Table2[[#This Row],[TOTAL]]</f>
        <v>0</v>
      </c>
      <c r="U306">
        <f>Table2[[#This Row],[Conclusion]]/Table2[[#This Row],[TOTAL]]</f>
        <v>0</v>
      </c>
      <c r="V306">
        <f>Table2[[#This Row],[Discussion]]/Table2[[#This Row],[TOTAL]]</f>
        <v>0</v>
      </c>
      <c r="W306">
        <f>Table2[[#This Row],[Figure]]/Table2[[#This Row],[TOTAL]]</f>
        <v>0</v>
      </c>
      <c r="X306">
        <f>Table2[[#This Row],[Introduction]]/Table2[[#This Row],[TOTAL]]</f>
        <v>0</v>
      </c>
      <c r="Y306">
        <f>Table2[[#This Row],[Methods]]/Table2[[#This Row],[TOTAL]]</f>
        <v>0.5</v>
      </c>
      <c r="Z306">
        <f>Table2[[#This Row],[Results]]/Table2[[#This Row],[TOTAL]]</f>
        <v>0.5</v>
      </c>
      <c r="AA306">
        <f>Table2[[#This Row],[Supplementary material]]/Table2[[#This Row],[TOTAL]]</f>
        <v>0</v>
      </c>
      <c r="AB306">
        <f>Table2[[#This Row],[Title]]/Table2[[#This Row],[TOTAL]]</f>
        <v>0</v>
      </c>
      <c r="AC306" s="2">
        <f>SUM(Table24[[#This Row],[Abstract]:[Title]])</f>
        <v>1</v>
      </c>
    </row>
    <row r="307" spans="1:29" x14ac:dyDescent="0.2">
      <c r="A307" t="s">
        <v>4300</v>
      </c>
      <c r="B307">
        <v>0</v>
      </c>
      <c r="C307">
        <v>0</v>
      </c>
      <c r="D307">
        <v>0</v>
      </c>
      <c r="E307">
        <v>0</v>
      </c>
      <c r="F307">
        <v>0</v>
      </c>
      <c r="G307">
        <v>0</v>
      </c>
      <c r="H307">
        <v>1</v>
      </c>
      <c r="I307">
        <v>0</v>
      </c>
      <c r="J307">
        <v>3</v>
      </c>
      <c r="K307">
        <v>0</v>
      </c>
      <c r="L307">
        <v>0</v>
      </c>
      <c r="M307">
        <v>0</v>
      </c>
      <c r="N307" s="2">
        <f>SUM(Table2[[#This Row],[Abstract]:[Title]])</f>
        <v>4</v>
      </c>
      <c r="P307" t="s">
        <v>4300</v>
      </c>
      <c r="Q307">
        <f>Table2[[#This Row],[Abstract]]/Table2[[#This Row],[TOTAL]]</f>
        <v>0</v>
      </c>
      <c r="R307">
        <f>Table2[[#This Row],[Acknowledgments]]/Table2[[#This Row],[TOTAL]]</f>
        <v>0</v>
      </c>
      <c r="S307">
        <f>Table2[[#This Row],[Article]]/Table2[[#This Row],[TOTAL]]</f>
        <v>0</v>
      </c>
      <c r="T307">
        <f>Table2[[#This Row],[Case study]]/Table2[[#This Row],[TOTAL]]</f>
        <v>0</v>
      </c>
      <c r="U307">
        <f>Table2[[#This Row],[Conclusion]]/Table2[[#This Row],[TOTAL]]</f>
        <v>0</v>
      </c>
      <c r="V307">
        <f>Table2[[#This Row],[Discussion]]/Table2[[#This Row],[TOTAL]]</f>
        <v>0</v>
      </c>
      <c r="W307">
        <f>Table2[[#This Row],[Figure]]/Table2[[#This Row],[TOTAL]]</f>
        <v>0.25</v>
      </c>
      <c r="X307">
        <f>Table2[[#This Row],[Introduction]]/Table2[[#This Row],[TOTAL]]</f>
        <v>0</v>
      </c>
      <c r="Y307">
        <f>Table2[[#This Row],[Methods]]/Table2[[#This Row],[TOTAL]]</f>
        <v>0.75</v>
      </c>
      <c r="Z307">
        <f>Table2[[#This Row],[Results]]/Table2[[#This Row],[TOTAL]]</f>
        <v>0</v>
      </c>
      <c r="AA307">
        <f>Table2[[#This Row],[Supplementary material]]/Table2[[#This Row],[TOTAL]]</f>
        <v>0</v>
      </c>
      <c r="AB307">
        <f>Table2[[#This Row],[Title]]/Table2[[#This Row],[TOTAL]]</f>
        <v>0</v>
      </c>
      <c r="AC307" s="2">
        <f>SUM(Table24[[#This Row],[Abstract]:[Title]])</f>
        <v>1</v>
      </c>
    </row>
    <row r="308" spans="1:29" x14ac:dyDescent="0.2">
      <c r="A308" t="s">
        <v>6036</v>
      </c>
      <c r="B308">
        <v>0</v>
      </c>
      <c r="C308">
        <v>0</v>
      </c>
      <c r="D308">
        <v>0</v>
      </c>
      <c r="E308">
        <v>0</v>
      </c>
      <c r="F308">
        <v>0</v>
      </c>
      <c r="G308">
        <v>0</v>
      </c>
      <c r="H308">
        <v>0</v>
      </c>
      <c r="I308">
        <v>0</v>
      </c>
      <c r="J308">
        <v>1</v>
      </c>
      <c r="K308">
        <v>0</v>
      </c>
      <c r="L308">
        <v>0</v>
      </c>
      <c r="M308">
        <v>0</v>
      </c>
      <c r="N308" s="2">
        <f>SUM(Table2[[#This Row],[Abstract]:[Title]])</f>
        <v>1</v>
      </c>
      <c r="P308" t="s">
        <v>6036</v>
      </c>
      <c r="Q308">
        <f>Table2[[#This Row],[Abstract]]/Table2[[#This Row],[TOTAL]]</f>
        <v>0</v>
      </c>
      <c r="R308">
        <f>Table2[[#This Row],[Acknowledgments]]/Table2[[#This Row],[TOTAL]]</f>
        <v>0</v>
      </c>
      <c r="S308">
        <f>Table2[[#This Row],[Article]]/Table2[[#This Row],[TOTAL]]</f>
        <v>0</v>
      </c>
      <c r="T308">
        <f>Table2[[#This Row],[Case study]]/Table2[[#This Row],[TOTAL]]</f>
        <v>0</v>
      </c>
      <c r="U308">
        <f>Table2[[#This Row],[Conclusion]]/Table2[[#This Row],[TOTAL]]</f>
        <v>0</v>
      </c>
      <c r="V308">
        <f>Table2[[#This Row],[Discussion]]/Table2[[#This Row],[TOTAL]]</f>
        <v>0</v>
      </c>
      <c r="W308">
        <f>Table2[[#This Row],[Figure]]/Table2[[#This Row],[TOTAL]]</f>
        <v>0</v>
      </c>
      <c r="X308">
        <f>Table2[[#This Row],[Introduction]]/Table2[[#This Row],[TOTAL]]</f>
        <v>0</v>
      </c>
      <c r="Y308">
        <f>Table2[[#This Row],[Methods]]/Table2[[#This Row],[TOTAL]]</f>
        <v>1</v>
      </c>
      <c r="Z308">
        <f>Table2[[#This Row],[Results]]/Table2[[#This Row],[TOTAL]]</f>
        <v>0</v>
      </c>
      <c r="AA308">
        <f>Table2[[#This Row],[Supplementary material]]/Table2[[#This Row],[TOTAL]]</f>
        <v>0</v>
      </c>
      <c r="AB308">
        <f>Table2[[#This Row],[Title]]/Table2[[#This Row],[TOTAL]]</f>
        <v>0</v>
      </c>
      <c r="AC308" s="2">
        <f>SUM(Table24[[#This Row],[Abstract]:[Title]])</f>
        <v>1</v>
      </c>
    </row>
    <row r="309" spans="1:29" x14ac:dyDescent="0.2">
      <c r="A309" t="s">
        <v>5061</v>
      </c>
      <c r="B309">
        <v>0</v>
      </c>
      <c r="C309">
        <v>0</v>
      </c>
      <c r="D309">
        <v>0</v>
      </c>
      <c r="E309">
        <v>0</v>
      </c>
      <c r="F309">
        <v>0</v>
      </c>
      <c r="G309">
        <v>0</v>
      </c>
      <c r="H309">
        <v>0</v>
      </c>
      <c r="I309">
        <v>0</v>
      </c>
      <c r="J309">
        <v>5</v>
      </c>
      <c r="K309">
        <v>2</v>
      </c>
      <c r="L309">
        <v>0</v>
      </c>
      <c r="M309">
        <v>0</v>
      </c>
      <c r="N309" s="2">
        <f>SUM(Table2[[#This Row],[Abstract]:[Title]])</f>
        <v>7</v>
      </c>
      <c r="P309" t="s">
        <v>5061</v>
      </c>
      <c r="Q309">
        <f>Table2[[#This Row],[Abstract]]/Table2[[#This Row],[TOTAL]]</f>
        <v>0</v>
      </c>
      <c r="R309">
        <f>Table2[[#This Row],[Acknowledgments]]/Table2[[#This Row],[TOTAL]]</f>
        <v>0</v>
      </c>
      <c r="S309">
        <f>Table2[[#This Row],[Article]]/Table2[[#This Row],[TOTAL]]</f>
        <v>0</v>
      </c>
      <c r="T309">
        <f>Table2[[#This Row],[Case study]]/Table2[[#This Row],[TOTAL]]</f>
        <v>0</v>
      </c>
      <c r="U309">
        <f>Table2[[#This Row],[Conclusion]]/Table2[[#This Row],[TOTAL]]</f>
        <v>0</v>
      </c>
      <c r="V309">
        <f>Table2[[#This Row],[Discussion]]/Table2[[#This Row],[TOTAL]]</f>
        <v>0</v>
      </c>
      <c r="W309">
        <f>Table2[[#This Row],[Figure]]/Table2[[#This Row],[TOTAL]]</f>
        <v>0</v>
      </c>
      <c r="X309">
        <f>Table2[[#This Row],[Introduction]]/Table2[[#This Row],[TOTAL]]</f>
        <v>0</v>
      </c>
      <c r="Y309">
        <f>Table2[[#This Row],[Methods]]/Table2[[#This Row],[TOTAL]]</f>
        <v>0.7142857142857143</v>
      </c>
      <c r="Z309">
        <f>Table2[[#This Row],[Results]]/Table2[[#This Row],[TOTAL]]</f>
        <v>0.2857142857142857</v>
      </c>
      <c r="AA309">
        <f>Table2[[#This Row],[Supplementary material]]/Table2[[#This Row],[TOTAL]]</f>
        <v>0</v>
      </c>
      <c r="AB309">
        <f>Table2[[#This Row],[Title]]/Table2[[#This Row],[TOTAL]]</f>
        <v>0</v>
      </c>
      <c r="AC309" s="2">
        <f>SUM(Table24[[#This Row],[Abstract]:[Title]])</f>
        <v>1</v>
      </c>
    </row>
    <row r="310" spans="1:29" x14ac:dyDescent="0.2">
      <c r="A310" t="s">
        <v>744</v>
      </c>
      <c r="B310">
        <v>0</v>
      </c>
      <c r="C310">
        <v>0</v>
      </c>
      <c r="D310">
        <v>0</v>
      </c>
      <c r="E310">
        <v>0</v>
      </c>
      <c r="F310">
        <v>0</v>
      </c>
      <c r="G310">
        <v>0</v>
      </c>
      <c r="H310">
        <v>0</v>
      </c>
      <c r="I310">
        <v>0</v>
      </c>
      <c r="J310">
        <v>1</v>
      </c>
      <c r="K310">
        <v>0</v>
      </c>
      <c r="L310">
        <v>0</v>
      </c>
      <c r="M310">
        <v>0</v>
      </c>
      <c r="N310" s="2">
        <f>SUM(Table2[[#This Row],[Abstract]:[Title]])</f>
        <v>1</v>
      </c>
      <c r="P310" t="s">
        <v>744</v>
      </c>
      <c r="Q310">
        <f>Table2[[#This Row],[Abstract]]/Table2[[#This Row],[TOTAL]]</f>
        <v>0</v>
      </c>
      <c r="R310">
        <f>Table2[[#This Row],[Acknowledgments]]/Table2[[#This Row],[TOTAL]]</f>
        <v>0</v>
      </c>
      <c r="S310">
        <f>Table2[[#This Row],[Article]]/Table2[[#This Row],[TOTAL]]</f>
        <v>0</v>
      </c>
      <c r="T310">
        <f>Table2[[#This Row],[Case study]]/Table2[[#This Row],[TOTAL]]</f>
        <v>0</v>
      </c>
      <c r="U310">
        <f>Table2[[#This Row],[Conclusion]]/Table2[[#This Row],[TOTAL]]</f>
        <v>0</v>
      </c>
      <c r="V310">
        <f>Table2[[#This Row],[Discussion]]/Table2[[#This Row],[TOTAL]]</f>
        <v>0</v>
      </c>
      <c r="W310">
        <f>Table2[[#This Row],[Figure]]/Table2[[#This Row],[TOTAL]]</f>
        <v>0</v>
      </c>
      <c r="X310">
        <f>Table2[[#This Row],[Introduction]]/Table2[[#This Row],[TOTAL]]</f>
        <v>0</v>
      </c>
      <c r="Y310">
        <f>Table2[[#This Row],[Methods]]/Table2[[#This Row],[TOTAL]]</f>
        <v>1</v>
      </c>
      <c r="Z310">
        <f>Table2[[#This Row],[Results]]/Table2[[#This Row],[TOTAL]]</f>
        <v>0</v>
      </c>
      <c r="AA310">
        <f>Table2[[#This Row],[Supplementary material]]/Table2[[#This Row],[TOTAL]]</f>
        <v>0</v>
      </c>
      <c r="AB310">
        <f>Table2[[#This Row],[Title]]/Table2[[#This Row],[TOTAL]]</f>
        <v>0</v>
      </c>
      <c r="AC310" s="2">
        <f>SUM(Table24[[#This Row],[Abstract]:[Title]])</f>
        <v>1</v>
      </c>
    </row>
    <row r="311" spans="1:29" x14ac:dyDescent="0.2">
      <c r="A311" t="s">
        <v>1538</v>
      </c>
      <c r="B311">
        <v>0</v>
      </c>
      <c r="C311">
        <v>0</v>
      </c>
      <c r="D311">
        <v>0</v>
      </c>
      <c r="E311">
        <v>0</v>
      </c>
      <c r="F311">
        <v>0</v>
      </c>
      <c r="G311">
        <v>0</v>
      </c>
      <c r="H311">
        <v>0</v>
      </c>
      <c r="I311">
        <v>0</v>
      </c>
      <c r="J311">
        <v>9</v>
      </c>
      <c r="K311">
        <v>0</v>
      </c>
      <c r="L311">
        <v>0</v>
      </c>
      <c r="M311">
        <v>0</v>
      </c>
      <c r="N311" s="2">
        <f>SUM(Table2[[#This Row],[Abstract]:[Title]])</f>
        <v>9</v>
      </c>
      <c r="P311" t="s">
        <v>1538</v>
      </c>
      <c r="Q311">
        <f>Table2[[#This Row],[Abstract]]/Table2[[#This Row],[TOTAL]]</f>
        <v>0</v>
      </c>
      <c r="R311">
        <f>Table2[[#This Row],[Acknowledgments]]/Table2[[#This Row],[TOTAL]]</f>
        <v>0</v>
      </c>
      <c r="S311">
        <f>Table2[[#This Row],[Article]]/Table2[[#This Row],[TOTAL]]</f>
        <v>0</v>
      </c>
      <c r="T311">
        <f>Table2[[#This Row],[Case study]]/Table2[[#This Row],[TOTAL]]</f>
        <v>0</v>
      </c>
      <c r="U311">
        <f>Table2[[#This Row],[Conclusion]]/Table2[[#This Row],[TOTAL]]</f>
        <v>0</v>
      </c>
      <c r="V311">
        <f>Table2[[#This Row],[Discussion]]/Table2[[#This Row],[TOTAL]]</f>
        <v>0</v>
      </c>
      <c r="W311">
        <f>Table2[[#This Row],[Figure]]/Table2[[#This Row],[TOTAL]]</f>
        <v>0</v>
      </c>
      <c r="X311">
        <f>Table2[[#This Row],[Introduction]]/Table2[[#This Row],[TOTAL]]</f>
        <v>0</v>
      </c>
      <c r="Y311">
        <f>Table2[[#This Row],[Methods]]/Table2[[#This Row],[TOTAL]]</f>
        <v>1</v>
      </c>
      <c r="Z311">
        <f>Table2[[#This Row],[Results]]/Table2[[#This Row],[TOTAL]]</f>
        <v>0</v>
      </c>
      <c r="AA311">
        <f>Table2[[#This Row],[Supplementary material]]/Table2[[#This Row],[TOTAL]]</f>
        <v>0</v>
      </c>
      <c r="AB311">
        <f>Table2[[#This Row],[Title]]/Table2[[#This Row],[TOTAL]]</f>
        <v>0</v>
      </c>
      <c r="AC311" s="2">
        <f>SUM(Table24[[#This Row],[Abstract]:[Title]])</f>
        <v>1</v>
      </c>
    </row>
    <row r="312" spans="1:29" x14ac:dyDescent="0.2">
      <c r="A312" t="s">
        <v>4082</v>
      </c>
      <c r="B312">
        <v>0</v>
      </c>
      <c r="C312">
        <v>0</v>
      </c>
      <c r="D312">
        <v>0</v>
      </c>
      <c r="E312">
        <v>0</v>
      </c>
      <c r="F312">
        <v>0</v>
      </c>
      <c r="G312">
        <v>0</v>
      </c>
      <c r="H312">
        <v>0</v>
      </c>
      <c r="I312">
        <v>1</v>
      </c>
      <c r="J312">
        <v>3</v>
      </c>
      <c r="K312">
        <v>0</v>
      </c>
      <c r="L312">
        <v>0</v>
      </c>
      <c r="M312">
        <v>0</v>
      </c>
      <c r="N312" s="2">
        <f>SUM(Table2[[#This Row],[Abstract]:[Title]])</f>
        <v>4</v>
      </c>
      <c r="P312" t="s">
        <v>4082</v>
      </c>
      <c r="Q312">
        <f>Table2[[#This Row],[Abstract]]/Table2[[#This Row],[TOTAL]]</f>
        <v>0</v>
      </c>
      <c r="R312">
        <f>Table2[[#This Row],[Acknowledgments]]/Table2[[#This Row],[TOTAL]]</f>
        <v>0</v>
      </c>
      <c r="S312">
        <f>Table2[[#This Row],[Article]]/Table2[[#This Row],[TOTAL]]</f>
        <v>0</v>
      </c>
      <c r="T312">
        <f>Table2[[#This Row],[Case study]]/Table2[[#This Row],[TOTAL]]</f>
        <v>0</v>
      </c>
      <c r="U312">
        <f>Table2[[#This Row],[Conclusion]]/Table2[[#This Row],[TOTAL]]</f>
        <v>0</v>
      </c>
      <c r="V312">
        <f>Table2[[#This Row],[Discussion]]/Table2[[#This Row],[TOTAL]]</f>
        <v>0</v>
      </c>
      <c r="W312">
        <f>Table2[[#This Row],[Figure]]/Table2[[#This Row],[TOTAL]]</f>
        <v>0</v>
      </c>
      <c r="X312">
        <f>Table2[[#This Row],[Introduction]]/Table2[[#This Row],[TOTAL]]</f>
        <v>0.25</v>
      </c>
      <c r="Y312">
        <f>Table2[[#This Row],[Methods]]/Table2[[#This Row],[TOTAL]]</f>
        <v>0.75</v>
      </c>
      <c r="Z312">
        <f>Table2[[#This Row],[Results]]/Table2[[#This Row],[TOTAL]]</f>
        <v>0</v>
      </c>
      <c r="AA312">
        <f>Table2[[#This Row],[Supplementary material]]/Table2[[#This Row],[TOTAL]]</f>
        <v>0</v>
      </c>
      <c r="AB312">
        <f>Table2[[#This Row],[Title]]/Table2[[#This Row],[TOTAL]]</f>
        <v>0</v>
      </c>
      <c r="AC312" s="2">
        <f>SUM(Table24[[#This Row],[Abstract]:[Title]])</f>
        <v>1</v>
      </c>
    </row>
    <row r="313" spans="1:29" x14ac:dyDescent="0.2">
      <c r="A313" t="s">
        <v>7132</v>
      </c>
      <c r="B313">
        <v>0</v>
      </c>
      <c r="C313">
        <v>0</v>
      </c>
      <c r="D313">
        <v>1</v>
      </c>
      <c r="E313">
        <v>0</v>
      </c>
      <c r="F313">
        <v>0</v>
      </c>
      <c r="G313">
        <v>0</v>
      </c>
      <c r="H313">
        <v>0</v>
      </c>
      <c r="I313">
        <v>0</v>
      </c>
      <c r="J313">
        <v>0</v>
      </c>
      <c r="K313">
        <v>0</v>
      </c>
      <c r="L313">
        <v>0</v>
      </c>
      <c r="M313">
        <v>0</v>
      </c>
      <c r="N313" s="2">
        <f>SUM(Table2[[#This Row],[Abstract]:[Title]])</f>
        <v>1</v>
      </c>
      <c r="P313" t="s">
        <v>7132</v>
      </c>
      <c r="Q313">
        <f>Table2[[#This Row],[Abstract]]/Table2[[#This Row],[TOTAL]]</f>
        <v>0</v>
      </c>
      <c r="R313">
        <f>Table2[[#This Row],[Acknowledgments]]/Table2[[#This Row],[TOTAL]]</f>
        <v>0</v>
      </c>
      <c r="S313">
        <f>Table2[[#This Row],[Article]]/Table2[[#This Row],[TOTAL]]</f>
        <v>1</v>
      </c>
      <c r="T313">
        <f>Table2[[#This Row],[Case study]]/Table2[[#This Row],[TOTAL]]</f>
        <v>0</v>
      </c>
      <c r="U313">
        <f>Table2[[#This Row],[Conclusion]]/Table2[[#This Row],[TOTAL]]</f>
        <v>0</v>
      </c>
      <c r="V313">
        <f>Table2[[#This Row],[Discussion]]/Table2[[#This Row],[TOTAL]]</f>
        <v>0</v>
      </c>
      <c r="W313">
        <f>Table2[[#This Row],[Figure]]/Table2[[#This Row],[TOTAL]]</f>
        <v>0</v>
      </c>
      <c r="X313">
        <f>Table2[[#This Row],[Introduction]]/Table2[[#This Row],[TOTAL]]</f>
        <v>0</v>
      </c>
      <c r="Y313">
        <f>Table2[[#This Row],[Methods]]/Table2[[#This Row],[TOTAL]]</f>
        <v>0</v>
      </c>
      <c r="Z313">
        <f>Table2[[#This Row],[Results]]/Table2[[#This Row],[TOTAL]]</f>
        <v>0</v>
      </c>
      <c r="AA313">
        <f>Table2[[#This Row],[Supplementary material]]/Table2[[#This Row],[TOTAL]]</f>
        <v>0</v>
      </c>
      <c r="AB313">
        <f>Table2[[#This Row],[Title]]/Table2[[#This Row],[TOTAL]]</f>
        <v>0</v>
      </c>
      <c r="AC313" s="2">
        <f>SUM(Table24[[#This Row],[Abstract]:[Title]])</f>
        <v>1</v>
      </c>
    </row>
    <row r="314" spans="1:29" x14ac:dyDescent="0.2">
      <c r="A314" t="s">
        <v>2270</v>
      </c>
      <c r="B314">
        <v>0</v>
      </c>
      <c r="C314">
        <v>0</v>
      </c>
      <c r="D314">
        <v>0</v>
      </c>
      <c r="E314">
        <v>0</v>
      </c>
      <c r="F314">
        <v>0</v>
      </c>
      <c r="G314">
        <v>0</v>
      </c>
      <c r="H314">
        <v>0</v>
      </c>
      <c r="I314">
        <v>0</v>
      </c>
      <c r="J314">
        <v>4</v>
      </c>
      <c r="K314">
        <v>2</v>
      </c>
      <c r="L314">
        <v>0</v>
      </c>
      <c r="M314">
        <v>0</v>
      </c>
      <c r="N314" s="2">
        <f>SUM(Table2[[#This Row],[Abstract]:[Title]])</f>
        <v>6</v>
      </c>
      <c r="P314" t="s">
        <v>2270</v>
      </c>
      <c r="Q314">
        <f>Table2[[#This Row],[Abstract]]/Table2[[#This Row],[TOTAL]]</f>
        <v>0</v>
      </c>
      <c r="R314">
        <f>Table2[[#This Row],[Acknowledgments]]/Table2[[#This Row],[TOTAL]]</f>
        <v>0</v>
      </c>
      <c r="S314">
        <f>Table2[[#This Row],[Article]]/Table2[[#This Row],[TOTAL]]</f>
        <v>0</v>
      </c>
      <c r="T314">
        <f>Table2[[#This Row],[Case study]]/Table2[[#This Row],[TOTAL]]</f>
        <v>0</v>
      </c>
      <c r="U314">
        <f>Table2[[#This Row],[Conclusion]]/Table2[[#This Row],[TOTAL]]</f>
        <v>0</v>
      </c>
      <c r="V314">
        <f>Table2[[#This Row],[Discussion]]/Table2[[#This Row],[TOTAL]]</f>
        <v>0</v>
      </c>
      <c r="W314">
        <f>Table2[[#This Row],[Figure]]/Table2[[#This Row],[TOTAL]]</f>
        <v>0</v>
      </c>
      <c r="X314">
        <f>Table2[[#This Row],[Introduction]]/Table2[[#This Row],[TOTAL]]</f>
        <v>0</v>
      </c>
      <c r="Y314">
        <f>Table2[[#This Row],[Methods]]/Table2[[#This Row],[TOTAL]]</f>
        <v>0.66666666666666663</v>
      </c>
      <c r="Z314">
        <f>Table2[[#This Row],[Results]]/Table2[[#This Row],[TOTAL]]</f>
        <v>0.33333333333333331</v>
      </c>
      <c r="AA314">
        <f>Table2[[#This Row],[Supplementary material]]/Table2[[#This Row],[TOTAL]]</f>
        <v>0</v>
      </c>
      <c r="AB314">
        <f>Table2[[#This Row],[Title]]/Table2[[#This Row],[TOTAL]]</f>
        <v>0</v>
      </c>
      <c r="AC314" s="2">
        <f>SUM(Table24[[#This Row],[Abstract]:[Title]])</f>
        <v>1</v>
      </c>
    </row>
    <row r="315" spans="1:29" x14ac:dyDescent="0.2">
      <c r="A315" t="s">
        <v>3315</v>
      </c>
      <c r="B315">
        <v>0</v>
      </c>
      <c r="C315">
        <v>0</v>
      </c>
      <c r="D315">
        <v>0</v>
      </c>
      <c r="E315">
        <v>0</v>
      </c>
      <c r="F315">
        <v>0</v>
      </c>
      <c r="G315">
        <v>0</v>
      </c>
      <c r="H315">
        <v>0</v>
      </c>
      <c r="I315">
        <v>0</v>
      </c>
      <c r="J315">
        <v>1</v>
      </c>
      <c r="K315">
        <v>0</v>
      </c>
      <c r="L315">
        <v>0</v>
      </c>
      <c r="M315">
        <v>0</v>
      </c>
      <c r="N315" s="2">
        <f>SUM(Table2[[#This Row],[Abstract]:[Title]])</f>
        <v>1</v>
      </c>
      <c r="P315" t="s">
        <v>3315</v>
      </c>
      <c r="Q315">
        <f>Table2[[#This Row],[Abstract]]/Table2[[#This Row],[TOTAL]]</f>
        <v>0</v>
      </c>
      <c r="R315">
        <f>Table2[[#This Row],[Acknowledgments]]/Table2[[#This Row],[TOTAL]]</f>
        <v>0</v>
      </c>
      <c r="S315">
        <f>Table2[[#This Row],[Article]]/Table2[[#This Row],[TOTAL]]</f>
        <v>0</v>
      </c>
      <c r="T315">
        <f>Table2[[#This Row],[Case study]]/Table2[[#This Row],[TOTAL]]</f>
        <v>0</v>
      </c>
      <c r="U315">
        <f>Table2[[#This Row],[Conclusion]]/Table2[[#This Row],[TOTAL]]</f>
        <v>0</v>
      </c>
      <c r="V315">
        <f>Table2[[#This Row],[Discussion]]/Table2[[#This Row],[TOTAL]]</f>
        <v>0</v>
      </c>
      <c r="W315">
        <f>Table2[[#This Row],[Figure]]/Table2[[#This Row],[TOTAL]]</f>
        <v>0</v>
      </c>
      <c r="X315">
        <f>Table2[[#This Row],[Introduction]]/Table2[[#This Row],[TOTAL]]</f>
        <v>0</v>
      </c>
      <c r="Y315">
        <f>Table2[[#This Row],[Methods]]/Table2[[#This Row],[TOTAL]]</f>
        <v>1</v>
      </c>
      <c r="Z315">
        <f>Table2[[#This Row],[Results]]/Table2[[#This Row],[TOTAL]]</f>
        <v>0</v>
      </c>
      <c r="AA315">
        <f>Table2[[#This Row],[Supplementary material]]/Table2[[#This Row],[TOTAL]]</f>
        <v>0</v>
      </c>
      <c r="AB315">
        <f>Table2[[#This Row],[Title]]/Table2[[#This Row],[TOTAL]]</f>
        <v>0</v>
      </c>
      <c r="AC315" s="2">
        <f>SUM(Table24[[#This Row],[Abstract]:[Title]])</f>
        <v>1</v>
      </c>
    </row>
    <row r="316" spans="1:29" x14ac:dyDescent="0.2">
      <c r="A316" t="s">
        <v>3635</v>
      </c>
      <c r="B316">
        <v>0</v>
      </c>
      <c r="C316">
        <v>0</v>
      </c>
      <c r="D316">
        <v>0</v>
      </c>
      <c r="E316">
        <v>0</v>
      </c>
      <c r="F316">
        <v>0</v>
      </c>
      <c r="G316">
        <v>2</v>
      </c>
      <c r="H316">
        <v>0</v>
      </c>
      <c r="I316">
        <v>0</v>
      </c>
      <c r="J316">
        <v>2</v>
      </c>
      <c r="K316">
        <v>0</v>
      </c>
      <c r="L316">
        <v>0</v>
      </c>
      <c r="M316">
        <v>0</v>
      </c>
      <c r="N316" s="2">
        <f>SUM(Table2[[#This Row],[Abstract]:[Title]])</f>
        <v>4</v>
      </c>
      <c r="P316" t="s">
        <v>3635</v>
      </c>
      <c r="Q316">
        <f>Table2[[#This Row],[Abstract]]/Table2[[#This Row],[TOTAL]]</f>
        <v>0</v>
      </c>
      <c r="R316">
        <f>Table2[[#This Row],[Acknowledgments]]/Table2[[#This Row],[TOTAL]]</f>
        <v>0</v>
      </c>
      <c r="S316">
        <f>Table2[[#This Row],[Article]]/Table2[[#This Row],[TOTAL]]</f>
        <v>0</v>
      </c>
      <c r="T316">
        <f>Table2[[#This Row],[Case study]]/Table2[[#This Row],[TOTAL]]</f>
        <v>0</v>
      </c>
      <c r="U316">
        <f>Table2[[#This Row],[Conclusion]]/Table2[[#This Row],[TOTAL]]</f>
        <v>0</v>
      </c>
      <c r="V316">
        <f>Table2[[#This Row],[Discussion]]/Table2[[#This Row],[TOTAL]]</f>
        <v>0.5</v>
      </c>
      <c r="W316">
        <f>Table2[[#This Row],[Figure]]/Table2[[#This Row],[TOTAL]]</f>
        <v>0</v>
      </c>
      <c r="X316">
        <f>Table2[[#This Row],[Introduction]]/Table2[[#This Row],[TOTAL]]</f>
        <v>0</v>
      </c>
      <c r="Y316">
        <f>Table2[[#This Row],[Methods]]/Table2[[#This Row],[TOTAL]]</f>
        <v>0.5</v>
      </c>
      <c r="Z316">
        <f>Table2[[#This Row],[Results]]/Table2[[#This Row],[TOTAL]]</f>
        <v>0</v>
      </c>
      <c r="AA316">
        <f>Table2[[#This Row],[Supplementary material]]/Table2[[#This Row],[TOTAL]]</f>
        <v>0</v>
      </c>
      <c r="AB316">
        <f>Table2[[#This Row],[Title]]/Table2[[#This Row],[TOTAL]]</f>
        <v>0</v>
      </c>
      <c r="AC316" s="2">
        <f>SUM(Table24[[#This Row],[Abstract]:[Title]])</f>
        <v>1</v>
      </c>
    </row>
    <row r="317" spans="1:29" x14ac:dyDescent="0.2">
      <c r="A317" t="s">
        <v>4984</v>
      </c>
      <c r="B317">
        <v>0</v>
      </c>
      <c r="C317">
        <v>0</v>
      </c>
      <c r="D317">
        <v>0</v>
      </c>
      <c r="E317">
        <v>0</v>
      </c>
      <c r="F317">
        <v>0</v>
      </c>
      <c r="G317">
        <v>0</v>
      </c>
      <c r="H317">
        <v>0</v>
      </c>
      <c r="I317">
        <v>1</v>
      </c>
      <c r="J317">
        <v>0</v>
      </c>
      <c r="K317">
        <v>0</v>
      </c>
      <c r="L317">
        <v>0</v>
      </c>
      <c r="M317">
        <v>0</v>
      </c>
      <c r="N317" s="2">
        <f>SUM(Table2[[#This Row],[Abstract]:[Title]])</f>
        <v>1</v>
      </c>
      <c r="P317" t="s">
        <v>4984</v>
      </c>
      <c r="Q317">
        <f>Table2[[#This Row],[Abstract]]/Table2[[#This Row],[TOTAL]]</f>
        <v>0</v>
      </c>
      <c r="R317">
        <f>Table2[[#This Row],[Acknowledgments]]/Table2[[#This Row],[TOTAL]]</f>
        <v>0</v>
      </c>
      <c r="S317">
        <f>Table2[[#This Row],[Article]]/Table2[[#This Row],[TOTAL]]</f>
        <v>0</v>
      </c>
      <c r="T317">
        <f>Table2[[#This Row],[Case study]]/Table2[[#This Row],[TOTAL]]</f>
        <v>0</v>
      </c>
      <c r="U317">
        <f>Table2[[#This Row],[Conclusion]]/Table2[[#This Row],[TOTAL]]</f>
        <v>0</v>
      </c>
      <c r="V317">
        <f>Table2[[#This Row],[Discussion]]/Table2[[#This Row],[TOTAL]]</f>
        <v>0</v>
      </c>
      <c r="W317">
        <f>Table2[[#This Row],[Figure]]/Table2[[#This Row],[TOTAL]]</f>
        <v>0</v>
      </c>
      <c r="X317">
        <f>Table2[[#This Row],[Introduction]]/Table2[[#This Row],[TOTAL]]</f>
        <v>1</v>
      </c>
      <c r="Y317">
        <f>Table2[[#This Row],[Methods]]/Table2[[#This Row],[TOTAL]]</f>
        <v>0</v>
      </c>
      <c r="Z317">
        <f>Table2[[#This Row],[Results]]/Table2[[#This Row],[TOTAL]]</f>
        <v>0</v>
      </c>
      <c r="AA317">
        <f>Table2[[#This Row],[Supplementary material]]/Table2[[#This Row],[TOTAL]]</f>
        <v>0</v>
      </c>
      <c r="AB317">
        <f>Table2[[#This Row],[Title]]/Table2[[#This Row],[TOTAL]]</f>
        <v>0</v>
      </c>
      <c r="AC317" s="2">
        <f>SUM(Table24[[#This Row],[Abstract]:[Title]])</f>
        <v>1</v>
      </c>
    </row>
    <row r="318" spans="1:29" x14ac:dyDescent="0.2">
      <c r="A318" t="s">
        <v>4933</v>
      </c>
      <c r="B318">
        <v>0</v>
      </c>
      <c r="C318">
        <v>0</v>
      </c>
      <c r="D318">
        <v>1</v>
      </c>
      <c r="E318">
        <v>0</v>
      </c>
      <c r="F318">
        <v>0</v>
      </c>
      <c r="G318">
        <v>0</v>
      </c>
      <c r="H318">
        <v>0</v>
      </c>
      <c r="I318">
        <v>0</v>
      </c>
      <c r="J318">
        <v>0</v>
      </c>
      <c r="K318">
        <v>0</v>
      </c>
      <c r="L318">
        <v>0</v>
      </c>
      <c r="M318">
        <v>0</v>
      </c>
      <c r="N318" s="2">
        <f>SUM(Table2[[#This Row],[Abstract]:[Title]])</f>
        <v>1</v>
      </c>
      <c r="P318" t="s">
        <v>4933</v>
      </c>
      <c r="Q318">
        <f>Table2[[#This Row],[Abstract]]/Table2[[#This Row],[TOTAL]]</f>
        <v>0</v>
      </c>
      <c r="R318">
        <f>Table2[[#This Row],[Acknowledgments]]/Table2[[#This Row],[TOTAL]]</f>
        <v>0</v>
      </c>
      <c r="S318">
        <f>Table2[[#This Row],[Article]]/Table2[[#This Row],[TOTAL]]</f>
        <v>1</v>
      </c>
      <c r="T318">
        <f>Table2[[#This Row],[Case study]]/Table2[[#This Row],[TOTAL]]</f>
        <v>0</v>
      </c>
      <c r="U318">
        <f>Table2[[#This Row],[Conclusion]]/Table2[[#This Row],[TOTAL]]</f>
        <v>0</v>
      </c>
      <c r="V318">
        <f>Table2[[#This Row],[Discussion]]/Table2[[#This Row],[TOTAL]]</f>
        <v>0</v>
      </c>
      <c r="W318">
        <f>Table2[[#This Row],[Figure]]/Table2[[#This Row],[TOTAL]]</f>
        <v>0</v>
      </c>
      <c r="X318">
        <f>Table2[[#This Row],[Introduction]]/Table2[[#This Row],[TOTAL]]</f>
        <v>0</v>
      </c>
      <c r="Y318">
        <f>Table2[[#This Row],[Methods]]/Table2[[#This Row],[TOTAL]]</f>
        <v>0</v>
      </c>
      <c r="Z318">
        <f>Table2[[#This Row],[Results]]/Table2[[#This Row],[TOTAL]]</f>
        <v>0</v>
      </c>
      <c r="AA318">
        <f>Table2[[#This Row],[Supplementary material]]/Table2[[#This Row],[TOTAL]]</f>
        <v>0</v>
      </c>
      <c r="AB318">
        <f>Table2[[#This Row],[Title]]/Table2[[#This Row],[TOTAL]]</f>
        <v>0</v>
      </c>
      <c r="AC318" s="2">
        <f>SUM(Table24[[#This Row],[Abstract]:[Title]])</f>
        <v>1</v>
      </c>
    </row>
    <row r="319" spans="1:29" x14ac:dyDescent="0.2">
      <c r="A319" t="s">
        <v>252</v>
      </c>
      <c r="B319">
        <v>0</v>
      </c>
      <c r="C319">
        <v>0</v>
      </c>
      <c r="D319">
        <v>0</v>
      </c>
      <c r="E319">
        <v>0</v>
      </c>
      <c r="F319">
        <v>0</v>
      </c>
      <c r="G319">
        <v>0</v>
      </c>
      <c r="H319">
        <v>0</v>
      </c>
      <c r="I319">
        <v>0</v>
      </c>
      <c r="J319">
        <v>3</v>
      </c>
      <c r="K319">
        <v>1</v>
      </c>
      <c r="L319">
        <v>0</v>
      </c>
      <c r="M319">
        <v>0</v>
      </c>
      <c r="N319" s="2">
        <f>SUM(Table2[[#This Row],[Abstract]:[Title]])</f>
        <v>4</v>
      </c>
      <c r="P319" t="s">
        <v>252</v>
      </c>
      <c r="Q319">
        <f>Table2[[#This Row],[Abstract]]/Table2[[#This Row],[TOTAL]]</f>
        <v>0</v>
      </c>
      <c r="R319">
        <f>Table2[[#This Row],[Acknowledgments]]/Table2[[#This Row],[TOTAL]]</f>
        <v>0</v>
      </c>
      <c r="S319">
        <f>Table2[[#This Row],[Article]]/Table2[[#This Row],[TOTAL]]</f>
        <v>0</v>
      </c>
      <c r="T319">
        <f>Table2[[#This Row],[Case study]]/Table2[[#This Row],[TOTAL]]</f>
        <v>0</v>
      </c>
      <c r="U319">
        <f>Table2[[#This Row],[Conclusion]]/Table2[[#This Row],[TOTAL]]</f>
        <v>0</v>
      </c>
      <c r="V319">
        <f>Table2[[#This Row],[Discussion]]/Table2[[#This Row],[TOTAL]]</f>
        <v>0</v>
      </c>
      <c r="W319">
        <f>Table2[[#This Row],[Figure]]/Table2[[#This Row],[TOTAL]]</f>
        <v>0</v>
      </c>
      <c r="X319">
        <f>Table2[[#This Row],[Introduction]]/Table2[[#This Row],[TOTAL]]</f>
        <v>0</v>
      </c>
      <c r="Y319">
        <f>Table2[[#This Row],[Methods]]/Table2[[#This Row],[TOTAL]]</f>
        <v>0.75</v>
      </c>
      <c r="Z319">
        <f>Table2[[#This Row],[Results]]/Table2[[#This Row],[TOTAL]]</f>
        <v>0.25</v>
      </c>
      <c r="AA319">
        <f>Table2[[#This Row],[Supplementary material]]/Table2[[#This Row],[TOTAL]]</f>
        <v>0</v>
      </c>
      <c r="AB319">
        <f>Table2[[#This Row],[Title]]/Table2[[#This Row],[TOTAL]]</f>
        <v>0</v>
      </c>
      <c r="AC319" s="2">
        <f>SUM(Table24[[#This Row],[Abstract]:[Title]])</f>
        <v>1</v>
      </c>
    </row>
    <row r="320" spans="1:29" x14ac:dyDescent="0.2">
      <c r="A320" t="s">
        <v>7416</v>
      </c>
      <c r="B320">
        <v>0</v>
      </c>
      <c r="C320">
        <v>0</v>
      </c>
      <c r="D320">
        <v>0</v>
      </c>
      <c r="E320">
        <v>0</v>
      </c>
      <c r="F320">
        <v>0</v>
      </c>
      <c r="G320">
        <v>3</v>
      </c>
      <c r="H320">
        <v>0</v>
      </c>
      <c r="I320">
        <v>0</v>
      </c>
      <c r="J320">
        <v>0</v>
      </c>
      <c r="K320">
        <v>5</v>
      </c>
      <c r="L320">
        <v>0</v>
      </c>
      <c r="M320">
        <v>0</v>
      </c>
      <c r="N320" s="2">
        <f>SUM(Table2[[#This Row],[Abstract]:[Title]])</f>
        <v>8</v>
      </c>
      <c r="P320" t="s">
        <v>7416</v>
      </c>
      <c r="Q320">
        <f>Table2[[#This Row],[Abstract]]/Table2[[#This Row],[TOTAL]]</f>
        <v>0</v>
      </c>
      <c r="R320">
        <f>Table2[[#This Row],[Acknowledgments]]/Table2[[#This Row],[TOTAL]]</f>
        <v>0</v>
      </c>
      <c r="S320">
        <f>Table2[[#This Row],[Article]]/Table2[[#This Row],[TOTAL]]</f>
        <v>0</v>
      </c>
      <c r="T320">
        <f>Table2[[#This Row],[Case study]]/Table2[[#This Row],[TOTAL]]</f>
        <v>0</v>
      </c>
      <c r="U320">
        <f>Table2[[#This Row],[Conclusion]]/Table2[[#This Row],[TOTAL]]</f>
        <v>0</v>
      </c>
      <c r="V320">
        <f>Table2[[#This Row],[Discussion]]/Table2[[#This Row],[TOTAL]]</f>
        <v>0.375</v>
      </c>
      <c r="W320">
        <f>Table2[[#This Row],[Figure]]/Table2[[#This Row],[TOTAL]]</f>
        <v>0</v>
      </c>
      <c r="X320">
        <f>Table2[[#This Row],[Introduction]]/Table2[[#This Row],[TOTAL]]</f>
        <v>0</v>
      </c>
      <c r="Y320">
        <f>Table2[[#This Row],[Methods]]/Table2[[#This Row],[TOTAL]]</f>
        <v>0</v>
      </c>
      <c r="Z320">
        <f>Table2[[#This Row],[Results]]/Table2[[#This Row],[TOTAL]]</f>
        <v>0.625</v>
      </c>
      <c r="AA320">
        <f>Table2[[#This Row],[Supplementary material]]/Table2[[#This Row],[TOTAL]]</f>
        <v>0</v>
      </c>
      <c r="AB320">
        <f>Table2[[#This Row],[Title]]/Table2[[#This Row],[TOTAL]]</f>
        <v>0</v>
      </c>
      <c r="AC320" s="2">
        <f>SUM(Table24[[#This Row],[Abstract]:[Title]])</f>
        <v>1</v>
      </c>
    </row>
    <row r="321" spans="1:29" x14ac:dyDescent="0.2">
      <c r="A321" t="s">
        <v>687</v>
      </c>
      <c r="B321">
        <v>0</v>
      </c>
      <c r="C321">
        <v>0</v>
      </c>
      <c r="D321">
        <v>0</v>
      </c>
      <c r="E321">
        <v>0</v>
      </c>
      <c r="F321">
        <v>0</v>
      </c>
      <c r="G321">
        <v>0</v>
      </c>
      <c r="H321">
        <v>0</v>
      </c>
      <c r="I321">
        <v>0</v>
      </c>
      <c r="J321">
        <v>1</v>
      </c>
      <c r="K321">
        <v>0</v>
      </c>
      <c r="L321">
        <v>0</v>
      </c>
      <c r="M321">
        <v>0</v>
      </c>
      <c r="N321" s="2">
        <f>SUM(Table2[[#This Row],[Abstract]:[Title]])</f>
        <v>1</v>
      </c>
      <c r="P321" t="s">
        <v>687</v>
      </c>
      <c r="Q321">
        <f>Table2[[#This Row],[Abstract]]/Table2[[#This Row],[TOTAL]]</f>
        <v>0</v>
      </c>
      <c r="R321">
        <f>Table2[[#This Row],[Acknowledgments]]/Table2[[#This Row],[TOTAL]]</f>
        <v>0</v>
      </c>
      <c r="S321">
        <f>Table2[[#This Row],[Article]]/Table2[[#This Row],[TOTAL]]</f>
        <v>0</v>
      </c>
      <c r="T321">
        <f>Table2[[#This Row],[Case study]]/Table2[[#This Row],[TOTAL]]</f>
        <v>0</v>
      </c>
      <c r="U321">
        <f>Table2[[#This Row],[Conclusion]]/Table2[[#This Row],[TOTAL]]</f>
        <v>0</v>
      </c>
      <c r="V321">
        <f>Table2[[#This Row],[Discussion]]/Table2[[#This Row],[TOTAL]]</f>
        <v>0</v>
      </c>
      <c r="W321">
        <f>Table2[[#This Row],[Figure]]/Table2[[#This Row],[TOTAL]]</f>
        <v>0</v>
      </c>
      <c r="X321">
        <f>Table2[[#This Row],[Introduction]]/Table2[[#This Row],[TOTAL]]</f>
        <v>0</v>
      </c>
      <c r="Y321">
        <f>Table2[[#This Row],[Methods]]/Table2[[#This Row],[TOTAL]]</f>
        <v>1</v>
      </c>
      <c r="Z321">
        <f>Table2[[#This Row],[Results]]/Table2[[#This Row],[TOTAL]]</f>
        <v>0</v>
      </c>
      <c r="AA321">
        <f>Table2[[#This Row],[Supplementary material]]/Table2[[#This Row],[TOTAL]]</f>
        <v>0</v>
      </c>
      <c r="AB321">
        <f>Table2[[#This Row],[Title]]/Table2[[#This Row],[TOTAL]]</f>
        <v>0</v>
      </c>
      <c r="AC321" s="2">
        <f>SUM(Table24[[#This Row],[Abstract]:[Title]])</f>
        <v>1</v>
      </c>
    </row>
    <row r="322" spans="1:29" x14ac:dyDescent="0.2">
      <c r="A322" t="s">
        <v>72</v>
      </c>
      <c r="B322">
        <v>0</v>
      </c>
      <c r="C322">
        <v>0</v>
      </c>
      <c r="D322">
        <v>0</v>
      </c>
      <c r="E322">
        <v>0</v>
      </c>
      <c r="F322">
        <v>0</v>
      </c>
      <c r="G322">
        <v>0</v>
      </c>
      <c r="H322">
        <v>0</v>
      </c>
      <c r="I322">
        <v>0</v>
      </c>
      <c r="J322">
        <v>0</v>
      </c>
      <c r="K322">
        <v>4</v>
      </c>
      <c r="L322">
        <v>0</v>
      </c>
      <c r="M322">
        <v>0</v>
      </c>
      <c r="N322" s="2">
        <f>SUM(Table2[[#This Row],[Abstract]:[Title]])</f>
        <v>4</v>
      </c>
      <c r="P322" t="s">
        <v>72</v>
      </c>
      <c r="Q322">
        <f>Table2[[#This Row],[Abstract]]/Table2[[#This Row],[TOTAL]]</f>
        <v>0</v>
      </c>
      <c r="R322">
        <f>Table2[[#This Row],[Acknowledgments]]/Table2[[#This Row],[TOTAL]]</f>
        <v>0</v>
      </c>
      <c r="S322">
        <f>Table2[[#This Row],[Article]]/Table2[[#This Row],[TOTAL]]</f>
        <v>0</v>
      </c>
      <c r="T322">
        <f>Table2[[#This Row],[Case study]]/Table2[[#This Row],[TOTAL]]</f>
        <v>0</v>
      </c>
      <c r="U322">
        <f>Table2[[#This Row],[Conclusion]]/Table2[[#This Row],[TOTAL]]</f>
        <v>0</v>
      </c>
      <c r="V322">
        <f>Table2[[#This Row],[Discussion]]/Table2[[#This Row],[TOTAL]]</f>
        <v>0</v>
      </c>
      <c r="W322">
        <f>Table2[[#This Row],[Figure]]/Table2[[#This Row],[TOTAL]]</f>
        <v>0</v>
      </c>
      <c r="X322">
        <f>Table2[[#This Row],[Introduction]]/Table2[[#This Row],[TOTAL]]</f>
        <v>0</v>
      </c>
      <c r="Y322">
        <f>Table2[[#This Row],[Methods]]/Table2[[#This Row],[TOTAL]]</f>
        <v>0</v>
      </c>
      <c r="Z322">
        <f>Table2[[#This Row],[Results]]/Table2[[#This Row],[TOTAL]]</f>
        <v>1</v>
      </c>
      <c r="AA322">
        <f>Table2[[#This Row],[Supplementary material]]/Table2[[#This Row],[TOTAL]]</f>
        <v>0</v>
      </c>
      <c r="AB322">
        <f>Table2[[#This Row],[Title]]/Table2[[#This Row],[TOTAL]]</f>
        <v>0</v>
      </c>
      <c r="AC322" s="2">
        <f>SUM(Table24[[#This Row],[Abstract]:[Title]])</f>
        <v>1</v>
      </c>
    </row>
    <row r="323" spans="1:29" x14ac:dyDescent="0.2">
      <c r="A323" t="s">
        <v>5261</v>
      </c>
      <c r="B323">
        <v>0</v>
      </c>
      <c r="C323">
        <v>0</v>
      </c>
      <c r="D323">
        <v>0</v>
      </c>
      <c r="E323">
        <v>0</v>
      </c>
      <c r="F323">
        <v>0</v>
      </c>
      <c r="G323">
        <v>0</v>
      </c>
      <c r="H323">
        <v>0</v>
      </c>
      <c r="I323">
        <v>1</v>
      </c>
      <c r="J323">
        <v>0</v>
      </c>
      <c r="K323">
        <v>0</v>
      </c>
      <c r="L323">
        <v>0</v>
      </c>
      <c r="M323">
        <v>0</v>
      </c>
      <c r="N323" s="2">
        <f>SUM(Table2[[#This Row],[Abstract]:[Title]])</f>
        <v>1</v>
      </c>
      <c r="P323" t="s">
        <v>5261</v>
      </c>
      <c r="Q323">
        <f>Table2[[#This Row],[Abstract]]/Table2[[#This Row],[TOTAL]]</f>
        <v>0</v>
      </c>
      <c r="R323">
        <f>Table2[[#This Row],[Acknowledgments]]/Table2[[#This Row],[TOTAL]]</f>
        <v>0</v>
      </c>
      <c r="S323">
        <f>Table2[[#This Row],[Article]]/Table2[[#This Row],[TOTAL]]</f>
        <v>0</v>
      </c>
      <c r="T323">
        <f>Table2[[#This Row],[Case study]]/Table2[[#This Row],[TOTAL]]</f>
        <v>0</v>
      </c>
      <c r="U323">
        <f>Table2[[#This Row],[Conclusion]]/Table2[[#This Row],[TOTAL]]</f>
        <v>0</v>
      </c>
      <c r="V323">
        <f>Table2[[#This Row],[Discussion]]/Table2[[#This Row],[TOTAL]]</f>
        <v>0</v>
      </c>
      <c r="W323">
        <f>Table2[[#This Row],[Figure]]/Table2[[#This Row],[TOTAL]]</f>
        <v>0</v>
      </c>
      <c r="X323">
        <f>Table2[[#This Row],[Introduction]]/Table2[[#This Row],[TOTAL]]</f>
        <v>1</v>
      </c>
      <c r="Y323">
        <f>Table2[[#This Row],[Methods]]/Table2[[#This Row],[TOTAL]]</f>
        <v>0</v>
      </c>
      <c r="Z323">
        <f>Table2[[#This Row],[Results]]/Table2[[#This Row],[TOTAL]]</f>
        <v>0</v>
      </c>
      <c r="AA323">
        <f>Table2[[#This Row],[Supplementary material]]/Table2[[#This Row],[TOTAL]]</f>
        <v>0</v>
      </c>
      <c r="AB323">
        <f>Table2[[#This Row],[Title]]/Table2[[#This Row],[TOTAL]]</f>
        <v>0</v>
      </c>
      <c r="AC323" s="2">
        <f>SUM(Table24[[#This Row],[Abstract]:[Title]])</f>
        <v>1</v>
      </c>
    </row>
    <row r="324" spans="1:29" x14ac:dyDescent="0.2">
      <c r="A324" t="s">
        <v>3444</v>
      </c>
      <c r="B324">
        <v>0</v>
      </c>
      <c r="C324">
        <v>0</v>
      </c>
      <c r="D324">
        <v>0</v>
      </c>
      <c r="E324">
        <v>0</v>
      </c>
      <c r="F324">
        <v>0</v>
      </c>
      <c r="G324">
        <v>0</v>
      </c>
      <c r="H324">
        <v>0</v>
      </c>
      <c r="I324">
        <v>0</v>
      </c>
      <c r="J324">
        <v>2</v>
      </c>
      <c r="K324">
        <v>0</v>
      </c>
      <c r="L324">
        <v>0</v>
      </c>
      <c r="M324">
        <v>0</v>
      </c>
      <c r="N324" s="2">
        <f>SUM(Table2[[#This Row],[Abstract]:[Title]])</f>
        <v>2</v>
      </c>
      <c r="P324" t="s">
        <v>3444</v>
      </c>
      <c r="Q324">
        <f>Table2[[#This Row],[Abstract]]/Table2[[#This Row],[TOTAL]]</f>
        <v>0</v>
      </c>
      <c r="R324">
        <f>Table2[[#This Row],[Acknowledgments]]/Table2[[#This Row],[TOTAL]]</f>
        <v>0</v>
      </c>
      <c r="S324">
        <f>Table2[[#This Row],[Article]]/Table2[[#This Row],[TOTAL]]</f>
        <v>0</v>
      </c>
      <c r="T324">
        <f>Table2[[#This Row],[Case study]]/Table2[[#This Row],[TOTAL]]</f>
        <v>0</v>
      </c>
      <c r="U324">
        <f>Table2[[#This Row],[Conclusion]]/Table2[[#This Row],[TOTAL]]</f>
        <v>0</v>
      </c>
      <c r="V324">
        <f>Table2[[#This Row],[Discussion]]/Table2[[#This Row],[TOTAL]]</f>
        <v>0</v>
      </c>
      <c r="W324">
        <f>Table2[[#This Row],[Figure]]/Table2[[#This Row],[TOTAL]]</f>
        <v>0</v>
      </c>
      <c r="X324">
        <f>Table2[[#This Row],[Introduction]]/Table2[[#This Row],[TOTAL]]</f>
        <v>0</v>
      </c>
      <c r="Y324">
        <f>Table2[[#This Row],[Methods]]/Table2[[#This Row],[TOTAL]]</f>
        <v>1</v>
      </c>
      <c r="Z324">
        <f>Table2[[#This Row],[Results]]/Table2[[#This Row],[TOTAL]]</f>
        <v>0</v>
      </c>
      <c r="AA324">
        <f>Table2[[#This Row],[Supplementary material]]/Table2[[#This Row],[TOTAL]]</f>
        <v>0</v>
      </c>
      <c r="AB324">
        <f>Table2[[#This Row],[Title]]/Table2[[#This Row],[TOTAL]]</f>
        <v>0</v>
      </c>
      <c r="AC324" s="2">
        <f>SUM(Table24[[#This Row],[Abstract]:[Title]])</f>
        <v>1</v>
      </c>
    </row>
    <row r="325" spans="1:29" x14ac:dyDescent="0.2">
      <c r="A325" t="s">
        <v>4484</v>
      </c>
      <c r="B325">
        <v>0</v>
      </c>
      <c r="C325">
        <v>0</v>
      </c>
      <c r="D325">
        <v>0</v>
      </c>
      <c r="E325">
        <v>0</v>
      </c>
      <c r="F325">
        <v>0</v>
      </c>
      <c r="G325">
        <v>0</v>
      </c>
      <c r="H325">
        <v>0</v>
      </c>
      <c r="I325">
        <v>0</v>
      </c>
      <c r="J325">
        <v>2</v>
      </c>
      <c r="K325">
        <v>11</v>
      </c>
      <c r="L325">
        <v>0</v>
      </c>
      <c r="M325">
        <v>0</v>
      </c>
      <c r="N325" s="2">
        <f>SUM(Table2[[#This Row],[Abstract]:[Title]])</f>
        <v>13</v>
      </c>
      <c r="P325" t="s">
        <v>4484</v>
      </c>
      <c r="Q325">
        <f>Table2[[#This Row],[Abstract]]/Table2[[#This Row],[TOTAL]]</f>
        <v>0</v>
      </c>
      <c r="R325">
        <f>Table2[[#This Row],[Acknowledgments]]/Table2[[#This Row],[TOTAL]]</f>
        <v>0</v>
      </c>
      <c r="S325">
        <f>Table2[[#This Row],[Article]]/Table2[[#This Row],[TOTAL]]</f>
        <v>0</v>
      </c>
      <c r="T325">
        <f>Table2[[#This Row],[Case study]]/Table2[[#This Row],[TOTAL]]</f>
        <v>0</v>
      </c>
      <c r="U325">
        <f>Table2[[#This Row],[Conclusion]]/Table2[[#This Row],[TOTAL]]</f>
        <v>0</v>
      </c>
      <c r="V325">
        <f>Table2[[#This Row],[Discussion]]/Table2[[#This Row],[TOTAL]]</f>
        <v>0</v>
      </c>
      <c r="W325">
        <f>Table2[[#This Row],[Figure]]/Table2[[#This Row],[TOTAL]]</f>
        <v>0</v>
      </c>
      <c r="X325">
        <f>Table2[[#This Row],[Introduction]]/Table2[[#This Row],[TOTAL]]</f>
        <v>0</v>
      </c>
      <c r="Y325">
        <f>Table2[[#This Row],[Methods]]/Table2[[#This Row],[TOTAL]]</f>
        <v>0.15384615384615385</v>
      </c>
      <c r="Z325">
        <f>Table2[[#This Row],[Results]]/Table2[[#This Row],[TOTAL]]</f>
        <v>0.84615384615384615</v>
      </c>
      <c r="AA325">
        <f>Table2[[#This Row],[Supplementary material]]/Table2[[#This Row],[TOTAL]]</f>
        <v>0</v>
      </c>
      <c r="AB325">
        <f>Table2[[#This Row],[Title]]/Table2[[#This Row],[TOTAL]]</f>
        <v>0</v>
      </c>
      <c r="AC325" s="2">
        <f>SUM(Table24[[#This Row],[Abstract]:[Title]])</f>
        <v>1</v>
      </c>
    </row>
    <row r="326" spans="1:29" x14ac:dyDescent="0.2">
      <c r="A326" t="s">
        <v>3070</v>
      </c>
      <c r="B326">
        <v>0</v>
      </c>
      <c r="C326">
        <v>0</v>
      </c>
      <c r="D326">
        <v>0</v>
      </c>
      <c r="E326">
        <v>0</v>
      </c>
      <c r="F326">
        <v>0</v>
      </c>
      <c r="G326">
        <v>0</v>
      </c>
      <c r="H326">
        <v>0</v>
      </c>
      <c r="I326">
        <v>0</v>
      </c>
      <c r="J326">
        <v>2</v>
      </c>
      <c r="K326">
        <v>0</v>
      </c>
      <c r="L326">
        <v>0</v>
      </c>
      <c r="M326">
        <v>0</v>
      </c>
      <c r="N326" s="2">
        <f>SUM(Table2[[#This Row],[Abstract]:[Title]])</f>
        <v>2</v>
      </c>
      <c r="P326" t="s">
        <v>3070</v>
      </c>
      <c r="Q326">
        <f>Table2[[#This Row],[Abstract]]/Table2[[#This Row],[TOTAL]]</f>
        <v>0</v>
      </c>
      <c r="R326">
        <f>Table2[[#This Row],[Acknowledgments]]/Table2[[#This Row],[TOTAL]]</f>
        <v>0</v>
      </c>
      <c r="S326">
        <f>Table2[[#This Row],[Article]]/Table2[[#This Row],[TOTAL]]</f>
        <v>0</v>
      </c>
      <c r="T326">
        <f>Table2[[#This Row],[Case study]]/Table2[[#This Row],[TOTAL]]</f>
        <v>0</v>
      </c>
      <c r="U326">
        <f>Table2[[#This Row],[Conclusion]]/Table2[[#This Row],[TOTAL]]</f>
        <v>0</v>
      </c>
      <c r="V326">
        <f>Table2[[#This Row],[Discussion]]/Table2[[#This Row],[TOTAL]]</f>
        <v>0</v>
      </c>
      <c r="W326">
        <f>Table2[[#This Row],[Figure]]/Table2[[#This Row],[TOTAL]]</f>
        <v>0</v>
      </c>
      <c r="X326">
        <f>Table2[[#This Row],[Introduction]]/Table2[[#This Row],[TOTAL]]</f>
        <v>0</v>
      </c>
      <c r="Y326">
        <f>Table2[[#This Row],[Methods]]/Table2[[#This Row],[TOTAL]]</f>
        <v>1</v>
      </c>
      <c r="Z326">
        <f>Table2[[#This Row],[Results]]/Table2[[#This Row],[TOTAL]]</f>
        <v>0</v>
      </c>
      <c r="AA326">
        <f>Table2[[#This Row],[Supplementary material]]/Table2[[#This Row],[TOTAL]]</f>
        <v>0</v>
      </c>
      <c r="AB326">
        <f>Table2[[#This Row],[Title]]/Table2[[#This Row],[TOTAL]]</f>
        <v>0</v>
      </c>
      <c r="AC326" s="2">
        <f>SUM(Table24[[#This Row],[Abstract]:[Title]])</f>
        <v>1</v>
      </c>
    </row>
    <row r="327" spans="1:29" x14ac:dyDescent="0.2">
      <c r="A327" t="s">
        <v>1820</v>
      </c>
      <c r="B327">
        <v>0</v>
      </c>
      <c r="C327">
        <v>0</v>
      </c>
      <c r="D327">
        <v>0</v>
      </c>
      <c r="E327">
        <v>0</v>
      </c>
      <c r="F327">
        <v>0</v>
      </c>
      <c r="G327">
        <v>0</v>
      </c>
      <c r="H327">
        <v>0</v>
      </c>
      <c r="I327">
        <v>0</v>
      </c>
      <c r="J327">
        <v>1</v>
      </c>
      <c r="K327">
        <v>2</v>
      </c>
      <c r="L327">
        <v>0</v>
      </c>
      <c r="M327">
        <v>0</v>
      </c>
      <c r="N327" s="2">
        <f>SUM(Table2[[#This Row],[Abstract]:[Title]])</f>
        <v>3</v>
      </c>
      <c r="P327" t="s">
        <v>1820</v>
      </c>
      <c r="Q327">
        <f>Table2[[#This Row],[Abstract]]/Table2[[#This Row],[TOTAL]]</f>
        <v>0</v>
      </c>
      <c r="R327">
        <f>Table2[[#This Row],[Acknowledgments]]/Table2[[#This Row],[TOTAL]]</f>
        <v>0</v>
      </c>
      <c r="S327">
        <f>Table2[[#This Row],[Article]]/Table2[[#This Row],[TOTAL]]</f>
        <v>0</v>
      </c>
      <c r="T327">
        <f>Table2[[#This Row],[Case study]]/Table2[[#This Row],[TOTAL]]</f>
        <v>0</v>
      </c>
      <c r="U327">
        <f>Table2[[#This Row],[Conclusion]]/Table2[[#This Row],[TOTAL]]</f>
        <v>0</v>
      </c>
      <c r="V327">
        <f>Table2[[#This Row],[Discussion]]/Table2[[#This Row],[TOTAL]]</f>
        <v>0</v>
      </c>
      <c r="W327">
        <f>Table2[[#This Row],[Figure]]/Table2[[#This Row],[TOTAL]]</f>
        <v>0</v>
      </c>
      <c r="X327">
        <f>Table2[[#This Row],[Introduction]]/Table2[[#This Row],[TOTAL]]</f>
        <v>0</v>
      </c>
      <c r="Y327">
        <f>Table2[[#This Row],[Methods]]/Table2[[#This Row],[TOTAL]]</f>
        <v>0.33333333333333331</v>
      </c>
      <c r="Z327">
        <f>Table2[[#This Row],[Results]]/Table2[[#This Row],[TOTAL]]</f>
        <v>0.66666666666666663</v>
      </c>
      <c r="AA327">
        <f>Table2[[#This Row],[Supplementary material]]/Table2[[#This Row],[TOTAL]]</f>
        <v>0</v>
      </c>
      <c r="AB327">
        <f>Table2[[#This Row],[Title]]/Table2[[#This Row],[TOTAL]]</f>
        <v>0</v>
      </c>
      <c r="AC327" s="2">
        <f>SUM(Table24[[#This Row],[Abstract]:[Title]])</f>
        <v>1</v>
      </c>
    </row>
    <row r="328" spans="1:29" x14ac:dyDescent="0.2">
      <c r="A328" t="s">
        <v>4882</v>
      </c>
      <c r="B328">
        <v>0</v>
      </c>
      <c r="C328">
        <v>0</v>
      </c>
      <c r="D328">
        <v>0</v>
      </c>
      <c r="E328">
        <v>0</v>
      </c>
      <c r="F328">
        <v>0</v>
      </c>
      <c r="G328">
        <v>0</v>
      </c>
      <c r="H328">
        <v>0</v>
      </c>
      <c r="I328">
        <v>0</v>
      </c>
      <c r="J328">
        <v>0</v>
      </c>
      <c r="K328">
        <v>1</v>
      </c>
      <c r="L328">
        <v>0</v>
      </c>
      <c r="M328">
        <v>0</v>
      </c>
      <c r="N328" s="2">
        <f>SUM(Table2[[#This Row],[Abstract]:[Title]])</f>
        <v>1</v>
      </c>
      <c r="P328" t="s">
        <v>4882</v>
      </c>
      <c r="Q328">
        <f>Table2[[#This Row],[Abstract]]/Table2[[#This Row],[TOTAL]]</f>
        <v>0</v>
      </c>
      <c r="R328">
        <f>Table2[[#This Row],[Acknowledgments]]/Table2[[#This Row],[TOTAL]]</f>
        <v>0</v>
      </c>
      <c r="S328">
        <f>Table2[[#This Row],[Article]]/Table2[[#This Row],[TOTAL]]</f>
        <v>0</v>
      </c>
      <c r="T328">
        <f>Table2[[#This Row],[Case study]]/Table2[[#This Row],[TOTAL]]</f>
        <v>0</v>
      </c>
      <c r="U328">
        <f>Table2[[#This Row],[Conclusion]]/Table2[[#This Row],[TOTAL]]</f>
        <v>0</v>
      </c>
      <c r="V328">
        <f>Table2[[#This Row],[Discussion]]/Table2[[#This Row],[TOTAL]]</f>
        <v>0</v>
      </c>
      <c r="W328">
        <f>Table2[[#This Row],[Figure]]/Table2[[#This Row],[TOTAL]]</f>
        <v>0</v>
      </c>
      <c r="X328">
        <f>Table2[[#This Row],[Introduction]]/Table2[[#This Row],[TOTAL]]</f>
        <v>0</v>
      </c>
      <c r="Y328">
        <f>Table2[[#This Row],[Methods]]/Table2[[#This Row],[TOTAL]]</f>
        <v>0</v>
      </c>
      <c r="Z328">
        <f>Table2[[#This Row],[Results]]/Table2[[#This Row],[TOTAL]]</f>
        <v>1</v>
      </c>
      <c r="AA328">
        <f>Table2[[#This Row],[Supplementary material]]/Table2[[#This Row],[TOTAL]]</f>
        <v>0</v>
      </c>
      <c r="AB328">
        <f>Table2[[#This Row],[Title]]/Table2[[#This Row],[TOTAL]]</f>
        <v>0</v>
      </c>
      <c r="AC328" s="2">
        <f>SUM(Table24[[#This Row],[Abstract]:[Title]])</f>
        <v>1</v>
      </c>
    </row>
    <row r="329" spans="1:29" x14ac:dyDescent="0.2">
      <c r="A329" t="s">
        <v>459</v>
      </c>
      <c r="B329">
        <v>0</v>
      </c>
      <c r="C329">
        <v>0</v>
      </c>
      <c r="D329">
        <v>0</v>
      </c>
      <c r="E329">
        <v>0</v>
      </c>
      <c r="F329">
        <v>0</v>
      </c>
      <c r="G329">
        <v>0</v>
      </c>
      <c r="H329">
        <v>0</v>
      </c>
      <c r="I329">
        <v>0</v>
      </c>
      <c r="J329">
        <v>1</v>
      </c>
      <c r="K329">
        <v>0</v>
      </c>
      <c r="L329">
        <v>0</v>
      </c>
      <c r="M329">
        <v>0</v>
      </c>
      <c r="N329" s="2">
        <f>SUM(Table2[[#This Row],[Abstract]:[Title]])</f>
        <v>1</v>
      </c>
      <c r="P329" t="s">
        <v>459</v>
      </c>
      <c r="Q329">
        <f>Table2[[#This Row],[Abstract]]/Table2[[#This Row],[TOTAL]]</f>
        <v>0</v>
      </c>
      <c r="R329">
        <f>Table2[[#This Row],[Acknowledgments]]/Table2[[#This Row],[TOTAL]]</f>
        <v>0</v>
      </c>
      <c r="S329">
        <f>Table2[[#This Row],[Article]]/Table2[[#This Row],[TOTAL]]</f>
        <v>0</v>
      </c>
      <c r="T329">
        <f>Table2[[#This Row],[Case study]]/Table2[[#This Row],[TOTAL]]</f>
        <v>0</v>
      </c>
      <c r="U329">
        <f>Table2[[#This Row],[Conclusion]]/Table2[[#This Row],[TOTAL]]</f>
        <v>0</v>
      </c>
      <c r="V329">
        <f>Table2[[#This Row],[Discussion]]/Table2[[#This Row],[TOTAL]]</f>
        <v>0</v>
      </c>
      <c r="W329">
        <f>Table2[[#This Row],[Figure]]/Table2[[#This Row],[TOTAL]]</f>
        <v>0</v>
      </c>
      <c r="X329">
        <f>Table2[[#This Row],[Introduction]]/Table2[[#This Row],[TOTAL]]</f>
        <v>0</v>
      </c>
      <c r="Y329">
        <f>Table2[[#This Row],[Methods]]/Table2[[#This Row],[TOTAL]]</f>
        <v>1</v>
      </c>
      <c r="Z329">
        <f>Table2[[#This Row],[Results]]/Table2[[#This Row],[TOTAL]]</f>
        <v>0</v>
      </c>
      <c r="AA329">
        <f>Table2[[#This Row],[Supplementary material]]/Table2[[#This Row],[TOTAL]]</f>
        <v>0</v>
      </c>
      <c r="AB329">
        <f>Table2[[#This Row],[Title]]/Table2[[#This Row],[TOTAL]]</f>
        <v>0</v>
      </c>
      <c r="AC329" s="2">
        <f>SUM(Table24[[#This Row],[Abstract]:[Title]])</f>
        <v>1</v>
      </c>
    </row>
    <row r="330" spans="1:29" x14ac:dyDescent="0.2">
      <c r="A330" t="s">
        <v>3990</v>
      </c>
      <c r="B330">
        <v>0</v>
      </c>
      <c r="C330">
        <v>0</v>
      </c>
      <c r="D330">
        <v>2</v>
      </c>
      <c r="E330">
        <v>0</v>
      </c>
      <c r="F330">
        <v>0</v>
      </c>
      <c r="G330">
        <v>0</v>
      </c>
      <c r="H330">
        <v>0</v>
      </c>
      <c r="I330">
        <v>0</v>
      </c>
      <c r="J330">
        <v>0</v>
      </c>
      <c r="K330">
        <v>0</v>
      </c>
      <c r="L330">
        <v>0</v>
      </c>
      <c r="M330">
        <v>0</v>
      </c>
      <c r="N330" s="2">
        <f>SUM(Table2[[#This Row],[Abstract]:[Title]])</f>
        <v>2</v>
      </c>
      <c r="P330" t="s">
        <v>3990</v>
      </c>
      <c r="Q330">
        <f>Table2[[#This Row],[Abstract]]/Table2[[#This Row],[TOTAL]]</f>
        <v>0</v>
      </c>
      <c r="R330">
        <f>Table2[[#This Row],[Acknowledgments]]/Table2[[#This Row],[TOTAL]]</f>
        <v>0</v>
      </c>
      <c r="S330">
        <f>Table2[[#This Row],[Article]]/Table2[[#This Row],[TOTAL]]</f>
        <v>1</v>
      </c>
      <c r="T330">
        <f>Table2[[#This Row],[Case study]]/Table2[[#This Row],[TOTAL]]</f>
        <v>0</v>
      </c>
      <c r="U330">
        <f>Table2[[#This Row],[Conclusion]]/Table2[[#This Row],[TOTAL]]</f>
        <v>0</v>
      </c>
      <c r="V330">
        <f>Table2[[#This Row],[Discussion]]/Table2[[#This Row],[TOTAL]]</f>
        <v>0</v>
      </c>
      <c r="W330">
        <f>Table2[[#This Row],[Figure]]/Table2[[#This Row],[TOTAL]]</f>
        <v>0</v>
      </c>
      <c r="X330">
        <f>Table2[[#This Row],[Introduction]]/Table2[[#This Row],[TOTAL]]</f>
        <v>0</v>
      </c>
      <c r="Y330">
        <f>Table2[[#This Row],[Methods]]/Table2[[#This Row],[TOTAL]]</f>
        <v>0</v>
      </c>
      <c r="Z330">
        <f>Table2[[#This Row],[Results]]/Table2[[#This Row],[TOTAL]]</f>
        <v>0</v>
      </c>
      <c r="AA330">
        <f>Table2[[#This Row],[Supplementary material]]/Table2[[#This Row],[TOTAL]]</f>
        <v>0</v>
      </c>
      <c r="AB330">
        <f>Table2[[#This Row],[Title]]/Table2[[#This Row],[TOTAL]]</f>
        <v>0</v>
      </c>
      <c r="AC330" s="2">
        <f>SUM(Table24[[#This Row],[Abstract]:[Title]])</f>
        <v>1</v>
      </c>
    </row>
    <row r="331" spans="1:29" x14ac:dyDescent="0.2">
      <c r="A331" t="s">
        <v>3680</v>
      </c>
      <c r="B331">
        <v>0</v>
      </c>
      <c r="C331">
        <v>0</v>
      </c>
      <c r="D331">
        <v>0</v>
      </c>
      <c r="E331">
        <v>0</v>
      </c>
      <c r="F331">
        <v>0</v>
      </c>
      <c r="G331">
        <v>0</v>
      </c>
      <c r="H331">
        <v>0</v>
      </c>
      <c r="I331">
        <v>0</v>
      </c>
      <c r="J331">
        <v>1</v>
      </c>
      <c r="K331">
        <v>0</v>
      </c>
      <c r="L331">
        <v>0</v>
      </c>
      <c r="M331">
        <v>0</v>
      </c>
      <c r="N331" s="2">
        <f>SUM(Table2[[#This Row],[Abstract]:[Title]])</f>
        <v>1</v>
      </c>
      <c r="P331" t="s">
        <v>3680</v>
      </c>
      <c r="Q331">
        <f>Table2[[#This Row],[Abstract]]/Table2[[#This Row],[TOTAL]]</f>
        <v>0</v>
      </c>
      <c r="R331">
        <f>Table2[[#This Row],[Acknowledgments]]/Table2[[#This Row],[TOTAL]]</f>
        <v>0</v>
      </c>
      <c r="S331">
        <f>Table2[[#This Row],[Article]]/Table2[[#This Row],[TOTAL]]</f>
        <v>0</v>
      </c>
      <c r="T331">
        <f>Table2[[#This Row],[Case study]]/Table2[[#This Row],[TOTAL]]</f>
        <v>0</v>
      </c>
      <c r="U331">
        <f>Table2[[#This Row],[Conclusion]]/Table2[[#This Row],[TOTAL]]</f>
        <v>0</v>
      </c>
      <c r="V331">
        <f>Table2[[#This Row],[Discussion]]/Table2[[#This Row],[TOTAL]]</f>
        <v>0</v>
      </c>
      <c r="W331">
        <f>Table2[[#This Row],[Figure]]/Table2[[#This Row],[TOTAL]]</f>
        <v>0</v>
      </c>
      <c r="X331">
        <f>Table2[[#This Row],[Introduction]]/Table2[[#This Row],[TOTAL]]</f>
        <v>0</v>
      </c>
      <c r="Y331">
        <f>Table2[[#This Row],[Methods]]/Table2[[#This Row],[TOTAL]]</f>
        <v>1</v>
      </c>
      <c r="Z331">
        <f>Table2[[#This Row],[Results]]/Table2[[#This Row],[TOTAL]]</f>
        <v>0</v>
      </c>
      <c r="AA331">
        <f>Table2[[#This Row],[Supplementary material]]/Table2[[#This Row],[TOTAL]]</f>
        <v>0</v>
      </c>
      <c r="AB331">
        <f>Table2[[#This Row],[Title]]/Table2[[#This Row],[TOTAL]]</f>
        <v>0</v>
      </c>
      <c r="AC331" s="2">
        <f>SUM(Table24[[#This Row],[Abstract]:[Title]])</f>
        <v>1</v>
      </c>
    </row>
    <row r="332" spans="1:29" x14ac:dyDescent="0.2">
      <c r="A332" t="s">
        <v>5179</v>
      </c>
      <c r="B332">
        <v>0</v>
      </c>
      <c r="C332">
        <v>0</v>
      </c>
      <c r="D332">
        <v>0</v>
      </c>
      <c r="E332">
        <v>0</v>
      </c>
      <c r="F332">
        <v>0</v>
      </c>
      <c r="G332">
        <v>5</v>
      </c>
      <c r="H332">
        <v>0</v>
      </c>
      <c r="I332">
        <v>0</v>
      </c>
      <c r="J332">
        <v>0</v>
      </c>
      <c r="K332">
        <v>2</v>
      </c>
      <c r="L332">
        <v>0</v>
      </c>
      <c r="M332">
        <v>0</v>
      </c>
      <c r="N332" s="2">
        <f>SUM(Table2[[#This Row],[Abstract]:[Title]])</f>
        <v>7</v>
      </c>
      <c r="P332" t="s">
        <v>5179</v>
      </c>
      <c r="Q332">
        <f>Table2[[#This Row],[Abstract]]/Table2[[#This Row],[TOTAL]]</f>
        <v>0</v>
      </c>
      <c r="R332">
        <f>Table2[[#This Row],[Acknowledgments]]/Table2[[#This Row],[TOTAL]]</f>
        <v>0</v>
      </c>
      <c r="S332">
        <f>Table2[[#This Row],[Article]]/Table2[[#This Row],[TOTAL]]</f>
        <v>0</v>
      </c>
      <c r="T332">
        <f>Table2[[#This Row],[Case study]]/Table2[[#This Row],[TOTAL]]</f>
        <v>0</v>
      </c>
      <c r="U332">
        <f>Table2[[#This Row],[Conclusion]]/Table2[[#This Row],[TOTAL]]</f>
        <v>0</v>
      </c>
      <c r="V332">
        <f>Table2[[#This Row],[Discussion]]/Table2[[#This Row],[TOTAL]]</f>
        <v>0.7142857142857143</v>
      </c>
      <c r="W332">
        <f>Table2[[#This Row],[Figure]]/Table2[[#This Row],[TOTAL]]</f>
        <v>0</v>
      </c>
      <c r="X332">
        <f>Table2[[#This Row],[Introduction]]/Table2[[#This Row],[TOTAL]]</f>
        <v>0</v>
      </c>
      <c r="Y332">
        <f>Table2[[#This Row],[Methods]]/Table2[[#This Row],[TOTAL]]</f>
        <v>0</v>
      </c>
      <c r="Z332">
        <f>Table2[[#This Row],[Results]]/Table2[[#This Row],[TOTAL]]</f>
        <v>0.2857142857142857</v>
      </c>
      <c r="AA332">
        <f>Table2[[#This Row],[Supplementary material]]/Table2[[#This Row],[TOTAL]]</f>
        <v>0</v>
      </c>
      <c r="AB332">
        <f>Table2[[#This Row],[Title]]/Table2[[#This Row],[TOTAL]]</f>
        <v>0</v>
      </c>
      <c r="AC332" s="2">
        <f>SUM(Table24[[#This Row],[Abstract]:[Title]])</f>
        <v>1</v>
      </c>
    </row>
    <row r="333" spans="1:29" x14ac:dyDescent="0.2">
      <c r="A333" t="s">
        <v>5929</v>
      </c>
      <c r="B333">
        <v>0</v>
      </c>
      <c r="C333">
        <v>0</v>
      </c>
      <c r="D333">
        <v>0</v>
      </c>
      <c r="E333">
        <v>0</v>
      </c>
      <c r="F333">
        <v>0</v>
      </c>
      <c r="G333">
        <v>0</v>
      </c>
      <c r="H333">
        <v>0</v>
      </c>
      <c r="I333">
        <v>0</v>
      </c>
      <c r="J333">
        <v>0</v>
      </c>
      <c r="K333">
        <v>1</v>
      </c>
      <c r="L333">
        <v>0</v>
      </c>
      <c r="M333">
        <v>0</v>
      </c>
      <c r="N333" s="2">
        <f>SUM(Table2[[#This Row],[Abstract]:[Title]])</f>
        <v>1</v>
      </c>
      <c r="P333" t="s">
        <v>5929</v>
      </c>
      <c r="Q333">
        <f>Table2[[#This Row],[Abstract]]/Table2[[#This Row],[TOTAL]]</f>
        <v>0</v>
      </c>
      <c r="R333">
        <f>Table2[[#This Row],[Acknowledgments]]/Table2[[#This Row],[TOTAL]]</f>
        <v>0</v>
      </c>
      <c r="S333">
        <f>Table2[[#This Row],[Article]]/Table2[[#This Row],[TOTAL]]</f>
        <v>0</v>
      </c>
      <c r="T333">
        <f>Table2[[#This Row],[Case study]]/Table2[[#This Row],[TOTAL]]</f>
        <v>0</v>
      </c>
      <c r="U333">
        <f>Table2[[#This Row],[Conclusion]]/Table2[[#This Row],[TOTAL]]</f>
        <v>0</v>
      </c>
      <c r="V333">
        <f>Table2[[#This Row],[Discussion]]/Table2[[#This Row],[TOTAL]]</f>
        <v>0</v>
      </c>
      <c r="W333">
        <f>Table2[[#This Row],[Figure]]/Table2[[#This Row],[TOTAL]]</f>
        <v>0</v>
      </c>
      <c r="X333">
        <f>Table2[[#This Row],[Introduction]]/Table2[[#This Row],[TOTAL]]</f>
        <v>0</v>
      </c>
      <c r="Y333">
        <f>Table2[[#This Row],[Methods]]/Table2[[#This Row],[TOTAL]]</f>
        <v>0</v>
      </c>
      <c r="Z333">
        <f>Table2[[#This Row],[Results]]/Table2[[#This Row],[TOTAL]]</f>
        <v>1</v>
      </c>
      <c r="AA333">
        <f>Table2[[#This Row],[Supplementary material]]/Table2[[#This Row],[TOTAL]]</f>
        <v>0</v>
      </c>
      <c r="AB333">
        <f>Table2[[#This Row],[Title]]/Table2[[#This Row],[TOTAL]]</f>
        <v>0</v>
      </c>
      <c r="AC333" s="2">
        <f>SUM(Table24[[#This Row],[Abstract]:[Title]])</f>
        <v>1</v>
      </c>
    </row>
    <row r="334" spans="1:29" x14ac:dyDescent="0.2">
      <c r="A334" t="s">
        <v>6137</v>
      </c>
      <c r="B334">
        <v>0</v>
      </c>
      <c r="C334">
        <v>0</v>
      </c>
      <c r="D334">
        <v>0</v>
      </c>
      <c r="E334">
        <v>0</v>
      </c>
      <c r="F334">
        <v>0</v>
      </c>
      <c r="G334">
        <v>0</v>
      </c>
      <c r="H334">
        <v>0</v>
      </c>
      <c r="I334">
        <v>0</v>
      </c>
      <c r="J334">
        <v>1</v>
      </c>
      <c r="K334">
        <v>0</v>
      </c>
      <c r="L334">
        <v>0</v>
      </c>
      <c r="M334">
        <v>0</v>
      </c>
      <c r="N334" s="2">
        <f>SUM(Table2[[#This Row],[Abstract]:[Title]])</f>
        <v>1</v>
      </c>
      <c r="P334" t="s">
        <v>6137</v>
      </c>
      <c r="Q334">
        <f>Table2[[#This Row],[Abstract]]/Table2[[#This Row],[TOTAL]]</f>
        <v>0</v>
      </c>
      <c r="R334">
        <f>Table2[[#This Row],[Acknowledgments]]/Table2[[#This Row],[TOTAL]]</f>
        <v>0</v>
      </c>
      <c r="S334">
        <f>Table2[[#This Row],[Article]]/Table2[[#This Row],[TOTAL]]</f>
        <v>0</v>
      </c>
      <c r="T334">
        <f>Table2[[#This Row],[Case study]]/Table2[[#This Row],[TOTAL]]</f>
        <v>0</v>
      </c>
      <c r="U334">
        <f>Table2[[#This Row],[Conclusion]]/Table2[[#This Row],[TOTAL]]</f>
        <v>0</v>
      </c>
      <c r="V334">
        <f>Table2[[#This Row],[Discussion]]/Table2[[#This Row],[TOTAL]]</f>
        <v>0</v>
      </c>
      <c r="W334">
        <f>Table2[[#This Row],[Figure]]/Table2[[#This Row],[TOTAL]]</f>
        <v>0</v>
      </c>
      <c r="X334">
        <f>Table2[[#This Row],[Introduction]]/Table2[[#This Row],[TOTAL]]</f>
        <v>0</v>
      </c>
      <c r="Y334">
        <f>Table2[[#This Row],[Methods]]/Table2[[#This Row],[TOTAL]]</f>
        <v>1</v>
      </c>
      <c r="Z334">
        <f>Table2[[#This Row],[Results]]/Table2[[#This Row],[TOTAL]]</f>
        <v>0</v>
      </c>
      <c r="AA334">
        <f>Table2[[#This Row],[Supplementary material]]/Table2[[#This Row],[TOTAL]]</f>
        <v>0</v>
      </c>
      <c r="AB334">
        <f>Table2[[#This Row],[Title]]/Table2[[#This Row],[TOTAL]]</f>
        <v>0</v>
      </c>
      <c r="AC334" s="2">
        <f>SUM(Table24[[#This Row],[Abstract]:[Title]])</f>
        <v>1</v>
      </c>
    </row>
    <row r="335" spans="1:29" x14ac:dyDescent="0.2">
      <c r="A335" t="s">
        <v>469</v>
      </c>
      <c r="B335">
        <v>0</v>
      </c>
      <c r="C335">
        <v>0</v>
      </c>
      <c r="D335">
        <v>1</v>
      </c>
      <c r="E335">
        <v>0</v>
      </c>
      <c r="F335">
        <v>0</v>
      </c>
      <c r="G335">
        <v>0</v>
      </c>
      <c r="H335">
        <v>0</v>
      </c>
      <c r="I335">
        <v>0</v>
      </c>
      <c r="J335">
        <v>0</v>
      </c>
      <c r="K335">
        <v>0</v>
      </c>
      <c r="L335">
        <v>0</v>
      </c>
      <c r="M335">
        <v>0</v>
      </c>
      <c r="N335" s="2">
        <f>SUM(Table2[[#This Row],[Abstract]:[Title]])</f>
        <v>1</v>
      </c>
      <c r="P335" t="s">
        <v>469</v>
      </c>
      <c r="Q335">
        <f>Table2[[#This Row],[Abstract]]/Table2[[#This Row],[TOTAL]]</f>
        <v>0</v>
      </c>
      <c r="R335">
        <f>Table2[[#This Row],[Acknowledgments]]/Table2[[#This Row],[TOTAL]]</f>
        <v>0</v>
      </c>
      <c r="S335">
        <f>Table2[[#This Row],[Article]]/Table2[[#This Row],[TOTAL]]</f>
        <v>1</v>
      </c>
      <c r="T335">
        <f>Table2[[#This Row],[Case study]]/Table2[[#This Row],[TOTAL]]</f>
        <v>0</v>
      </c>
      <c r="U335">
        <f>Table2[[#This Row],[Conclusion]]/Table2[[#This Row],[TOTAL]]</f>
        <v>0</v>
      </c>
      <c r="V335">
        <f>Table2[[#This Row],[Discussion]]/Table2[[#This Row],[TOTAL]]</f>
        <v>0</v>
      </c>
      <c r="W335">
        <f>Table2[[#This Row],[Figure]]/Table2[[#This Row],[TOTAL]]</f>
        <v>0</v>
      </c>
      <c r="X335">
        <f>Table2[[#This Row],[Introduction]]/Table2[[#This Row],[TOTAL]]</f>
        <v>0</v>
      </c>
      <c r="Y335">
        <f>Table2[[#This Row],[Methods]]/Table2[[#This Row],[TOTAL]]</f>
        <v>0</v>
      </c>
      <c r="Z335">
        <f>Table2[[#This Row],[Results]]/Table2[[#This Row],[TOTAL]]</f>
        <v>0</v>
      </c>
      <c r="AA335">
        <f>Table2[[#This Row],[Supplementary material]]/Table2[[#This Row],[TOTAL]]</f>
        <v>0</v>
      </c>
      <c r="AB335">
        <f>Table2[[#This Row],[Title]]/Table2[[#This Row],[TOTAL]]</f>
        <v>0</v>
      </c>
      <c r="AC335" s="2">
        <f>SUM(Table24[[#This Row],[Abstract]:[Title]])</f>
        <v>1</v>
      </c>
    </row>
    <row r="336" spans="1:29" x14ac:dyDescent="0.2">
      <c r="A336" t="s">
        <v>5773</v>
      </c>
      <c r="B336">
        <v>0</v>
      </c>
      <c r="C336">
        <v>0</v>
      </c>
      <c r="D336">
        <v>0</v>
      </c>
      <c r="E336">
        <v>0</v>
      </c>
      <c r="F336">
        <v>0</v>
      </c>
      <c r="G336">
        <v>0</v>
      </c>
      <c r="H336">
        <v>0</v>
      </c>
      <c r="I336">
        <v>0</v>
      </c>
      <c r="J336">
        <v>0</v>
      </c>
      <c r="K336">
        <v>2</v>
      </c>
      <c r="L336">
        <v>0</v>
      </c>
      <c r="M336">
        <v>0</v>
      </c>
      <c r="N336" s="2">
        <f>SUM(Table2[[#This Row],[Abstract]:[Title]])</f>
        <v>2</v>
      </c>
      <c r="P336" t="s">
        <v>5773</v>
      </c>
      <c r="Q336">
        <f>Table2[[#This Row],[Abstract]]/Table2[[#This Row],[TOTAL]]</f>
        <v>0</v>
      </c>
      <c r="R336">
        <f>Table2[[#This Row],[Acknowledgments]]/Table2[[#This Row],[TOTAL]]</f>
        <v>0</v>
      </c>
      <c r="S336">
        <f>Table2[[#This Row],[Article]]/Table2[[#This Row],[TOTAL]]</f>
        <v>0</v>
      </c>
      <c r="T336">
        <f>Table2[[#This Row],[Case study]]/Table2[[#This Row],[TOTAL]]</f>
        <v>0</v>
      </c>
      <c r="U336">
        <f>Table2[[#This Row],[Conclusion]]/Table2[[#This Row],[TOTAL]]</f>
        <v>0</v>
      </c>
      <c r="V336">
        <f>Table2[[#This Row],[Discussion]]/Table2[[#This Row],[TOTAL]]</f>
        <v>0</v>
      </c>
      <c r="W336">
        <f>Table2[[#This Row],[Figure]]/Table2[[#This Row],[TOTAL]]</f>
        <v>0</v>
      </c>
      <c r="X336">
        <f>Table2[[#This Row],[Introduction]]/Table2[[#This Row],[TOTAL]]</f>
        <v>0</v>
      </c>
      <c r="Y336">
        <f>Table2[[#This Row],[Methods]]/Table2[[#This Row],[TOTAL]]</f>
        <v>0</v>
      </c>
      <c r="Z336">
        <f>Table2[[#This Row],[Results]]/Table2[[#This Row],[TOTAL]]</f>
        <v>1</v>
      </c>
      <c r="AA336">
        <f>Table2[[#This Row],[Supplementary material]]/Table2[[#This Row],[TOTAL]]</f>
        <v>0</v>
      </c>
      <c r="AB336">
        <f>Table2[[#This Row],[Title]]/Table2[[#This Row],[TOTAL]]</f>
        <v>0</v>
      </c>
      <c r="AC336" s="2">
        <f>SUM(Table24[[#This Row],[Abstract]:[Title]])</f>
        <v>1</v>
      </c>
    </row>
    <row r="337" spans="1:29" x14ac:dyDescent="0.2">
      <c r="A337" t="s">
        <v>2433</v>
      </c>
      <c r="B337">
        <v>0</v>
      </c>
      <c r="C337">
        <v>1</v>
      </c>
      <c r="D337">
        <v>0</v>
      </c>
      <c r="E337">
        <v>0</v>
      </c>
      <c r="F337">
        <v>0</v>
      </c>
      <c r="G337">
        <v>1</v>
      </c>
      <c r="H337">
        <v>0</v>
      </c>
      <c r="I337">
        <v>0</v>
      </c>
      <c r="J337">
        <v>1</v>
      </c>
      <c r="K337">
        <v>0</v>
      </c>
      <c r="L337">
        <v>0</v>
      </c>
      <c r="M337">
        <v>0</v>
      </c>
      <c r="N337" s="2">
        <f>SUM(Table2[[#This Row],[Abstract]:[Title]])</f>
        <v>3</v>
      </c>
      <c r="P337" t="s">
        <v>2433</v>
      </c>
      <c r="Q337">
        <f>Table2[[#This Row],[Abstract]]/Table2[[#This Row],[TOTAL]]</f>
        <v>0</v>
      </c>
      <c r="R337">
        <f>Table2[[#This Row],[Acknowledgments]]/Table2[[#This Row],[TOTAL]]</f>
        <v>0.33333333333333331</v>
      </c>
      <c r="S337">
        <f>Table2[[#This Row],[Article]]/Table2[[#This Row],[TOTAL]]</f>
        <v>0</v>
      </c>
      <c r="T337">
        <f>Table2[[#This Row],[Case study]]/Table2[[#This Row],[TOTAL]]</f>
        <v>0</v>
      </c>
      <c r="U337">
        <f>Table2[[#This Row],[Conclusion]]/Table2[[#This Row],[TOTAL]]</f>
        <v>0</v>
      </c>
      <c r="V337">
        <f>Table2[[#This Row],[Discussion]]/Table2[[#This Row],[TOTAL]]</f>
        <v>0.33333333333333331</v>
      </c>
      <c r="W337">
        <f>Table2[[#This Row],[Figure]]/Table2[[#This Row],[TOTAL]]</f>
        <v>0</v>
      </c>
      <c r="X337">
        <f>Table2[[#This Row],[Introduction]]/Table2[[#This Row],[TOTAL]]</f>
        <v>0</v>
      </c>
      <c r="Y337">
        <f>Table2[[#This Row],[Methods]]/Table2[[#This Row],[TOTAL]]</f>
        <v>0.33333333333333331</v>
      </c>
      <c r="Z337">
        <f>Table2[[#This Row],[Results]]/Table2[[#This Row],[TOTAL]]</f>
        <v>0</v>
      </c>
      <c r="AA337">
        <f>Table2[[#This Row],[Supplementary material]]/Table2[[#This Row],[TOTAL]]</f>
        <v>0</v>
      </c>
      <c r="AB337">
        <f>Table2[[#This Row],[Title]]/Table2[[#This Row],[TOTAL]]</f>
        <v>0</v>
      </c>
      <c r="AC337" s="2">
        <f>SUM(Table24[[#This Row],[Abstract]:[Title]])</f>
        <v>1</v>
      </c>
    </row>
    <row r="338" spans="1:29" x14ac:dyDescent="0.2">
      <c r="A338" t="s">
        <v>1902</v>
      </c>
      <c r="B338">
        <v>0</v>
      </c>
      <c r="C338">
        <v>0</v>
      </c>
      <c r="D338">
        <v>0</v>
      </c>
      <c r="E338">
        <v>0</v>
      </c>
      <c r="F338">
        <v>0</v>
      </c>
      <c r="G338">
        <v>0</v>
      </c>
      <c r="H338">
        <v>0</v>
      </c>
      <c r="I338">
        <v>0</v>
      </c>
      <c r="J338">
        <v>1</v>
      </c>
      <c r="K338">
        <v>0</v>
      </c>
      <c r="L338">
        <v>0</v>
      </c>
      <c r="M338">
        <v>0</v>
      </c>
      <c r="N338" s="2">
        <f>SUM(Table2[[#This Row],[Abstract]:[Title]])</f>
        <v>1</v>
      </c>
      <c r="P338" t="s">
        <v>1902</v>
      </c>
      <c r="Q338">
        <f>Table2[[#This Row],[Abstract]]/Table2[[#This Row],[TOTAL]]</f>
        <v>0</v>
      </c>
      <c r="R338">
        <f>Table2[[#This Row],[Acknowledgments]]/Table2[[#This Row],[TOTAL]]</f>
        <v>0</v>
      </c>
      <c r="S338">
        <f>Table2[[#This Row],[Article]]/Table2[[#This Row],[TOTAL]]</f>
        <v>0</v>
      </c>
      <c r="T338">
        <f>Table2[[#This Row],[Case study]]/Table2[[#This Row],[TOTAL]]</f>
        <v>0</v>
      </c>
      <c r="U338">
        <f>Table2[[#This Row],[Conclusion]]/Table2[[#This Row],[TOTAL]]</f>
        <v>0</v>
      </c>
      <c r="V338">
        <f>Table2[[#This Row],[Discussion]]/Table2[[#This Row],[TOTAL]]</f>
        <v>0</v>
      </c>
      <c r="W338">
        <f>Table2[[#This Row],[Figure]]/Table2[[#This Row],[TOTAL]]</f>
        <v>0</v>
      </c>
      <c r="X338">
        <f>Table2[[#This Row],[Introduction]]/Table2[[#This Row],[TOTAL]]</f>
        <v>0</v>
      </c>
      <c r="Y338">
        <f>Table2[[#This Row],[Methods]]/Table2[[#This Row],[TOTAL]]</f>
        <v>1</v>
      </c>
      <c r="Z338">
        <f>Table2[[#This Row],[Results]]/Table2[[#This Row],[TOTAL]]</f>
        <v>0</v>
      </c>
      <c r="AA338">
        <f>Table2[[#This Row],[Supplementary material]]/Table2[[#This Row],[TOTAL]]</f>
        <v>0</v>
      </c>
      <c r="AB338">
        <f>Table2[[#This Row],[Title]]/Table2[[#This Row],[TOTAL]]</f>
        <v>0</v>
      </c>
      <c r="AC338" s="2">
        <f>SUM(Table24[[#This Row],[Abstract]:[Title]])</f>
        <v>1</v>
      </c>
    </row>
    <row r="339" spans="1:29" x14ac:dyDescent="0.2">
      <c r="A339" t="s">
        <v>2265</v>
      </c>
      <c r="B339">
        <v>0</v>
      </c>
      <c r="C339">
        <v>0</v>
      </c>
      <c r="D339">
        <v>1</v>
      </c>
      <c r="E339">
        <v>0</v>
      </c>
      <c r="F339">
        <v>0</v>
      </c>
      <c r="G339">
        <v>0</v>
      </c>
      <c r="H339">
        <v>0</v>
      </c>
      <c r="I339">
        <v>0</v>
      </c>
      <c r="J339">
        <v>0</v>
      </c>
      <c r="K339">
        <v>0</v>
      </c>
      <c r="L339">
        <v>0</v>
      </c>
      <c r="M339">
        <v>0</v>
      </c>
      <c r="N339" s="2">
        <f>SUM(Table2[[#This Row],[Abstract]:[Title]])</f>
        <v>1</v>
      </c>
      <c r="P339" t="s">
        <v>2265</v>
      </c>
      <c r="Q339">
        <f>Table2[[#This Row],[Abstract]]/Table2[[#This Row],[TOTAL]]</f>
        <v>0</v>
      </c>
      <c r="R339">
        <f>Table2[[#This Row],[Acknowledgments]]/Table2[[#This Row],[TOTAL]]</f>
        <v>0</v>
      </c>
      <c r="S339">
        <f>Table2[[#This Row],[Article]]/Table2[[#This Row],[TOTAL]]</f>
        <v>1</v>
      </c>
      <c r="T339">
        <f>Table2[[#This Row],[Case study]]/Table2[[#This Row],[TOTAL]]</f>
        <v>0</v>
      </c>
      <c r="U339">
        <f>Table2[[#This Row],[Conclusion]]/Table2[[#This Row],[TOTAL]]</f>
        <v>0</v>
      </c>
      <c r="V339">
        <f>Table2[[#This Row],[Discussion]]/Table2[[#This Row],[TOTAL]]</f>
        <v>0</v>
      </c>
      <c r="W339">
        <f>Table2[[#This Row],[Figure]]/Table2[[#This Row],[TOTAL]]</f>
        <v>0</v>
      </c>
      <c r="X339">
        <f>Table2[[#This Row],[Introduction]]/Table2[[#This Row],[TOTAL]]</f>
        <v>0</v>
      </c>
      <c r="Y339">
        <f>Table2[[#This Row],[Methods]]/Table2[[#This Row],[TOTAL]]</f>
        <v>0</v>
      </c>
      <c r="Z339">
        <f>Table2[[#This Row],[Results]]/Table2[[#This Row],[TOTAL]]</f>
        <v>0</v>
      </c>
      <c r="AA339">
        <f>Table2[[#This Row],[Supplementary material]]/Table2[[#This Row],[TOTAL]]</f>
        <v>0</v>
      </c>
      <c r="AB339">
        <f>Table2[[#This Row],[Title]]/Table2[[#This Row],[TOTAL]]</f>
        <v>0</v>
      </c>
      <c r="AC339" s="2">
        <f>SUM(Table24[[#This Row],[Abstract]:[Title]])</f>
        <v>1</v>
      </c>
    </row>
    <row r="340" spans="1:29" x14ac:dyDescent="0.2">
      <c r="A340" t="s">
        <v>2789</v>
      </c>
      <c r="B340">
        <v>0</v>
      </c>
      <c r="C340">
        <v>0</v>
      </c>
      <c r="D340">
        <v>12</v>
      </c>
      <c r="E340">
        <v>0</v>
      </c>
      <c r="F340">
        <v>0</v>
      </c>
      <c r="G340">
        <v>0</v>
      </c>
      <c r="H340">
        <v>0</v>
      </c>
      <c r="I340">
        <v>0</v>
      </c>
      <c r="J340">
        <v>0</v>
      </c>
      <c r="K340">
        <v>0</v>
      </c>
      <c r="L340">
        <v>0</v>
      </c>
      <c r="M340">
        <v>0</v>
      </c>
      <c r="N340" s="2">
        <f>SUM(Table2[[#This Row],[Abstract]:[Title]])</f>
        <v>12</v>
      </c>
      <c r="P340" t="s">
        <v>2789</v>
      </c>
      <c r="Q340">
        <f>Table2[[#This Row],[Abstract]]/Table2[[#This Row],[TOTAL]]</f>
        <v>0</v>
      </c>
      <c r="R340">
        <f>Table2[[#This Row],[Acknowledgments]]/Table2[[#This Row],[TOTAL]]</f>
        <v>0</v>
      </c>
      <c r="S340">
        <f>Table2[[#This Row],[Article]]/Table2[[#This Row],[TOTAL]]</f>
        <v>1</v>
      </c>
      <c r="T340">
        <f>Table2[[#This Row],[Case study]]/Table2[[#This Row],[TOTAL]]</f>
        <v>0</v>
      </c>
      <c r="U340">
        <f>Table2[[#This Row],[Conclusion]]/Table2[[#This Row],[TOTAL]]</f>
        <v>0</v>
      </c>
      <c r="V340">
        <f>Table2[[#This Row],[Discussion]]/Table2[[#This Row],[TOTAL]]</f>
        <v>0</v>
      </c>
      <c r="W340">
        <f>Table2[[#This Row],[Figure]]/Table2[[#This Row],[TOTAL]]</f>
        <v>0</v>
      </c>
      <c r="X340">
        <f>Table2[[#This Row],[Introduction]]/Table2[[#This Row],[TOTAL]]</f>
        <v>0</v>
      </c>
      <c r="Y340">
        <f>Table2[[#This Row],[Methods]]/Table2[[#This Row],[TOTAL]]</f>
        <v>0</v>
      </c>
      <c r="Z340">
        <f>Table2[[#This Row],[Results]]/Table2[[#This Row],[TOTAL]]</f>
        <v>0</v>
      </c>
      <c r="AA340">
        <f>Table2[[#This Row],[Supplementary material]]/Table2[[#This Row],[TOTAL]]</f>
        <v>0</v>
      </c>
      <c r="AB340">
        <f>Table2[[#This Row],[Title]]/Table2[[#This Row],[TOTAL]]</f>
        <v>0</v>
      </c>
      <c r="AC340" s="2">
        <f>SUM(Table24[[#This Row],[Abstract]:[Title]])</f>
        <v>1</v>
      </c>
    </row>
    <row r="341" spans="1:29" x14ac:dyDescent="0.2">
      <c r="A341" t="s">
        <v>3269</v>
      </c>
      <c r="B341">
        <v>0</v>
      </c>
      <c r="C341">
        <v>0</v>
      </c>
      <c r="D341">
        <v>2</v>
      </c>
      <c r="E341">
        <v>0</v>
      </c>
      <c r="F341">
        <v>0</v>
      </c>
      <c r="G341">
        <v>0</v>
      </c>
      <c r="H341">
        <v>1</v>
      </c>
      <c r="I341">
        <v>0</v>
      </c>
      <c r="J341">
        <v>0</v>
      </c>
      <c r="K341">
        <v>0</v>
      </c>
      <c r="L341">
        <v>0</v>
      </c>
      <c r="M341">
        <v>0</v>
      </c>
      <c r="N341" s="2">
        <f>SUM(Table2[[#This Row],[Abstract]:[Title]])</f>
        <v>3</v>
      </c>
      <c r="P341" t="s">
        <v>3269</v>
      </c>
      <c r="Q341">
        <f>Table2[[#This Row],[Abstract]]/Table2[[#This Row],[TOTAL]]</f>
        <v>0</v>
      </c>
      <c r="R341">
        <f>Table2[[#This Row],[Acknowledgments]]/Table2[[#This Row],[TOTAL]]</f>
        <v>0</v>
      </c>
      <c r="S341">
        <f>Table2[[#This Row],[Article]]/Table2[[#This Row],[TOTAL]]</f>
        <v>0.66666666666666663</v>
      </c>
      <c r="T341">
        <f>Table2[[#This Row],[Case study]]/Table2[[#This Row],[TOTAL]]</f>
        <v>0</v>
      </c>
      <c r="U341">
        <f>Table2[[#This Row],[Conclusion]]/Table2[[#This Row],[TOTAL]]</f>
        <v>0</v>
      </c>
      <c r="V341">
        <f>Table2[[#This Row],[Discussion]]/Table2[[#This Row],[TOTAL]]</f>
        <v>0</v>
      </c>
      <c r="W341">
        <f>Table2[[#This Row],[Figure]]/Table2[[#This Row],[TOTAL]]</f>
        <v>0.33333333333333331</v>
      </c>
      <c r="X341">
        <f>Table2[[#This Row],[Introduction]]/Table2[[#This Row],[TOTAL]]</f>
        <v>0</v>
      </c>
      <c r="Y341">
        <f>Table2[[#This Row],[Methods]]/Table2[[#This Row],[TOTAL]]</f>
        <v>0</v>
      </c>
      <c r="Z341">
        <f>Table2[[#This Row],[Results]]/Table2[[#This Row],[TOTAL]]</f>
        <v>0</v>
      </c>
      <c r="AA341">
        <f>Table2[[#This Row],[Supplementary material]]/Table2[[#This Row],[TOTAL]]</f>
        <v>0</v>
      </c>
      <c r="AB341">
        <f>Table2[[#This Row],[Title]]/Table2[[#This Row],[TOTAL]]</f>
        <v>0</v>
      </c>
      <c r="AC341" s="2">
        <f>SUM(Table24[[#This Row],[Abstract]:[Title]])</f>
        <v>1</v>
      </c>
    </row>
    <row r="342" spans="1:29" x14ac:dyDescent="0.2">
      <c r="A342" t="s">
        <v>1268</v>
      </c>
      <c r="B342">
        <v>0</v>
      </c>
      <c r="C342">
        <v>0</v>
      </c>
      <c r="D342">
        <v>0</v>
      </c>
      <c r="E342">
        <v>0</v>
      </c>
      <c r="F342">
        <v>0</v>
      </c>
      <c r="G342">
        <v>0</v>
      </c>
      <c r="H342">
        <v>0</v>
      </c>
      <c r="I342">
        <v>0</v>
      </c>
      <c r="J342">
        <v>1</v>
      </c>
      <c r="K342">
        <v>0</v>
      </c>
      <c r="L342">
        <v>0</v>
      </c>
      <c r="M342">
        <v>0</v>
      </c>
      <c r="N342" s="2">
        <f>SUM(Table2[[#This Row],[Abstract]:[Title]])</f>
        <v>1</v>
      </c>
      <c r="P342" t="s">
        <v>1268</v>
      </c>
      <c r="Q342">
        <f>Table2[[#This Row],[Abstract]]/Table2[[#This Row],[TOTAL]]</f>
        <v>0</v>
      </c>
      <c r="R342">
        <f>Table2[[#This Row],[Acknowledgments]]/Table2[[#This Row],[TOTAL]]</f>
        <v>0</v>
      </c>
      <c r="S342">
        <f>Table2[[#This Row],[Article]]/Table2[[#This Row],[TOTAL]]</f>
        <v>0</v>
      </c>
      <c r="T342">
        <f>Table2[[#This Row],[Case study]]/Table2[[#This Row],[TOTAL]]</f>
        <v>0</v>
      </c>
      <c r="U342">
        <f>Table2[[#This Row],[Conclusion]]/Table2[[#This Row],[TOTAL]]</f>
        <v>0</v>
      </c>
      <c r="V342">
        <f>Table2[[#This Row],[Discussion]]/Table2[[#This Row],[TOTAL]]</f>
        <v>0</v>
      </c>
      <c r="W342">
        <f>Table2[[#This Row],[Figure]]/Table2[[#This Row],[TOTAL]]</f>
        <v>0</v>
      </c>
      <c r="X342">
        <f>Table2[[#This Row],[Introduction]]/Table2[[#This Row],[TOTAL]]</f>
        <v>0</v>
      </c>
      <c r="Y342">
        <f>Table2[[#This Row],[Methods]]/Table2[[#This Row],[TOTAL]]</f>
        <v>1</v>
      </c>
      <c r="Z342">
        <f>Table2[[#This Row],[Results]]/Table2[[#This Row],[TOTAL]]</f>
        <v>0</v>
      </c>
      <c r="AA342">
        <f>Table2[[#This Row],[Supplementary material]]/Table2[[#This Row],[TOTAL]]</f>
        <v>0</v>
      </c>
      <c r="AB342">
        <f>Table2[[#This Row],[Title]]/Table2[[#This Row],[TOTAL]]</f>
        <v>0</v>
      </c>
      <c r="AC342" s="2">
        <f>SUM(Table24[[#This Row],[Abstract]:[Title]])</f>
        <v>1</v>
      </c>
    </row>
    <row r="343" spans="1:29" x14ac:dyDescent="0.2">
      <c r="A343" t="s">
        <v>7565</v>
      </c>
      <c r="B343">
        <v>0</v>
      </c>
      <c r="C343">
        <v>0</v>
      </c>
      <c r="D343">
        <v>4</v>
      </c>
      <c r="E343">
        <v>0</v>
      </c>
      <c r="F343">
        <v>0</v>
      </c>
      <c r="G343">
        <v>0</v>
      </c>
      <c r="H343">
        <v>1</v>
      </c>
      <c r="I343">
        <v>0</v>
      </c>
      <c r="J343">
        <v>0</v>
      </c>
      <c r="K343">
        <v>0</v>
      </c>
      <c r="L343">
        <v>0</v>
      </c>
      <c r="M343">
        <v>0</v>
      </c>
      <c r="N343" s="2">
        <f>SUM(Table2[[#This Row],[Abstract]:[Title]])</f>
        <v>5</v>
      </c>
      <c r="P343" t="s">
        <v>7565</v>
      </c>
      <c r="Q343">
        <f>Table2[[#This Row],[Abstract]]/Table2[[#This Row],[TOTAL]]</f>
        <v>0</v>
      </c>
      <c r="R343">
        <f>Table2[[#This Row],[Acknowledgments]]/Table2[[#This Row],[TOTAL]]</f>
        <v>0</v>
      </c>
      <c r="S343">
        <f>Table2[[#This Row],[Article]]/Table2[[#This Row],[TOTAL]]</f>
        <v>0.8</v>
      </c>
      <c r="T343">
        <f>Table2[[#This Row],[Case study]]/Table2[[#This Row],[TOTAL]]</f>
        <v>0</v>
      </c>
      <c r="U343">
        <f>Table2[[#This Row],[Conclusion]]/Table2[[#This Row],[TOTAL]]</f>
        <v>0</v>
      </c>
      <c r="V343">
        <f>Table2[[#This Row],[Discussion]]/Table2[[#This Row],[TOTAL]]</f>
        <v>0</v>
      </c>
      <c r="W343">
        <f>Table2[[#This Row],[Figure]]/Table2[[#This Row],[TOTAL]]</f>
        <v>0.2</v>
      </c>
      <c r="X343">
        <f>Table2[[#This Row],[Introduction]]/Table2[[#This Row],[TOTAL]]</f>
        <v>0</v>
      </c>
      <c r="Y343">
        <f>Table2[[#This Row],[Methods]]/Table2[[#This Row],[TOTAL]]</f>
        <v>0</v>
      </c>
      <c r="Z343">
        <f>Table2[[#This Row],[Results]]/Table2[[#This Row],[TOTAL]]</f>
        <v>0</v>
      </c>
      <c r="AA343">
        <f>Table2[[#This Row],[Supplementary material]]/Table2[[#This Row],[TOTAL]]</f>
        <v>0</v>
      </c>
      <c r="AB343">
        <f>Table2[[#This Row],[Title]]/Table2[[#This Row],[TOTAL]]</f>
        <v>0</v>
      </c>
      <c r="AC343" s="2">
        <f>SUM(Table24[[#This Row],[Abstract]:[Title]])</f>
        <v>1</v>
      </c>
    </row>
    <row r="344" spans="1:29" x14ac:dyDescent="0.2">
      <c r="A344" t="s">
        <v>2225</v>
      </c>
      <c r="B344">
        <v>0</v>
      </c>
      <c r="C344">
        <v>0</v>
      </c>
      <c r="D344">
        <v>0</v>
      </c>
      <c r="E344">
        <v>0</v>
      </c>
      <c r="F344">
        <v>0</v>
      </c>
      <c r="G344">
        <v>0</v>
      </c>
      <c r="H344">
        <v>0</v>
      </c>
      <c r="I344">
        <v>0</v>
      </c>
      <c r="J344">
        <v>1</v>
      </c>
      <c r="K344">
        <v>0</v>
      </c>
      <c r="L344">
        <v>0</v>
      </c>
      <c r="M344">
        <v>0</v>
      </c>
      <c r="N344" s="2">
        <f>SUM(Table2[[#This Row],[Abstract]:[Title]])</f>
        <v>1</v>
      </c>
      <c r="P344" t="s">
        <v>2225</v>
      </c>
      <c r="Q344">
        <f>Table2[[#This Row],[Abstract]]/Table2[[#This Row],[TOTAL]]</f>
        <v>0</v>
      </c>
      <c r="R344">
        <f>Table2[[#This Row],[Acknowledgments]]/Table2[[#This Row],[TOTAL]]</f>
        <v>0</v>
      </c>
      <c r="S344">
        <f>Table2[[#This Row],[Article]]/Table2[[#This Row],[TOTAL]]</f>
        <v>0</v>
      </c>
      <c r="T344">
        <f>Table2[[#This Row],[Case study]]/Table2[[#This Row],[TOTAL]]</f>
        <v>0</v>
      </c>
      <c r="U344">
        <f>Table2[[#This Row],[Conclusion]]/Table2[[#This Row],[TOTAL]]</f>
        <v>0</v>
      </c>
      <c r="V344">
        <f>Table2[[#This Row],[Discussion]]/Table2[[#This Row],[TOTAL]]</f>
        <v>0</v>
      </c>
      <c r="W344">
        <f>Table2[[#This Row],[Figure]]/Table2[[#This Row],[TOTAL]]</f>
        <v>0</v>
      </c>
      <c r="X344">
        <f>Table2[[#This Row],[Introduction]]/Table2[[#This Row],[TOTAL]]</f>
        <v>0</v>
      </c>
      <c r="Y344">
        <f>Table2[[#This Row],[Methods]]/Table2[[#This Row],[TOTAL]]</f>
        <v>1</v>
      </c>
      <c r="Z344">
        <f>Table2[[#This Row],[Results]]/Table2[[#This Row],[TOTAL]]</f>
        <v>0</v>
      </c>
      <c r="AA344">
        <f>Table2[[#This Row],[Supplementary material]]/Table2[[#This Row],[TOTAL]]</f>
        <v>0</v>
      </c>
      <c r="AB344">
        <f>Table2[[#This Row],[Title]]/Table2[[#This Row],[TOTAL]]</f>
        <v>0</v>
      </c>
      <c r="AC344" s="2">
        <f>SUM(Table24[[#This Row],[Abstract]:[Title]])</f>
        <v>1</v>
      </c>
    </row>
    <row r="345" spans="1:29" x14ac:dyDescent="0.2">
      <c r="A345" t="s">
        <v>1006</v>
      </c>
      <c r="B345">
        <v>0</v>
      </c>
      <c r="C345">
        <v>0</v>
      </c>
      <c r="D345">
        <v>0</v>
      </c>
      <c r="E345">
        <v>0</v>
      </c>
      <c r="F345">
        <v>0</v>
      </c>
      <c r="G345">
        <v>0</v>
      </c>
      <c r="H345">
        <v>0</v>
      </c>
      <c r="I345">
        <v>0</v>
      </c>
      <c r="J345">
        <v>5</v>
      </c>
      <c r="K345">
        <v>1</v>
      </c>
      <c r="L345">
        <v>0</v>
      </c>
      <c r="M345">
        <v>0</v>
      </c>
      <c r="N345" s="2">
        <f>SUM(Table2[[#This Row],[Abstract]:[Title]])</f>
        <v>6</v>
      </c>
      <c r="P345" t="s">
        <v>1006</v>
      </c>
      <c r="Q345">
        <f>Table2[[#This Row],[Abstract]]/Table2[[#This Row],[TOTAL]]</f>
        <v>0</v>
      </c>
      <c r="R345">
        <f>Table2[[#This Row],[Acknowledgments]]/Table2[[#This Row],[TOTAL]]</f>
        <v>0</v>
      </c>
      <c r="S345">
        <f>Table2[[#This Row],[Article]]/Table2[[#This Row],[TOTAL]]</f>
        <v>0</v>
      </c>
      <c r="T345">
        <f>Table2[[#This Row],[Case study]]/Table2[[#This Row],[TOTAL]]</f>
        <v>0</v>
      </c>
      <c r="U345">
        <f>Table2[[#This Row],[Conclusion]]/Table2[[#This Row],[TOTAL]]</f>
        <v>0</v>
      </c>
      <c r="V345">
        <f>Table2[[#This Row],[Discussion]]/Table2[[#This Row],[TOTAL]]</f>
        <v>0</v>
      </c>
      <c r="W345">
        <f>Table2[[#This Row],[Figure]]/Table2[[#This Row],[TOTAL]]</f>
        <v>0</v>
      </c>
      <c r="X345">
        <f>Table2[[#This Row],[Introduction]]/Table2[[#This Row],[TOTAL]]</f>
        <v>0</v>
      </c>
      <c r="Y345">
        <f>Table2[[#This Row],[Methods]]/Table2[[#This Row],[TOTAL]]</f>
        <v>0.83333333333333337</v>
      </c>
      <c r="Z345">
        <f>Table2[[#This Row],[Results]]/Table2[[#This Row],[TOTAL]]</f>
        <v>0.16666666666666666</v>
      </c>
      <c r="AA345">
        <f>Table2[[#This Row],[Supplementary material]]/Table2[[#This Row],[TOTAL]]</f>
        <v>0</v>
      </c>
      <c r="AB345">
        <f>Table2[[#This Row],[Title]]/Table2[[#This Row],[TOTAL]]</f>
        <v>0</v>
      </c>
      <c r="AC345" s="2">
        <f>SUM(Table24[[#This Row],[Abstract]:[Title]])</f>
        <v>1</v>
      </c>
    </row>
    <row r="346" spans="1:29" x14ac:dyDescent="0.2">
      <c r="A346" t="s">
        <v>6325</v>
      </c>
      <c r="B346">
        <v>0</v>
      </c>
      <c r="C346">
        <v>0</v>
      </c>
      <c r="D346">
        <v>0</v>
      </c>
      <c r="E346">
        <v>0</v>
      </c>
      <c r="F346">
        <v>0</v>
      </c>
      <c r="G346">
        <v>0</v>
      </c>
      <c r="H346">
        <v>0</v>
      </c>
      <c r="I346">
        <v>0</v>
      </c>
      <c r="J346">
        <v>1</v>
      </c>
      <c r="K346">
        <v>0</v>
      </c>
      <c r="L346">
        <v>0</v>
      </c>
      <c r="M346">
        <v>0</v>
      </c>
      <c r="N346" s="2">
        <f>SUM(Table2[[#This Row],[Abstract]:[Title]])</f>
        <v>1</v>
      </c>
      <c r="P346" t="s">
        <v>6325</v>
      </c>
      <c r="Q346">
        <f>Table2[[#This Row],[Abstract]]/Table2[[#This Row],[TOTAL]]</f>
        <v>0</v>
      </c>
      <c r="R346">
        <f>Table2[[#This Row],[Acknowledgments]]/Table2[[#This Row],[TOTAL]]</f>
        <v>0</v>
      </c>
      <c r="S346">
        <f>Table2[[#This Row],[Article]]/Table2[[#This Row],[TOTAL]]</f>
        <v>0</v>
      </c>
      <c r="T346">
        <f>Table2[[#This Row],[Case study]]/Table2[[#This Row],[TOTAL]]</f>
        <v>0</v>
      </c>
      <c r="U346">
        <f>Table2[[#This Row],[Conclusion]]/Table2[[#This Row],[TOTAL]]</f>
        <v>0</v>
      </c>
      <c r="V346">
        <f>Table2[[#This Row],[Discussion]]/Table2[[#This Row],[TOTAL]]</f>
        <v>0</v>
      </c>
      <c r="W346">
        <f>Table2[[#This Row],[Figure]]/Table2[[#This Row],[TOTAL]]</f>
        <v>0</v>
      </c>
      <c r="X346">
        <f>Table2[[#This Row],[Introduction]]/Table2[[#This Row],[TOTAL]]</f>
        <v>0</v>
      </c>
      <c r="Y346">
        <f>Table2[[#This Row],[Methods]]/Table2[[#This Row],[TOTAL]]</f>
        <v>1</v>
      </c>
      <c r="Z346">
        <f>Table2[[#This Row],[Results]]/Table2[[#This Row],[TOTAL]]</f>
        <v>0</v>
      </c>
      <c r="AA346">
        <f>Table2[[#This Row],[Supplementary material]]/Table2[[#This Row],[TOTAL]]</f>
        <v>0</v>
      </c>
      <c r="AB346">
        <f>Table2[[#This Row],[Title]]/Table2[[#This Row],[TOTAL]]</f>
        <v>0</v>
      </c>
      <c r="AC346" s="2">
        <f>SUM(Table24[[#This Row],[Abstract]:[Title]])</f>
        <v>1</v>
      </c>
    </row>
    <row r="347" spans="1:29" x14ac:dyDescent="0.2">
      <c r="A347" t="s">
        <v>2813</v>
      </c>
      <c r="B347">
        <v>0</v>
      </c>
      <c r="C347">
        <v>0</v>
      </c>
      <c r="D347">
        <v>0</v>
      </c>
      <c r="E347">
        <v>0</v>
      </c>
      <c r="F347">
        <v>0</v>
      </c>
      <c r="G347">
        <v>4</v>
      </c>
      <c r="H347">
        <v>0</v>
      </c>
      <c r="I347">
        <v>2</v>
      </c>
      <c r="J347">
        <v>0</v>
      </c>
      <c r="K347">
        <v>5</v>
      </c>
      <c r="L347">
        <v>0</v>
      </c>
      <c r="M347">
        <v>0</v>
      </c>
      <c r="N347" s="2">
        <f>SUM(Table2[[#This Row],[Abstract]:[Title]])</f>
        <v>11</v>
      </c>
      <c r="P347" t="s">
        <v>2813</v>
      </c>
      <c r="Q347">
        <f>Table2[[#This Row],[Abstract]]/Table2[[#This Row],[TOTAL]]</f>
        <v>0</v>
      </c>
      <c r="R347">
        <f>Table2[[#This Row],[Acknowledgments]]/Table2[[#This Row],[TOTAL]]</f>
        <v>0</v>
      </c>
      <c r="S347">
        <f>Table2[[#This Row],[Article]]/Table2[[#This Row],[TOTAL]]</f>
        <v>0</v>
      </c>
      <c r="T347">
        <f>Table2[[#This Row],[Case study]]/Table2[[#This Row],[TOTAL]]</f>
        <v>0</v>
      </c>
      <c r="U347">
        <f>Table2[[#This Row],[Conclusion]]/Table2[[#This Row],[TOTAL]]</f>
        <v>0</v>
      </c>
      <c r="V347">
        <f>Table2[[#This Row],[Discussion]]/Table2[[#This Row],[TOTAL]]</f>
        <v>0.36363636363636365</v>
      </c>
      <c r="W347">
        <f>Table2[[#This Row],[Figure]]/Table2[[#This Row],[TOTAL]]</f>
        <v>0</v>
      </c>
      <c r="X347">
        <f>Table2[[#This Row],[Introduction]]/Table2[[#This Row],[TOTAL]]</f>
        <v>0.18181818181818182</v>
      </c>
      <c r="Y347">
        <f>Table2[[#This Row],[Methods]]/Table2[[#This Row],[TOTAL]]</f>
        <v>0</v>
      </c>
      <c r="Z347">
        <f>Table2[[#This Row],[Results]]/Table2[[#This Row],[TOTAL]]</f>
        <v>0.45454545454545453</v>
      </c>
      <c r="AA347">
        <f>Table2[[#This Row],[Supplementary material]]/Table2[[#This Row],[TOTAL]]</f>
        <v>0</v>
      </c>
      <c r="AB347">
        <f>Table2[[#This Row],[Title]]/Table2[[#This Row],[TOTAL]]</f>
        <v>0</v>
      </c>
      <c r="AC347" s="2">
        <f>SUM(Table24[[#This Row],[Abstract]:[Title]])</f>
        <v>1</v>
      </c>
    </row>
    <row r="348" spans="1:29" x14ac:dyDescent="0.2">
      <c r="A348" t="s">
        <v>6238</v>
      </c>
      <c r="B348">
        <v>0</v>
      </c>
      <c r="C348">
        <v>0</v>
      </c>
      <c r="D348">
        <v>0</v>
      </c>
      <c r="E348">
        <v>0</v>
      </c>
      <c r="F348">
        <v>0</v>
      </c>
      <c r="G348">
        <v>0</v>
      </c>
      <c r="H348">
        <v>0</v>
      </c>
      <c r="I348">
        <v>0</v>
      </c>
      <c r="J348">
        <v>0</v>
      </c>
      <c r="K348">
        <v>1</v>
      </c>
      <c r="L348">
        <v>0</v>
      </c>
      <c r="M348">
        <v>0</v>
      </c>
      <c r="N348" s="2">
        <f>SUM(Table2[[#This Row],[Abstract]:[Title]])</f>
        <v>1</v>
      </c>
      <c r="P348" t="s">
        <v>6238</v>
      </c>
      <c r="Q348">
        <f>Table2[[#This Row],[Abstract]]/Table2[[#This Row],[TOTAL]]</f>
        <v>0</v>
      </c>
      <c r="R348">
        <f>Table2[[#This Row],[Acknowledgments]]/Table2[[#This Row],[TOTAL]]</f>
        <v>0</v>
      </c>
      <c r="S348">
        <f>Table2[[#This Row],[Article]]/Table2[[#This Row],[TOTAL]]</f>
        <v>0</v>
      </c>
      <c r="T348">
        <f>Table2[[#This Row],[Case study]]/Table2[[#This Row],[TOTAL]]</f>
        <v>0</v>
      </c>
      <c r="U348">
        <f>Table2[[#This Row],[Conclusion]]/Table2[[#This Row],[TOTAL]]</f>
        <v>0</v>
      </c>
      <c r="V348">
        <f>Table2[[#This Row],[Discussion]]/Table2[[#This Row],[TOTAL]]</f>
        <v>0</v>
      </c>
      <c r="W348">
        <f>Table2[[#This Row],[Figure]]/Table2[[#This Row],[TOTAL]]</f>
        <v>0</v>
      </c>
      <c r="X348">
        <f>Table2[[#This Row],[Introduction]]/Table2[[#This Row],[TOTAL]]</f>
        <v>0</v>
      </c>
      <c r="Y348">
        <f>Table2[[#This Row],[Methods]]/Table2[[#This Row],[TOTAL]]</f>
        <v>0</v>
      </c>
      <c r="Z348">
        <f>Table2[[#This Row],[Results]]/Table2[[#This Row],[TOTAL]]</f>
        <v>1</v>
      </c>
      <c r="AA348">
        <f>Table2[[#This Row],[Supplementary material]]/Table2[[#This Row],[TOTAL]]</f>
        <v>0</v>
      </c>
      <c r="AB348">
        <f>Table2[[#This Row],[Title]]/Table2[[#This Row],[TOTAL]]</f>
        <v>0</v>
      </c>
      <c r="AC348" s="2">
        <f>SUM(Table24[[#This Row],[Abstract]:[Title]])</f>
        <v>1</v>
      </c>
    </row>
    <row r="349" spans="1:29" x14ac:dyDescent="0.2">
      <c r="A349" t="s">
        <v>2651</v>
      </c>
      <c r="B349">
        <v>0</v>
      </c>
      <c r="C349">
        <v>0</v>
      </c>
      <c r="D349">
        <v>0</v>
      </c>
      <c r="E349">
        <v>0</v>
      </c>
      <c r="F349">
        <v>0</v>
      </c>
      <c r="G349">
        <v>0</v>
      </c>
      <c r="H349">
        <v>0</v>
      </c>
      <c r="I349">
        <v>0</v>
      </c>
      <c r="J349">
        <v>0</v>
      </c>
      <c r="K349">
        <v>1</v>
      </c>
      <c r="L349">
        <v>0</v>
      </c>
      <c r="M349">
        <v>0</v>
      </c>
      <c r="N349" s="2">
        <f>SUM(Table2[[#This Row],[Abstract]:[Title]])</f>
        <v>1</v>
      </c>
      <c r="P349" t="s">
        <v>2651</v>
      </c>
      <c r="Q349">
        <f>Table2[[#This Row],[Abstract]]/Table2[[#This Row],[TOTAL]]</f>
        <v>0</v>
      </c>
      <c r="R349">
        <f>Table2[[#This Row],[Acknowledgments]]/Table2[[#This Row],[TOTAL]]</f>
        <v>0</v>
      </c>
      <c r="S349">
        <f>Table2[[#This Row],[Article]]/Table2[[#This Row],[TOTAL]]</f>
        <v>0</v>
      </c>
      <c r="T349">
        <f>Table2[[#This Row],[Case study]]/Table2[[#This Row],[TOTAL]]</f>
        <v>0</v>
      </c>
      <c r="U349">
        <f>Table2[[#This Row],[Conclusion]]/Table2[[#This Row],[TOTAL]]</f>
        <v>0</v>
      </c>
      <c r="V349">
        <f>Table2[[#This Row],[Discussion]]/Table2[[#This Row],[TOTAL]]</f>
        <v>0</v>
      </c>
      <c r="W349">
        <f>Table2[[#This Row],[Figure]]/Table2[[#This Row],[TOTAL]]</f>
        <v>0</v>
      </c>
      <c r="X349">
        <f>Table2[[#This Row],[Introduction]]/Table2[[#This Row],[TOTAL]]</f>
        <v>0</v>
      </c>
      <c r="Y349">
        <f>Table2[[#This Row],[Methods]]/Table2[[#This Row],[TOTAL]]</f>
        <v>0</v>
      </c>
      <c r="Z349">
        <f>Table2[[#This Row],[Results]]/Table2[[#This Row],[TOTAL]]</f>
        <v>1</v>
      </c>
      <c r="AA349">
        <f>Table2[[#This Row],[Supplementary material]]/Table2[[#This Row],[TOTAL]]</f>
        <v>0</v>
      </c>
      <c r="AB349">
        <f>Table2[[#This Row],[Title]]/Table2[[#This Row],[TOTAL]]</f>
        <v>0</v>
      </c>
      <c r="AC349" s="2">
        <f>SUM(Table24[[#This Row],[Abstract]:[Title]])</f>
        <v>1</v>
      </c>
    </row>
    <row r="350" spans="1:29" x14ac:dyDescent="0.2">
      <c r="A350" t="s">
        <v>3704</v>
      </c>
      <c r="B350">
        <v>0</v>
      </c>
      <c r="C350">
        <v>0</v>
      </c>
      <c r="D350">
        <v>0</v>
      </c>
      <c r="E350">
        <v>0</v>
      </c>
      <c r="F350">
        <v>0</v>
      </c>
      <c r="G350">
        <v>0</v>
      </c>
      <c r="H350">
        <v>0</v>
      </c>
      <c r="I350">
        <v>0</v>
      </c>
      <c r="J350">
        <v>1</v>
      </c>
      <c r="K350">
        <v>0</v>
      </c>
      <c r="L350">
        <v>0</v>
      </c>
      <c r="M350">
        <v>0</v>
      </c>
      <c r="N350" s="2">
        <f>SUM(Table2[[#This Row],[Abstract]:[Title]])</f>
        <v>1</v>
      </c>
      <c r="P350" t="s">
        <v>3704</v>
      </c>
      <c r="Q350">
        <f>Table2[[#This Row],[Abstract]]/Table2[[#This Row],[TOTAL]]</f>
        <v>0</v>
      </c>
      <c r="R350">
        <f>Table2[[#This Row],[Acknowledgments]]/Table2[[#This Row],[TOTAL]]</f>
        <v>0</v>
      </c>
      <c r="S350">
        <f>Table2[[#This Row],[Article]]/Table2[[#This Row],[TOTAL]]</f>
        <v>0</v>
      </c>
      <c r="T350">
        <f>Table2[[#This Row],[Case study]]/Table2[[#This Row],[TOTAL]]</f>
        <v>0</v>
      </c>
      <c r="U350">
        <f>Table2[[#This Row],[Conclusion]]/Table2[[#This Row],[TOTAL]]</f>
        <v>0</v>
      </c>
      <c r="V350">
        <f>Table2[[#This Row],[Discussion]]/Table2[[#This Row],[TOTAL]]</f>
        <v>0</v>
      </c>
      <c r="W350">
        <f>Table2[[#This Row],[Figure]]/Table2[[#This Row],[TOTAL]]</f>
        <v>0</v>
      </c>
      <c r="X350">
        <f>Table2[[#This Row],[Introduction]]/Table2[[#This Row],[TOTAL]]</f>
        <v>0</v>
      </c>
      <c r="Y350">
        <f>Table2[[#This Row],[Methods]]/Table2[[#This Row],[TOTAL]]</f>
        <v>1</v>
      </c>
      <c r="Z350">
        <f>Table2[[#This Row],[Results]]/Table2[[#This Row],[TOTAL]]</f>
        <v>0</v>
      </c>
      <c r="AA350">
        <f>Table2[[#This Row],[Supplementary material]]/Table2[[#This Row],[TOTAL]]</f>
        <v>0</v>
      </c>
      <c r="AB350">
        <f>Table2[[#This Row],[Title]]/Table2[[#This Row],[TOTAL]]</f>
        <v>0</v>
      </c>
      <c r="AC350" s="2">
        <f>SUM(Table24[[#This Row],[Abstract]:[Title]])</f>
        <v>1</v>
      </c>
    </row>
    <row r="351" spans="1:29" x14ac:dyDescent="0.2">
      <c r="A351" t="s">
        <v>7066</v>
      </c>
      <c r="B351">
        <v>5</v>
      </c>
      <c r="C351">
        <v>0</v>
      </c>
      <c r="D351">
        <v>0</v>
      </c>
      <c r="E351">
        <v>0</v>
      </c>
      <c r="F351">
        <v>0</v>
      </c>
      <c r="G351">
        <v>1</v>
      </c>
      <c r="H351">
        <v>0</v>
      </c>
      <c r="I351">
        <v>0</v>
      </c>
      <c r="J351">
        <v>2</v>
      </c>
      <c r="K351">
        <v>10</v>
      </c>
      <c r="L351">
        <v>0</v>
      </c>
      <c r="M351">
        <v>0</v>
      </c>
      <c r="N351" s="2">
        <f>SUM(Table2[[#This Row],[Abstract]:[Title]])</f>
        <v>18</v>
      </c>
      <c r="P351" t="s">
        <v>7066</v>
      </c>
      <c r="Q351">
        <f>Table2[[#This Row],[Abstract]]/Table2[[#This Row],[TOTAL]]</f>
        <v>0.27777777777777779</v>
      </c>
      <c r="R351">
        <f>Table2[[#This Row],[Acknowledgments]]/Table2[[#This Row],[TOTAL]]</f>
        <v>0</v>
      </c>
      <c r="S351">
        <f>Table2[[#This Row],[Article]]/Table2[[#This Row],[TOTAL]]</f>
        <v>0</v>
      </c>
      <c r="T351">
        <f>Table2[[#This Row],[Case study]]/Table2[[#This Row],[TOTAL]]</f>
        <v>0</v>
      </c>
      <c r="U351">
        <f>Table2[[#This Row],[Conclusion]]/Table2[[#This Row],[TOTAL]]</f>
        <v>0</v>
      </c>
      <c r="V351">
        <f>Table2[[#This Row],[Discussion]]/Table2[[#This Row],[TOTAL]]</f>
        <v>5.5555555555555552E-2</v>
      </c>
      <c r="W351">
        <f>Table2[[#This Row],[Figure]]/Table2[[#This Row],[TOTAL]]</f>
        <v>0</v>
      </c>
      <c r="X351">
        <f>Table2[[#This Row],[Introduction]]/Table2[[#This Row],[TOTAL]]</f>
        <v>0</v>
      </c>
      <c r="Y351">
        <f>Table2[[#This Row],[Methods]]/Table2[[#This Row],[TOTAL]]</f>
        <v>0.1111111111111111</v>
      </c>
      <c r="Z351">
        <f>Table2[[#This Row],[Results]]/Table2[[#This Row],[TOTAL]]</f>
        <v>0.55555555555555558</v>
      </c>
      <c r="AA351">
        <f>Table2[[#This Row],[Supplementary material]]/Table2[[#This Row],[TOTAL]]</f>
        <v>0</v>
      </c>
      <c r="AB351">
        <f>Table2[[#This Row],[Title]]/Table2[[#This Row],[TOTAL]]</f>
        <v>0</v>
      </c>
      <c r="AC351" s="2">
        <f>SUM(Table24[[#This Row],[Abstract]:[Title]])</f>
        <v>1</v>
      </c>
    </row>
    <row r="352" spans="1:29" x14ac:dyDescent="0.2">
      <c r="A352" t="s">
        <v>3076</v>
      </c>
      <c r="B352">
        <v>0</v>
      </c>
      <c r="C352">
        <v>0</v>
      </c>
      <c r="D352">
        <v>0</v>
      </c>
      <c r="E352">
        <v>0</v>
      </c>
      <c r="F352">
        <v>0</v>
      </c>
      <c r="G352">
        <v>0</v>
      </c>
      <c r="H352">
        <v>0</v>
      </c>
      <c r="I352">
        <v>0</v>
      </c>
      <c r="J352">
        <v>1</v>
      </c>
      <c r="K352">
        <v>0</v>
      </c>
      <c r="L352">
        <v>0</v>
      </c>
      <c r="M352">
        <v>0</v>
      </c>
      <c r="N352" s="2">
        <f>SUM(Table2[[#This Row],[Abstract]:[Title]])</f>
        <v>1</v>
      </c>
      <c r="P352" t="s">
        <v>3076</v>
      </c>
      <c r="Q352">
        <f>Table2[[#This Row],[Abstract]]/Table2[[#This Row],[TOTAL]]</f>
        <v>0</v>
      </c>
      <c r="R352">
        <f>Table2[[#This Row],[Acknowledgments]]/Table2[[#This Row],[TOTAL]]</f>
        <v>0</v>
      </c>
      <c r="S352">
        <f>Table2[[#This Row],[Article]]/Table2[[#This Row],[TOTAL]]</f>
        <v>0</v>
      </c>
      <c r="T352">
        <f>Table2[[#This Row],[Case study]]/Table2[[#This Row],[TOTAL]]</f>
        <v>0</v>
      </c>
      <c r="U352">
        <f>Table2[[#This Row],[Conclusion]]/Table2[[#This Row],[TOTAL]]</f>
        <v>0</v>
      </c>
      <c r="V352">
        <f>Table2[[#This Row],[Discussion]]/Table2[[#This Row],[TOTAL]]</f>
        <v>0</v>
      </c>
      <c r="W352">
        <f>Table2[[#This Row],[Figure]]/Table2[[#This Row],[TOTAL]]</f>
        <v>0</v>
      </c>
      <c r="X352">
        <f>Table2[[#This Row],[Introduction]]/Table2[[#This Row],[TOTAL]]</f>
        <v>0</v>
      </c>
      <c r="Y352">
        <f>Table2[[#This Row],[Methods]]/Table2[[#This Row],[TOTAL]]</f>
        <v>1</v>
      </c>
      <c r="Z352">
        <f>Table2[[#This Row],[Results]]/Table2[[#This Row],[TOTAL]]</f>
        <v>0</v>
      </c>
      <c r="AA352">
        <f>Table2[[#This Row],[Supplementary material]]/Table2[[#This Row],[TOTAL]]</f>
        <v>0</v>
      </c>
      <c r="AB352">
        <f>Table2[[#This Row],[Title]]/Table2[[#This Row],[TOTAL]]</f>
        <v>0</v>
      </c>
      <c r="AC352" s="2">
        <f>SUM(Table24[[#This Row],[Abstract]:[Title]])</f>
        <v>1</v>
      </c>
    </row>
    <row r="353" spans="1:29" x14ac:dyDescent="0.2">
      <c r="A353" t="s">
        <v>4646</v>
      </c>
      <c r="B353">
        <v>0</v>
      </c>
      <c r="C353">
        <v>0</v>
      </c>
      <c r="D353">
        <v>0</v>
      </c>
      <c r="E353">
        <v>0</v>
      </c>
      <c r="F353">
        <v>0</v>
      </c>
      <c r="G353">
        <v>0</v>
      </c>
      <c r="H353">
        <v>0</v>
      </c>
      <c r="I353">
        <v>0</v>
      </c>
      <c r="J353">
        <v>2</v>
      </c>
      <c r="K353">
        <v>0</v>
      </c>
      <c r="L353">
        <v>0</v>
      </c>
      <c r="M353">
        <v>0</v>
      </c>
      <c r="N353" s="2">
        <f>SUM(Table2[[#This Row],[Abstract]:[Title]])</f>
        <v>2</v>
      </c>
      <c r="P353" t="s">
        <v>4646</v>
      </c>
      <c r="Q353">
        <f>Table2[[#This Row],[Abstract]]/Table2[[#This Row],[TOTAL]]</f>
        <v>0</v>
      </c>
      <c r="R353">
        <f>Table2[[#This Row],[Acknowledgments]]/Table2[[#This Row],[TOTAL]]</f>
        <v>0</v>
      </c>
      <c r="S353">
        <f>Table2[[#This Row],[Article]]/Table2[[#This Row],[TOTAL]]</f>
        <v>0</v>
      </c>
      <c r="T353">
        <f>Table2[[#This Row],[Case study]]/Table2[[#This Row],[TOTAL]]</f>
        <v>0</v>
      </c>
      <c r="U353">
        <f>Table2[[#This Row],[Conclusion]]/Table2[[#This Row],[TOTAL]]</f>
        <v>0</v>
      </c>
      <c r="V353">
        <f>Table2[[#This Row],[Discussion]]/Table2[[#This Row],[TOTAL]]</f>
        <v>0</v>
      </c>
      <c r="W353">
        <f>Table2[[#This Row],[Figure]]/Table2[[#This Row],[TOTAL]]</f>
        <v>0</v>
      </c>
      <c r="X353">
        <f>Table2[[#This Row],[Introduction]]/Table2[[#This Row],[TOTAL]]</f>
        <v>0</v>
      </c>
      <c r="Y353">
        <f>Table2[[#This Row],[Methods]]/Table2[[#This Row],[TOTAL]]</f>
        <v>1</v>
      </c>
      <c r="Z353">
        <f>Table2[[#This Row],[Results]]/Table2[[#This Row],[TOTAL]]</f>
        <v>0</v>
      </c>
      <c r="AA353">
        <f>Table2[[#This Row],[Supplementary material]]/Table2[[#This Row],[TOTAL]]</f>
        <v>0</v>
      </c>
      <c r="AB353">
        <f>Table2[[#This Row],[Title]]/Table2[[#This Row],[TOTAL]]</f>
        <v>0</v>
      </c>
      <c r="AC353" s="2">
        <f>SUM(Table24[[#This Row],[Abstract]:[Title]])</f>
        <v>1</v>
      </c>
    </row>
    <row r="354" spans="1:29" x14ac:dyDescent="0.2">
      <c r="A354" t="s">
        <v>8647</v>
      </c>
      <c r="B354">
        <v>2</v>
      </c>
      <c r="C354">
        <v>0</v>
      </c>
      <c r="D354">
        <v>0</v>
      </c>
      <c r="E354">
        <v>0</v>
      </c>
      <c r="F354">
        <v>2</v>
      </c>
      <c r="G354">
        <v>7</v>
      </c>
      <c r="H354">
        <v>0</v>
      </c>
      <c r="I354">
        <v>0</v>
      </c>
      <c r="J354">
        <v>1</v>
      </c>
      <c r="K354">
        <v>5</v>
      </c>
      <c r="L354">
        <v>3</v>
      </c>
      <c r="M354">
        <v>0</v>
      </c>
      <c r="N354" s="2">
        <f>SUM(Table2[[#This Row],[Abstract]:[Title]])</f>
        <v>20</v>
      </c>
      <c r="P354" t="s">
        <v>8647</v>
      </c>
      <c r="Q354">
        <f>Table2[[#This Row],[Abstract]]/Table2[[#This Row],[TOTAL]]</f>
        <v>0.1</v>
      </c>
      <c r="R354">
        <f>Table2[[#This Row],[Acknowledgments]]/Table2[[#This Row],[TOTAL]]</f>
        <v>0</v>
      </c>
      <c r="S354">
        <f>Table2[[#This Row],[Article]]/Table2[[#This Row],[TOTAL]]</f>
        <v>0</v>
      </c>
      <c r="T354">
        <f>Table2[[#This Row],[Case study]]/Table2[[#This Row],[TOTAL]]</f>
        <v>0</v>
      </c>
      <c r="U354">
        <f>Table2[[#This Row],[Conclusion]]/Table2[[#This Row],[TOTAL]]</f>
        <v>0.1</v>
      </c>
      <c r="V354">
        <f>Table2[[#This Row],[Discussion]]/Table2[[#This Row],[TOTAL]]</f>
        <v>0.35</v>
      </c>
      <c r="W354">
        <f>Table2[[#This Row],[Figure]]/Table2[[#This Row],[TOTAL]]</f>
        <v>0</v>
      </c>
      <c r="X354">
        <f>Table2[[#This Row],[Introduction]]/Table2[[#This Row],[TOTAL]]</f>
        <v>0</v>
      </c>
      <c r="Y354">
        <f>Table2[[#This Row],[Methods]]/Table2[[#This Row],[TOTAL]]</f>
        <v>0.05</v>
      </c>
      <c r="Z354">
        <f>Table2[[#This Row],[Results]]/Table2[[#This Row],[TOTAL]]</f>
        <v>0.25</v>
      </c>
      <c r="AA354">
        <f>Table2[[#This Row],[Supplementary material]]/Table2[[#This Row],[TOTAL]]</f>
        <v>0.15</v>
      </c>
      <c r="AB354">
        <f>Table2[[#This Row],[Title]]/Table2[[#This Row],[TOTAL]]</f>
        <v>0</v>
      </c>
      <c r="AC354" s="2">
        <f>SUM(Table24[[#This Row],[Abstract]:[Title]])</f>
        <v>1</v>
      </c>
    </row>
    <row r="355" spans="1:29" x14ac:dyDescent="0.2">
      <c r="A355" t="s">
        <v>8741</v>
      </c>
      <c r="B355">
        <v>0</v>
      </c>
      <c r="C355">
        <v>0</v>
      </c>
      <c r="D355">
        <v>1</v>
      </c>
      <c r="E355">
        <v>0</v>
      </c>
      <c r="F355">
        <v>0</v>
      </c>
      <c r="G355">
        <v>0</v>
      </c>
      <c r="H355">
        <v>0</v>
      </c>
      <c r="I355">
        <v>0</v>
      </c>
      <c r="J355">
        <v>0</v>
      </c>
      <c r="K355">
        <v>0</v>
      </c>
      <c r="L355">
        <v>0</v>
      </c>
      <c r="M355">
        <v>0</v>
      </c>
      <c r="N355" s="2">
        <f>SUM(Table2[[#This Row],[Abstract]:[Title]])</f>
        <v>1</v>
      </c>
      <c r="P355" t="s">
        <v>8741</v>
      </c>
      <c r="Q355">
        <f>Table2[[#This Row],[Abstract]]/Table2[[#This Row],[TOTAL]]</f>
        <v>0</v>
      </c>
      <c r="R355">
        <f>Table2[[#This Row],[Acknowledgments]]/Table2[[#This Row],[TOTAL]]</f>
        <v>0</v>
      </c>
      <c r="S355">
        <f>Table2[[#This Row],[Article]]/Table2[[#This Row],[TOTAL]]</f>
        <v>1</v>
      </c>
      <c r="T355">
        <f>Table2[[#This Row],[Case study]]/Table2[[#This Row],[TOTAL]]</f>
        <v>0</v>
      </c>
      <c r="U355">
        <f>Table2[[#This Row],[Conclusion]]/Table2[[#This Row],[TOTAL]]</f>
        <v>0</v>
      </c>
      <c r="V355">
        <f>Table2[[#This Row],[Discussion]]/Table2[[#This Row],[TOTAL]]</f>
        <v>0</v>
      </c>
      <c r="W355">
        <f>Table2[[#This Row],[Figure]]/Table2[[#This Row],[TOTAL]]</f>
        <v>0</v>
      </c>
      <c r="X355">
        <f>Table2[[#This Row],[Introduction]]/Table2[[#This Row],[TOTAL]]</f>
        <v>0</v>
      </c>
      <c r="Y355">
        <f>Table2[[#This Row],[Methods]]/Table2[[#This Row],[TOTAL]]</f>
        <v>0</v>
      </c>
      <c r="Z355">
        <f>Table2[[#This Row],[Results]]/Table2[[#This Row],[TOTAL]]</f>
        <v>0</v>
      </c>
      <c r="AA355">
        <f>Table2[[#This Row],[Supplementary material]]/Table2[[#This Row],[TOTAL]]</f>
        <v>0</v>
      </c>
      <c r="AB355">
        <f>Table2[[#This Row],[Title]]/Table2[[#This Row],[TOTAL]]</f>
        <v>0</v>
      </c>
      <c r="AC355" s="2">
        <f>SUM(Table24[[#This Row],[Abstract]:[Title]])</f>
        <v>1</v>
      </c>
    </row>
    <row r="356" spans="1:29" x14ac:dyDescent="0.2">
      <c r="A356" t="s">
        <v>2920</v>
      </c>
      <c r="B356">
        <v>0</v>
      </c>
      <c r="C356">
        <v>0</v>
      </c>
      <c r="D356">
        <v>0</v>
      </c>
      <c r="E356">
        <v>0</v>
      </c>
      <c r="F356">
        <v>0</v>
      </c>
      <c r="G356">
        <v>0</v>
      </c>
      <c r="H356">
        <v>0</v>
      </c>
      <c r="I356">
        <v>0</v>
      </c>
      <c r="J356">
        <v>0</v>
      </c>
      <c r="K356">
        <v>1</v>
      </c>
      <c r="L356">
        <v>0</v>
      </c>
      <c r="M356">
        <v>0</v>
      </c>
      <c r="N356" s="2">
        <f>SUM(Table2[[#This Row],[Abstract]:[Title]])</f>
        <v>1</v>
      </c>
      <c r="P356" t="s">
        <v>2920</v>
      </c>
      <c r="Q356">
        <f>Table2[[#This Row],[Abstract]]/Table2[[#This Row],[TOTAL]]</f>
        <v>0</v>
      </c>
      <c r="R356">
        <f>Table2[[#This Row],[Acknowledgments]]/Table2[[#This Row],[TOTAL]]</f>
        <v>0</v>
      </c>
      <c r="S356">
        <f>Table2[[#This Row],[Article]]/Table2[[#This Row],[TOTAL]]</f>
        <v>0</v>
      </c>
      <c r="T356">
        <f>Table2[[#This Row],[Case study]]/Table2[[#This Row],[TOTAL]]</f>
        <v>0</v>
      </c>
      <c r="U356">
        <f>Table2[[#This Row],[Conclusion]]/Table2[[#This Row],[TOTAL]]</f>
        <v>0</v>
      </c>
      <c r="V356">
        <f>Table2[[#This Row],[Discussion]]/Table2[[#This Row],[TOTAL]]</f>
        <v>0</v>
      </c>
      <c r="W356">
        <f>Table2[[#This Row],[Figure]]/Table2[[#This Row],[TOTAL]]</f>
        <v>0</v>
      </c>
      <c r="X356">
        <f>Table2[[#This Row],[Introduction]]/Table2[[#This Row],[TOTAL]]</f>
        <v>0</v>
      </c>
      <c r="Y356">
        <f>Table2[[#This Row],[Methods]]/Table2[[#This Row],[TOTAL]]</f>
        <v>0</v>
      </c>
      <c r="Z356">
        <f>Table2[[#This Row],[Results]]/Table2[[#This Row],[TOTAL]]</f>
        <v>1</v>
      </c>
      <c r="AA356">
        <f>Table2[[#This Row],[Supplementary material]]/Table2[[#This Row],[TOTAL]]</f>
        <v>0</v>
      </c>
      <c r="AB356">
        <f>Table2[[#This Row],[Title]]/Table2[[#This Row],[TOTAL]]</f>
        <v>0</v>
      </c>
      <c r="AC356" s="2">
        <f>SUM(Table24[[#This Row],[Abstract]:[Title]])</f>
        <v>1</v>
      </c>
    </row>
    <row r="357" spans="1:29" x14ac:dyDescent="0.2">
      <c r="A357" t="s">
        <v>986</v>
      </c>
      <c r="B357">
        <v>0</v>
      </c>
      <c r="C357">
        <v>0</v>
      </c>
      <c r="D357">
        <v>0</v>
      </c>
      <c r="E357">
        <v>0</v>
      </c>
      <c r="F357">
        <v>0</v>
      </c>
      <c r="G357">
        <v>0</v>
      </c>
      <c r="H357">
        <v>0</v>
      </c>
      <c r="I357">
        <v>0</v>
      </c>
      <c r="J357">
        <v>1</v>
      </c>
      <c r="K357">
        <v>0</v>
      </c>
      <c r="L357">
        <v>0</v>
      </c>
      <c r="M357">
        <v>0</v>
      </c>
      <c r="N357" s="2">
        <f>SUM(Table2[[#This Row],[Abstract]:[Title]])</f>
        <v>1</v>
      </c>
      <c r="P357" t="s">
        <v>986</v>
      </c>
      <c r="Q357">
        <f>Table2[[#This Row],[Abstract]]/Table2[[#This Row],[TOTAL]]</f>
        <v>0</v>
      </c>
      <c r="R357">
        <f>Table2[[#This Row],[Acknowledgments]]/Table2[[#This Row],[TOTAL]]</f>
        <v>0</v>
      </c>
      <c r="S357">
        <f>Table2[[#This Row],[Article]]/Table2[[#This Row],[TOTAL]]</f>
        <v>0</v>
      </c>
      <c r="T357">
        <f>Table2[[#This Row],[Case study]]/Table2[[#This Row],[TOTAL]]</f>
        <v>0</v>
      </c>
      <c r="U357">
        <f>Table2[[#This Row],[Conclusion]]/Table2[[#This Row],[TOTAL]]</f>
        <v>0</v>
      </c>
      <c r="V357">
        <f>Table2[[#This Row],[Discussion]]/Table2[[#This Row],[TOTAL]]</f>
        <v>0</v>
      </c>
      <c r="W357">
        <f>Table2[[#This Row],[Figure]]/Table2[[#This Row],[TOTAL]]</f>
        <v>0</v>
      </c>
      <c r="X357">
        <f>Table2[[#This Row],[Introduction]]/Table2[[#This Row],[TOTAL]]</f>
        <v>0</v>
      </c>
      <c r="Y357">
        <f>Table2[[#This Row],[Methods]]/Table2[[#This Row],[TOTAL]]</f>
        <v>1</v>
      </c>
      <c r="Z357">
        <f>Table2[[#This Row],[Results]]/Table2[[#This Row],[TOTAL]]</f>
        <v>0</v>
      </c>
      <c r="AA357">
        <f>Table2[[#This Row],[Supplementary material]]/Table2[[#This Row],[TOTAL]]</f>
        <v>0</v>
      </c>
      <c r="AB357">
        <f>Table2[[#This Row],[Title]]/Table2[[#This Row],[TOTAL]]</f>
        <v>0</v>
      </c>
      <c r="AC357" s="2">
        <f>SUM(Table24[[#This Row],[Abstract]:[Title]])</f>
        <v>1</v>
      </c>
    </row>
    <row r="358" spans="1:29" x14ac:dyDescent="0.2">
      <c r="A358" t="s">
        <v>2335</v>
      </c>
      <c r="B358">
        <v>0</v>
      </c>
      <c r="C358">
        <v>0</v>
      </c>
      <c r="D358">
        <v>6</v>
      </c>
      <c r="E358">
        <v>0</v>
      </c>
      <c r="F358">
        <v>0</v>
      </c>
      <c r="G358">
        <v>1</v>
      </c>
      <c r="H358">
        <v>0</v>
      </c>
      <c r="I358">
        <v>0</v>
      </c>
      <c r="J358">
        <v>0</v>
      </c>
      <c r="K358">
        <v>0</v>
      </c>
      <c r="L358">
        <v>0</v>
      </c>
      <c r="M358">
        <v>0</v>
      </c>
      <c r="N358" s="2">
        <f>SUM(Table2[[#This Row],[Abstract]:[Title]])</f>
        <v>7</v>
      </c>
      <c r="P358" t="s">
        <v>2335</v>
      </c>
      <c r="Q358">
        <f>Table2[[#This Row],[Abstract]]/Table2[[#This Row],[TOTAL]]</f>
        <v>0</v>
      </c>
      <c r="R358">
        <f>Table2[[#This Row],[Acknowledgments]]/Table2[[#This Row],[TOTAL]]</f>
        <v>0</v>
      </c>
      <c r="S358">
        <f>Table2[[#This Row],[Article]]/Table2[[#This Row],[TOTAL]]</f>
        <v>0.8571428571428571</v>
      </c>
      <c r="T358">
        <f>Table2[[#This Row],[Case study]]/Table2[[#This Row],[TOTAL]]</f>
        <v>0</v>
      </c>
      <c r="U358">
        <f>Table2[[#This Row],[Conclusion]]/Table2[[#This Row],[TOTAL]]</f>
        <v>0</v>
      </c>
      <c r="V358">
        <f>Table2[[#This Row],[Discussion]]/Table2[[#This Row],[TOTAL]]</f>
        <v>0.14285714285714285</v>
      </c>
      <c r="W358">
        <f>Table2[[#This Row],[Figure]]/Table2[[#This Row],[TOTAL]]</f>
        <v>0</v>
      </c>
      <c r="X358">
        <f>Table2[[#This Row],[Introduction]]/Table2[[#This Row],[TOTAL]]</f>
        <v>0</v>
      </c>
      <c r="Y358">
        <f>Table2[[#This Row],[Methods]]/Table2[[#This Row],[TOTAL]]</f>
        <v>0</v>
      </c>
      <c r="Z358">
        <f>Table2[[#This Row],[Results]]/Table2[[#This Row],[TOTAL]]</f>
        <v>0</v>
      </c>
      <c r="AA358">
        <f>Table2[[#This Row],[Supplementary material]]/Table2[[#This Row],[TOTAL]]</f>
        <v>0</v>
      </c>
      <c r="AB358">
        <f>Table2[[#This Row],[Title]]/Table2[[#This Row],[TOTAL]]</f>
        <v>0</v>
      </c>
      <c r="AC358" s="2">
        <f>SUM(Table24[[#This Row],[Abstract]:[Title]])</f>
        <v>1</v>
      </c>
    </row>
    <row r="359" spans="1:29" x14ac:dyDescent="0.2">
      <c r="A359" t="s">
        <v>5098</v>
      </c>
      <c r="B359">
        <v>0</v>
      </c>
      <c r="C359">
        <v>0</v>
      </c>
      <c r="D359">
        <v>1</v>
      </c>
      <c r="E359">
        <v>0</v>
      </c>
      <c r="F359">
        <v>0</v>
      </c>
      <c r="G359">
        <v>0</v>
      </c>
      <c r="H359">
        <v>0</v>
      </c>
      <c r="I359">
        <v>0</v>
      </c>
      <c r="J359">
        <v>0</v>
      </c>
      <c r="K359">
        <v>0</v>
      </c>
      <c r="L359">
        <v>0</v>
      </c>
      <c r="M359">
        <v>0</v>
      </c>
      <c r="N359" s="2">
        <f>SUM(Table2[[#This Row],[Abstract]:[Title]])</f>
        <v>1</v>
      </c>
      <c r="P359" t="s">
        <v>5098</v>
      </c>
      <c r="Q359">
        <f>Table2[[#This Row],[Abstract]]/Table2[[#This Row],[TOTAL]]</f>
        <v>0</v>
      </c>
      <c r="R359">
        <f>Table2[[#This Row],[Acknowledgments]]/Table2[[#This Row],[TOTAL]]</f>
        <v>0</v>
      </c>
      <c r="S359">
        <f>Table2[[#This Row],[Article]]/Table2[[#This Row],[TOTAL]]</f>
        <v>1</v>
      </c>
      <c r="T359">
        <f>Table2[[#This Row],[Case study]]/Table2[[#This Row],[TOTAL]]</f>
        <v>0</v>
      </c>
      <c r="U359">
        <f>Table2[[#This Row],[Conclusion]]/Table2[[#This Row],[TOTAL]]</f>
        <v>0</v>
      </c>
      <c r="V359">
        <f>Table2[[#This Row],[Discussion]]/Table2[[#This Row],[TOTAL]]</f>
        <v>0</v>
      </c>
      <c r="W359">
        <f>Table2[[#This Row],[Figure]]/Table2[[#This Row],[TOTAL]]</f>
        <v>0</v>
      </c>
      <c r="X359">
        <f>Table2[[#This Row],[Introduction]]/Table2[[#This Row],[TOTAL]]</f>
        <v>0</v>
      </c>
      <c r="Y359">
        <f>Table2[[#This Row],[Methods]]/Table2[[#This Row],[TOTAL]]</f>
        <v>0</v>
      </c>
      <c r="Z359">
        <f>Table2[[#This Row],[Results]]/Table2[[#This Row],[TOTAL]]</f>
        <v>0</v>
      </c>
      <c r="AA359">
        <f>Table2[[#This Row],[Supplementary material]]/Table2[[#This Row],[TOTAL]]</f>
        <v>0</v>
      </c>
      <c r="AB359">
        <f>Table2[[#This Row],[Title]]/Table2[[#This Row],[TOTAL]]</f>
        <v>0</v>
      </c>
      <c r="AC359" s="2">
        <f>SUM(Table24[[#This Row],[Abstract]:[Title]])</f>
        <v>1</v>
      </c>
    </row>
    <row r="360" spans="1:29" x14ac:dyDescent="0.2">
      <c r="A360" t="s">
        <v>1399</v>
      </c>
      <c r="B360">
        <v>0</v>
      </c>
      <c r="C360">
        <v>0</v>
      </c>
      <c r="D360">
        <v>0</v>
      </c>
      <c r="E360">
        <v>0</v>
      </c>
      <c r="F360">
        <v>0</v>
      </c>
      <c r="G360">
        <v>0</v>
      </c>
      <c r="H360">
        <v>0</v>
      </c>
      <c r="I360">
        <v>0</v>
      </c>
      <c r="J360">
        <v>2</v>
      </c>
      <c r="K360">
        <v>0</v>
      </c>
      <c r="L360">
        <v>0</v>
      </c>
      <c r="M360">
        <v>0</v>
      </c>
      <c r="N360" s="2">
        <f>SUM(Table2[[#This Row],[Abstract]:[Title]])</f>
        <v>2</v>
      </c>
      <c r="P360" t="s">
        <v>1399</v>
      </c>
      <c r="Q360">
        <f>Table2[[#This Row],[Abstract]]/Table2[[#This Row],[TOTAL]]</f>
        <v>0</v>
      </c>
      <c r="R360">
        <f>Table2[[#This Row],[Acknowledgments]]/Table2[[#This Row],[TOTAL]]</f>
        <v>0</v>
      </c>
      <c r="S360">
        <f>Table2[[#This Row],[Article]]/Table2[[#This Row],[TOTAL]]</f>
        <v>0</v>
      </c>
      <c r="T360">
        <f>Table2[[#This Row],[Case study]]/Table2[[#This Row],[TOTAL]]</f>
        <v>0</v>
      </c>
      <c r="U360">
        <f>Table2[[#This Row],[Conclusion]]/Table2[[#This Row],[TOTAL]]</f>
        <v>0</v>
      </c>
      <c r="V360">
        <f>Table2[[#This Row],[Discussion]]/Table2[[#This Row],[TOTAL]]</f>
        <v>0</v>
      </c>
      <c r="W360">
        <f>Table2[[#This Row],[Figure]]/Table2[[#This Row],[TOTAL]]</f>
        <v>0</v>
      </c>
      <c r="X360">
        <f>Table2[[#This Row],[Introduction]]/Table2[[#This Row],[TOTAL]]</f>
        <v>0</v>
      </c>
      <c r="Y360">
        <f>Table2[[#This Row],[Methods]]/Table2[[#This Row],[TOTAL]]</f>
        <v>1</v>
      </c>
      <c r="Z360">
        <f>Table2[[#This Row],[Results]]/Table2[[#This Row],[TOTAL]]</f>
        <v>0</v>
      </c>
      <c r="AA360">
        <f>Table2[[#This Row],[Supplementary material]]/Table2[[#This Row],[TOTAL]]</f>
        <v>0</v>
      </c>
      <c r="AB360">
        <f>Table2[[#This Row],[Title]]/Table2[[#This Row],[TOTAL]]</f>
        <v>0</v>
      </c>
      <c r="AC360" s="2">
        <f>SUM(Table24[[#This Row],[Abstract]:[Title]])</f>
        <v>1</v>
      </c>
    </row>
    <row r="361" spans="1:29" x14ac:dyDescent="0.2">
      <c r="A361" t="s">
        <v>273</v>
      </c>
      <c r="B361">
        <v>0</v>
      </c>
      <c r="C361">
        <v>0</v>
      </c>
      <c r="D361">
        <v>0</v>
      </c>
      <c r="E361">
        <v>0</v>
      </c>
      <c r="F361">
        <v>2</v>
      </c>
      <c r="G361">
        <v>0</v>
      </c>
      <c r="H361">
        <v>0</v>
      </c>
      <c r="I361">
        <v>0</v>
      </c>
      <c r="J361">
        <v>3</v>
      </c>
      <c r="K361">
        <v>1</v>
      </c>
      <c r="L361">
        <v>0</v>
      </c>
      <c r="M361">
        <v>0</v>
      </c>
      <c r="N361" s="2">
        <f>SUM(Table2[[#This Row],[Abstract]:[Title]])</f>
        <v>6</v>
      </c>
      <c r="P361" t="s">
        <v>273</v>
      </c>
      <c r="Q361">
        <f>Table2[[#This Row],[Abstract]]/Table2[[#This Row],[TOTAL]]</f>
        <v>0</v>
      </c>
      <c r="R361">
        <f>Table2[[#This Row],[Acknowledgments]]/Table2[[#This Row],[TOTAL]]</f>
        <v>0</v>
      </c>
      <c r="S361">
        <f>Table2[[#This Row],[Article]]/Table2[[#This Row],[TOTAL]]</f>
        <v>0</v>
      </c>
      <c r="T361">
        <f>Table2[[#This Row],[Case study]]/Table2[[#This Row],[TOTAL]]</f>
        <v>0</v>
      </c>
      <c r="U361">
        <f>Table2[[#This Row],[Conclusion]]/Table2[[#This Row],[TOTAL]]</f>
        <v>0.33333333333333331</v>
      </c>
      <c r="V361">
        <f>Table2[[#This Row],[Discussion]]/Table2[[#This Row],[TOTAL]]</f>
        <v>0</v>
      </c>
      <c r="W361">
        <f>Table2[[#This Row],[Figure]]/Table2[[#This Row],[TOTAL]]</f>
        <v>0</v>
      </c>
      <c r="X361">
        <f>Table2[[#This Row],[Introduction]]/Table2[[#This Row],[TOTAL]]</f>
        <v>0</v>
      </c>
      <c r="Y361">
        <f>Table2[[#This Row],[Methods]]/Table2[[#This Row],[TOTAL]]</f>
        <v>0.5</v>
      </c>
      <c r="Z361">
        <f>Table2[[#This Row],[Results]]/Table2[[#This Row],[TOTAL]]</f>
        <v>0.16666666666666666</v>
      </c>
      <c r="AA361">
        <f>Table2[[#This Row],[Supplementary material]]/Table2[[#This Row],[TOTAL]]</f>
        <v>0</v>
      </c>
      <c r="AB361">
        <f>Table2[[#This Row],[Title]]/Table2[[#This Row],[TOTAL]]</f>
        <v>0</v>
      </c>
      <c r="AC361" s="2">
        <f>SUM(Table24[[#This Row],[Abstract]:[Title]])</f>
        <v>0.99999999999999989</v>
      </c>
    </row>
    <row r="362" spans="1:29" x14ac:dyDescent="0.2">
      <c r="A362" t="s">
        <v>3952</v>
      </c>
      <c r="B362">
        <v>0</v>
      </c>
      <c r="C362">
        <v>0</v>
      </c>
      <c r="D362">
        <v>0</v>
      </c>
      <c r="E362">
        <v>0</v>
      </c>
      <c r="F362">
        <v>0</v>
      </c>
      <c r="G362">
        <v>0</v>
      </c>
      <c r="H362">
        <v>0</v>
      </c>
      <c r="I362">
        <v>1</v>
      </c>
      <c r="J362">
        <v>0</v>
      </c>
      <c r="K362">
        <v>0</v>
      </c>
      <c r="L362">
        <v>0</v>
      </c>
      <c r="M362">
        <v>0</v>
      </c>
      <c r="N362" s="2">
        <f>SUM(Table2[[#This Row],[Abstract]:[Title]])</f>
        <v>1</v>
      </c>
      <c r="P362" t="s">
        <v>3952</v>
      </c>
      <c r="Q362">
        <f>Table2[[#This Row],[Abstract]]/Table2[[#This Row],[TOTAL]]</f>
        <v>0</v>
      </c>
      <c r="R362">
        <f>Table2[[#This Row],[Acknowledgments]]/Table2[[#This Row],[TOTAL]]</f>
        <v>0</v>
      </c>
      <c r="S362">
        <f>Table2[[#This Row],[Article]]/Table2[[#This Row],[TOTAL]]</f>
        <v>0</v>
      </c>
      <c r="T362">
        <f>Table2[[#This Row],[Case study]]/Table2[[#This Row],[TOTAL]]</f>
        <v>0</v>
      </c>
      <c r="U362">
        <f>Table2[[#This Row],[Conclusion]]/Table2[[#This Row],[TOTAL]]</f>
        <v>0</v>
      </c>
      <c r="V362">
        <f>Table2[[#This Row],[Discussion]]/Table2[[#This Row],[TOTAL]]</f>
        <v>0</v>
      </c>
      <c r="W362">
        <f>Table2[[#This Row],[Figure]]/Table2[[#This Row],[TOTAL]]</f>
        <v>0</v>
      </c>
      <c r="X362">
        <f>Table2[[#This Row],[Introduction]]/Table2[[#This Row],[TOTAL]]</f>
        <v>1</v>
      </c>
      <c r="Y362">
        <f>Table2[[#This Row],[Methods]]/Table2[[#This Row],[TOTAL]]</f>
        <v>0</v>
      </c>
      <c r="Z362">
        <f>Table2[[#This Row],[Results]]/Table2[[#This Row],[TOTAL]]</f>
        <v>0</v>
      </c>
      <c r="AA362">
        <f>Table2[[#This Row],[Supplementary material]]/Table2[[#This Row],[TOTAL]]</f>
        <v>0</v>
      </c>
      <c r="AB362">
        <f>Table2[[#This Row],[Title]]/Table2[[#This Row],[TOTAL]]</f>
        <v>0</v>
      </c>
      <c r="AC362" s="2">
        <f>SUM(Table24[[#This Row],[Abstract]:[Title]])</f>
        <v>1</v>
      </c>
    </row>
    <row r="363" spans="1:29" x14ac:dyDescent="0.2">
      <c r="A363" t="s">
        <v>6003</v>
      </c>
      <c r="B363">
        <v>0</v>
      </c>
      <c r="C363">
        <v>0</v>
      </c>
      <c r="D363">
        <v>0</v>
      </c>
      <c r="E363">
        <v>0</v>
      </c>
      <c r="F363">
        <v>0</v>
      </c>
      <c r="G363">
        <v>0</v>
      </c>
      <c r="H363">
        <v>0</v>
      </c>
      <c r="I363">
        <v>0</v>
      </c>
      <c r="J363">
        <v>0</v>
      </c>
      <c r="K363">
        <v>1</v>
      </c>
      <c r="L363">
        <v>0</v>
      </c>
      <c r="M363">
        <v>0</v>
      </c>
      <c r="N363" s="2">
        <f>SUM(Table2[[#This Row],[Abstract]:[Title]])</f>
        <v>1</v>
      </c>
      <c r="P363" t="s">
        <v>6003</v>
      </c>
      <c r="Q363">
        <f>Table2[[#This Row],[Abstract]]/Table2[[#This Row],[TOTAL]]</f>
        <v>0</v>
      </c>
      <c r="R363">
        <f>Table2[[#This Row],[Acknowledgments]]/Table2[[#This Row],[TOTAL]]</f>
        <v>0</v>
      </c>
      <c r="S363">
        <f>Table2[[#This Row],[Article]]/Table2[[#This Row],[TOTAL]]</f>
        <v>0</v>
      </c>
      <c r="T363">
        <f>Table2[[#This Row],[Case study]]/Table2[[#This Row],[TOTAL]]</f>
        <v>0</v>
      </c>
      <c r="U363">
        <f>Table2[[#This Row],[Conclusion]]/Table2[[#This Row],[TOTAL]]</f>
        <v>0</v>
      </c>
      <c r="V363">
        <f>Table2[[#This Row],[Discussion]]/Table2[[#This Row],[TOTAL]]</f>
        <v>0</v>
      </c>
      <c r="W363">
        <f>Table2[[#This Row],[Figure]]/Table2[[#This Row],[TOTAL]]</f>
        <v>0</v>
      </c>
      <c r="X363">
        <f>Table2[[#This Row],[Introduction]]/Table2[[#This Row],[TOTAL]]</f>
        <v>0</v>
      </c>
      <c r="Y363">
        <f>Table2[[#This Row],[Methods]]/Table2[[#This Row],[TOTAL]]</f>
        <v>0</v>
      </c>
      <c r="Z363">
        <f>Table2[[#This Row],[Results]]/Table2[[#This Row],[TOTAL]]</f>
        <v>1</v>
      </c>
      <c r="AA363">
        <f>Table2[[#This Row],[Supplementary material]]/Table2[[#This Row],[TOTAL]]</f>
        <v>0</v>
      </c>
      <c r="AB363">
        <f>Table2[[#This Row],[Title]]/Table2[[#This Row],[TOTAL]]</f>
        <v>0</v>
      </c>
      <c r="AC363" s="2">
        <f>SUM(Table24[[#This Row],[Abstract]:[Title]])</f>
        <v>1</v>
      </c>
    </row>
    <row r="364" spans="1:29" x14ac:dyDescent="0.2">
      <c r="A364" t="s">
        <v>6229</v>
      </c>
      <c r="B364">
        <v>0</v>
      </c>
      <c r="C364">
        <v>0</v>
      </c>
      <c r="D364">
        <v>0</v>
      </c>
      <c r="E364">
        <v>0</v>
      </c>
      <c r="F364">
        <v>0</v>
      </c>
      <c r="G364">
        <v>0</v>
      </c>
      <c r="H364">
        <v>0</v>
      </c>
      <c r="I364">
        <v>0</v>
      </c>
      <c r="J364">
        <v>1</v>
      </c>
      <c r="K364">
        <v>0</v>
      </c>
      <c r="L364">
        <v>0</v>
      </c>
      <c r="M364">
        <v>0</v>
      </c>
      <c r="N364" s="2">
        <f>SUM(Table2[[#This Row],[Abstract]:[Title]])</f>
        <v>1</v>
      </c>
      <c r="P364" t="s">
        <v>6229</v>
      </c>
      <c r="Q364">
        <f>Table2[[#This Row],[Abstract]]/Table2[[#This Row],[TOTAL]]</f>
        <v>0</v>
      </c>
      <c r="R364">
        <f>Table2[[#This Row],[Acknowledgments]]/Table2[[#This Row],[TOTAL]]</f>
        <v>0</v>
      </c>
      <c r="S364">
        <f>Table2[[#This Row],[Article]]/Table2[[#This Row],[TOTAL]]</f>
        <v>0</v>
      </c>
      <c r="T364">
        <f>Table2[[#This Row],[Case study]]/Table2[[#This Row],[TOTAL]]</f>
        <v>0</v>
      </c>
      <c r="U364">
        <f>Table2[[#This Row],[Conclusion]]/Table2[[#This Row],[TOTAL]]</f>
        <v>0</v>
      </c>
      <c r="V364">
        <f>Table2[[#This Row],[Discussion]]/Table2[[#This Row],[TOTAL]]</f>
        <v>0</v>
      </c>
      <c r="W364">
        <f>Table2[[#This Row],[Figure]]/Table2[[#This Row],[TOTAL]]</f>
        <v>0</v>
      </c>
      <c r="X364">
        <f>Table2[[#This Row],[Introduction]]/Table2[[#This Row],[TOTAL]]</f>
        <v>0</v>
      </c>
      <c r="Y364">
        <f>Table2[[#This Row],[Methods]]/Table2[[#This Row],[TOTAL]]</f>
        <v>1</v>
      </c>
      <c r="Z364">
        <f>Table2[[#This Row],[Results]]/Table2[[#This Row],[TOTAL]]</f>
        <v>0</v>
      </c>
      <c r="AA364">
        <f>Table2[[#This Row],[Supplementary material]]/Table2[[#This Row],[TOTAL]]</f>
        <v>0</v>
      </c>
      <c r="AB364">
        <f>Table2[[#This Row],[Title]]/Table2[[#This Row],[TOTAL]]</f>
        <v>0</v>
      </c>
      <c r="AC364" s="2">
        <f>SUM(Table24[[#This Row],[Abstract]:[Title]])</f>
        <v>1</v>
      </c>
    </row>
    <row r="365" spans="1:29" x14ac:dyDescent="0.2">
      <c r="A365" t="s">
        <v>3107</v>
      </c>
      <c r="B365">
        <v>0</v>
      </c>
      <c r="C365">
        <v>0</v>
      </c>
      <c r="D365">
        <v>0</v>
      </c>
      <c r="E365">
        <v>0</v>
      </c>
      <c r="F365">
        <v>0</v>
      </c>
      <c r="G365">
        <v>0</v>
      </c>
      <c r="H365">
        <v>0</v>
      </c>
      <c r="I365">
        <v>0</v>
      </c>
      <c r="J365">
        <v>1</v>
      </c>
      <c r="K365">
        <v>0</v>
      </c>
      <c r="L365">
        <v>0</v>
      </c>
      <c r="M365">
        <v>0</v>
      </c>
      <c r="N365" s="2">
        <f>SUM(Table2[[#This Row],[Abstract]:[Title]])</f>
        <v>1</v>
      </c>
      <c r="P365" t="s">
        <v>3107</v>
      </c>
      <c r="Q365">
        <f>Table2[[#This Row],[Abstract]]/Table2[[#This Row],[TOTAL]]</f>
        <v>0</v>
      </c>
      <c r="R365">
        <f>Table2[[#This Row],[Acknowledgments]]/Table2[[#This Row],[TOTAL]]</f>
        <v>0</v>
      </c>
      <c r="S365">
        <f>Table2[[#This Row],[Article]]/Table2[[#This Row],[TOTAL]]</f>
        <v>0</v>
      </c>
      <c r="T365">
        <f>Table2[[#This Row],[Case study]]/Table2[[#This Row],[TOTAL]]</f>
        <v>0</v>
      </c>
      <c r="U365">
        <f>Table2[[#This Row],[Conclusion]]/Table2[[#This Row],[TOTAL]]</f>
        <v>0</v>
      </c>
      <c r="V365">
        <f>Table2[[#This Row],[Discussion]]/Table2[[#This Row],[TOTAL]]</f>
        <v>0</v>
      </c>
      <c r="W365">
        <f>Table2[[#This Row],[Figure]]/Table2[[#This Row],[TOTAL]]</f>
        <v>0</v>
      </c>
      <c r="X365">
        <f>Table2[[#This Row],[Introduction]]/Table2[[#This Row],[TOTAL]]</f>
        <v>0</v>
      </c>
      <c r="Y365">
        <f>Table2[[#This Row],[Methods]]/Table2[[#This Row],[TOTAL]]</f>
        <v>1</v>
      </c>
      <c r="Z365">
        <f>Table2[[#This Row],[Results]]/Table2[[#This Row],[TOTAL]]</f>
        <v>0</v>
      </c>
      <c r="AA365">
        <f>Table2[[#This Row],[Supplementary material]]/Table2[[#This Row],[TOTAL]]</f>
        <v>0</v>
      </c>
      <c r="AB365">
        <f>Table2[[#This Row],[Title]]/Table2[[#This Row],[TOTAL]]</f>
        <v>0</v>
      </c>
      <c r="AC365" s="2">
        <f>SUM(Table24[[#This Row],[Abstract]:[Title]])</f>
        <v>1</v>
      </c>
    </row>
    <row r="366" spans="1:29" x14ac:dyDescent="0.2">
      <c r="A366" t="s">
        <v>2496</v>
      </c>
      <c r="B366">
        <v>0</v>
      </c>
      <c r="C366">
        <v>0</v>
      </c>
      <c r="D366">
        <v>1</v>
      </c>
      <c r="E366">
        <v>0</v>
      </c>
      <c r="F366">
        <v>0</v>
      </c>
      <c r="G366">
        <v>0</v>
      </c>
      <c r="H366">
        <v>0</v>
      </c>
      <c r="I366">
        <v>0</v>
      </c>
      <c r="J366">
        <v>0</v>
      </c>
      <c r="K366">
        <v>0</v>
      </c>
      <c r="L366">
        <v>0</v>
      </c>
      <c r="M366">
        <v>0</v>
      </c>
      <c r="N366" s="2">
        <f>SUM(Table2[[#This Row],[Abstract]:[Title]])</f>
        <v>1</v>
      </c>
      <c r="P366" t="s">
        <v>2496</v>
      </c>
      <c r="Q366">
        <f>Table2[[#This Row],[Abstract]]/Table2[[#This Row],[TOTAL]]</f>
        <v>0</v>
      </c>
      <c r="R366">
        <f>Table2[[#This Row],[Acknowledgments]]/Table2[[#This Row],[TOTAL]]</f>
        <v>0</v>
      </c>
      <c r="S366">
        <f>Table2[[#This Row],[Article]]/Table2[[#This Row],[TOTAL]]</f>
        <v>1</v>
      </c>
      <c r="T366">
        <f>Table2[[#This Row],[Case study]]/Table2[[#This Row],[TOTAL]]</f>
        <v>0</v>
      </c>
      <c r="U366">
        <f>Table2[[#This Row],[Conclusion]]/Table2[[#This Row],[TOTAL]]</f>
        <v>0</v>
      </c>
      <c r="V366">
        <f>Table2[[#This Row],[Discussion]]/Table2[[#This Row],[TOTAL]]</f>
        <v>0</v>
      </c>
      <c r="W366">
        <f>Table2[[#This Row],[Figure]]/Table2[[#This Row],[TOTAL]]</f>
        <v>0</v>
      </c>
      <c r="X366">
        <f>Table2[[#This Row],[Introduction]]/Table2[[#This Row],[TOTAL]]</f>
        <v>0</v>
      </c>
      <c r="Y366">
        <f>Table2[[#This Row],[Methods]]/Table2[[#This Row],[TOTAL]]</f>
        <v>0</v>
      </c>
      <c r="Z366">
        <f>Table2[[#This Row],[Results]]/Table2[[#This Row],[TOTAL]]</f>
        <v>0</v>
      </c>
      <c r="AA366">
        <f>Table2[[#This Row],[Supplementary material]]/Table2[[#This Row],[TOTAL]]</f>
        <v>0</v>
      </c>
      <c r="AB366">
        <f>Table2[[#This Row],[Title]]/Table2[[#This Row],[TOTAL]]</f>
        <v>0</v>
      </c>
      <c r="AC366" s="2">
        <f>SUM(Table24[[#This Row],[Abstract]:[Title]])</f>
        <v>1</v>
      </c>
    </row>
    <row r="367" spans="1:29" x14ac:dyDescent="0.2">
      <c r="A367" t="s">
        <v>968</v>
      </c>
      <c r="B367">
        <v>0</v>
      </c>
      <c r="C367">
        <v>0</v>
      </c>
      <c r="D367">
        <v>0</v>
      </c>
      <c r="E367">
        <v>0</v>
      </c>
      <c r="F367">
        <v>0</v>
      </c>
      <c r="G367">
        <v>0</v>
      </c>
      <c r="H367">
        <v>0</v>
      </c>
      <c r="I367">
        <v>0</v>
      </c>
      <c r="J367">
        <v>2</v>
      </c>
      <c r="K367">
        <v>5</v>
      </c>
      <c r="L367">
        <v>0</v>
      </c>
      <c r="M367">
        <v>0</v>
      </c>
      <c r="N367" s="2">
        <f>SUM(Table2[[#This Row],[Abstract]:[Title]])</f>
        <v>7</v>
      </c>
      <c r="P367" t="s">
        <v>968</v>
      </c>
      <c r="Q367">
        <f>Table2[[#This Row],[Abstract]]/Table2[[#This Row],[TOTAL]]</f>
        <v>0</v>
      </c>
      <c r="R367">
        <f>Table2[[#This Row],[Acknowledgments]]/Table2[[#This Row],[TOTAL]]</f>
        <v>0</v>
      </c>
      <c r="S367">
        <f>Table2[[#This Row],[Article]]/Table2[[#This Row],[TOTAL]]</f>
        <v>0</v>
      </c>
      <c r="T367">
        <f>Table2[[#This Row],[Case study]]/Table2[[#This Row],[TOTAL]]</f>
        <v>0</v>
      </c>
      <c r="U367">
        <f>Table2[[#This Row],[Conclusion]]/Table2[[#This Row],[TOTAL]]</f>
        <v>0</v>
      </c>
      <c r="V367">
        <f>Table2[[#This Row],[Discussion]]/Table2[[#This Row],[TOTAL]]</f>
        <v>0</v>
      </c>
      <c r="W367">
        <f>Table2[[#This Row],[Figure]]/Table2[[#This Row],[TOTAL]]</f>
        <v>0</v>
      </c>
      <c r="X367">
        <f>Table2[[#This Row],[Introduction]]/Table2[[#This Row],[TOTAL]]</f>
        <v>0</v>
      </c>
      <c r="Y367">
        <f>Table2[[#This Row],[Methods]]/Table2[[#This Row],[TOTAL]]</f>
        <v>0.2857142857142857</v>
      </c>
      <c r="Z367">
        <f>Table2[[#This Row],[Results]]/Table2[[#This Row],[TOTAL]]</f>
        <v>0.7142857142857143</v>
      </c>
      <c r="AA367">
        <f>Table2[[#This Row],[Supplementary material]]/Table2[[#This Row],[TOTAL]]</f>
        <v>0</v>
      </c>
      <c r="AB367">
        <f>Table2[[#This Row],[Title]]/Table2[[#This Row],[TOTAL]]</f>
        <v>0</v>
      </c>
      <c r="AC367" s="2">
        <f>SUM(Table24[[#This Row],[Abstract]:[Title]])</f>
        <v>1</v>
      </c>
    </row>
    <row r="368" spans="1:29" x14ac:dyDescent="0.2">
      <c r="A368" t="s">
        <v>1354</v>
      </c>
      <c r="B368">
        <v>0</v>
      </c>
      <c r="C368">
        <v>0</v>
      </c>
      <c r="D368">
        <v>0</v>
      </c>
      <c r="E368">
        <v>0</v>
      </c>
      <c r="F368">
        <v>0</v>
      </c>
      <c r="G368">
        <v>0</v>
      </c>
      <c r="H368">
        <v>0</v>
      </c>
      <c r="I368">
        <v>0</v>
      </c>
      <c r="J368">
        <v>2</v>
      </c>
      <c r="K368">
        <v>0</v>
      </c>
      <c r="L368">
        <v>0</v>
      </c>
      <c r="M368">
        <v>0</v>
      </c>
      <c r="N368" s="2">
        <f>SUM(Table2[[#This Row],[Abstract]:[Title]])</f>
        <v>2</v>
      </c>
      <c r="P368" t="s">
        <v>1354</v>
      </c>
      <c r="Q368">
        <f>Table2[[#This Row],[Abstract]]/Table2[[#This Row],[TOTAL]]</f>
        <v>0</v>
      </c>
      <c r="R368">
        <f>Table2[[#This Row],[Acknowledgments]]/Table2[[#This Row],[TOTAL]]</f>
        <v>0</v>
      </c>
      <c r="S368">
        <f>Table2[[#This Row],[Article]]/Table2[[#This Row],[TOTAL]]</f>
        <v>0</v>
      </c>
      <c r="T368">
        <f>Table2[[#This Row],[Case study]]/Table2[[#This Row],[TOTAL]]</f>
        <v>0</v>
      </c>
      <c r="U368">
        <f>Table2[[#This Row],[Conclusion]]/Table2[[#This Row],[TOTAL]]</f>
        <v>0</v>
      </c>
      <c r="V368">
        <f>Table2[[#This Row],[Discussion]]/Table2[[#This Row],[TOTAL]]</f>
        <v>0</v>
      </c>
      <c r="W368">
        <f>Table2[[#This Row],[Figure]]/Table2[[#This Row],[TOTAL]]</f>
        <v>0</v>
      </c>
      <c r="X368">
        <f>Table2[[#This Row],[Introduction]]/Table2[[#This Row],[TOTAL]]</f>
        <v>0</v>
      </c>
      <c r="Y368">
        <f>Table2[[#This Row],[Methods]]/Table2[[#This Row],[TOTAL]]</f>
        <v>1</v>
      </c>
      <c r="Z368">
        <f>Table2[[#This Row],[Results]]/Table2[[#This Row],[TOTAL]]</f>
        <v>0</v>
      </c>
      <c r="AA368">
        <f>Table2[[#This Row],[Supplementary material]]/Table2[[#This Row],[TOTAL]]</f>
        <v>0</v>
      </c>
      <c r="AB368">
        <f>Table2[[#This Row],[Title]]/Table2[[#This Row],[TOTAL]]</f>
        <v>0</v>
      </c>
      <c r="AC368" s="2">
        <f>SUM(Table24[[#This Row],[Abstract]:[Title]])</f>
        <v>1</v>
      </c>
    </row>
    <row r="369" spans="1:29" x14ac:dyDescent="0.2">
      <c r="A369" t="s">
        <v>5149</v>
      </c>
      <c r="B369">
        <v>0</v>
      </c>
      <c r="C369">
        <v>0</v>
      </c>
      <c r="D369">
        <v>0</v>
      </c>
      <c r="E369">
        <v>0</v>
      </c>
      <c r="F369">
        <v>0</v>
      </c>
      <c r="G369">
        <v>1</v>
      </c>
      <c r="H369">
        <v>0</v>
      </c>
      <c r="I369">
        <v>0</v>
      </c>
      <c r="J369">
        <v>0</v>
      </c>
      <c r="K369">
        <v>0</v>
      </c>
      <c r="L369">
        <v>0</v>
      </c>
      <c r="M369">
        <v>0</v>
      </c>
      <c r="N369" s="2">
        <f>SUM(Table2[[#This Row],[Abstract]:[Title]])</f>
        <v>1</v>
      </c>
      <c r="P369" t="s">
        <v>5149</v>
      </c>
      <c r="Q369">
        <f>Table2[[#This Row],[Abstract]]/Table2[[#This Row],[TOTAL]]</f>
        <v>0</v>
      </c>
      <c r="R369">
        <f>Table2[[#This Row],[Acknowledgments]]/Table2[[#This Row],[TOTAL]]</f>
        <v>0</v>
      </c>
      <c r="S369">
        <f>Table2[[#This Row],[Article]]/Table2[[#This Row],[TOTAL]]</f>
        <v>0</v>
      </c>
      <c r="T369">
        <f>Table2[[#This Row],[Case study]]/Table2[[#This Row],[TOTAL]]</f>
        <v>0</v>
      </c>
      <c r="U369">
        <f>Table2[[#This Row],[Conclusion]]/Table2[[#This Row],[TOTAL]]</f>
        <v>0</v>
      </c>
      <c r="V369">
        <f>Table2[[#This Row],[Discussion]]/Table2[[#This Row],[TOTAL]]</f>
        <v>1</v>
      </c>
      <c r="W369">
        <f>Table2[[#This Row],[Figure]]/Table2[[#This Row],[TOTAL]]</f>
        <v>0</v>
      </c>
      <c r="X369">
        <f>Table2[[#This Row],[Introduction]]/Table2[[#This Row],[TOTAL]]</f>
        <v>0</v>
      </c>
      <c r="Y369">
        <f>Table2[[#This Row],[Methods]]/Table2[[#This Row],[TOTAL]]</f>
        <v>0</v>
      </c>
      <c r="Z369">
        <f>Table2[[#This Row],[Results]]/Table2[[#This Row],[TOTAL]]</f>
        <v>0</v>
      </c>
      <c r="AA369">
        <f>Table2[[#This Row],[Supplementary material]]/Table2[[#This Row],[TOTAL]]</f>
        <v>0</v>
      </c>
      <c r="AB369">
        <f>Table2[[#This Row],[Title]]/Table2[[#This Row],[TOTAL]]</f>
        <v>0</v>
      </c>
      <c r="AC369" s="2">
        <f>SUM(Table24[[#This Row],[Abstract]:[Title]])</f>
        <v>1</v>
      </c>
    </row>
    <row r="370" spans="1:29" x14ac:dyDescent="0.2">
      <c r="A370" t="s">
        <v>2675</v>
      </c>
      <c r="B370">
        <v>0</v>
      </c>
      <c r="C370">
        <v>0</v>
      </c>
      <c r="D370">
        <v>0</v>
      </c>
      <c r="E370">
        <v>0</v>
      </c>
      <c r="F370">
        <v>0</v>
      </c>
      <c r="G370">
        <v>0</v>
      </c>
      <c r="H370">
        <v>0</v>
      </c>
      <c r="I370">
        <v>0</v>
      </c>
      <c r="J370">
        <v>2</v>
      </c>
      <c r="K370">
        <v>0</v>
      </c>
      <c r="L370">
        <v>1</v>
      </c>
      <c r="M370">
        <v>0</v>
      </c>
      <c r="N370" s="2">
        <f>SUM(Table2[[#This Row],[Abstract]:[Title]])</f>
        <v>3</v>
      </c>
      <c r="P370" t="s">
        <v>2675</v>
      </c>
      <c r="Q370">
        <f>Table2[[#This Row],[Abstract]]/Table2[[#This Row],[TOTAL]]</f>
        <v>0</v>
      </c>
      <c r="R370">
        <f>Table2[[#This Row],[Acknowledgments]]/Table2[[#This Row],[TOTAL]]</f>
        <v>0</v>
      </c>
      <c r="S370">
        <f>Table2[[#This Row],[Article]]/Table2[[#This Row],[TOTAL]]</f>
        <v>0</v>
      </c>
      <c r="T370">
        <f>Table2[[#This Row],[Case study]]/Table2[[#This Row],[TOTAL]]</f>
        <v>0</v>
      </c>
      <c r="U370">
        <f>Table2[[#This Row],[Conclusion]]/Table2[[#This Row],[TOTAL]]</f>
        <v>0</v>
      </c>
      <c r="V370">
        <f>Table2[[#This Row],[Discussion]]/Table2[[#This Row],[TOTAL]]</f>
        <v>0</v>
      </c>
      <c r="W370">
        <f>Table2[[#This Row],[Figure]]/Table2[[#This Row],[TOTAL]]</f>
        <v>0</v>
      </c>
      <c r="X370">
        <f>Table2[[#This Row],[Introduction]]/Table2[[#This Row],[TOTAL]]</f>
        <v>0</v>
      </c>
      <c r="Y370">
        <f>Table2[[#This Row],[Methods]]/Table2[[#This Row],[TOTAL]]</f>
        <v>0.66666666666666663</v>
      </c>
      <c r="Z370">
        <f>Table2[[#This Row],[Results]]/Table2[[#This Row],[TOTAL]]</f>
        <v>0</v>
      </c>
      <c r="AA370">
        <f>Table2[[#This Row],[Supplementary material]]/Table2[[#This Row],[TOTAL]]</f>
        <v>0.33333333333333331</v>
      </c>
      <c r="AB370">
        <f>Table2[[#This Row],[Title]]/Table2[[#This Row],[TOTAL]]</f>
        <v>0</v>
      </c>
      <c r="AC370" s="2">
        <f>SUM(Table24[[#This Row],[Abstract]:[Title]])</f>
        <v>1</v>
      </c>
    </row>
    <row r="371" spans="1:29" x14ac:dyDescent="0.2">
      <c r="A371" t="s">
        <v>3501</v>
      </c>
      <c r="B371">
        <v>0</v>
      </c>
      <c r="C371">
        <v>0</v>
      </c>
      <c r="D371">
        <v>0</v>
      </c>
      <c r="E371">
        <v>0</v>
      </c>
      <c r="F371">
        <v>0</v>
      </c>
      <c r="G371">
        <v>0</v>
      </c>
      <c r="H371">
        <v>0</v>
      </c>
      <c r="I371">
        <v>0</v>
      </c>
      <c r="J371">
        <v>2</v>
      </c>
      <c r="K371">
        <v>0</v>
      </c>
      <c r="L371">
        <v>0</v>
      </c>
      <c r="M371">
        <v>0</v>
      </c>
      <c r="N371" s="2">
        <f>SUM(Table2[[#This Row],[Abstract]:[Title]])</f>
        <v>2</v>
      </c>
      <c r="P371" t="s">
        <v>3501</v>
      </c>
      <c r="Q371">
        <f>Table2[[#This Row],[Abstract]]/Table2[[#This Row],[TOTAL]]</f>
        <v>0</v>
      </c>
      <c r="R371">
        <f>Table2[[#This Row],[Acknowledgments]]/Table2[[#This Row],[TOTAL]]</f>
        <v>0</v>
      </c>
      <c r="S371">
        <f>Table2[[#This Row],[Article]]/Table2[[#This Row],[TOTAL]]</f>
        <v>0</v>
      </c>
      <c r="T371">
        <f>Table2[[#This Row],[Case study]]/Table2[[#This Row],[TOTAL]]</f>
        <v>0</v>
      </c>
      <c r="U371">
        <f>Table2[[#This Row],[Conclusion]]/Table2[[#This Row],[TOTAL]]</f>
        <v>0</v>
      </c>
      <c r="V371">
        <f>Table2[[#This Row],[Discussion]]/Table2[[#This Row],[TOTAL]]</f>
        <v>0</v>
      </c>
      <c r="W371">
        <f>Table2[[#This Row],[Figure]]/Table2[[#This Row],[TOTAL]]</f>
        <v>0</v>
      </c>
      <c r="X371">
        <f>Table2[[#This Row],[Introduction]]/Table2[[#This Row],[TOTAL]]</f>
        <v>0</v>
      </c>
      <c r="Y371">
        <f>Table2[[#This Row],[Methods]]/Table2[[#This Row],[TOTAL]]</f>
        <v>1</v>
      </c>
      <c r="Z371">
        <f>Table2[[#This Row],[Results]]/Table2[[#This Row],[TOTAL]]</f>
        <v>0</v>
      </c>
      <c r="AA371">
        <f>Table2[[#This Row],[Supplementary material]]/Table2[[#This Row],[TOTAL]]</f>
        <v>0</v>
      </c>
      <c r="AB371">
        <f>Table2[[#This Row],[Title]]/Table2[[#This Row],[TOTAL]]</f>
        <v>0</v>
      </c>
      <c r="AC371" s="2">
        <f>SUM(Table24[[#This Row],[Abstract]:[Title]])</f>
        <v>1</v>
      </c>
    </row>
    <row r="372" spans="1:29" x14ac:dyDescent="0.2">
      <c r="A372" t="s">
        <v>3225</v>
      </c>
      <c r="B372">
        <v>0</v>
      </c>
      <c r="C372">
        <v>0</v>
      </c>
      <c r="D372">
        <v>0</v>
      </c>
      <c r="E372">
        <v>0</v>
      </c>
      <c r="F372">
        <v>0</v>
      </c>
      <c r="G372">
        <v>0</v>
      </c>
      <c r="H372">
        <v>0</v>
      </c>
      <c r="I372">
        <v>0</v>
      </c>
      <c r="J372">
        <v>1</v>
      </c>
      <c r="K372">
        <v>0</v>
      </c>
      <c r="L372">
        <v>0</v>
      </c>
      <c r="M372">
        <v>0</v>
      </c>
      <c r="N372" s="2">
        <f>SUM(Table2[[#This Row],[Abstract]:[Title]])</f>
        <v>1</v>
      </c>
      <c r="P372" t="s">
        <v>3225</v>
      </c>
      <c r="Q372">
        <f>Table2[[#This Row],[Abstract]]/Table2[[#This Row],[TOTAL]]</f>
        <v>0</v>
      </c>
      <c r="R372">
        <f>Table2[[#This Row],[Acknowledgments]]/Table2[[#This Row],[TOTAL]]</f>
        <v>0</v>
      </c>
      <c r="S372">
        <f>Table2[[#This Row],[Article]]/Table2[[#This Row],[TOTAL]]</f>
        <v>0</v>
      </c>
      <c r="T372">
        <f>Table2[[#This Row],[Case study]]/Table2[[#This Row],[TOTAL]]</f>
        <v>0</v>
      </c>
      <c r="U372">
        <f>Table2[[#This Row],[Conclusion]]/Table2[[#This Row],[TOTAL]]</f>
        <v>0</v>
      </c>
      <c r="V372">
        <f>Table2[[#This Row],[Discussion]]/Table2[[#This Row],[TOTAL]]</f>
        <v>0</v>
      </c>
      <c r="W372">
        <f>Table2[[#This Row],[Figure]]/Table2[[#This Row],[TOTAL]]</f>
        <v>0</v>
      </c>
      <c r="X372">
        <f>Table2[[#This Row],[Introduction]]/Table2[[#This Row],[TOTAL]]</f>
        <v>0</v>
      </c>
      <c r="Y372">
        <f>Table2[[#This Row],[Methods]]/Table2[[#This Row],[TOTAL]]</f>
        <v>1</v>
      </c>
      <c r="Z372">
        <f>Table2[[#This Row],[Results]]/Table2[[#This Row],[TOTAL]]</f>
        <v>0</v>
      </c>
      <c r="AA372">
        <f>Table2[[#This Row],[Supplementary material]]/Table2[[#This Row],[TOTAL]]</f>
        <v>0</v>
      </c>
      <c r="AB372">
        <f>Table2[[#This Row],[Title]]/Table2[[#This Row],[TOTAL]]</f>
        <v>0</v>
      </c>
      <c r="AC372" s="2">
        <f>SUM(Table24[[#This Row],[Abstract]:[Title]])</f>
        <v>1</v>
      </c>
    </row>
    <row r="373" spans="1:29" x14ac:dyDescent="0.2">
      <c r="A373" t="s">
        <v>5438</v>
      </c>
      <c r="B373">
        <v>0</v>
      </c>
      <c r="C373">
        <v>0</v>
      </c>
      <c r="D373">
        <v>0</v>
      </c>
      <c r="E373">
        <v>0</v>
      </c>
      <c r="F373">
        <v>0</v>
      </c>
      <c r="G373">
        <v>0</v>
      </c>
      <c r="H373">
        <v>0</v>
      </c>
      <c r="I373">
        <v>0</v>
      </c>
      <c r="J373">
        <v>3</v>
      </c>
      <c r="K373">
        <v>0</v>
      </c>
      <c r="L373">
        <v>0</v>
      </c>
      <c r="M373">
        <v>0</v>
      </c>
      <c r="N373" s="2">
        <f>SUM(Table2[[#This Row],[Abstract]:[Title]])</f>
        <v>3</v>
      </c>
      <c r="P373" t="s">
        <v>5438</v>
      </c>
      <c r="Q373">
        <f>Table2[[#This Row],[Abstract]]/Table2[[#This Row],[TOTAL]]</f>
        <v>0</v>
      </c>
      <c r="R373">
        <f>Table2[[#This Row],[Acknowledgments]]/Table2[[#This Row],[TOTAL]]</f>
        <v>0</v>
      </c>
      <c r="S373">
        <f>Table2[[#This Row],[Article]]/Table2[[#This Row],[TOTAL]]</f>
        <v>0</v>
      </c>
      <c r="T373">
        <f>Table2[[#This Row],[Case study]]/Table2[[#This Row],[TOTAL]]</f>
        <v>0</v>
      </c>
      <c r="U373">
        <f>Table2[[#This Row],[Conclusion]]/Table2[[#This Row],[TOTAL]]</f>
        <v>0</v>
      </c>
      <c r="V373">
        <f>Table2[[#This Row],[Discussion]]/Table2[[#This Row],[TOTAL]]</f>
        <v>0</v>
      </c>
      <c r="W373">
        <f>Table2[[#This Row],[Figure]]/Table2[[#This Row],[TOTAL]]</f>
        <v>0</v>
      </c>
      <c r="X373">
        <f>Table2[[#This Row],[Introduction]]/Table2[[#This Row],[TOTAL]]</f>
        <v>0</v>
      </c>
      <c r="Y373">
        <f>Table2[[#This Row],[Methods]]/Table2[[#This Row],[TOTAL]]</f>
        <v>1</v>
      </c>
      <c r="Z373">
        <f>Table2[[#This Row],[Results]]/Table2[[#This Row],[TOTAL]]</f>
        <v>0</v>
      </c>
      <c r="AA373">
        <f>Table2[[#This Row],[Supplementary material]]/Table2[[#This Row],[TOTAL]]</f>
        <v>0</v>
      </c>
      <c r="AB373">
        <f>Table2[[#This Row],[Title]]/Table2[[#This Row],[TOTAL]]</f>
        <v>0</v>
      </c>
      <c r="AC373" s="2">
        <f>SUM(Table24[[#This Row],[Abstract]:[Title]])</f>
        <v>1</v>
      </c>
    </row>
    <row r="374" spans="1:29" x14ac:dyDescent="0.2">
      <c r="A374" t="s">
        <v>677</v>
      </c>
      <c r="B374">
        <v>0</v>
      </c>
      <c r="C374">
        <v>0</v>
      </c>
      <c r="D374">
        <v>0</v>
      </c>
      <c r="E374">
        <v>0</v>
      </c>
      <c r="F374">
        <v>0</v>
      </c>
      <c r="G374">
        <v>0</v>
      </c>
      <c r="H374">
        <v>0</v>
      </c>
      <c r="I374">
        <v>0</v>
      </c>
      <c r="J374">
        <v>1</v>
      </c>
      <c r="K374">
        <v>0</v>
      </c>
      <c r="L374">
        <v>0</v>
      </c>
      <c r="M374">
        <v>0</v>
      </c>
      <c r="N374" s="2">
        <f>SUM(Table2[[#This Row],[Abstract]:[Title]])</f>
        <v>1</v>
      </c>
      <c r="P374" t="s">
        <v>677</v>
      </c>
      <c r="Q374">
        <f>Table2[[#This Row],[Abstract]]/Table2[[#This Row],[TOTAL]]</f>
        <v>0</v>
      </c>
      <c r="R374">
        <f>Table2[[#This Row],[Acknowledgments]]/Table2[[#This Row],[TOTAL]]</f>
        <v>0</v>
      </c>
      <c r="S374">
        <f>Table2[[#This Row],[Article]]/Table2[[#This Row],[TOTAL]]</f>
        <v>0</v>
      </c>
      <c r="T374">
        <f>Table2[[#This Row],[Case study]]/Table2[[#This Row],[TOTAL]]</f>
        <v>0</v>
      </c>
      <c r="U374">
        <f>Table2[[#This Row],[Conclusion]]/Table2[[#This Row],[TOTAL]]</f>
        <v>0</v>
      </c>
      <c r="V374">
        <f>Table2[[#This Row],[Discussion]]/Table2[[#This Row],[TOTAL]]</f>
        <v>0</v>
      </c>
      <c r="W374">
        <f>Table2[[#This Row],[Figure]]/Table2[[#This Row],[TOTAL]]</f>
        <v>0</v>
      </c>
      <c r="X374">
        <f>Table2[[#This Row],[Introduction]]/Table2[[#This Row],[TOTAL]]</f>
        <v>0</v>
      </c>
      <c r="Y374">
        <f>Table2[[#This Row],[Methods]]/Table2[[#This Row],[TOTAL]]</f>
        <v>1</v>
      </c>
      <c r="Z374">
        <f>Table2[[#This Row],[Results]]/Table2[[#This Row],[TOTAL]]</f>
        <v>0</v>
      </c>
      <c r="AA374">
        <f>Table2[[#This Row],[Supplementary material]]/Table2[[#This Row],[TOTAL]]</f>
        <v>0</v>
      </c>
      <c r="AB374">
        <f>Table2[[#This Row],[Title]]/Table2[[#This Row],[TOTAL]]</f>
        <v>0</v>
      </c>
      <c r="AC374" s="2">
        <f>SUM(Table24[[#This Row],[Abstract]:[Title]])</f>
        <v>1</v>
      </c>
    </row>
    <row r="375" spans="1:29" x14ac:dyDescent="0.2">
      <c r="A375" t="s">
        <v>99</v>
      </c>
      <c r="B375">
        <v>0</v>
      </c>
      <c r="C375">
        <v>0</v>
      </c>
      <c r="D375">
        <v>1</v>
      </c>
      <c r="E375">
        <v>0</v>
      </c>
      <c r="F375">
        <v>0</v>
      </c>
      <c r="G375">
        <v>0</v>
      </c>
      <c r="H375">
        <v>0</v>
      </c>
      <c r="I375">
        <v>0</v>
      </c>
      <c r="J375">
        <v>0</v>
      </c>
      <c r="K375">
        <v>0</v>
      </c>
      <c r="L375">
        <v>0</v>
      </c>
      <c r="M375">
        <v>0</v>
      </c>
      <c r="N375" s="2">
        <f>SUM(Table2[[#This Row],[Abstract]:[Title]])</f>
        <v>1</v>
      </c>
      <c r="P375" t="s">
        <v>99</v>
      </c>
      <c r="Q375">
        <f>Table2[[#This Row],[Abstract]]/Table2[[#This Row],[TOTAL]]</f>
        <v>0</v>
      </c>
      <c r="R375">
        <f>Table2[[#This Row],[Acknowledgments]]/Table2[[#This Row],[TOTAL]]</f>
        <v>0</v>
      </c>
      <c r="S375">
        <f>Table2[[#This Row],[Article]]/Table2[[#This Row],[TOTAL]]</f>
        <v>1</v>
      </c>
      <c r="T375">
        <f>Table2[[#This Row],[Case study]]/Table2[[#This Row],[TOTAL]]</f>
        <v>0</v>
      </c>
      <c r="U375">
        <f>Table2[[#This Row],[Conclusion]]/Table2[[#This Row],[TOTAL]]</f>
        <v>0</v>
      </c>
      <c r="V375">
        <f>Table2[[#This Row],[Discussion]]/Table2[[#This Row],[TOTAL]]</f>
        <v>0</v>
      </c>
      <c r="W375">
        <f>Table2[[#This Row],[Figure]]/Table2[[#This Row],[TOTAL]]</f>
        <v>0</v>
      </c>
      <c r="X375">
        <f>Table2[[#This Row],[Introduction]]/Table2[[#This Row],[TOTAL]]</f>
        <v>0</v>
      </c>
      <c r="Y375">
        <f>Table2[[#This Row],[Methods]]/Table2[[#This Row],[TOTAL]]</f>
        <v>0</v>
      </c>
      <c r="Z375">
        <f>Table2[[#This Row],[Results]]/Table2[[#This Row],[TOTAL]]</f>
        <v>0</v>
      </c>
      <c r="AA375">
        <f>Table2[[#This Row],[Supplementary material]]/Table2[[#This Row],[TOTAL]]</f>
        <v>0</v>
      </c>
      <c r="AB375">
        <f>Table2[[#This Row],[Title]]/Table2[[#This Row],[TOTAL]]</f>
        <v>0</v>
      </c>
      <c r="AC375" s="2">
        <f>SUM(Table24[[#This Row],[Abstract]:[Title]])</f>
        <v>1</v>
      </c>
    </row>
    <row r="376" spans="1:29" x14ac:dyDescent="0.2">
      <c r="A376" t="s">
        <v>7772</v>
      </c>
      <c r="B376">
        <v>1</v>
      </c>
      <c r="C376">
        <v>0</v>
      </c>
      <c r="D376">
        <v>0</v>
      </c>
      <c r="E376">
        <v>0</v>
      </c>
      <c r="F376">
        <v>0</v>
      </c>
      <c r="G376">
        <v>0</v>
      </c>
      <c r="H376">
        <v>0</v>
      </c>
      <c r="I376">
        <v>0</v>
      </c>
      <c r="J376">
        <v>0</v>
      </c>
      <c r="K376">
        <v>0</v>
      </c>
      <c r="L376">
        <v>0</v>
      </c>
      <c r="M376">
        <v>0</v>
      </c>
      <c r="N376" s="2">
        <f>SUM(Table2[[#This Row],[Abstract]:[Title]])</f>
        <v>1</v>
      </c>
      <c r="P376" t="s">
        <v>7772</v>
      </c>
      <c r="Q376">
        <f>Table2[[#This Row],[Abstract]]/Table2[[#This Row],[TOTAL]]</f>
        <v>1</v>
      </c>
      <c r="R376">
        <f>Table2[[#This Row],[Acknowledgments]]/Table2[[#This Row],[TOTAL]]</f>
        <v>0</v>
      </c>
      <c r="S376">
        <f>Table2[[#This Row],[Article]]/Table2[[#This Row],[TOTAL]]</f>
        <v>0</v>
      </c>
      <c r="T376">
        <f>Table2[[#This Row],[Case study]]/Table2[[#This Row],[TOTAL]]</f>
        <v>0</v>
      </c>
      <c r="U376">
        <f>Table2[[#This Row],[Conclusion]]/Table2[[#This Row],[TOTAL]]</f>
        <v>0</v>
      </c>
      <c r="V376">
        <f>Table2[[#This Row],[Discussion]]/Table2[[#This Row],[TOTAL]]</f>
        <v>0</v>
      </c>
      <c r="W376">
        <f>Table2[[#This Row],[Figure]]/Table2[[#This Row],[TOTAL]]</f>
        <v>0</v>
      </c>
      <c r="X376">
        <f>Table2[[#This Row],[Introduction]]/Table2[[#This Row],[TOTAL]]</f>
        <v>0</v>
      </c>
      <c r="Y376">
        <f>Table2[[#This Row],[Methods]]/Table2[[#This Row],[TOTAL]]</f>
        <v>0</v>
      </c>
      <c r="Z376">
        <f>Table2[[#This Row],[Results]]/Table2[[#This Row],[TOTAL]]</f>
        <v>0</v>
      </c>
      <c r="AA376">
        <f>Table2[[#This Row],[Supplementary material]]/Table2[[#This Row],[TOTAL]]</f>
        <v>0</v>
      </c>
      <c r="AB376">
        <f>Table2[[#This Row],[Title]]/Table2[[#This Row],[TOTAL]]</f>
        <v>0</v>
      </c>
      <c r="AC376" s="2">
        <f>SUM(Table24[[#This Row],[Abstract]:[Title]])</f>
        <v>1</v>
      </c>
    </row>
    <row r="377" spans="1:29" x14ac:dyDescent="0.2">
      <c r="A377" t="s">
        <v>7637</v>
      </c>
      <c r="B377">
        <v>0</v>
      </c>
      <c r="C377">
        <v>0</v>
      </c>
      <c r="D377">
        <v>0</v>
      </c>
      <c r="E377">
        <v>0</v>
      </c>
      <c r="F377">
        <v>0</v>
      </c>
      <c r="G377">
        <v>6</v>
      </c>
      <c r="H377">
        <v>0</v>
      </c>
      <c r="I377">
        <v>0</v>
      </c>
      <c r="J377">
        <v>1</v>
      </c>
      <c r="K377">
        <v>4</v>
      </c>
      <c r="L377">
        <v>0</v>
      </c>
      <c r="M377">
        <v>0</v>
      </c>
      <c r="N377" s="2">
        <f>SUM(Table2[[#This Row],[Abstract]:[Title]])</f>
        <v>11</v>
      </c>
      <c r="P377" t="s">
        <v>7637</v>
      </c>
      <c r="Q377">
        <f>Table2[[#This Row],[Abstract]]/Table2[[#This Row],[TOTAL]]</f>
        <v>0</v>
      </c>
      <c r="R377">
        <f>Table2[[#This Row],[Acknowledgments]]/Table2[[#This Row],[TOTAL]]</f>
        <v>0</v>
      </c>
      <c r="S377">
        <f>Table2[[#This Row],[Article]]/Table2[[#This Row],[TOTAL]]</f>
        <v>0</v>
      </c>
      <c r="T377">
        <f>Table2[[#This Row],[Case study]]/Table2[[#This Row],[TOTAL]]</f>
        <v>0</v>
      </c>
      <c r="U377">
        <f>Table2[[#This Row],[Conclusion]]/Table2[[#This Row],[TOTAL]]</f>
        <v>0</v>
      </c>
      <c r="V377">
        <f>Table2[[#This Row],[Discussion]]/Table2[[#This Row],[TOTAL]]</f>
        <v>0.54545454545454541</v>
      </c>
      <c r="W377">
        <f>Table2[[#This Row],[Figure]]/Table2[[#This Row],[TOTAL]]</f>
        <v>0</v>
      </c>
      <c r="X377">
        <f>Table2[[#This Row],[Introduction]]/Table2[[#This Row],[TOTAL]]</f>
        <v>0</v>
      </c>
      <c r="Y377">
        <f>Table2[[#This Row],[Methods]]/Table2[[#This Row],[TOTAL]]</f>
        <v>9.0909090909090912E-2</v>
      </c>
      <c r="Z377">
        <f>Table2[[#This Row],[Results]]/Table2[[#This Row],[TOTAL]]</f>
        <v>0.36363636363636365</v>
      </c>
      <c r="AA377">
        <f>Table2[[#This Row],[Supplementary material]]/Table2[[#This Row],[TOTAL]]</f>
        <v>0</v>
      </c>
      <c r="AB377">
        <f>Table2[[#This Row],[Title]]/Table2[[#This Row],[TOTAL]]</f>
        <v>0</v>
      </c>
      <c r="AC377" s="2">
        <f>SUM(Table24[[#This Row],[Abstract]:[Title]])</f>
        <v>1</v>
      </c>
    </row>
    <row r="378" spans="1:29" x14ac:dyDescent="0.2">
      <c r="A378" t="s">
        <v>3343</v>
      </c>
      <c r="B378">
        <v>0</v>
      </c>
      <c r="C378">
        <v>0</v>
      </c>
      <c r="D378">
        <v>0</v>
      </c>
      <c r="E378">
        <v>0</v>
      </c>
      <c r="F378">
        <v>0</v>
      </c>
      <c r="G378">
        <v>0</v>
      </c>
      <c r="H378">
        <v>0</v>
      </c>
      <c r="I378">
        <v>0</v>
      </c>
      <c r="J378">
        <v>2</v>
      </c>
      <c r="K378">
        <v>0</v>
      </c>
      <c r="L378">
        <v>0</v>
      </c>
      <c r="M378">
        <v>0</v>
      </c>
      <c r="N378" s="2">
        <f>SUM(Table2[[#This Row],[Abstract]:[Title]])</f>
        <v>2</v>
      </c>
      <c r="P378" t="s">
        <v>3343</v>
      </c>
      <c r="Q378">
        <f>Table2[[#This Row],[Abstract]]/Table2[[#This Row],[TOTAL]]</f>
        <v>0</v>
      </c>
      <c r="R378">
        <f>Table2[[#This Row],[Acknowledgments]]/Table2[[#This Row],[TOTAL]]</f>
        <v>0</v>
      </c>
      <c r="S378">
        <f>Table2[[#This Row],[Article]]/Table2[[#This Row],[TOTAL]]</f>
        <v>0</v>
      </c>
      <c r="T378">
        <f>Table2[[#This Row],[Case study]]/Table2[[#This Row],[TOTAL]]</f>
        <v>0</v>
      </c>
      <c r="U378">
        <f>Table2[[#This Row],[Conclusion]]/Table2[[#This Row],[TOTAL]]</f>
        <v>0</v>
      </c>
      <c r="V378">
        <f>Table2[[#This Row],[Discussion]]/Table2[[#This Row],[TOTAL]]</f>
        <v>0</v>
      </c>
      <c r="W378">
        <f>Table2[[#This Row],[Figure]]/Table2[[#This Row],[TOTAL]]</f>
        <v>0</v>
      </c>
      <c r="X378">
        <f>Table2[[#This Row],[Introduction]]/Table2[[#This Row],[TOTAL]]</f>
        <v>0</v>
      </c>
      <c r="Y378">
        <f>Table2[[#This Row],[Methods]]/Table2[[#This Row],[TOTAL]]</f>
        <v>1</v>
      </c>
      <c r="Z378">
        <f>Table2[[#This Row],[Results]]/Table2[[#This Row],[TOTAL]]</f>
        <v>0</v>
      </c>
      <c r="AA378">
        <f>Table2[[#This Row],[Supplementary material]]/Table2[[#This Row],[TOTAL]]</f>
        <v>0</v>
      </c>
      <c r="AB378">
        <f>Table2[[#This Row],[Title]]/Table2[[#This Row],[TOTAL]]</f>
        <v>0</v>
      </c>
      <c r="AC378" s="2">
        <f>SUM(Table24[[#This Row],[Abstract]:[Title]])</f>
        <v>1</v>
      </c>
    </row>
    <row r="379" spans="1:29" x14ac:dyDescent="0.2">
      <c r="A379" t="s">
        <v>393</v>
      </c>
      <c r="B379">
        <v>0</v>
      </c>
      <c r="C379">
        <v>0</v>
      </c>
      <c r="D379">
        <v>2</v>
      </c>
      <c r="E379">
        <v>0</v>
      </c>
      <c r="F379">
        <v>0</v>
      </c>
      <c r="G379">
        <v>0</v>
      </c>
      <c r="H379">
        <v>0</v>
      </c>
      <c r="I379">
        <v>0</v>
      </c>
      <c r="J379">
        <v>1</v>
      </c>
      <c r="K379">
        <v>0</v>
      </c>
      <c r="L379">
        <v>0</v>
      </c>
      <c r="M379">
        <v>0</v>
      </c>
      <c r="N379" s="2">
        <f>SUM(Table2[[#This Row],[Abstract]:[Title]])</f>
        <v>3</v>
      </c>
      <c r="P379" t="s">
        <v>393</v>
      </c>
      <c r="Q379">
        <f>Table2[[#This Row],[Abstract]]/Table2[[#This Row],[TOTAL]]</f>
        <v>0</v>
      </c>
      <c r="R379">
        <f>Table2[[#This Row],[Acknowledgments]]/Table2[[#This Row],[TOTAL]]</f>
        <v>0</v>
      </c>
      <c r="S379">
        <f>Table2[[#This Row],[Article]]/Table2[[#This Row],[TOTAL]]</f>
        <v>0.66666666666666663</v>
      </c>
      <c r="T379">
        <f>Table2[[#This Row],[Case study]]/Table2[[#This Row],[TOTAL]]</f>
        <v>0</v>
      </c>
      <c r="U379">
        <f>Table2[[#This Row],[Conclusion]]/Table2[[#This Row],[TOTAL]]</f>
        <v>0</v>
      </c>
      <c r="V379">
        <f>Table2[[#This Row],[Discussion]]/Table2[[#This Row],[TOTAL]]</f>
        <v>0</v>
      </c>
      <c r="W379">
        <f>Table2[[#This Row],[Figure]]/Table2[[#This Row],[TOTAL]]</f>
        <v>0</v>
      </c>
      <c r="X379">
        <f>Table2[[#This Row],[Introduction]]/Table2[[#This Row],[TOTAL]]</f>
        <v>0</v>
      </c>
      <c r="Y379">
        <f>Table2[[#This Row],[Methods]]/Table2[[#This Row],[TOTAL]]</f>
        <v>0.33333333333333331</v>
      </c>
      <c r="Z379">
        <f>Table2[[#This Row],[Results]]/Table2[[#This Row],[TOTAL]]</f>
        <v>0</v>
      </c>
      <c r="AA379">
        <f>Table2[[#This Row],[Supplementary material]]/Table2[[#This Row],[TOTAL]]</f>
        <v>0</v>
      </c>
      <c r="AB379">
        <f>Table2[[#This Row],[Title]]/Table2[[#This Row],[TOTAL]]</f>
        <v>0</v>
      </c>
      <c r="AC379" s="2">
        <f>SUM(Table24[[#This Row],[Abstract]:[Title]])</f>
        <v>1</v>
      </c>
    </row>
    <row r="380" spans="1:29" x14ac:dyDescent="0.2">
      <c r="A380" t="s">
        <v>334</v>
      </c>
      <c r="B380">
        <v>0</v>
      </c>
      <c r="C380">
        <v>0</v>
      </c>
      <c r="D380">
        <v>0</v>
      </c>
      <c r="E380">
        <v>0</v>
      </c>
      <c r="F380">
        <v>0</v>
      </c>
      <c r="G380">
        <v>1</v>
      </c>
      <c r="H380">
        <v>0</v>
      </c>
      <c r="I380">
        <v>0</v>
      </c>
      <c r="J380">
        <v>1</v>
      </c>
      <c r="K380">
        <v>2</v>
      </c>
      <c r="L380">
        <v>0</v>
      </c>
      <c r="M380">
        <v>0</v>
      </c>
      <c r="N380" s="2">
        <f>SUM(Table2[[#This Row],[Abstract]:[Title]])</f>
        <v>4</v>
      </c>
      <c r="P380" t="s">
        <v>334</v>
      </c>
      <c r="Q380">
        <f>Table2[[#This Row],[Abstract]]/Table2[[#This Row],[TOTAL]]</f>
        <v>0</v>
      </c>
      <c r="R380">
        <f>Table2[[#This Row],[Acknowledgments]]/Table2[[#This Row],[TOTAL]]</f>
        <v>0</v>
      </c>
      <c r="S380">
        <f>Table2[[#This Row],[Article]]/Table2[[#This Row],[TOTAL]]</f>
        <v>0</v>
      </c>
      <c r="T380">
        <f>Table2[[#This Row],[Case study]]/Table2[[#This Row],[TOTAL]]</f>
        <v>0</v>
      </c>
      <c r="U380">
        <f>Table2[[#This Row],[Conclusion]]/Table2[[#This Row],[TOTAL]]</f>
        <v>0</v>
      </c>
      <c r="V380">
        <f>Table2[[#This Row],[Discussion]]/Table2[[#This Row],[TOTAL]]</f>
        <v>0.25</v>
      </c>
      <c r="W380">
        <f>Table2[[#This Row],[Figure]]/Table2[[#This Row],[TOTAL]]</f>
        <v>0</v>
      </c>
      <c r="X380">
        <f>Table2[[#This Row],[Introduction]]/Table2[[#This Row],[TOTAL]]</f>
        <v>0</v>
      </c>
      <c r="Y380">
        <f>Table2[[#This Row],[Methods]]/Table2[[#This Row],[TOTAL]]</f>
        <v>0.25</v>
      </c>
      <c r="Z380">
        <f>Table2[[#This Row],[Results]]/Table2[[#This Row],[TOTAL]]</f>
        <v>0.5</v>
      </c>
      <c r="AA380">
        <f>Table2[[#This Row],[Supplementary material]]/Table2[[#This Row],[TOTAL]]</f>
        <v>0</v>
      </c>
      <c r="AB380">
        <f>Table2[[#This Row],[Title]]/Table2[[#This Row],[TOTAL]]</f>
        <v>0</v>
      </c>
      <c r="AC380" s="2">
        <f>SUM(Table24[[#This Row],[Abstract]:[Title]])</f>
        <v>1</v>
      </c>
    </row>
    <row r="381" spans="1:29" x14ac:dyDescent="0.2">
      <c r="A381" t="s">
        <v>3978</v>
      </c>
      <c r="B381">
        <v>0</v>
      </c>
      <c r="C381">
        <v>0</v>
      </c>
      <c r="D381">
        <v>0</v>
      </c>
      <c r="E381">
        <v>0</v>
      </c>
      <c r="F381">
        <v>0</v>
      </c>
      <c r="G381">
        <v>0</v>
      </c>
      <c r="H381">
        <v>0</v>
      </c>
      <c r="I381">
        <v>0</v>
      </c>
      <c r="J381">
        <v>1</v>
      </c>
      <c r="K381">
        <v>0</v>
      </c>
      <c r="L381">
        <v>0</v>
      </c>
      <c r="M381">
        <v>0</v>
      </c>
      <c r="N381" s="2">
        <f>SUM(Table2[[#This Row],[Abstract]:[Title]])</f>
        <v>1</v>
      </c>
      <c r="P381" t="s">
        <v>3978</v>
      </c>
      <c r="Q381">
        <f>Table2[[#This Row],[Abstract]]/Table2[[#This Row],[TOTAL]]</f>
        <v>0</v>
      </c>
      <c r="R381">
        <f>Table2[[#This Row],[Acknowledgments]]/Table2[[#This Row],[TOTAL]]</f>
        <v>0</v>
      </c>
      <c r="S381">
        <f>Table2[[#This Row],[Article]]/Table2[[#This Row],[TOTAL]]</f>
        <v>0</v>
      </c>
      <c r="T381">
        <f>Table2[[#This Row],[Case study]]/Table2[[#This Row],[TOTAL]]</f>
        <v>0</v>
      </c>
      <c r="U381">
        <f>Table2[[#This Row],[Conclusion]]/Table2[[#This Row],[TOTAL]]</f>
        <v>0</v>
      </c>
      <c r="V381">
        <f>Table2[[#This Row],[Discussion]]/Table2[[#This Row],[TOTAL]]</f>
        <v>0</v>
      </c>
      <c r="W381">
        <f>Table2[[#This Row],[Figure]]/Table2[[#This Row],[TOTAL]]</f>
        <v>0</v>
      </c>
      <c r="X381">
        <f>Table2[[#This Row],[Introduction]]/Table2[[#This Row],[TOTAL]]</f>
        <v>0</v>
      </c>
      <c r="Y381">
        <f>Table2[[#This Row],[Methods]]/Table2[[#This Row],[TOTAL]]</f>
        <v>1</v>
      </c>
      <c r="Z381">
        <f>Table2[[#This Row],[Results]]/Table2[[#This Row],[TOTAL]]</f>
        <v>0</v>
      </c>
      <c r="AA381">
        <f>Table2[[#This Row],[Supplementary material]]/Table2[[#This Row],[TOTAL]]</f>
        <v>0</v>
      </c>
      <c r="AB381">
        <f>Table2[[#This Row],[Title]]/Table2[[#This Row],[TOTAL]]</f>
        <v>0</v>
      </c>
      <c r="AC381" s="2">
        <f>SUM(Table24[[#This Row],[Abstract]:[Title]])</f>
        <v>1</v>
      </c>
    </row>
    <row r="382" spans="1:29" x14ac:dyDescent="0.2">
      <c r="A382" t="s">
        <v>20</v>
      </c>
      <c r="B382">
        <v>0</v>
      </c>
      <c r="C382">
        <v>0</v>
      </c>
      <c r="D382">
        <v>0</v>
      </c>
      <c r="E382">
        <v>0</v>
      </c>
      <c r="F382">
        <v>0</v>
      </c>
      <c r="G382">
        <v>0</v>
      </c>
      <c r="H382">
        <v>0</v>
      </c>
      <c r="I382">
        <v>0</v>
      </c>
      <c r="J382">
        <v>1</v>
      </c>
      <c r="K382">
        <v>0</v>
      </c>
      <c r="L382">
        <v>0</v>
      </c>
      <c r="M382">
        <v>0</v>
      </c>
      <c r="N382" s="2">
        <f>SUM(Table2[[#This Row],[Abstract]:[Title]])</f>
        <v>1</v>
      </c>
      <c r="P382" t="s">
        <v>20</v>
      </c>
      <c r="Q382">
        <f>Table2[[#This Row],[Abstract]]/Table2[[#This Row],[TOTAL]]</f>
        <v>0</v>
      </c>
      <c r="R382">
        <f>Table2[[#This Row],[Acknowledgments]]/Table2[[#This Row],[TOTAL]]</f>
        <v>0</v>
      </c>
      <c r="S382">
        <f>Table2[[#This Row],[Article]]/Table2[[#This Row],[TOTAL]]</f>
        <v>0</v>
      </c>
      <c r="T382">
        <f>Table2[[#This Row],[Case study]]/Table2[[#This Row],[TOTAL]]</f>
        <v>0</v>
      </c>
      <c r="U382">
        <f>Table2[[#This Row],[Conclusion]]/Table2[[#This Row],[TOTAL]]</f>
        <v>0</v>
      </c>
      <c r="V382">
        <f>Table2[[#This Row],[Discussion]]/Table2[[#This Row],[TOTAL]]</f>
        <v>0</v>
      </c>
      <c r="W382">
        <f>Table2[[#This Row],[Figure]]/Table2[[#This Row],[TOTAL]]</f>
        <v>0</v>
      </c>
      <c r="X382">
        <f>Table2[[#This Row],[Introduction]]/Table2[[#This Row],[TOTAL]]</f>
        <v>0</v>
      </c>
      <c r="Y382">
        <f>Table2[[#This Row],[Methods]]/Table2[[#This Row],[TOTAL]]</f>
        <v>1</v>
      </c>
      <c r="Z382">
        <f>Table2[[#This Row],[Results]]/Table2[[#This Row],[TOTAL]]</f>
        <v>0</v>
      </c>
      <c r="AA382">
        <f>Table2[[#This Row],[Supplementary material]]/Table2[[#This Row],[TOTAL]]</f>
        <v>0</v>
      </c>
      <c r="AB382">
        <f>Table2[[#This Row],[Title]]/Table2[[#This Row],[TOTAL]]</f>
        <v>0</v>
      </c>
      <c r="AC382" s="2">
        <f>SUM(Table24[[#This Row],[Abstract]:[Title]])</f>
        <v>1</v>
      </c>
    </row>
    <row r="383" spans="1:29" x14ac:dyDescent="0.2">
      <c r="A383" t="s">
        <v>2137</v>
      </c>
      <c r="B383">
        <v>0</v>
      </c>
      <c r="C383">
        <v>0</v>
      </c>
      <c r="D383">
        <v>0</v>
      </c>
      <c r="E383">
        <v>0</v>
      </c>
      <c r="F383">
        <v>0</v>
      </c>
      <c r="G383">
        <v>0</v>
      </c>
      <c r="H383">
        <v>0</v>
      </c>
      <c r="I383">
        <v>0</v>
      </c>
      <c r="J383">
        <v>2</v>
      </c>
      <c r="K383">
        <v>0</v>
      </c>
      <c r="L383">
        <v>0</v>
      </c>
      <c r="M383">
        <v>0</v>
      </c>
      <c r="N383" s="2">
        <f>SUM(Table2[[#This Row],[Abstract]:[Title]])</f>
        <v>2</v>
      </c>
      <c r="P383" t="s">
        <v>2137</v>
      </c>
      <c r="Q383">
        <f>Table2[[#This Row],[Abstract]]/Table2[[#This Row],[TOTAL]]</f>
        <v>0</v>
      </c>
      <c r="R383">
        <f>Table2[[#This Row],[Acknowledgments]]/Table2[[#This Row],[TOTAL]]</f>
        <v>0</v>
      </c>
      <c r="S383">
        <f>Table2[[#This Row],[Article]]/Table2[[#This Row],[TOTAL]]</f>
        <v>0</v>
      </c>
      <c r="T383">
        <f>Table2[[#This Row],[Case study]]/Table2[[#This Row],[TOTAL]]</f>
        <v>0</v>
      </c>
      <c r="U383">
        <f>Table2[[#This Row],[Conclusion]]/Table2[[#This Row],[TOTAL]]</f>
        <v>0</v>
      </c>
      <c r="V383">
        <f>Table2[[#This Row],[Discussion]]/Table2[[#This Row],[TOTAL]]</f>
        <v>0</v>
      </c>
      <c r="W383">
        <f>Table2[[#This Row],[Figure]]/Table2[[#This Row],[TOTAL]]</f>
        <v>0</v>
      </c>
      <c r="X383">
        <f>Table2[[#This Row],[Introduction]]/Table2[[#This Row],[TOTAL]]</f>
        <v>0</v>
      </c>
      <c r="Y383">
        <f>Table2[[#This Row],[Methods]]/Table2[[#This Row],[TOTAL]]</f>
        <v>1</v>
      </c>
      <c r="Z383">
        <f>Table2[[#This Row],[Results]]/Table2[[#This Row],[TOTAL]]</f>
        <v>0</v>
      </c>
      <c r="AA383">
        <f>Table2[[#This Row],[Supplementary material]]/Table2[[#This Row],[TOTAL]]</f>
        <v>0</v>
      </c>
      <c r="AB383">
        <f>Table2[[#This Row],[Title]]/Table2[[#This Row],[TOTAL]]</f>
        <v>0</v>
      </c>
      <c r="AC383" s="2">
        <f>SUM(Table24[[#This Row],[Abstract]:[Title]])</f>
        <v>1</v>
      </c>
    </row>
    <row r="384" spans="1:29" x14ac:dyDescent="0.2">
      <c r="A384" t="s">
        <v>8849</v>
      </c>
      <c r="B384">
        <v>0</v>
      </c>
      <c r="C384">
        <v>0</v>
      </c>
      <c r="D384">
        <v>0</v>
      </c>
      <c r="E384">
        <v>0</v>
      </c>
      <c r="F384">
        <v>0</v>
      </c>
      <c r="G384">
        <v>0</v>
      </c>
      <c r="H384">
        <v>0</v>
      </c>
      <c r="I384">
        <v>0</v>
      </c>
      <c r="J384">
        <v>0</v>
      </c>
      <c r="K384">
        <v>1</v>
      </c>
      <c r="L384">
        <v>0</v>
      </c>
      <c r="M384">
        <v>0</v>
      </c>
      <c r="N384" s="2">
        <f>SUM(Table2[[#This Row],[Abstract]:[Title]])</f>
        <v>1</v>
      </c>
      <c r="P384" t="s">
        <v>8849</v>
      </c>
      <c r="Q384">
        <f>Table2[[#This Row],[Abstract]]/Table2[[#This Row],[TOTAL]]</f>
        <v>0</v>
      </c>
      <c r="R384">
        <f>Table2[[#This Row],[Acknowledgments]]/Table2[[#This Row],[TOTAL]]</f>
        <v>0</v>
      </c>
      <c r="S384">
        <f>Table2[[#This Row],[Article]]/Table2[[#This Row],[TOTAL]]</f>
        <v>0</v>
      </c>
      <c r="T384">
        <f>Table2[[#This Row],[Case study]]/Table2[[#This Row],[TOTAL]]</f>
        <v>0</v>
      </c>
      <c r="U384">
        <f>Table2[[#This Row],[Conclusion]]/Table2[[#This Row],[TOTAL]]</f>
        <v>0</v>
      </c>
      <c r="V384">
        <f>Table2[[#This Row],[Discussion]]/Table2[[#This Row],[TOTAL]]</f>
        <v>0</v>
      </c>
      <c r="W384">
        <f>Table2[[#This Row],[Figure]]/Table2[[#This Row],[TOTAL]]</f>
        <v>0</v>
      </c>
      <c r="X384">
        <f>Table2[[#This Row],[Introduction]]/Table2[[#This Row],[TOTAL]]</f>
        <v>0</v>
      </c>
      <c r="Y384">
        <f>Table2[[#This Row],[Methods]]/Table2[[#This Row],[TOTAL]]</f>
        <v>0</v>
      </c>
      <c r="Z384">
        <f>Table2[[#This Row],[Results]]/Table2[[#This Row],[TOTAL]]</f>
        <v>1</v>
      </c>
      <c r="AA384">
        <f>Table2[[#This Row],[Supplementary material]]/Table2[[#This Row],[TOTAL]]</f>
        <v>0</v>
      </c>
      <c r="AB384">
        <f>Table2[[#This Row],[Title]]/Table2[[#This Row],[TOTAL]]</f>
        <v>0</v>
      </c>
      <c r="AC384" s="2">
        <f>SUM(Table24[[#This Row],[Abstract]:[Title]])</f>
        <v>1</v>
      </c>
    </row>
    <row r="385" spans="1:29" x14ac:dyDescent="0.2">
      <c r="A385" t="s">
        <v>2398</v>
      </c>
      <c r="B385">
        <v>0</v>
      </c>
      <c r="C385">
        <v>0</v>
      </c>
      <c r="D385">
        <v>0</v>
      </c>
      <c r="E385">
        <v>0</v>
      </c>
      <c r="F385">
        <v>0</v>
      </c>
      <c r="G385">
        <v>0</v>
      </c>
      <c r="H385">
        <v>0</v>
      </c>
      <c r="I385">
        <v>0</v>
      </c>
      <c r="J385">
        <v>0</v>
      </c>
      <c r="K385">
        <v>1</v>
      </c>
      <c r="L385">
        <v>0</v>
      </c>
      <c r="M385">
        <v>0</v>
      </c>
      <c r="N385" s="2">
        <f>SUM(Table2[[#This Row],[Abstract]:[Title]])</f>
        <v>1</v>
      </c>
      <c r="P385" t="s">
        <v>2398</v>
      </c>
      <c r="Q385">
        <f>Table2[[#This Row],[Abstract]]/Table2[[#This Row],[TOTAL]]</f>
        <v>0</v>
      </c>
      <c r="R385">
        <f>Table2[[#This Row],[Acknowledgments]]/Table2[[#This Row],[TOTAL]]</f>
        <v>0</v>
      </c>
      <c r="S385">
        <f>Table2[[#This Row],[Article]]/Table2[[#This Row],[TOTAL]]</f>
        <v>0</v>
      </c>
      <c r="T385">
        <f>Table2[[#This Row],[Case study]]/Table2[[#This Row],[TOTAL]]</f>
        <v>0</v>
      </c>
      <c r="U385">
        <f>Table2[[#This Row],[Conclusion]]/Table2[[#This Row],[TOTAL]]</f>
        <v>0</v>
      </c>
      <c r="V385">
        <f>Table2[[#This Row],[Discussion]]/Table2[[#This Row],[TOTAL]]</f>
        <v>0</v>
      </c>
      <c r="W385">
        <f>Table2[[#This Row],[Figure]]/Table2[[#This Row],[TOTAL]]</f>
        <v>0</v>
      </c>
      <c r="X385">
        <f>Table2[[#This Row],[Introduction]]/Table2[[#This Row],[TOTAL]]</f>
        <v>0</v>
      </c>
      <c r="Y385">
        <f>Table2[[#This Row],[Methods]]/Table2[[#This Row],[TOTAL]]</f>
        <v>0</v>
      </c>
      <c r="Z385">
        <f>Table2[[#This Row],[Results]]/Table2[[#This Row],[TOTAL]]</f>
        <v>1</v>
      </c>
      <c r="AA385">
        <f>Table2[[#This Row],[Supplementary material]]/Table2[[#This Row],[TOTAL]]</f>
        <v>0</v>
      </c>
      <c r="AB385">
        <f>Table2[[#This Row],[Title]]/Table2[[#This Row],[TOTAL]]</f>
        <v>0</v>
      </c>
      <c r="AC385" s="2">
        <f>SUM(Table24[[#This Row],[Abstract]:[Title]])</f>
        <v>1</v>
      </c>
    </row>
    <row r="386" spans="1:29" x14ac:dyDescent="0.2">
      <c r="A386" t="s">
        <v>769</v>
      </c>
      <c r="B386">
        <v>0</v>
      </c>
      <c r="C386">
        <v>0</v>
      </c>
      <c r="D386">
        <v>0</v>
      </c>
      <c r="E386">
        <v>0</v>
      </c>
      <c r="F386">
        <v>0</v>
      </c>
      <c r="G386">
        <v>0</v>
      </c>
      <c r="H386">
        <v>0</v>
      </c>
      <c r="I386">
        <v>0</v>
      </c>
      <c r="J386">
        <v>0</v>
      </c>
      <c r="K386">
        <v>1</v>
      </c>
      <c r="L386">
        <v>0</v>
      </c>
      <c r="M386">
        <v>0</v>
      </c>
      <c r="N386" s="2">
        <f>SUM(Table2[[#This Row],[Abstract]:[Title]])</f>
        <v>1</v>
      </c>
      <c r="P386" t="s">
        <v>769</v>
      </c>
      <c r="Q386">
        <f>Table2[[#This Row],[Abstract]]/Table2[[#This Row],[TOTAL]]</f>
        <v>0</v>
      </c>
      <c r="R386">
        <f>Table2[[#This Row],[Acknowledgments]]/Table2[[#This Row],[TOTAL]]</f>
        <v>0</v>
      </c>
      <c r="S386">
        <f>Table2[[#This Row],[Article]]/Table2[[#This Row],[TOTAL]]</f>
        <v>0</v>
      </c>
      <c r="T386">
        <f>Table2[[#This Row],[Case study]]/Table2[[#This Row],[TOTAL]]</f>
        <v>0</v>
      </c>
      <c r="U386">
        <f>Table2[[#This Row],[Conclusion]]/Table2[[#This Row],[TOTAL]]</f>
        <v>0</v>
      </c>
      <c r="V386">
        <f>Table2[[#This Row],[Discussion]]/Table2[[#This Row],[TOTAL]]</f>
        <v>0</v>
      </c>
      <c r="W386">
        <f>Table2[[#This Row],[Figure]]/Table2[[#This Row],[TOTAL]]</f>
        <v>0</v>
      </c>
      <c r="X386">
        <f>Table2[[#This Row],[Introduction]]/Table2[[#This Row],[TOTAL]]</f>
        <v>0</v>
      </c>
      <c r="Y386">
        <f>Table2[[#This Row],[Methods]]/Table2[[#This Row],[TOTAL]]</f>
        <v>0</v>
      </c>
      <c r="Z386">
        <f>Table2[[#This Row],[Results]]/Table2[[#This Row],[TOTAL]]</f>
        <v>1</v>
      </c>
      <c r="AA386">
        <f>Table2[[#This Row],[Supplementary material]]/Table2[[#This Row],[TOTAL]]</f>
        <v>0</v>
      </c>
      <c r="AB386">
        <f>Table2[[#This Row],[Title]]/Table2[[#This Row],[TOTAL]]</f>
        <v>0</v>
      </c>
      <c r="AC386" s="2">
        <f>SUM(Table24[[#This Row],[Abstract]:[Title]])</f>
        <v>1</v>
      </c>
    </row>
    <row r="387" spans="1:29" x14ac:dyDescent="0.2">
      <c r="A387" t="s">
        <v>3821</v>
      </c>
      <c r="B387">
        <v>0</v>
      </c>
      <c r="C387">
        <v>0</v>
      </c>
      <c r="D387">
        <v>0</v>
      </c>
      <c r="E387">
        <v>0</v>
      </c>
      <c r="F387">
        <v>0</v>
      </c>
      <c r="G387">
        <v>0</v>
      </c>
      <c r="H387">
        <v>0</v>
      </c>
      <c r="I387">
        <v>0</v>
      </c>
      <c r="J387">
        <v>1</v>
      </c>
      <c r="K387">
        <v>19</v>
      </c>
      <c r="L387">
        <v>0</v>
      </c>
      <c r="M387">
        <v>0</v>
      </c>
      <c r="N387" s="2">
        <f>SUM(Table2[[#This Row],[Abstract]:[Title]])</f>
        <v>20</v>
      </c>
      <c r="P387" t="s">
        <v>3821</v>
      </c>
      <c r="Q387">
        <f>Table2[[#This Row],[Abstract]]/Table2[[#This Row],[TOTAL]]</f>
        <v>0</v>
      </c>
      <c r="R387">
        <f>Table2[[#This Row],[Acknowledgments]]/Table2[[#This Row],[TOTAL]]</f>
        <v>0</v>
      </c>
      <c r="S387">
        <f>Table2[[#This Row],[Article]]/Table2[[#This Row],[TOTAL]]</f>
        <v>0</v>
      </c>
      <c r="T387">
        <f>Table2[[#This Row],[Case study]]/Table2[[#This Row],[TOTAL]]</f>
        <v>0</v>
      </c>
      <c r="U387">
        <f>Table2[[#This Row],[Conclusion]]/Table2[[#This Row],[TOTAL]]</f>
        <v>0</v>
      </c>
      <c r="V387">
        <f>Table2[[#This Row],[Discussion]]/Table2[[#This Row],[TOTAL]]</f>
        <v>0</v>
      </c>
      <c r="W387">
        <f>Table2[[#This Row],[Figure]]/Table2[[#This Row],[TOTAL]]</f>
        <v>0</v>
      </c>
      <c r="X387">
        <f>Table2[[#This Row],[Introduction]]/Table2[[#This Row],[TOTAL]]</f>
        <v>0</v>
      </c>
      <c r="Y387">
        <f>Table2[[#This Row],[Methods]]/Table2[[#This Row],[TOTAL]]</f>
        <v>0.05</v>
      </c>
      <c r="Z387">
        <f>Table2[[#This Row],[Results]]/Table2[[#This Row],[TOTAL]]</f>
        <v>0.95</v>
      </c>
      <c r="AA387">
        <f>Table2[[#This Row],[Supplementary material]]/Table2[[#This Row],[TOTAL]]</f>
        <v>0</v>
      </c>
      <c r="AB387">
        <f>Table2[[#This Row],[Title]]/Table2[[#This Row],[TOTAL]]</f>
        <v>0</v>
      </c>
      <c r="AC387" s="2">
        <f>SUM(Table24[[#This Row],[Abstract]:[Title]])</f>
        <v>1</v>
      </c>
    </row>
    <row r="388" spans="1:29" x14ac:dyDescent="0.2">
      <c r="A388" t="s">
        <v>5200</v>
      </c>
      <c r="B388">
        <v>0</v>
      </c>
      <c r="C388">
        <v>0</v>
      </c>
      <c r="D388">
        <v>0</v>
      </c>
      <c r="E388">
        <v>0</v>
      </c>
      <c r="F388">
        <v>0</v>
      </c>
      <c r="G388">
        <v>2</v>
      </c>
      <c r="H388">
        <v>0</v>
      </c>
      <c r="I388">
        <v>0</v>
      </c>
      <c r="J388">
        <v>2</v>
      </c>
      <c r="K388">
        <v>1</v>
      </c>
      <c r="L388">
        <v>0</v>
      </c>
      <c r="M388">
        <v>0</v>
      </c>
      <c r="N388" s="2">
        <f>SUM(Table2[[#This Row],[Abstract]:[Title]])</f>
        <v>5</v>
      </c>
      <c r="P388" t="s">
        <v>5200</v>
      </c>
      <c r="Q388">
        <f>Table2[[#This Row],[Abstract]]/Table2[[#This Row],[TOTAL]]</f>
        <v>0</v>
      </c>
      <c r="R388">
        <f>Table2[[#This Row],[Acknowledgments]]/Table2[[#This Row],[TOTAL]]</f>
        <v>0</v>
      </c>
      <c r="S388">
        <f>Table2[[#This Row],[Article]]/Table2[[#This Row],[TOTAL]]</f>
        <v>0</v>
      </c>
      <c r="T388">
        <f>Table2[[#This Row],[Case study]]/Table2[[#This Row],[TOTAL]]</f>
        <v>0</v>
      </c>
      <c r="U388">
        <f>Table2[[#This Row],[Conclusion]]/Table2[[#This Row],[TOTAL]]</f>
        <v>0</v>
      </c>
      <c r="V388">
        <f>Table2[[#This Row],[Discussion]]/Table2[[#This Row],[TOTAL]]</f>
        <v>0.4</v>
      </c>
      <c r="W388">
        <f>Table2[[#This Row],[Figure]]/Table2[[#This Row],[TOTAL]]</f>
        <v>0</v>
      </c>
      <c r="X388">
        <f>Table2[[#This Row],[Introduction]]/Table2[[#This Row],[TOTAL]]</f>
        <v>0</v>
      </c>
      <c r="Y388">
        <f>Table2[[#This Row],[Methods]]/Table2[[#This Row],[TOTAL]]</f>
        <v>0.4</v>
      </c>
      <c r="Z388">
        <f>Table2[[#This Row],[Results]]/Table2[[#This Row],[TOTAL]]</f>
        <v>0.2</v>
      </c>
      <c r="AA388">
        <f>Table2[[#This Row],[Supplementary material]]/Table2[[#This Row],[TOTAL]]</f>
        <v>0</v>
      </c>
      <c r="AB388">
        <f>Table2[[#This Row],[Title]]/Table2[[#This Row],[TOTAL]]</f>
        <v>0</v>
      </c>
      <c r="AC388" s="2">
        <f>SUM(Table24[[#This Row],[Abstract]:[Title]])</f>
        <v>1</v>
      </c>
    </row>
    <row r="389" spans="1:29" x14ac:dyDescent="0.2">
      <c r="A389" t="s">
        <v>2770</v>
      </c>
      <c r="B389">
        <v>0</v>
      </c>
      <c r="C389">
        <v>0</v>
      </c>
      <c r="D389">
        <v>0</v>
      </c>
      <c r="E389">
        <v>0</v>
      </c>
      <c r="F389">
        <v>1</v>
      </c>
      <c r="G389">
        <v>0</v>
      </c>
      <c r="H389">
        <v>0</v>
      </c>
      <c r="I389">
        <v>0</v>
      </c>
      <c r="J389">
        <v>0</v>
      </c>
      <c r="K389">
        <v>0</v>
      </c>
      <c r="L389">
        <v>0</v>
      </c>
      <c r="M389">
        <v>0</v>
      </c>
      <c r="N389" s="2">
        <f>SUM(Table2[[#This Row],[Abstract]:[Title]])</f>
        <v>1</v>
      </c>
      <c r="P389" t="s">
        <v>2770</v>
      </c>
      <c r="Q389">
        <f>Table2[[#This Row],[Abstract]]/Table2[[#This Row],[TOTAL]]</f>
        <v>0</v>
      </c>
      <c r="R389">
        <f>Table2[[#This Row],[Acknowledgments]]/Table2[[#This Row],[TOTAL]]</f>
        <v>0</v>
      </c>
      <c r="S389">
        <f>Table2[[#This Row],[Article]]/Table2[[#This Row],[TOTAL]]</f>
        <v>0</v>
      </c>
      <c r="T389">
        <f>Table2[[#This Row],[Case study]]/Table2[[#This Row],[TOTAL]]</f>
        <v>0</v>
      </c>
      <c r="U389">
        <f>Table2[[#This Row],[Conclusion]]/Table2[[#This Row],[TOTAL]]</f>
        <v>1</v>
      </c>
      <c r="V389">
        <f>Table2[[#This Row],[Discussion]]/Table2[[#This Row],[TOTAL]]</f>
        <v>0</v>
      </c>
      <c r="W389">
        <f>Table2[[#This Row],[Figure]]/Table2[[#This Row],[TOTAL]]</f>
        <v>0</v>
      </c>
      <c r="X389">
        <f>Table2[[#This Row],[Introduction]]/Table2[[#This Row],[TOTAL]]</f>
        <v>0</v>
      </c>
      <c r="Y389">
        <f>Table2[[#This Row],[Methods]]/Table2[[#This Row],[TOTAL]]</f>
        <v>0</v>
      </c>
      <c r="Z389">
        <f>Table2[[#This Row],[Results]]/Table2[[#This Row],[TOTAL]]</f>
        <v>0</v>
      </c>
      <c r="AA389">
        <f>Table2[[#This Row],[Supplementary material]]/Table2[[#This Row],[TOTAL]]</f>
        <v>0</v>
      </c>
      <c r="AB389">
        <f>Table2[[#This Row],[Title]]/Table2[[#This Row],[TOTAL]]</f>
        <v>0</v>
      </c>
      <c r="AC389" s="2">
        <f>SUM(Table24[[#This Row],[Abstract]:[Title]])</f>
        <v>1</v>
      </c>
    </row>
    <row r="390" spans="1:29" x14ac:dyDescent="0.2">
      <c r="A390" t="s">
        <v>257</v>
      </c>
      <c r="B390">
        <v>0</v>
      </c>
      <c r="C390">
        <v>0</v>
      </c>
      <c r="D390">
        <v>0</v>
      </c>
      <c r="E390">
        <v>0</v>
      </c>
      <c r="F390">
        <v>0</v>
      </c>
      <c r="G390">
        <v>1</v>
      </c>
      <c r="H390">
        <v>0</v>
      </c>
      <c r="I390">
        <v>0</v>
      </c>
      <c r="J390">
        <v>0</v>
      </c>
      <c r="K390">
        <v>4</v>
      </c>
      <c r="L390">
        <v>0</v>
      </c>
      <c r="M390">
        <v>0</v>
      </c>
      <c r="N390" s="2">
        <f>SUM(Table2[[#This Row],[Abstract]:[Title]])</f>
        <v>5</v>
      </c>
      <c r="P390" t="s">
        <v>257</v>
      </c>
      <c r="Q390">
        <f>Table2[[#This Row],[Abstract]]/Table2[[#This Row],[TOTAL]]</f>
        <v>0</v>
      </c>
      <c r="R390">
        <f>Table2[[#This Row],[Acknowledgments]]/Table2[[#This Row],[TOTAL]]</f>
        <v>0</v>
      </c>
      <c r="S390">
        <f>Table2[[#This Row],[Article]]/Table2[[#This Row],[TOTAL]]</f>
        <v>0</v>
      </c>
      <c r="T390">
        <f>Table2[[#This Row],[Case study]]/Table2[[#This Row],[TOTAL]]</f>
        <v>0</v>
      </c>
      <c r="U390">
        <f>Table2[[#This Row],[Conclusion]]/Table2[[#This Row],[TOTAL]]</f>
        <v>0</v>
      </c>
      <c r="V390">
        <f>Table2[[#This Row],[Discussion]]/Table2[[#This Row],[TOTAL]]</f>
        <v>0.2</v>
      </c>
      <c r="W390">
        <f>Table2[[#This Row],[Figure]]/Table2[[#This Row],[TOTAL]]</f>
        <v>0</v>
      </c>
      <c r="X390">
        <f>Table2[[#This Row],[Introduction]]/Table2[[#This Row],[TOTAL]]</f>
        <v>0</v>
      </c>
      <c r="Y390">
        <f>Table2[[#This Row],[Methods]]/Table2[[#This Row],[TOTAL]]</f>
        <v>0</v>
      </c>
      <c r="Z390">
        <f>Table2[[#This Row],[Results]]/Table2[[#This Row],[TOTAL]]</f>
        <v>0.8</v>
      </c>
      <c r="AA390">
        <f>Table2[[#This Row],[Supplementary material]]/Table2[[#This Row],[TOTAL]]</f>
        <v>0</v>
      </c>
      <c r="AB390">
        <f>Table2[[#This Row],[Title]]/Table2[[#This Row],[TOTAL]]</f>
        <v>0</v>
      </c>
      <c r="AC390" s="2">
        <f>SUM(Table24[[#This Row],[Abstract]:[Title]])</f>
        <v>1</v>
      </c>
    </row>
    <row r="391" spans="1:29" x14ac:dyDescent="0.2">
      <c r="A391" t="s">
        <v>1680</v>
      </c>
      <c r="B391">
        <v>0</v>
      </c>
      <c r="C391">
        <v>0</v>
      </c>
      <c r="D391">
        <v>0</v>
      </c>
      <c r="E391">
        <v>0</v>
      </c>
      <c r="F391">
        <v>0</v>
      </c>
      <c r="G391">
        <v>0</v>
      </c>
      <c r="H391">
        <v>0</v>
      </c>
      <c r="I391">
        <v>0</v>
      </c>
      <c r="J391">
        <v>1</v>
      </c>
      <c r="K391">
        <v>1</v>
      </c>
      <c r="L391">
        <v>0</v>
      </c>
      <c r="M391">
        <v>0</v>
      </c>
      <c r="N391" s="2">
        <f>SUM(Table2[[#This Row],[Abstract]:[Title]])</f>
        <v>2</v>
      </c>
      <c r="P391" t="s">
        <v>1680</v>
      </c>
      <c r="Q391">
        <f>Table2[[#This Row],[Abstract]]/Table2[[#This Row],[TOTAL]]</f>
        <v>0</v>
      </c>
      <c r="R391">
        <f>Table2[[#This Row],[Acknowledgments]]/Table2[[#This Row],[TOTAL]]</f>
        <v>0</v>
      </c>
      <c r="S391">
        <f>Table2[[#This Row],[Article]]/Table2[[#This Row],[TOTAL]]</f>
        <v>0</v>
      </c>
      <c r="T391">
        <f>Table2[[#This Row],[Case study]]/Table2[[#This Row],[TOTAL]]</f>
        <v>0</v>
      </c>
      <c r="U391">
        <f>Table2[[#This Row],[Conclusion]]/Table2[[#This Row],[TOTAL]]</f>
        <v>0</v>
      </c>
      <c r="V391">
        <f>Table2[[#This Row],[Discussion]]/Table2[[#This Row],[TOTAL]]</f>
        <v>0</v>
      </c>
      <c r="W391">
        <f>Table2[[#This Row],[Figure]]/Table2[[#This Row],[TOTAL]]</f>
        <v>0</v>
      </c>
      <c r="X391">
        <f>Table2[[#This Row],[Introduction]]/Table2[[#This Row],[TOTAL]]</f>
        <v>0</v>
      </c>
      <c r="Y391">
        <f>Table2[[#This Row],[Methods]]/Table2[[#This Row],[TOTAL]]</f>
        <v>0.5</v>
      </c>
      <c r="Z391">
        <f>Table2[[#This Row],[Results]]/Table2[[#This Row],[TOTAL]]</f>
        <v>0.5</v>
      </c>
      <c r="AA391">
        <f>Table2[[#This Row],[Supplementary material]]/Table2[[#This Row],[TOTAL]]</f>
        <v>0</v>
      </c>
      <c r="AB391">
        <f>Table2[[#This Row],[Title]]/Table2[[#This Row],[TOTAL]]</f>
        <v>0</v>
      </c>
      <c r="AC391" s="2">
        <f>SUM(Table24[[#This Row],[Abstract]:[Title]])</f>
        <v>1</v>
      </c>
    </row>
    <row r="392" spans="1:29" x14ac:dyDescent="0.2">
      <c r="A392" t="s">
        <v>422</v>
      </c>
      <c r="B392">
        <v>0</v>
      </c>
      <c r="C392">
        <v>0</v>
      </c>
      <c r="D392">
        <v>0</v>
      </c>
      <c r="E392">
        <v>0</v>
      </c>
      <c r="F392">
        <v>0</v>
      </c>
      <c r="G392">
        <v>0</v>
      </c>
      <c r="H392">
        <v>0</v>
      </c>
      <c r="I392">
        <v>0</v>
      </c>
      <c r="J392">
        <v>1</v>
      </c>
      <c r="K392">
        <v>1</v>
      </c>
      <c r="L392">
        <v>0</v>
      </c>
      <c r="M392">
        <v>0</v>
      </c>
      <c r="N392" s="2">
        <f>SUM(Table2[[#This Row],[Abstract]:[Title]])</f>
        <v>2</v>
      </c>
      <c r="P392" t="s">
        <v>422</v>
      </c>
      <c r="Q392">
        <f>Table2[[#This Row],[Abstract]]/Table2[[#This Row],[TOTAL]]</f>
        <v>0</v>
      </c>
      <c r="R392">
        <f>Table2[[#This Row],[Acknowledgments]]/Table2[[#This Row],[TOTAL]]</f>
        <v>0</v>
      </c>
      <c r="S392">
        <f>Table2[[#This Row],[Article]]/Table2[[#This Row],[TOTAL]]</f>
        <v>0</v>
      </c>
      <c r="T392">
        <f>Table2[[#This Row],[Case study]]/Table2[[#This Row],[TOTAL]]</f>
        <v>0</v>
      </c>
      <c r="U392">
        <f>Table2[[#This Row],[Conclusion]]/Table2[[#This Row],[TOTAL]]</f>
        <v>0</v>
      </c>
      <c r="V392">
        <f>Table2[[#This Row],[Discussion]]/Table2[[#This Row],[TOTAL]]</f>
        <v>0</v>
      </c>
      <c r="W392">
        <f>Table2[[#This Row],[Figure]]/Table2[[#This Row],[TOTAL]]</f>
        <v>0</v>
      </c>
      <c r="X392">
        <f>Table2[[#This Row],[Introduction]]/Table2[[#This Row],[TOTAL]]</f>
        <v>0</v>
      </c>
      <c r="Y392">
        <f>Table2[[#This Row],[Methods]]/Table2[[#This Row],[TOTAL]]</f>
        <v>0.5</v>
      </c>
      <c r="Z392">
        <f>Table2[[#This Row],[Results]]/Table2[[#This Row],[TOTAL]]</f>
        <v>0.5</v>
      </c>
      <c r="AA392">
        <f>Table2[[#This Row],[Supplementary material]]/Table2[[#This Row],[TOTAL]]</f>
        <v>0</v>
      </c>
      <c r="AB392">
        <f>Table2[[#This Row],[Title]]/Table2[[#This Row],[TOTAL]]</f>
        <v>0</v>
      </c>
      <c r="AC392" s="2">
        <f>SUM(Table24[[#This Row],[Abstract]:[Title]])</f>
        <v>1</v>
      </c>
    </row>
    <row r="393" spans="1:29" x14ac:dyDescent="0.2">
      <c r="A393" t="s">
        <v>378</v>
      </c>
      <c r="B393">
        <v>0</v>
      </c>
      <c r="C393">
        <v>0</v>
      </c>
      <c r="D393">
        <v>0</v>
      </c>
      <c r="E393">
        <v>0</v>
      </c>
      <c r="F393">
        <v>0</v>
      </c>
      <c r="G393">
        <v>0</v>
      </c>
      <c r="H393">
        <v>0</v>
      </c>
      <c r="I393">
        <v>0</v>
      </c>
      <c r="J393">
        <v>0</v>
      </c>
      <c r="K393">
        <v>1</v>
      </c>
      <c r="L393">
        <v>0</v>
      </c>
      <c r="M393">
        <v>0</v>
      </c>
      <c r="N393" s="2">
        <f>SUM(Table2[[#This Row],[Abstract]:[Title]])</f>
        <v>1</v>
      </c>
      <c r="P393" t="s">
        <v>378</v>
      </c>
      <c r="Q393">
        <f>Table2[[#This Row],[Abstract]]/Table2[[#This Row],[TOTAL]]</f>
        <v>0</v>
      </c>
      <c r="R393">
        <f>Table2[[#This Row],[Acknowledgments]]/Table2[[#This Row],[TOTAL]]</f>
        <v>0</v>
      </c>
      <c r="S393">
        <f>Table2[[#This Row],[Article]]/Table2[[#This Row],[TOTAL]]</f>
        <v>0</v>
      </c>
      <c r="T393">
        <f>Table2[[#This Row],[Case study]]/Table2[[#This Row],[TOTAL]]</f>
        <v>0</v>
      </c>
      <c r="U393">
        <f>Table2[[#This Row],[Conclusion]]/Table2[[#This Row],[TOTAL]]</f>
        <v>0</v>
      </c>
      <c r="V393">
        <f>Table2[[#This Row],[Discussion]]/Table2[[#This Row],[TOTAL]]</f>
        <v>0</v>
      </c>
      <c r="W393">
        <f>Table2[[#This Row],[Figure]]/Table2[[#This Row],[TOTAL]]</f>
        <v>0</v>
      </c>
      <c r="X393">
        <f>Table2[[#This Row],[Introduction]]/Table2[[#This Row],[TOTAL]]</f>
        <v>0</v>
      </c>
      <c r="Y393">
        <f>Table2[[#This Row],[Methods]]/Table2[[#This Row],[TOTAL]]</f>
        <v>0</v>
      </c>
      <c r="Z393">
        <f>Table2[[#This Row],[Results]]/Table2[[#This Row],[TOTAL]]</f>
        <v>1</v>
      </c>
      <c r="AA393">
        <f>Table2[[#This Row],[Supplementary material]]/Table2[[#This Row],[TOTAL]]</f>
        <v>0</v>
      </c>
      <c r="AB393">
        <f>Table2[[#This Row],[Title]]/Table2[[#This Row],[TOTAL]]</f>
        <v>0</v>
      </c>
      <c r="AC393" s="2">
        <f>SUM(Table24[[#This Row],[Abstract]:[Title]])</f>
        <v>1</v>
      </c>
    </row>
    <row r="394" spans="1:29" x14ac:dyDescent="0.2">
      <c r="A394" t="s">
        <v>5165</v>
      </c>
      <c r="B394">
        <v>0</v>
      </c>
      <c r="C394">
        <v>0</v>
      </c>
      <c r="D394">
        <v>0</v>
      </c>
      <c r="E394">
        <v>0</v>
      </c>
      <c r="F394">
        <v>0</v>
      </c>
      <c r="G394">
        <v>0</v>
      </c>
      <c r="H394">
        <v>0</v>
      </c>
      <c r="I394">
        <v>0</v>
      </c>
      <c r="J394">
        <v>1</v>
      </c>
      <c r="K394">
        <v>0</v>
      </c>
      <c r="L394">
        <v>0</v>
      </c>
      <c r="M394">
        <v>0</v>
      </c>
      <c r="N394" s="2">
        <f>SUM(Table2[[#This Row],[Abstract]:[Title]])</f>
        <v>1</v>
      </c>
      <c r="P394" t="s">
        <v>5165</v>
      </c>
      <c r="Q394">
        <f>Table2[[#This Row],[Abstract]]/Table2[[#This Row],[TOTAL]]</f>
        <v>0</v>
      </c>
      <c r="R394">
        <f>Table2[[#This Row],[Acknowledgments]]/Table2[[#This Row],[TOTAL]]</f>
        <v>0</v>
      </c>
      <c r="S394">
        <f>Table2[[#This Row],[Article]]/Table2[[#This Row],[TOTAL]]</f>
        <v>0</v>
      </c>
      <c r="T394">
        <f>Table2[[#This Row],[Case study]]/Table2[[#This Row],[TOTAL]]</f>
        <v>0</v>
      </c>
      <c r="U394">
        <f>Table2[[#This Row],[Conclusion]]/Table2[[#This Row],[TOTAL]]</f>
        <v>0</v>
      </c>
      <c r="V394">
        <f>Table2[[#This Row],[Discussion]]/Table2[[#This Row],[TOTAL]]</f>
        <v>0</v>
      </c>
      <c r="W394">
        <f>Table2[[#This Row],[Figure]]/Table2[[#This Row],[TOTAL]]</f>
        <v>0</v>
      </c>
      <c r="X394">
        <f>Table2[[#This Row],[Introduction]]/Table2[[#This Row],[TOTAL]]</f>
        <v>0</v>
      </c>
      <c r="Y394">
        <f>Table2[[#This Row],[Methods]]/Table2[[#This Row],[TOTAL]]</f>
        <v>1</v>
      </c>
      <c r="Z394">
        <f>Table2[[#This Row],[Results]]/Table2[[#This Row],[TOTAL]]</f>
        <v>0</v>
      </c>
      <c r="AA394">
        <f>Table2[[#This Row],[Supplementary material]]/Table2[[#This Row],[TOTAL]]</f>
        <v>0</v>
      </c>
      <c r="AB394">
        <f>Table2[[#This Row],[Title]]/Table2[[#This Row],[TOTAL]]</f>
        <v>0</v>
      </c>
      <c r="AC394" s="2">
        <f>SUM(Table24[[#This Row],[Abstract]:[Title]])</f>
        <v>1</v>
      </c>
    </row>
    <row r="395" spans="1:29" x14ac:dyDescent="0.2">
      <c r="A395" t="s">
        <v>2146</v>
      </c>
      <c r="B395">
        <v>0</v>
      </c>
      <c r="C395">
        <v>0</v>
      </c>
      <c r="D395">
        <v>0</v>
      </c>
      <c r="E395">
        <v>0</v>
      </c>
      <c r="F395">
        <v>0</v>
      </c>
      <c r="G395">
        <v>0</v>
      </c>
      <c r="H395">
        <v>0</v>
      </c>
      <c r="I395">
        <v>0</v>
      </c>
      <c r="J395">
        <v>2</v>
      </c>
      <c r="K395">
        <v>0</v>
      </c>
      <c r="L395">
        <v>0</v>
      </c>
      <c r="M395">
        <v>0</v>
      </c>
      <c r="N395" s="2">
        <f>SUM(Table2[[#This Row],[Abstract]:[Title]])</f>
        <v>2</v>
      </c>
      <c r="P395" t="s">
        <v>2146</v>
      </c>
      <c r="Q395">
        <f>Table2[[#This Row],[Abstract]]/Table2[[#This Row],[TOTAL]]</f>
        <v>0</v>
      </c>
      <c r="R395">
        <f>Table2[[#This Row],[Acknowledgments]]/Table2[[#This Row],[TOTAL]]</f>
        <v>0</v>
      </c>
      <c r="S395">
        <f>Table2[[#This Row],[Article]]/Table2[[#This Row],[TOTAL]]</f>
        <v>0</v>
      </c>
      <c r="T395">
        <f>Table2[[#This Row],[Case study]]/Table2[[#This Row],[TOTAL]]</f>
        <v>0</v>
      </c>
      <c r="U395">
        <f>Table2[[#This Row],[Conclusion]]/Table2[[#This Row],[TOTAL]]</f>
        <v>0</v>
      </c>
      <c r="V395">
        <f>Table2[[#This Row],[Discussion]]/Table2[[#This Row],[TOTAL]]</f>
        <v>0</v>
      </c>
      <c r="W395">
        <f>Table2[[#This Row],[Figure]]/Table2[[#This Row],[TOTAL]]</f>
        <v>0</v>
      </c>
      <c r="X395">
        <f>Table2[[#This Row],[Introduction]]/Table2[[#This Row],[TOTAL]]</f>
        <v>0</v>
      </c>
      <c r="Y395">
        <f>Table2[[#This Row],[Methods]]/Table2[[#This Row],[TOTAL]]</f>
        <v>1</v>
      </c>
      <c r="Z395">
        <f>Table2[[#This Row],[Results]]/Table2[[#This Row],[TOTAL]]</f>
        <v>0</v>
      </c>
      <c r="AA395">
        <f>Table2[[#This Row],[Supplementary material]]/Table2[[#This Row],[TOTAL]]</f>
        <v>0</v>
      </c>
      <c r="AB395">
        <f>Table2[[#This Row],[Title]]/Table2[[#This Row],[TOTAL]]</f>
        <v>0</v>
      </c>
      <c r="AC395" s="2">
        <f>SUM(Table24[[#This Row],[Abstract]:[Title]])</f>
        <v>1</v>
      </c>
    </row>
    <row r="396" spans="1:29" x14ac:dyDescent="0.2">
      <c r="A396" t="s">
        <v>4025</v>
      </c>
      <c r="B396">
        <v>0</v>
      </c>
      <c r="C396">
        <v>0</v>
      </c>
      <c r="D396">
        <v>0</v>
      </c>
      <c r="E396">
        <v>0</v>
      </c>
      <c r="F396">
        <v>0</v>
      </c>
      <c r="G396">
        <v>0</v>
      </c>
      <c r="H396">
        <v>0</v>
      </c>
      <c r="I396">
        <v>2</v>
      </c>
      <c r="J396">
        <v>0</v>
      </c>
      <c r="K396">
        <v>0</v>
      </c>
      <c r="L396">
        <v>0</v>
      </c>
      <c r="M396">
        <v>0</v>
      </c>
      <c r="N396" s="2">
        <f>SUM(Table2[[#This Row],[Abstract]:[Title]])</f>
        <v>2</v>
      </c>
      <c r="P396" t="s">
        <v>4025</v>
      </c>
      <c r="Q396">
        <f>Table2[[#This Row],[Abstract]]/Table2[[#This Row],[TOTAL]]</f>
        <v>0</v>
      </c>
      <c r="R396">
        <f>Table2[[#This Row],[Acknowledgments]]/Table2[[#This Row],[TOTAL]]</f>
        <v>0</v>
      </c>
      <c r="S396">
        <f>Table2[[#This Row],[Article]]/Table2[[#This Row],[TOTAL]]</f>
        <v>0</v>
      </c>
      <c r="T396">
        <f>Table2[[#This Row],[Case study]]/Table2[[#This Row],[TOTAL]]</f>
        <v>0</v>
      </c>
      <c r="U396">
        <f>Table2[[#This Row],[Conclusion]]/Table2[[#This Row],[TOTAL]]</f>
        <v>0</v>
      </c>
      <c r="V396">
        <f>Table2[[#This Row],[Discussion]]/Table2[[#This Row],[TOTAL]]</f>
        <v>0</v>
      </c>
      <c r="W396">
        <f>Table2[[#This Row],[Figure]]/Table2[[#This Row],[TOTAL]]</f>
        <v>0</v>
      </c>
      <c r="X396">
        <f>Table2[[#This Row],[Introduction]]/Table2[[#This Row],[TOTAL]]</f>
        <v>1</v>
      </c>
      <c r="Y396">
        <f>Table2[[#This Row],[Methods]]/Table2[[#This Row],[TOTAL]]</f>
        <v>0</v>
      </c>
      <c r="Z396">
        <f>Table2[[#This Row],[Results]]/Table2[[#This Row],[TOTAL]]</f>
        <v>0</v>
      </c>
      <c r="AA396">
        <f>Table2[[#This Row],[Supplementary material]]/Table2[[#This Row],[TOTAL]]</f>
        <v>0</v>
      </c>
      <c r="AB396">
        <f>Table2[[#This Row],[Title]]/Table2[[#This Row],[TOTAL]]</f>
        <v>0</v>
      </c>
      <c r="AC396" s="2">
        <f>SUM(Table24[[#This Row],[Abstract]:[Title]])</f>
        <v>1</v>
      </c>
    </row>
    <row r="397" spans="1:29" x14ac:dyDescent="0.2">
      <c r="A397" t="s">
        <v>2845</v>
      </c>
      <c r="B397">
        <v>0</v>
      </c>
      <c r="C397">
        <v>0</v>
      </c>
      <c r="D397">
        <v>0</v>
      </c>
      <c r="E397">
        <v>0</v>
      </c>
      <c r="F397">
        <v>0</v>
      </c>
      <c r="G397">
        <v>0</v>
      </c>
      <c r="H397">
        <v>0</v>
      </c>
      <c r="I397">
        <v>0</v>
      </c>
      <c r="J397">
        <v>0</v>
      </c>
      <c r="K397">
        <v>1</v>
      </c>
      <c r="L397">
        <v>0</v>
      </c>
      <c r="M397">
        <v>0</v>
      </c>
      <c r="N397" s="2">
        <f>SUM(Table2[[#This Row],[Abstract]:[Title]])</f>
        <v>1</v>
      </c>
      <c r="P397" t="s">
        <v>2845</v>
      </c>
      <c r="Q397">
        <f>Table2[[#This Row],[Abstract]]/Table2[[#This Row],[TOTAL]]</f>
        <v>0</v>
      </c>
      <c r="R397">
        <f>Table2[[#This Row],[Acknowledgments]]/Table2[[#This Row],[TOTAL]]</f>
        <v>0</v>
      </c>
      <c r="S397">
        <f>Table2[[#This Row],[Article]]/Table2[[#This Row],[TOTAL]]</f>
        <v>0</v>
      </c>
      <c r="T397">
        <f>Table2[[#This Row],[Case study]]/Table2[[#This Row],[TOTAL]]</f>
        <v>0</v>
      </c>
      <c r="U397">
        <f>Table2[[#This Row],[Conclusion]]/Table2[[#This Row],[TOTAL]]</f>
        <v>0</v>
      </c>
      <c r="V397">
        <f>Table2[[#This Row],[Discussion]]/Table2[[#This Row],[TOTAL]]</f>
        <v>0</v>
      </c>
      <c r="W397">
        <f>Table2[[#This Row],[Figure]]/Table2[[#This Row],[TOTAL]]</f>
        <v>0</v>
      </c>
      <c r="X397">
        <f>Table2[[#This Row],[Introduction]]/Table2[[#This Row],[TOTAL]]</f>
        <v>0</v>
      </c>
      <c r="Y397">
        <f>Table2[[#This Row],[Methods]]/Table2[[#This Row],[TOTAL]]</f>
        <v>0</v>
      </c>
      <c r="Z397">
        <f>Table2[[#This Row],[Results]]/Table2[[#This Row],[TOTAL]]</f>
        <v>1</v>
      </c>
      <c r="AA397">
        <f>Table2[[#This Row],[Supplementary material]]/Table2[[#This Row],[TOTAL]]</f>
        <v>0</v>
      </c>
      <c r="AB397">
        <f>Table2[[#This Row],[Title]]/Table2[[#This Row],[TOTAL]]</f>
        <v>0</v>
      </c>
      <c r="AC397" s="2">
        <f>SUM(Table24[[#This Row],[Abstract]:[Title]])</f>
        <v>1</v>
      </c>
    </row>
    <row r="398" spans="1:29" x14ac:dyDescent="0.2">
      <c r="A398" t="s">
        <v>3221</v>
      </c>
      <c r="B398">
        <v>0</v>
      </c>
      <c r="C398">
        <v>0</v>
      </c>
      <c r="D398">
        <v>0</v>
      </c>
      <c r="E398">
        <v>0</v>
      </c>
      <c r="F398">
        <v>0</v>
      </c>
      <c r="G398">
        <v>0</v>
      </c>
      <c r="H398">
        <v>0</v>
      </c>
      <c r="I398">
        <v>0</v>
      </c>
      <c r="J398">
        <v>0</v>
      </c>
      <c r="K398">
        <v>1</v>
      </c>
      <c r="L398">
        <v>0</v>
      </c>
      <c r="M398">
        <v>0</v>
      </c>
      <c r="N398" s="2">
        <f>SUM(Table2[[#This Row],[Abstract]:[Title]])</f>
        <v>1</v>
      </c>
      <c r="P398" t="s">
        <v>3221</v>
      </c>
      <c r="Q398">
        <f>Table2[[#This Row],[Abstract]]/Table2[[#This Row],[TOTAL]]</f>
        <v>0</v>
      </c>
      <c r="R398">
        <f>Table2[[#This Row],[Acknowledgments]]/Table2[[#This Row],[TOTAL]]</f>
        <v>0</v>
      </c>
      <c r="S398">
        <f>Table2[[#This Row],[Article]]/Table2[[#This Row],[TOTAL]]</f>
        <v>0</v>
      </c>
      <c r="T398">
        <f>Table2[[#This Row],[Case study]]/Table2[[#This Row],[TOTAL]]</f>
        <v>0</v>
      </c>
      <c r="U398">
        <f>Table2[[#This Row],[Conclusion]]/Table2[[#This Row],[TOTAL]]</f>
        <v>0</v>
      </c>
      <c r="V398">
        <f>Table2[[#This Row],[Discussion]]/Table2[[#This Row],[TOTAL]]</f>
        <v>0</v>
      </c>
      <c r="W398">
        <f>Table2[[#This Row],[Figure]]/Table2[[#This Row],[TOTAL]]</f>
        <v>0</v>
      </c>
      <c r="X398">
        <f>Table2[[#This Row],[Introduction]]/Table2[[#This Row],[TOTAL]]</f>
        <v>0</v>
      </c>
      <c r="Y398">
        <f>Table2[[#This Row],[Methods]]/Table2[[#This Row],[TOTAL]]</f>
        <v>0</v>
      </c>
      <c r="Z398">
        <f>Table2[[#This Row],[Results]]/Table2[[#This Row],[TOTAL]]</f>
        <v>1</v>
      </c>
      <c r="AA398">
        <f>Table2[[#This Row],[Supplementary material]]/Table2[[#This Row],[TOTAL]]</f>
        <v>0</v>
      </c>
      <c r="AB398">
        <f>Table2[[#This Row],[Title]]/Table2[[#This Row],[TOTAL]]</f>
        <v>0</v>
      </c>
      <c r="AC398" s="2">
        <f>SUM(Table24[[#This Row],[Abstract]:[Title]])</f>
        <v>1</v>
      </c>
    </row>
    <row r="399" spans="1:29" x14ac:dyDescent="0.2">
      <c r="A399" t="s">
        <v>4350</v>
      </c>
      <c r="B399">
        <v>0</v>
      </c>
      <c r="C399">
        <v>0</v>
      </c>
      <c r="D399">
        <v>0</v>
      </c>
      <c r="E399">
        <v>0</v>
      </c>
      <c r="F399">
        <v>0</v>
      </c>
      <c r="G399">
        <v>0</v>
      </c>
      <c r="H399">
        <v>0</v>
      </c>
      <c r="I399">
        <v>0</v>
      </c>
      <c r="J399">
        <v>3</v>
      </c>
      <c r="K399">
        <v>4</v>
      </c>
      <c r="L399">
        <v>0</v>
      </c>
      <c r="M399">
        <v>0</v>
      </c>
      <c r="N399" s="2">
        <f>SUM(Table2[[#This Row],[Abstract]:[Title]])</f>
        <v>7</v>
      </c>
      <c r="P399" t="s">
        <v>4350</v>
      </c>
      <c r="Q399">
        <f>Table2[[#This Row],[Abstract]]/Table2[[#This Row],[TOTAL]]</f>
        <v>0</v>
      </c>
      <c r="R399">
        <f>Table2[[#This Row],[Acknowledgments]]/Table2[[#This Row],[TOTAL]]</f>
        <v>0</v>
      </c>
      <c r="S399">
        <f>Table2[[#This Row],[Article]]/Table2[[#This Row],[TOTAL]]</f>
        <v>0</v>
      </c>
      <c r="T399">
        <f>Table2[[#This Row],[Case study]]/Table2[[#This Row],[TOTAL]]</f>
        <v>0</v>
      </c>
      <c r="U399">
        <f>Table2[[#This Row],[Conclusion]]/Table2[[#This Row],[TOTAL]]</f>
        <v>0</v>
      </c>
      <c r="V399">
        <f>Table2[[#This Row],[Discussion]]/Table2[[#This Row],[TOTAL]]</f>
        <v>0</v>
      </c>
      <c r="W399">
        <f>Table2[[#This Row],[Figure]]/Table2[[#This Row],[TOTAL]]</f>
        <v>0</v>
      </c>
      <c r="X399">
        <f>Table2[[#This Row],[Introduction]]/Table2[[#This Row],[TOTAL]]</f>
        <v>0</v>
      </c>
      <c r="Y399">
        <f>Table2[[#This Row],[Methods]]/Table2[[#This Row],[TOTAL]]</f>
        <v>0.42857142857142855</v>
      </c>
      <c r="Z399">
        <f>Table2[[#This Row],[Results]]/Table2[[#This Row],[TOTAL]]</f>
        <v>0.5714285714285714</v>
      </c>
      <c r="AA399">
        <f>Table2[[#This Row],[Supplementary material]]/Table2[[#This Row],[TOTAL]]</f>
        <v>0</v>
      </c>
      <c r="AB399">
        <f>Table2[[#This Row],[Title]]/Table2[[#This Row],[TOTAL]]</f>
        <v>0</v>
      </c>
      <c r="AC399" s="2">
        <f>SUM(Table24[[#This Row],[Abstract]:[Title]])</f>
        <v>1</v>
      </c>
    </row>
    <row r="400" spans="1:29" x14ac:dyDescent="0.2">
      <c r="A400" t="s">
        <v>2748</v>
      </c>
      <c r="B400">
        <v>0</v>
      </c>
      <c r="C400">
        <v>0</v>
      </c>
      <c r="D400">
        <v>0</v>
      </c>
      <c r="E400">
        <v>0</v>
      </c>
      <c r="F400">
        <v>0</v>
      </c>
      <c r="G400">
        <v>0</v>
      </c>
      <c r="H400">
        <v>0</v>
      </c>
      <c r="I400">
        <v>0</v>
      </c>
      <c r="J400">
        <v>1</v>
      </c>
      <c r="K400">
        <v>1</v>
      </c>
      <c r="L400">
        <v>0</v>
      </c>
      <c r="M400">
        <v>0</v>
      </c>
      <c r="N400" s="2">
        <f>SUM(Table2[[#This Row],[Abstract]:[Title]])</f>
        <v>2</v>
      </c>
      <c r="P400" t="s">
        <v>2748</v>
      </c>
      <c r="Q400">
        <f>Table2[[#This Row],[Abstract]]/Table2[[#This Row],[TOTAL]]</f>
        <v>0</v>
      </c>
      <c r="R400">
        <f>Table2[[#This Row],[Acknowledgments]]/Table2[[#This Row],[TOTAL]]</f>
        <v>0</v>
      </c>
      <c r="S400">
        <f>Table2[[#This Row],[Article]]/Table2[[#This Row],[TOTAL]]</f>
        <v>0</v>
      </c>
      <c r="T400">
        <f>Table2[[#This Row],[Case study]]/Table2[[#This Row],[TOTAL]]</f>
        <v>0</v>
      </c>
      <c r="U400">
        <f>Table2[[#This Row],[Conclusion]]/Table2[[#This Row],[TOTAL]]</f>
        <v>0</v>
      </c>
      <c r="V400">
        <f>Table2[[#This Row],[Discussion]]/Table2[[#This Row],[TOTAL]]</f>
        <v>0</v>
      </c>
      <c r="W400">
        <f>Table2[[#This Row],[Figure]]/Table2[[#This Row],[TOTAL]]</f>
        <v>0</v>
      </c>
      <c r="X400">
        <f>Table2[[#This Row],[Introduction]]/Table2[[#This Row],[TOTAL]]</f>
        <v>0</v>
      </c>
      <c r="Y400">
        <f>Table2[[#This Row],[Methods]]/Table2[[#This Row],[TOTAL]]</f>
        <v>0.5</v>
      </c>
      <c r="Z400">
        <f>Table2[[#This Row],[Results]]/Table2[[#This Row],[TOTAL]]</f>
        <v>0.5</v>
      </c>
      <c r="AA400">
        <f>Table2[[#This Row],[Supplementary material]]/Table2[[#This Row],[TOTAL]]</f>
        <v>0</v>
      </c>
      <c r="AB400">
        <f>Table2[[#This Row],[Title]]/Table2[[#This Row],[TOTAL]]</f>
        <v>0</v>
      </c>
      <c r="AC400" s="2">
        <f>SUM(Table24[[#This Row],[Abstract]:[Title]])</f>
        <v>1</v>
      </c>
    </row>
    <row r="401" spans="1:29" x14ac:dyDescent="0.2">
      <c r="A401" t="s">
        <v>1762</v>
      </c>
      <c r="B401">
        <v>0</v>
      </c>
      <c r="C401">
        <v>0</v>
      </c>
      <c r="D401">
        <v>0</v>
      </c>
      <c r="E401">
        <v>0</v>
      </c>
      <c r="F401">
        <v>0</v>
      </c>
      <c r="G401">
        <v>0</v>
      </c>
      <c r="H401">
        <v>0</v>
      </c>
      <c r="I401">
        <v>0</v>
      </c>
      <c r="J401">
        <v>3</v>
      </c>
      <c r="K401">
        <v>2</v>
      </c>
      <c r="L401">
        <v>0</v>
      </c>
      <c r="M401">
        <v>0</v>
      </c>
      <c r="N401" s="2">
        <f>SUM(Table2[[#This Row],[Abstract]:[Title]])</f>
        <v>5</v>
      </c>
      <c r="P401" t="s">
        <v>1762</v>
      </c>
      <c r="Q401">
        <f>Table2[[#This Row],[Abstract]]/Table2[[#This Row],[TOTAL]]</f>
        <v>0</v>
      </c>
      <c r="R401">
        <f>Table2[[#This Row],[Acknowledgments]]/Table2[[#This Row],[TOTAL]]</f>
        <v>0</v>
      </c>
      <c r="S401">
        <f>Table2[[#This Row],[Article]]/Table2[[#This Row],[TOTAL]]</f>
        <v>0</v>
      </c>
      <c r="T401">
        <f>Table2[[#This Row],[Case study]]/Table2[[#This Row],[TOTAL]]</f>
        <v>0</v>
      </c>
      <c r="U401">
        <f>Table2[[#This Row],[Conclusion]]/Table2[[#This Row],[TOTAL]]</f>
        <v>0</v>
      </c>
      <c r="V401">
        <f>Table2[[#This Row],[Discussion]]/Table2[[#This Row],[TOTAL]]</f>
        <v>0</v>
      </c>
      <c r="W401">
        <f>Table2[[#This Row],[Figure]]/Table2[[#This Row],[TOTAL]]</f>
        <v>0</v>
      </c>
      <c r="X401">
        <f>Table2[[#This Row],[Introduction]]/Table2[[#This Row],[TOTAL]]</f>
        <v>0</v>
      </c>
      <c r="Y401">
        <f>Table2[[#This Row],[Methods]]/Table2[[#This Row],[TOTAL]]</f>
        <v>0.6</v>
      </c>
      <c r="Z401">
        <f>Table2[[#This Row],[Results]]/Table2[[#This Row],[TOTAL]]</f>
        <v>0.4</v>
      </c>
      <c r="AA401">
        <f>Table2[[#This Row],[Supplementary material]]/Table2[[#This Row],[TOTAL]]</f>
        <v>0</v>
      </c>
      <c r="AB401">
        <f>Table2[[#This Row],[Title]]/Table2[[#This Row],[TOTAL]]</f>
        <v>0</v>
      </c>
      <c r="AC401" s="2">
        <f>SUM(Table24[[#This Row],[Abstract]:[Title]])</f>
        <v>1</v>
      </c>
    </row>
    <row r="402" spans="1:29" x14ac:dyDescent="0.2">
      <c r="A402" t="s">
        <v>3338</v>
      </c>
      <c r="B402">
        <v>0</v>
      </c>
      <c r="C402">
        <v>0</v>
      </c>
      <c r="D402">
        <v>0</v>
      </c>
      <c r="E402">
        <v>0</v>
      </c>
      <c r="F402">
        <v>0</v>
      </c>
      <c r="G402">
        <v>0</v>
      </c>
      <c r="H402">
        <v>0</v>
      </c>
      <c r="I402">
        <v>0</v>
      </c>
      <c r="J402">
        <v>1</v>
      </c>
      <c r="K402">
        <v>0</v>
      </c>
      <c r="L402">
        <v>0</v>
      </c>
      <c r="M402">
        <v>0</v>
      </c>
      <c r="N402" s="2">
        <f>SUM(Table2[[#This Row],[Abstract]:[Title]])</f>
        <v>1</v>
      </c>
      <c r="P402" t="s">
        <v>3338</v>
      </c>
      <c r="Q402">
        <f>Table2[[#This Row],[Abstract]]/Table2[[#This Row],[TOTAL]]</f>
        <v>0</v>
      </c>
      <c r="R402">
        <f>Table2[[#This Row],[Acknowledgments]]/Table2[[#This Row],[TOTAL]]</f>
        <v>0</v>
      </c>
      <c r="S402">
        <f>Table2[[#This Row],[Article]]/Table2[[#This Row],[TOTAL]]</f>
        <v>0</v>
      </c>
      <c r="T402">
        <f>Table2[[#This Row],[Case study]]/Table2[[#This Row],[TOTAL]]</f>
        <v>0</v>
      </c>
      <c r="U402">
        <f>Table2[[#This Row],[Conclusion]]/Table2[[#This Row],[TOTAL]]</f>
        <v>0</v>
      </c>
      <c r="V402">
        <f>Table2[[#This Row],[Discussion]]/Table2[[#This Row],[TOTAL]]</f>
        <v>0</v>
      </c>
      <c r="W402">
        <f>Table2[[#This Row],[Figure]]/Table2[[#This Row],[TOTAL]]</f>
        <v>0</v>
      </c>
      <c r="X402">
        <f>Table2[[#This Row],[Introduction]]/Table2[[#This Row],[TOTAL]]</f>
        <v>0</v>
      </c>
      <c r="Y402">
        <f>Table2[[#This Row],[Methods]]/Table2[[#This Row],[TOTAL]]</f>
        <v>1</v>
      </c>
      <c r="Z402">
        <f>Table2[[#This Row],[Results]]/Table2[[#This Row],[TOTAL]]</f>
        <v>0</v>
      </c>
      <c r="AA402">
        <f>Table2[[#This Row],[Supplementary material]]/Table2[[#This Row],[TOTAL]]</f>
        <v>0</v>
      </c>
      <c r="AB402">
        <f>Table2[[#This Row],[Title]]/Table2[[#This Row],[TOTAL]]</f>
        <v>0</v>
      </c>
      <c r="AC402" s="2">
        <f>SUM(Table24[[#This Row],[Abstract]:[Title]])</f>
        <v>1</v>
      </c>
    </row>
    <row r="403" spans="1:29" x14ac:dyDescent="0.2">
      <c r="A403" t="s">
        <v>6186</v>
      </c>
      <c r="B403">
        <v>0</v>
      </c>
      <c r="C403">
        <v>0</v>
      </c>
      <c r="D403">
        <v>0</v>
      </c>
      <c r="E403">
        <v>0</v>
      </c>
      <c r="F403">
        <v>0</v>
      </c>
      <c r="G403">
        <v>0</v>
      </c>
      <c r="H403">
        <v>0</v>
      </c>
      <c r="I403">
        <v>0</v>
      </c>
      <c r="J403">
        <v>1</v>
      </c>
      <c r="K403">
        <v>0</v>
      </c>
      <c r="L403">
        <v>0</v>
      </c>
      <c r="M403">
        <v>0</v>
      </c>
      <c r="N403" s="2">
        <f>SUM(Table2[[#This Row],[Abstract]:[Title]])</f>
        <v>1</v>
      </c>
      <c r="P403" t="s">
        <v>6186</v>
      </c>
      <c r="Q403">
        <f>Table2[[#This Row],[Abstract]]/Table2[[#This Row],[TOTAL]]</f>
        <v>0</v>
      </c>
      <c r="R403">
        <f>Table2[[#This Row],[Acknowledgments]]/Table2[[#This Row],[TOTAL]]</f>
        <v>0</v>
      </c>
      <c r="S403">
        <f>Table2[[#This Row],[Article]]/Table2[[#This Row],[TOTAL]]</f>
        <v>0</v>
      </c>
      <c r="T403">
        <f>Table2[[#This Row],[Case study]]/Table2[[#This Row],[TOTAL]]</f>
        <v>0</v>
      </c>
      <c r="U403">
        <f>Table2[[#This Row],[Conclusion]]/Table2[[#This Row],[TOTAL]]</f>
        <v>0</v>
      </c>
      <c r="V403">
        <f>Table2[[#This Row],[Discussion]]/Table2[[#This Row],[TOTAL]]</f>
        <v>0</v>
      </c>
      <c r="W403">
        <f>Table2[[#This Row],[Figure]]/Table2[[#This Row],[TOTAL]]</f>
        <v>0</v>
      </c>
      <c r="X403">
        <f>Table2[[#This Row],[Introduction]]/Table2[[#This Row],[TOTAL]]</f>
        <v>0</v>
      </c>
      <c r="Y403">
        <f>Table2[[#This Row],[Methods]]/Table2[[#This Row],[TOTAL]]</f>
        <v>1</v>
      </c>
      <c r="Z403">
        <f>Table2[[#This Row],[Results]]/Table2[[#This Row],[TOTAL]]</f>
        <v>0</v>
      </c>
      <c r="AA403">
        <f>Table2[[#This Row],[Supplementary material]]/Table2[[#This Row],[TOTAL]]</f>
        <v>0</v>
      </c>
      <c r="AB403">
        <f>Table2[[#This Row],[Title]]/Table2[[#This Row],[TOTAL]]</f>
        <v>0</v>
      </c>
      <c r="AC403" s="2">
        <f>SUM(Table24[[#This Row],[Abstract]:[Title]])</f>
        <v>1</v>
      </c>
    </row>
    <row r="404" spans="1:29" x14ac:dyDescent="0.2">
      <c r="A404" t="s">
        <v>3152</v>
      </c>
      <c r="B404">
        <v>0</v>
      </c>
      <c r="C404">
        <v>0</v>
      </c>
      <c r="D404">
        <v>0</v>
      </c>
      <c r="E404">
        <v>0</v>
      </c>
      <c r="F404">
        <v>0</v>
      </c>
      <c r="G404">
        <v>0</v>
      </c>
      <c r="H404">
        <v>0</v>
      </c>
      <c r="I404">
        <v>0</v>
      </c>
      <c r="J404">
        <v>0</v>
      </c>
      <c r="K404">
        <v>2</v>
      </c>
      <c r="L404">
        <v>0</v>
      </c>
      <c r="M404">
        <v>0</v>
      </c>
      <c r="N404" s="2">
        <f>SUM(Table2[[#This Row],[Abstract]:[Title]])</f>
        <v>2</v>
      </c>
      <c r="P404" t="s">
        <v>3152</v>
      </c>
      <c r="Q404">
        <f>Table2[[#This Row],[Abstract]]/Table2[[#This Row],[TOTAL]]</f>
        <v>0</v>
      </c>
      <c r="R404">
        <f>Table2[[#This Row],[Acknowledgments]]/Table2[[#This Row],[TOTAL]]</f>
        <v>0</v>
      </c>
      <c r="S404">
        <f>Table2[[#This Row],[Article]]/Table2[[#This Row],[TOTAL]]</f>
        <v>0</v>
      </c>
      <c r="T404">
        <f>Table2[[#This Row],[Case study]]/Table2[[#This Row],[TOTAL]]</f>
        <v>0</v>
      </c>
      <c r="U404">
        <f>Table2[[#This Row],[Conclusion]]/Table2[[#This Row],[TOTAL]]</f>
        <v>0</v>
      </c>
      <c r="V404">
        <f>Table2[[#This Row],[Discussion]]/Table2[[#This Row],[TOTAL]]</f>
        <v>0</v>
      </c>
      <c r="W404">
        <f>Table2[[#This Row],[Figure]]/Table2[[#This Row],[TOTAL]]</f>
        <v>0</v>
      </c>
      <c r="X404">
        <f>Table2[[#This Row],[Introduction]]/Table2[[#This Row],[TOTAL]]</f>
        <v>0</v>
      </c>
      <c r="Y404">
        <f>Table2[[#This Row],[Methods]]/Table2[[#This Row],[TOTAL]]</f>
        <v>0</v>
      </c>
      <c r="Z404">
        <f>Table2[[#This Row],[Results]]/Table2[[#This Row],[TOTAL]]</f>
        <v>1</v>
      </c>
      <c r="AA404">
        <f>Table2[[#This Row],[Supplementary material]]/Table2[[#This Row],[TOTAL]]</f>
        <v>0</v>
      </c>
      <c r="AB404">
        <f>Table2[[#This Row],[Title]]/Table2[[#This Row],[TOTAL]]</f>
        <v>0</v>
      </c>
      <c r="AC404" s="2">
        <f>SUM(Table24[[#This Row],[Abstract]:[Title]])</f>
        <v>1</v>
      </c>
    </row>
    <row r="405" spans="1:29" x14ac:dyDescent="0.2">
      <c r="A405" t="s">
        <v>1790</v>
      </c>
      <c r="B405">
        <v>0</v>
      </c>
      <c r="C405">
        <v>0</v>
      </c>
      <c r="D405">
        <v>0</v>
      </c>
      <c r="E405">
        <v>0</v>
      </c>
      <c r="F405">
        <v>0</v>
      </c>
      <c r="G405">
        <v>0</v>
      </c>
      <c r="H405">
        <v>0</v>
      </c>
      <c r="I405">
        <v>0</v>
      </c>
      <c r="J405">
        <v>0</v>
      </c>
      <c r="K405">
        <v>1</v>
      </c>
      <c r="L405">
        <v>0</v>
      </c>
      <c r="M405">
        <v>0</v>
      </c>
      <c r="N405" s="2">
        <f>SUM(Table2[[#This Row],[Abstract]:[Title]])</f>
        <v>1</v>
      </c>
      <c r="P405" t="s">
        <v>1790</v>
      </c>
      <c r="Q405">
        <f>Table2[[#This Row],[Abstract]]/Table2[[#This Row],[TOTAL]]</f>
        <v>0</v>
      </c>
      <c r="R405">
        <f>Table2[[#This Row],[Acknowledgments]]/Table2[[#This Row],[TOTAL]]</f>
        <v>0</v>
      </c>
      <c r="S405">
        <f>Table2[[#This Row],[Article]]/Table2[[#This Row],[TOTAL]]</f>
        <v>0</v>
      </c>
      <c r="T405">
        <f>Table2[[#This Row],[Case study]]/Table2[[#This Row],[TOTAL]]</f>
        <v>0</v>
      </c>
      <c r="U405">
        <f>Table2[[#This Row],[Conclusion]]/Table2[[#This Row],[TOTAL]]</f>
        <v>0</v>
      </c>
      <c r="V405">
        <f>Table2[[#This Row],[Discussion]]/Table2[[#This Row],[TOTAL]]</f>
        <v>0</v>
      </c>
      <c r="W405">
        <f>Table2[[#This Row],[Figure]]/Table2[[#This Row],[TOTAL]]</f>
        <v>0</v>
      </c>
      <c r="X405">
        <f>Table2[[#This Row],[Introduction]]/Table2[[#This Row],[TOTAL]]</f>
        <v>0</v>
      </c>
      <c r="Y405">
        <f>Table2[[#This Row],[Methods]]/Table2[[#This Row],[TOTAL]]</f>
        <v>0</v>
      </c>
      <c r="Z405">
        <f>Table2[[#This Row],[Results]]/Table2[[#This Row],[TOTAL]]</f>
        <v>1</v>
      </c>
      <c r="AA405">
        <f>Table2[[#This Row],[Supplementary material]]/Table2[[#This Row],[TOTAL]]</f>
        <v>0</v>
      </c>
      <c r="AB405">
        <f>Table2[[#This Row],[Title]]/Table2[[#This Row],[TOTAL]]</f>
        <v>0</v>
      </c>
      <c r="AC405" s="2">
        <f>SUM(Table24[[#This Row],[Abstract]:[Title]])</f>
        <v>1</v>
      </c>
    </row>
    <row r="406" spans="1:29" x14ac:dyDescent="0.2">
      <c r="A406" t="s">
        <v>3115</v>
      </c>
      <c r="B406">
        <v>0</v>
      </c>
      <c r="C406">
        <v>0</v>
      </c>
      <c r="D406">
        <v>0</v>
      </c>
      <c r="E406">
        <v>0</v>
      </c>
      <c r="F406">
        <v>0</v>
      </c>
      <c r="G406">
        <v>0</v>
      </c>
      <c r="H406">
        <v>0</v>
      </c>
      <c r="I406">
        <v>0</v>
      </c>
      <c r="J406">
        <v>2</v>
      </c>
      <c r="K406">
        <v>0</v>
      </c>
      <c r="L406">
        <v>0</v>
      </c>
      <c r="M406">
        <v>0</v>
      </c>
      <c r="N406" s="2">
        <f>SUM(Table2[[#This Row],[Abstract]:[Title]])</f>
        <v>2</v>
      </c>
      <c r="P406" t="s">
        <v>3115</v>
      </c>
      <c r="Q406">
        <f>Table2[[#This Row],[Abstract]]/Table2[[#This Row],[TOTAL]]</f>
        <v>0</v>
      </c>
      <c r="R406">
        <f>Table2[[#This Row],[Acknowledgments]]/Table2[[#This Row],[TOTAL]]</f>
        <v>0</v>
      </c>
      <c r="S406">
        <f>Table2[[#This Row],[Article]]/Table2[[#This Row],[TOTAL]]</f>
        <v>0</v>
      </c>
      <c r="T406">
        <f>Table2[[#This Row],[Case study]]/Table2[[#This Row],[TOTAL]]</f>
        <v>0</v>
      </c>
      <c r="U406">
        <f>Table2[[#This Row],[Conclusion]]/Table2[[#This Row],[TOTAL]]</f>
        <v>0</v>
      </c>
      <c r="V406">
        <f>Table2[[#This Row],[Discussion]]/Table2[[#This Row],[TOTAL]]</f>
        <v>0</v>
      </c>
      <c r="W406">
        <f>Table2[[#This Row],[Figure]]/Table2[[#This Row],[TOTAL]]</f>
        <v>0</v>
      </c>
      <c r="X406">
        <f>Table2[[#This Row],[Introduction]]/Table2[[#This Row],[TOTAL]]</f>
        <v>0</v>
      </c>
      <c r="Y406">
        <f>Table2[[#This Row],[Methods]]/Table2[[#This Row],[TOTAL]]</f>
        <v>1</v>
      </c>
      <c r="Z406">
        <f>Table2[[#This Row],[Results]]/Table2[[#This Row],[TOTAL]]</f>
        <v>0</v>
      </c>
      <c r="AA406">
        <f>Table2[[#This Row],[Supplementary material]]/Table2[[#This Row],[TOTAL]]</f>
        <v>0</v>
      </c>
      <c r="AB406">
        <f>Table2[[#This Row],[Title]]/Table2[[#This Row],[TOTAL]]</f>
        <v>0</v>
      </c>
      <c r="AC406" s="2">
        <f>SUM(Table24[[#This Row],[Abstract]:[Title]])</f>
        <v>1</v>
      </c>
    </row>
    <row r="407" spans="1:29" x14ac:dyDescent="0.2">
      <c r="A407" t="s">
        <v>1404</v>
      </c>
      <c r="B407">
        <v>0</v>
      </c>
      <c r="C407">
        <v>1</v>
      </c>
      <c r="D407">
        <v>0</v>
      </c>
      <c r="E407">
        <v>0</v>
      </c>
      <c r="F407">
        <v>0</v>
      </c>
      <c r="G407">
        <v>0</v>
      </c>
      <c r="H407">
        <v>0</v>
      </c>
      <c r="I407">
        <v>0</v>
      </c>
      <c r="J407">
        <v>2</v>
      </c>
      <c r="K407">
        <v>0</v>
      </c>
      <c r="L407">
        <v>0</v>
      </c>
      <c r="M407">
        <v>0</v>
      </c>
      <c r="N407" s="2">
        <f>SUM(Table2[[#This Row],[Abstract]:[Title]])</f>
        <v>3</v>
      </c>
      <c r="P407" t="s">
        <v>1404</v>
      </c>
      <c r="Q407">
        <f>Table2[[#This Row],[Abstract]]/Table2[[#This Row],[TOTAL]]</f>
        <v>0</v>
      </c>
      <c r="R407">
        <f>Table2[[#This Row],[Acknowledgments]]/Table2[[#This Row],[TOTAL]]</f>
        <v>0.33333333333333331</v>
      </c>
      <c r="S407">
        <f>Table2[[#This Row],[Article]]/Table2[[#This Row],[TOTAL]]</f>
        <v>0</v>
      </c>
      <c r="T407">
        <f>Table2[[#This Row],[Case study]]/Table2[[#This Row],[TOTAL]]</f>
        <v>0</v>
      </c>
      <c r="U407">
        <f>Table2[[#This Row],[Conclusion]]/Table2[[#This Row],[TOTAL]]</f>
        <v>0</v>
      </c>
      <c r="V407">
        <f>Table2[[#This Row],[Discussion]]/Table2[[#This Row],[TOTAL]]</f>
        <v>0</v>
      </c>
      <c r="W407">
        <f>Table2[[#This Row],[Figure]]/Table2[[#This Row],[TOTAL]]</f>
        <v>0</v>
      </c>
      <c r="X407">
        <f>Table2[[#This Row],[Introduction]]/Table2[[#This Row],[TOTAL]]</f>
        <v>0</v>
      </c>
      <c r="Y407">
        <f>Table2[[#This Row],[Methods]]/Table2[[#This Row],[TOTAL]]</f>
        <v>0.66666666666666663</v>
      </c>
      <c r="Z407">
        <f>Table2[[#This Row],[Results]]/Table2[[#This Row],[TOTAL]]</f>
        <v>0</v>
      </c>
      <c r="AA407">
        <f>Table2[[#This Row],[Supplementary material]]/Table2[[#This Row],[TOTAL]]</f>
        <v>0</v>
      </c>
      <c r="AB407">
        <f>Table2[[#This Row],[Title]]/Table2[[#This Row],[TOTAL]]</f>
        <v>0</v>
      </c>
      <c r="AC407" s="2">
        <f>SUM(Table24[[#This Row],[Abstract]:[Title]])</f>
        <v>1</v>
      </c>
    </row>
    <row r="408" spans="1:29" x14ac:dyDescent="0.2">
      <c r="A408" t="s">
        <v>7411</v>
      </c>
      <c r="B408">
        <v>0</v>
      </c>
      <c r="C408">
        <v>0</v>
      </c>
      <c r="D408">
        <v>1</v>
      </c>
      <c r="E408">
        <v>0</v>
      </c>
      <c r="F408">
        <v>0</v>
      </c>
      <c r="G408">
        <v>0</v>
      </c>
      <c r="H408">
        <v>0</v>
      </c>
      <c r="I408">
        <v>0</v>
      </c>
      <c r="J408">
        <v>0</v>
      </c>
      <c r="K408">
        <v>0</v>
      </c>
      <c r="L408">
        <v>0</v>
      </c>
      <c r="M408">
        <v>0</v>
      </c>
      <c r="N408" s="2">
        <f>SUM(Table2[[#This Row],[Abstract]:[Title]])</f>
        <v>1</v>
      </c>
      <c r="P408" t="s">
        <v>7411</v>
      </c>
      <c r="Q408">
        <f>Table2[[#This Row],[Abstract]]/Table2[[#This Row],[TOTAL]]</f>
        <v>0</v>
      </c>
      <c r="R408">
        <f>Table2[[#This Row],[Acknowledgments]]/Table2[[#This Row],[TOTAL]]</f>
        <v>0</v>
      </c>
      <c r="S408">
        <f>Table2[[#This Row],[Article]]/Table2[[#This Row],[TOTAL]]</f>
        <v>1</v>
      </c>
      <c r="T408">
        <f>Table2[[#This Row],[Case study]]/Table2[[#This Row],[TOTAL]]</f>
        <v>0</v>
      </c>
      <c r="U408">
        <f>Table2[[#This Row],[Conclusion]]/Table2[[#This Row],[TOTAL]]</f>
        <v>0</v>
      </c>
      <c r="V408">
        <f>Table2[[#This Row],[Discussion]]/Table2[[#This Row],[TOTAL]]</f>
        <v>0</v>
      </c>
      <c r="W408">
        <f>Table2[[#This Row],[Figure]]/Table2[[#This Row],[TOTAL]]</f>
        <v>0</v>
      </c>
      <c r="X408">
        <f>Table2[[#This Row],[Introduction]]/Table2[[#This Row],[TOTAL]]</f>
        <v>0</v>
      </c>
      <c r="Y408">
        <f>Table2[[#This Row],[Methods]]/Table2[[#This Row],[TOTAL]]</f>
        <v>0</v>
      </c>
      <c r="Z408">
        <f>Table2[[#This Row],[Results]]/Table2[[#This Row],[TOTAL]]</f>
        <v>0</v>
      </c>
      <c r="AA408">
        <f>Table2[[#This Row],[Supplementary material]]/Table2[[#This Row],[TOTAL]]</f>
        <v>0</v>
      </c>
      <c r="AB408">
        <f>Table2[[#This Row],[Title]]/Table2[[#This Row],[TOTAL]]</f>
        <v>0</v>
      </c>
      <c r="AC408" s="2">
        <f>SUM(Table24[[#This Row],[Abstract]:[Title]])</f>
        <v>1</v>
      </c>
    </row>
    <row r="409" spans="1:29" x14ac:dyDescent="0.2">
      <c r="A409" t="s">
        <v>2380</v>
      </c>
      <c r="B409">
        <v>0</v>
      </c>
      <c r="C409">
        <v>0</v>
      </c>
      <c r="D409">
        <v>0</v>
      </c>
      <c r="E409">
        <v>0</v>
      </c>
      <c r="F409">
        <v>0</v>
      </c>
      <c r="G409">
        <v>0</v>
      </c>
      <c r="H409">
        <v>0</v>
      </c>
      <c r="I409">
        <v>0</v>
      </c>
      <c r="J409">
        <v>0</v>
      </c>
      <c r="K409">
        <v>2</v>
      </c>
      <c r="L409">
        <v>0</v>
      </c>
      <c r="M409">
        <v>0</v>
      </c>
      <c r="N409" s="2">
        <f>SUM(Table2[[#This Row],[Abstract]:[Title]])</f>
        <v>2</v>
      </c>
      <c r="P409" t="s">
        <v>2380</v>
      </c>
      <c r="Q409">
        <f>Table2[[#This Row],[Abstract]]/Table2[[#This Row],[TOTAL]]</f>
        <v>0</v>
      </c>
      <c r="R409">
        <f>Table2[[#This Row],[Acknowledgments]]/Table2[[#This Row],[TOTAL]]</f>
        <v>0</v>
      </c>
      <c r="S409">
        <f>Table2[[#This Row],[Article]]/Table2[[#This Row],[TOTAL]]</f>
        <v>0</v>
      </c>
      <c r="T409">
        <f>Table2[[#This Row],[Case study]]/Table2[[#This Row],[TOTAL]]</f>
        <v>0</v>
      </c>
      <c r="U409">
        <f>Table2[[#This Row],[Conclusion]]/Table2[[#This Row],[TOTAL]]</f>
        <v>0</v>
      </c>
      <c r="V409">
        <f>Table2[[#This Row],[Discussion]]/Table2[[#This Row],[TOTAL]]</f>
        <v>0</v>
      </c>
      <c r="W409">
        <f>Table2[[#This Row],[Figure]]/Table2[[#This Row],[TOTAL]]</f>
        <v>0</v>
      </c>
      <c r="X409">
        <f>Table2[[#This Row],[Introduction]]/Table2[[#This Row],[TOTAL]]</f>
        <v>0</v>
      </c>
      <c r="Y409">
        <f>Table2[[#This Row],[Methods]]/Table2[[#This Row],[TOTAL]]</f>
        <v>0</v>
      </c>
      <c r="Z409">
        <f>Table2[[#This Row],[Results]]/Table2[[#This Row],[TOTAL]]</f>
        <v>1</v>
      </c>
      <c r="AA409">
        <f>Table2[[#This Row],[Supplementary material]]/Table2[[#This Row],[TOTAL]]</f>
        <v>0</v>
      </c>
      <c r="AB409">
        <f>Table2[[#This Row],[Title]]/Table2[[#This Row],[TOTAL]]</f>
        <v>0</v>
      </c>
      <c r="AC409" s="2">
        <f>SUM(Table24[[#This Row],[Abstract]:[Title]])</f>
        <v>1</v>
      </c>
    </row>
    <row r="410" spans="1:29" x14ac:dyDescent="0.2">
      <c r="A410" t="s">
        <v>1906</v>
      </c>
      <c r="B410">
        <v>0</v>
      </c>
      <c r="C410">
        <v>0</v>
      </c>
      <c r="D410">
        <v>0</v>
      </c>
      <c r="E410">
        <v>0</v>
      </c>
      <c r="F410">
        <v>0</v>
      </c>
      <c r="G410">
        <v>0</v>
      </c>
      <c r="H410">
        <v>0</v>
      </c>
      <c r="I410">
        <v>0</v>
      </c>
      <c r="J410">
        <v>0</v>
      </c>
      <c r="K410">
        <v>3</v>
      </c>
      <c r="L410">
        <v>0</v>
      </c>
      <c r="M410">
        <v>0</v>
      </c>
      <c r="N410" s="2">
        <f>SUM(Table2[[#This Row],[Abstract]:[Title]])</f>
        <v>3</v>
      </c>
      <c r="P410" t="s">
        <v>1906</v>
      </c>
      <c r="Q410">
        <f>Table2[[#This Row],[Abstract]]/Table2[[#This Row],[TOTAL]]</f>
        <v>0</v>
      </c>
      <c r="R410">
        <f>Table2[[#This Row],[Acknowledgments]]/Table2[[#This Row],[TOTAL]]</f>
        <v>0</v>
      </c>
      <c r="S410">
        <f>Table2[[#This Row],[Article]]/Table2[[#This Row],[TOTAL]]</f>
        <v>0</v>
      </c>
      <c r="T410">
        <f>Table2[[#This Row],[Case study]]/Table2[[#This Row],[TOTAL]]</f>
        <v>0</v>
      </c>
      <c r="U410">
        <f>Table2[[#This Row],[Conclusion]]/Table2[[#This Row],[TOTAL]]</f>
        <v>0</v>
      </c>
      <c r="V410">
        <f>Table2[[#This Row],[Discussion]]/Table2[[#This Row],[TOTAL]]</f>
        <v>0</v>
      </c>
      <c r="W410">
        <f>Table2[[#This Row],[Figure]]/Table2[[#This Row],[TOTAL]]</f>
        <v>0</v>
      </c>
      <c r="X410">
        <f>Table2[[#This Row],[Introduction]]/Table2[[#This Row],[TOTAL]]</f>
        <v>0</v>
      </c>
      <c r="Y410">
        <f>Table2[[#This Row],[Methods]]/Table2[[#This Row],[TOTAL]]</f>
        <v>0</v>
      </c>
      <c r="Z410">
        <f>Table2[[#This Row],[Results]]/Table2[[#This Row],[TOTAL]]</f>
        <v>1</v>
      </c>
      <c r="AA410">
        <f>Table2[[#This Row],[Supplementary material]]/Table2[[#This Row],[TOTAL]]</f>
        <v>0</v>
      </c>
      <c r="AB410">
        <f>Table2[[#This Row],[Title]]/Table2[[#This Row],[TOTAL]]</f>
        <v>0</v>
      </c>
      <c r="AC410" s="2">
        <f>SUM(Table24[[#This Row],[Abstract]:[Title]])</f>
        <v>1</v>
      </c>
    </row>
    <row r="411" spans="1:29" x14ac:dyDescent="0.2">
      <c r="A411" t="s">
        <v>304</v>
      </c>
      <c r="B411">
        <v>0</v>
      </c>
      <c r="C411">
        <v>0</v>
      </c>
      <c r="D411">
        <v>0</v>
      </c>
      <c r="E411">
        <v>0</v>
      </c>
      <c r="F411">
        <v>0</v>
      </c>
      <c r="G411">
        <v>0</v>
      </c>
      <c r="H411">
        <v>0</v>
      </c>
      <c r="I411">
        <v>0</v>
      </c>
      <c r="J411">
        <v>1</v>
      </c>
      <c r="K411">
        <v>0</v>
      </c>
      <c r="L411">
        <v>0</v>
      </c>
      <c r="M411">
        <v>0</v>
      </c>
      <c r="N411" s="2">
        <f>SUM(Table2[[#This Row],[Abstract]:[Title]])</f>
        <v>1</v>
      </c>
      <c r="P411" t="s">
        <v>304</v>
      </c>
      <c r="Q411">
        <f>Table2[[#This Row],[Abstract]]/Table2[[#This Row],[TOTAL]]</f>
        <v>0</v>
      </c>
      <c r="R411">
        <f>Table2[[#This Row],[Acknowledgments]]/Table2[[#This Row],[TOTAL]]</f>
        <v>0</v>
      </c>
      <c r="S411">
        <f>Table2[[#This Row],[Article]]/Table2[[#This Row],[TOTAL]]</f>
        <v>0</v>
      </c>
      <c r="T411">
        <f>Table2[[#This Row],[Case study]]/Table2[[#This Row],[TOTAL]]</f>
        <v>0</v>
      </c>
      <c r="U411">
        <f>Table2[[#This Row],[Conclusion]]/Table2[[#This Row],[TOTAL]]</f>
        <v>0</v>
      </c>
      <c r="V411">
        <f>Table2[[#This Row],[Discussion]]/Table2[[#This Row],[TOTAL]]</f>
        <v>0</v>
      </c>
      <c r="W411">
        <f>Table2[[#This Row],[Figure]]/Table2[[#This Row],[TOTAL]]</f>
        <v>0</v>
      </c>
      <c r="X411">
        <f>Table2[[#This Row],[Introduction]]/Table2[[#This Row],[TOTAL]]</f>
        <v>0</v>
      </c>
      <c r="Y411">
        <f>Table2[[#This Row],[Methods]]/Table2[[#This Row],[TOTAL]]</f>
        <v>1</v>
      </c>
      <c r="Z411">
        <f>Table2[[#This Row],[Results]]/Table2[[#This Row],[TOTAL]]</f>
        <v>0</v>
      </c>
      <c r="AA411">
        <f>Table2[[#This Row],[Supplementary material]]/Table2[[#This Row],[TOTAL]]</f>
        <v>0</v>
      </c>
      <c r="AB411">
        <f>Table2[[#This Row],[Title]]/Table2[[#This Row],[TOTAL]]</f>
        <v>0</v>
      </c>
      <c r="AC411" s="2">
        <f>SUM(Table24[[#This Row],[Abstract]:[Title]])</f>
        <v>1</v>
      </c>
    </row>
    <row r="412" spans="1:29" x14ac:dyDescent="0.2">
      <c r="A412" t="s">
        <v>2511</v>
      </c>
      <c r="B412">
        <v>0</v>
      </c>
      <c r="C412">
        <v>0</v>
      </c>
      <c r="D412">
        <v>0</v>
      </c>
      <c r="E412">
        <v>0</v>
      </c>
      <c r="F412">
        <v>0</v>
      </c>
      <c r="G412">
        <v>1</v>
      </c>
      <c r="H412">
        <v>0</v>
      </c>
      <c r="I412">
        <v>0</v>
      </c>
      <c r="J412">
        <v>1</v>
      </c>
      <c r="K412">
        <v>0</v>
      </c>
      <c r="L412">
        <v>1</v>
      </c>
      <c r="M412">
        <v>0</v>
      </c>
      <c r="N412" s="2">
        <f>SUM(Table2[[#This Row],[Abstract]:[Title]])</f>
        <v>3</v>
      </c>
      <c r="P412" t="s">
        <v>2511</v>
      </c>
      <c r="Q412">
        <f>Table2[[#This Row],[Abstract]]/Table2[[#This Row],[TOTAL]]</f>
        <v>0</v>
      </c>
      <c r="R412">
        <f>Table2[[#This Row],[Acknowledgments]]/Table2[[#This Row],[TOTAL]]</f>
        <v>0</v>
      </c>
      <c r="S412">
        <f>Table2[[#This Row],[Article]]/Table2[[#This Row],[TOTAL]]</f>
        <v>0</v>
      </c>
      <c r="T412">
        <f>Table2[[#This Row],[Case study]]/Table2[[#This Row],[TOTAL]]</f>
        <v>0</v>
      </c>
      <c r="U412">
        <f>Table2[[#This Row],[Conclusion]]/Table2[[#This Row],[TOTAL]]</f>
        <v>0</v>
      </c>
      <c r="V412">
        <f>Table2[[#This Row],[Discussion]]/Table2[[#This Row],[TOTAL]]</f>
        <v>0.33333333333333331</v>
      </c>
      <c r="W412">
        <f>Table2[[#This Row],[Figure]]/Table2[[#This Row],[TOTAL]]</f>
        <v>0</v>
      </c>
      <c r="X412">
        <f>Table2[[#This Row],[Introduction]]/Table2[[#This Row],[TOTAL]]</f>
        <v>0</v>
      </c>
      <c r="Y412">
        <f>Table2[[#This Row],[Methods]]/Table2[[#This Row],[TOTAL]]</f>
        <v>0.33333333333333331</v>
      </c>
      <c r="Z412">
        <f>Table2[[#This Row],[Results]]/Table2[[#This Row],[TOTAL]]</f>
        <v>0</v>
      </c>
      <c r="AA412">
        <f>Table2[[#This Row],[Supplementary material]]/Table2[[#This Row],[TOTAL]]</f>
        <v>0.33333333333333331</v>
      </c>
      <c r="AB412">
        <f>Table2[[#This Row],[Title]]/Table2[[#This Row],[TOTAL]]</f>
        <v>0</v>
      </c>
      <c r="AC412" s="2">
        <f>SUM(Table24[[#This Row],[Abstract]:[Title]])</f>
        <v>1</v>
      </c>
    </row>
    <row r="413" spans="1:29" x14ac:dyDescent="0.2">
      <c r="A413" t="s">
        <v>1938</v>
      </c>
      <c r="B413">
        <v>0</v>
      </c>
      <c r="C413">
        <v>0</v>
      </c>
      <c r="D413">
        <v>0</v>
      </c>
      <c r="E413">
        <v>0</v>
      </c>
      <c r="F413">
        <v>0</v>
      </c>
      <c r="G413">
        <v>0</v>
      </c>
      <c r="H413">
        <v>0</v>
      </c>
      <c r="I413">
        <v>0</v>
      </c>
      <c r="J413">
        <v>1</v>
      </c>
      <c r="K413">
        <v>0</v>
      </c>
      <c r="L413">
        <v>0</v>
      </c>
      <c r="M413">
        <v>0</v>
      </c>
      <c r="N413" s="2">
        <f>SUM(Table2[[#This Row],[Abstract]:[Title]])</f>
        <v>1</v>
      </c>
      <c r="P413" t="s">
        <v>1938</v>
      </c>
      <c r="Q413">
        <f>Table2[[#This Row],[Abstract]]/Table2[[#This Row],[TOTAL]]</f>
        <v>0</v>
      </c>
      <c r="R413">
        <f>Table2[[#This Row],[Acknowledgments]]/Table2[[#This Row],[TOTAL]]</f>
        <v>0</v>
      </c>
      <c r="S413">
        <f>Table2[[#This Row],[Article]]/Table2[[#This Row],[TOTAL]]</f>
        <v>0</v>
      </c>
      <c r="T413">
        <f>Table2[[#This Row],[Case study]]/Table2[[#This Row],[TOTAL]]</f>
        <v>0</v>
      </c>
      <c r="U413">
        <f>Table2[[#This Row],[Conclusion]]/Table2[[#This Row],[TOTAL]]</f>
        <v>0</v>
      </c>
      <c r="V413">
        <f>Table2[[#This Row],[Discussion]]/Table2[[#This Row],[TOTAL]]</f>
        <v>0</v>
      </c>
      <c r="W413">
        <f>Table2[[#This Row],[Figure]]/Table2[[#This Row],[TOTAL]]</f>
        <v>0</v>
      </c>
      <c r="X413">
        <f>Table2[[#This Row],[Introduction]]/Table2[[#This Row],[TOTAL]]</f>
        <v>0</v>
      </c>
      <c r="Y413">
        <f>Table2[[#This Row],[Methods]]/Table2[[#This Row],[TOTAL]]</f>
        <v>1</v>
      </c>
      <c r="Z413">
        <f>Table2[[#This Row],[Results]]/Table2[[#This Row],[TOTAL]]</f>
        <v>0</v>
      </c>
      <c r="AA413">
        <f>Table2[[#This Row],[Supplementary material]]/Table2[[#This Row],[TOTAL]]</f>
        <v>0</v>
      </c>
      <c r="AB413">
        <f>Table2[[#This Row],[Title]]/Table2[[#This Row],[TOTAL]]</f>
        <v>0</v>
      </c>
      <c r="AC413" s="2">
        <f>SUM(Table24[[#This Row],[Abstract]:[Title]])</f>
        <v>1</v>
      </c>
    </row>
    <row r="414" spans="1:29" x14ac:dyDescent="0.2">
      <c r="A414" t="s">
        <v>4069</v>
      </c>
      <c r="B414">
        <v>0</v>
      </c>
      <c r="C414">
        <v>0</v>
      </c>
      <c r="D414">
        <v>1</v>
      </c>
      <c r="E414">
        <v>0</v>
      </c>
      <c r="F414">
        <v>0</v>
      </c>
      <c r="G414">
        <v>0</v>
      </c>
      <c r="H414">
        <v>0</v>
      </c>
      <c r="I414">
        <v>0</v>
      </c>
      <c r="J414">
        <v>0</v>
      </c>
      <c r="K414">
        <v>0</v>
      </c>
      <c r="L414">
        <v>0</v>
      </c>
      <c r="M414">
        <v>0</v>
      </c>
      <c r="N414" s="2">
        <f>SUM(Table2[[#This Row],[Abstract]:[Title]])</f>
        <v>1</v>
      </c>
      <c r="P414" t="s">
        <v>4069</v>
      </c>
      <c r="Q414">
        <f>Table2[[#This Row],[Abstract]]/Table2[[#This Row],[TOTAL]]</f>
        <v>0</v>
      </c>
      <c r="R414">
        <f>Table2[[#This Row],[Acknowledgments]]/Table2[[#This Row],[TOTAL]]</f>
        <v>0</v>
      </c>
      <c r="S414">
        <f>Table2[[#This Row],[Article]]/Table2[[#This Row],[TOTAL]]</f>
        <v>1</v>
      </c>
      <c r="T414">
        <f>Table2[[#This Row],[Case study]]/Table2[[#This Row],[TOTAL]]</f>
        <v>0</v>
      </c>
      <c r="U414">
        <f>Table2[[#This Row],[Conclusion]]/Table2[[#This Row],[TOTAL]]</f>
        <v>0</v>
      </c>
      <c r="V414">
        <f>Table2[[#This Row],[Discussion]]/Table2[[#This Row],[TOTAL]]</f>
        <v>0</v>
      </c>
      <c r="W414">
        <f>Table2[[#This Row],[Figure]]/Table2[[#This Row],[TOTAL]]</f>
        <v>0</v>
      </c>
      <c r="X414">
        <f>Table2[[#This Row],[Introduction]]/Table2[[#This Row],[TOTAL]]</f>
        <v>0</v>
      </c>
      <c r="Y414">
        <f>Table2[[#This Row],[Methods]]/Table2[[#This Row],[TOTAL]]</f>
        <v>0</v>
      </c>
      <c r="Z414">
        <f>Table2[[#This Row],[Results]]/Table2[[#This Row],[TOTAL]]</f>
        <v>0</v>
      </c>
      <c r="AA414">
        <f>Table2[[#This Row],[Supplementary material]]/Table2[[#This Row],[TOTAL]]</f>
        <v>0</v>
      </c>
      <c r="AB414">
        <f>Table2[[#This Row],[Title]]/Table2[[#This Row],[TOTAL]]</f>
        <v>0</v>
      </c>
      <c r="AC414" s="2">
        <f>SUM(Table24[[#This Row],[Abstract]:[Title]])</f>
        <v>1</v>
      </c>
    </row>
    <row r="415" spans="1:29" x14ac:dyDescent="0.2">
      <c r="A415" t="s">
        <v>5640</v>
      </c>
      <c r="B415">
        <v>0</v>
      </c>
      <c r="C415">
        <v>0</v>
      </c>
      <c r="D415">
        <v>1</v>
      </c>
      <c r="E415">
        <v>0</v>
      </c>
      <c r="F415">
        <v>0</v>
      </c>
      <c r="G415">
        <v>0</v>
      </c>
      <c r="H415">
        <v>1</v>
      </c>
      <c r="I415">
        <v>0</v>
      </c>
      <c r="J415">
        <v>0</v>
      </c>
      <c r="K415">
        <v>0</v>
      </c>
      <c r="L415">
        <v>0</v>
      </c>
      <c r="M415">
        <v>0</v>
      </c>
      <c r="N415" s="2">
        <f>SUM(Table2[[#This Row],[Abstract]:[Title]])</f>
        <v>2</v>
      </c>
      <c r="P415" t="s">
        <v>5640</v>
      </c>
      <c r="Q415">
        <f>Table2[[#This Row],[Abstract]]/Table2[[#This Row],[TOTAL]]</f>
        <v>0</v>
      </c>
      <c r="R415">
        <f>Table2[[#This Row],[Acknowledgments]]/Table2[[#This Row],[TOTAL]]</f>
        <v>0</v>
      </c>
      <c r="S415">
        <f>Table2[[#This Row],[Article]]/Table2[[#This Row],[TOTAL]]</f>
        <v>0.5</v>
      </c>
      <c r="T415">
        <f>Table2[[#This Row],[Case study]]/Table2[[#This Row],[TOTAL]]</f>
        <v>0</v>
      </c>
      <c r="U415">
        <f>Table2[[#This Row],[Conclusion]]/Table2[[#This Row],[TOTAL]]</f>
        <v>0</v>
      </c>
      <c r="V415">
        <f>Table2[[#This Row],[Discussion]]/Table2[[#This Row],[TOTAL]]</f>
        <v>0</v>
      </c>
      <c r="W415">
        <f>Table2[[#This Row],[Figure]]/Table2[[#This Row],[TOTAL]]</f>
        <v>0.5</v>
      </c>
      <c r="X415">
        <f>Table2[[#This Row],[Introduction]]/Table2[[#This Row],[TOTAL]]</f>
        <v>0</v>
      </c>
      <c r="Y415">
        <f>Table2[[#This Row],[Methods]]/Table2[[#This Row],[TOTAL]]</f>
        <v>0</v>
      </c>
      <c r="Z415">
        <f>Table2[[#This Row],[Results]]/Table2[[#This Row],[TOTAL]]</f>
        <v>0</v>
      </c>
      <c r="AA415">
        <f>Table2[[#This Row],[Supplementary material]]/Table2[[#This Row],[TOTAL]]</f>
        <v>0</v>
      </c>
      <c r="AB415">
        <f>Table2[[#This Row],[Title]]/Table2[[#This Row],[TOTAL]]</f>
        <v>0</v>
      </c>
      <c r="AC415" s="2">
        <f>SUM(Table24[[#This Row],[Abstract]:[Title]])</f>
        <v>1</v>
      </c>
    </row>
    <row r="416" spans="1:29" x14ac:dyDescent="0.2">
      <c r="A416" t="s">
        <v>2907</v>
      </c>
      <c r="B416">
        <v>0</v>
      </c>
      <c r="C416">
        <v>0</v>
      </c>
      <c r="D416">
        <v>0</v>
      </c>
      <c r="E416">
        <v>0</v>
      </c>
      <c r="F416">
        <v>0</v>
      </c>
      <c r="G416">
        <v>0</v>
      </c>
      <c r="H416">
        <v>0</v>
      </c>
      <c r="I416">
        <v>0</v>
      </c>
      <c r="J416">
        <v>0</v>
      </c>
      <c r="K416">
        <v>1</v>
      </c>
      <c r="L416">
        <v>0</v>
      </c>
      <c r="M416">
        <v>0</v>
      </c>
      <c r="N416" s="2">
        <f>SUM(Table2[[#This Row],[Abstract]:[Title]])</f>
        <v>1</v>
      </c>
      <c r="P416" t="s">
        <v>2907</v>
      </c>
      <c r="Q416">
        <f>Table2[[#This Row],[Abstract]]/Table2[[#This Row],[TOTAL]]</f>
        <v>0</v>
      </c>
      <c r="R416">
        <f>Table2[[#This Row],[Acknowledgments]]/Table2[[#This Row],[TOTAL]]</f>
        <v>0</v>
      </c>
      <c r="S416">
        <f>Table2[[#This Row],[Article]]/Table2[[#This Row],[TOTAL]]</f>
        <v>0</v>
      </c>
      <c r="T416">
        <f>Table2[[#This Row],[Case study]]/Table2[[#This Row],[TOTAL]]</f>
        <v>0</v>
      </c>
      <c r="U416">
        <f>Table2[[#This Row],[Conclusion]]/Table2[[#This Row],[TOTAL]]</f>
        <v>0</v>
      </c>
      <c r="V416">
        <f>Table2[[#This Row],[Discussion]]/Table2[[#This Row],[TOTAL]]</f>
        <v>0</v>
      </c>
      <c r="W416">
        <f>Table2[[#This Row],[Figure]]/Table2[[#This Row],[TOTAL]]</f>
        <v>0</v>
      </c>
      <c r="X416">
        <f>Table2[[#This Row],[Introduction]]/Table2[[#This Row],[TOTAL]]</f>
        <v>0</v>
      </c>
      <c r="Y416">
        <f>Table2[[#This Row],[Methods]]/Table2[[#This Row],[TOTAL]]</f>
        <v>0</v>
      </c>
      <c r="Z416">
        <f>Table2[[#This Row],[Results]]/Table2[[#This Row],[TOTAL]]</f>
        <v>1</v>
      </c>
      <c r="AA416">
        <f>Table2[[#This Row],[Supplementary material]]/Table2[[#This Row],[TOTAL]]</f>
        <v>0</v>
      </c>
      <c r="AB416">
        <f>Table2[[#This Row],[Title]]/Table2[[#This Row],[TOTAL]]</f>
        <v>0</v>
      </c>
      <c r="AC416" s="2">
        <f>SUM(Table24[[#This Row],[Abstract]:[Title]])</f>
        <v>1</v>
      </c>
    </row>
    <row r="417" spans="1:29" x14ac:dyDescent="0.2">
      <c r="A417" t="s">
        <v>2305</v>
      </c>
      <c r="B417">
        <v>0</v>
      </c>
      <c r="C417">
        <v>0</v>
      </c>
      <c r="D417">
        <v>2</v>
      </c>
      <c r="E417">
        <v>0</v>
      </c>
      <c r="F417">
        <v>0</v>
      </c>
      <c r="G417">
        <v>0</v>
      </c>
      <c r="H417">
        <v>0</v>
      </c>
      <c r="I417">
        <v>0</v>
      </c>
      <c r="J417">
        <v>0</v>
      </c>
      <c r="K417">
        <v>0</v>
      </c>
      <c r="L417">
        <v>0</v>
      </c>
      <c r="M417">
        <v>0</v>
      </c>
      <c r="N417" s="2">
        <f>SUM(Table2[[#This Row],[Abstract]:[Title]])</f>
        <v>2</v>
      </c>
      <c r="P417" t="s">
        <v>2305</v>
      </c>
      <c r="Q417">
        <f>Table2[[#This Row],[Abstract]]/Table2[[#This Row],[TOTAL]]</f>
        <v>0</v>
      </c>
      <c r="R417">
        <f>Table2[[#This Row],[Acknowledgments]]/Table2[[#This Row],[TOTAL]]</f>
        <v>0</v>
      </c>
      <c r="S417">
        <f>Table2[[#This Row],[Article]]/Table2[[#This Row],[TOTAL]]</f>
        <v>1</v>
      </c>
      <c r="T417">
        <f>Table2[[#This Row],[Case study]]/Table2[[#This Row],[TOTAL]]</f>
        <v>0</v>
      </c>
      <c r="U417">
        <f>Table2[[#This Row],[Conclusion]]/Table2[[#This Row],[TOTAL]]</f>
        <v>0</v>
      </c>
      <c r="V417">
        <f>Table2[[#This Row],[Discussion]]/Table2[[#This Row],[TOTAL]]</f>
        <v>0</v>
      </c>
      <c r="W417">
        <f>Table2[[#This Row],[Figure]]/Table2[[#This Row],[TOTAL]]</f>
        <v>0</v>
      </c>
      <c r="X417">
        <f>Table2[[#This Row],[Introduction]]/Table2[[#This Row],[TOTAL]]</f>
        <v>0</v>
      </c>
      <c r="Y417">
        <f>Table2[[#This Row],[Methods]]/Table2[[#This Row],[TOTAL]]</f>
        <v>0</v>
      </c>
      <c r="Z417">
        <f>Table2[[#This Row],[Results]]/Table2[[#This Row],[TOTAL]]</f>
        <v>0</v>
      </c>
      <c r="AA417">
        <f>Table2[[#This Row],[Supplementary material]]/Table2[[#This Row],[TOTAL]]</f>
        <v>0</v>
      </c>
      <c r="AB417">
        <f>Table2[[#This Row],[Title]]/Table2[[#This Row],[TOTAL]]</f>
        <v>0</v>
      </c>
      <c r="AC417" s="2">
        <f>SUM(Table24[[#This Row],[Abstract]:[Title]])</f>
        <v>1</v>
      </c>
    </row>
    <row r="418" spans="1:29" x14ac:dyDescent="0.2">
      <c r="A418" t="s">
        <v>1530</v>
      </c>
      <c r="B418">
        <v>0</v>
      </c>
      <c r="C418">
        <v>0</v>
      </c>
      <c r="D418">
        <v>0</v>
      </c>
      <c r="E418">
        <v>0</v>
      </c>
      <c r="F418">
        <v>0</v>
      </c>
      <c r="G418">
        <v>0</v>
      </c>
      <c r="H418">
        <v>0</v>
      </c>
      <c r="I418">
        <v>0</v>
      </c>
      <c r="J418">
        <v>1</v>
      </c>
      <c r="K418">
        <v>0</v>
      </c>
      <c r="L418">
        <v>0</v>
      </c>
      <c r="M418">
        <v>0</v>
      </c>
      <c r="N418" s="2">
        <f>SUM(Table2[[#This Row],[Abstract]:[Title]])</f>
        <v>1</v>
      </c>
      <c r="P418" t="s">
        <v>1530</v>
      </c>
      <c r="Q418">
        <f>Table2[[#This Row],[Abstract]]/Table2[[#This Row],[TOTAL]]</f>
        <v>0</v>
      </c>
      <c r="R418">
        <f>Table2[[#This Row],[Acknowledgments]]/Table2[[#This Row],[TOTAL]]</f>
        <v>0</v>
      </c>
      <c r="S418">
        <f>Table2[[#This Row],[Article]]/Table2[[#This Row],[TOTAL]]</f>
        <v>0</v>
      </c>
      <c r="T418">
        <f>Table2[[#This Row],[Case study]]/Table2[[#This Row],[TOTAL]]</f>
        <v>0</v>
      </c>
      <c r="U418">
        <f>Table2[[#This Row],[Conclusion]]/Table2[[#This Row],[TOTAL]]</f>
        <v>0</v>
      </c>
      <c r="V418">
        <f>Table2[[#This Row],[Discussion]]/Table2[[#This Row],[TOTAL]]</f>
        <v>0</v>
      </c>
      <c r="W418">
        <f>Table2[[#This Row],[Figure]]/Table2[[#This Row],[TOTAL]]</f>
        <v>0</v>
      </c>
      <c r="X418">
        <f>Table2[[#This Row],[Introduction]]/Table2[[#This Row],[TOTAL]]</f>
        <v>0</v>
      </c>
      <c r="Y418">
        <f>Table2[[#This Row],[Methods]]/Table2[[#This Row],[TOTAL]]</f>
        <v>1</v>
      </c>
      <c r="Z418">
        <f>Table2[[#This Row],[Results]]/Table2[[#This Row],[TOTAL]]</f>
        <v>0</v>
      </c>
      <c r="AA418">
        <f>Table2[[#This Row],[Supplementary material]]/Table2[[#This Row],[TOTAL]]</f>
        <v>0</v>
      </c>
      <c r="AB418">
        <f>Table2[[#This Row],[Title]]/Table2[[#This Row],[TOTAL]]</f>
        <v>0</v>
      </c>
      <c r="AC418" s="2">
        <f>SUM(Table24[[#This Row],[Abstract]:[Title]])</f>
        <v>1</v>
      </c>
    </row>
    <row r="419" spans="1:29" x14ac:dyDescent="0.2">
      <c r="A419" t="s">
        <v>9064</v>
      </c>
      <c r="B419">
        <v>0</v>
      </c>
      <c r="C419">
        <v>0</v>
      </c>
      <c r="D419">
        <v>0</v>
      </c>
      <c r="E419">
        <v>0</v>
      </c>
      <c r="F419">
        <v>0</v>
      </c>
      <c r="G419">
        <v>0</v>
      </c>
      <c r="H419">
        <v>0</v>
      </c>
      <c r="I419">
        <v>0</v>
      </c>
      <c r="J419">
        <v>1</v>
      </c>
      <c r="K419">
        <v>0</v>
      </c>
      <c r="L419">
        <v>0</v>
      </c>
      <c r="M419">
        <v>0</v>
      </c>
      <c r="N419" s="2">
        <f>SUM(Table2[[#This Row],[Abstract]:[Title]])</f>
        <v>1</v>
      </c>
      <c r="P419" t="s">
        <v>9064</v>
      </c>
      <c r="Q419">
        <f>Table2[[#This Row],[Abstract]]/Table2[[#This Row],[TOTAL]]</f>
        <v>0</v>
      </c>
      <c r="R419">
        <f>Table2[[#This Row],[Acknowledgments]]/Table2[[#This Row],[TOTAL]]</f>
        <v>0</v>
      </c>
      <c r="S419">
        <f>Table2[[#This Row],[Article]]/Table2[[#This Row],[TOTAL]]</f>
        <v>0</v>
      </c>
      <c r="T419">
        <f>Table2[[#This Row],[Case study]]/Table2[[#This Row],[TOTAL]]</f>
        <v>0</v>
      </c>
      <c r="U419">
        <f>Table2[[#This Row],[Conclusion]]/Table2[[#This Row],[TOTAL]]</f>
        <v>0</v>
      </c>
      <c r="V419">
        <f>Table2[[#This Row],[Discussion]]/Table2[[#This Row],[TOTAL]]</f>
        <v>0</v>
      </c>
      <c r="W419">
        <f>Table2[[#This Row],[Figure]]/Table2[[#This Row],[TOTAL]]</f>
        <v>0</v>
      </c>
      <c r="X419">
        <f>Table2[[#This Row],[Introduction]]/Table2[[#This Row],[TOTAL]]</f>
        <v>0</v>
      </c>
      <c r="Y419">
        <f>Table2[[#This Row],[Methods]]/Table2[[#This Row],[TOTAL]]</f>
        <v>1</v>
      </c>
      <c r="Z419">
        <f>Table2[[#This Row],[Results]]/Table2[[#This Row],[TOTAL]]</f>
        <v>0</v>
      </c>
      <c r="AA419">
        <f>Table2[[#This Row],[Supplementary material]]/Table2[[#This Row],[TOTAL]]</f>
        <v>0</v>
      </c>
      <c r="AB419">
        <f>Table2[[#This Row],[Title]]/Table2[[#This Row],[TOTAL]]</f>
        <v>0</v>
      </c>
      <c r="AC419" s="2">
        <f>SUM(Table24[[#This Row],[Abstract]:[Title]])</f>
        <v>1</v>
      </c>
    </row>
    <row r="420" spans="1:29" x14ac:dyDescent="0.2">
      <c r="A420" t="s">
        <v>3905</v>
      </c>
      <c r="B420">
        <v>0</v>
      </c>
      <c r="C420">
        <v>0</v>
      </c>
      <c r="D420">
        <v>0</v>
      </c>
      <c r="E420">
        <v>1</v>
      </c>
      <c r="F420">
        <v>0</v>
      </c>
      <c r="G420">
        <v>0</v>
      </c>
      <c r="H420">
        <v>0</v>
      </c>
      <c r="I420">
        <v>0</v>
      </c>
      <c r="J420">
        <v>0</v>
      </c>
      <c r="K420">
        <v>0</v>
      </c>
      <c r="L420">
        <v>0</v>
      </c>
      <c r="M420">
        <v>0</v>
      </c>
      <c r="N420" s="2">
        <f>SUM(Table2[[#This Row],[Abstract]:[Title]])</f>
        <v>1</v>
      </c>
      <c r="P420" t="s">
        <v>3905</v>
      </c>
      <c r="Q420">
        <f>Table2[[#This Row],[Abstract]]/Table2[[#This Row],[TOTAL]]</f>
        <v>0</v>
      </c>
      <c r="R420">
        <f>Table2[[#This Row],[Acknowledgments]]/Table2[[#This Row],[TOTAL]]</f>
        <v>0</v>
      </c>
      <c r="S420">
        <f>Table2[[#This Row],[Article]]/Table2[[#This Row],[TOTAL]]</f>
        <v>0</v>
      </c>
      <c r="T420">
        <f>Table2[[#This Row],[Case study]]/Table2[[#This Row],[TOTAL]]</f>
        <v>1</v>
      </c>
      <c r="U420">
        <f>Table2[[#This Row],[Conclusion]]/Table2[[#This Row],[TOTAL]]</f>
        <v>0</v>
      </c>
      <c r="V420">
        <f>Table2[[#This Row],[Discussion]]/Table2[[#This Row],[TOTAL]]</f>
        <v>0</v>
      </c>
      <c r="W420">
        <f>Table2[[#This Row],[Figure]]/Table2[[#This Row],[TOTAL]]</f>
        <v>0</v>
      </c>
      <c r="X420">
        <f>Table2[[#This Row],[Introduction]]/Table2[[#This Row],[TOTAL]]</f>
        <v>0</v>
      </c>
      <c r="Y420">
        <f>Table2[[#This Row],[Methods]]/Table2[[#This Row],[TOTAL]]</f>
        <v>0</v>
      </c>
      <c r="Z420">
        <f>Table2[[#This Row],[Results]]/Table2[[#This Row],[TOTAL]]</f>
        <v>0</v>
      </c>
      <c r="AA420">
        <f>Table2[[#This Row],[Supplementary material]]/Table2[[#This Row],[TOTAL]]</f>
        <v>0</v>
      </c>
      <c r="AB420">
        <f>Table2[[#This Row],[Title]]/Table2[[#This Row],[TOTAL]]</f>
        <v>0</v>
      </c>
      <c r="AC420" s="2">
        <f>SUM(Table24[[#This Row],[Abstract]:[Title]])</f>
        <v>1</v>
      </c>
    </row>
    <row r="421" spans="1:29" x14ac:dyDescent="0.2">
      <c r="A421" t="s">
        <v>1302</v>
      </c>
      <c r="B421">
        <v>0</v>
      </c>
      <c r="C421">
        <v>0</v>
      </c>
      <c r="D421">
        <v>0</v>
      </c>
      <c r="E421">
        <v>0</v>
      </c>
      <c r="F421">
        <v>0</v>
      </c>
      <c r="G421">
        <v>0</v>
      </c>
      <c r="H421">
        <v>0</v>
      </c>
      <c r="I421">
        <v>0</v>
      </c>
      <c r="J421">
        <v>1</v>
      </c>
      <c r="K421">
        <v>1</v>
      </c>
      <c r="L421">
        <v>0</v>
      </c>
      <c r="M421">
        <v>0</v>
      </c>
      <c r="N421" s="2">
        <f>SUM(Table2[[#This Row],[Abstract]:[Title]])</f>
        <v>2</v>
      </c>
      <c r="P421" t="s">
        <v>1302</v>
      </c>
      <c r="Q421">
        <f>Table2[[#This Row],[Abstract]]/Table2[[#This Row],[TOTAL]]</f>
        <v>0</v>
      </c>
      <c r="R421">
        <f>Table2[[#This Row],[Acknowledgments]]/Table2[[#This Row],[TOTAL]]</f>
        <v>0</v>
      </c>
      <c r="S421">
        <f>Table2[[#This Row],[Article]]/Table2[[#This Row],[TOTAL]]</f>
        <v>0</v>
      </c>
      <c r="T421">
        <f>Table2[[#This Row],[Case study]]/Table2[[#This Row],[TOTAL]]</f>
        <v>0</v>
      </c>
      <c r="U421">
        <f>Table2[[#This Row],[Conclusion]]/Table2[[#This Row],[TOTAL]]</f>
        <v>0</v>
      </c>
      <c r="V421">
        <f>Table2[[#This Row],[Discussion]]/Table2[[#This Row],[TOTAL]]</f>
        <v>0</v>
      </c>
      <c r="W421">
        <f>Table2[[#This Row],[Figure]]/Table2[[#This Row],[TOTAL]]</f>
        <v>0</v>
      </c>
      <c r="X421">
        <f>Table2[[#This Row],[Introduction]]/Table2[[#This Row],[TOTAL]]</f>
        <v>0</v>
      </c>
      <c r="Y421">
        <f>Table2[[#This Row],[Methods]]/Table2[[#This Row],[TOTAL]]</f>
        <v>0.5</v>
      </c>
      <c r="Z421">
        <f>Table2[[#This Row],[Results]]/Table2[[#This Row],[TOTAL]]</f>
        <v>0.5</v>
      </c>
      <c r="AA421">
        <f>Table2[[#This Row],[Supplementary material]]/Table2[[#This Row],[TOTAL]]</f>
        <v>0</v>
      </c>
      <c r="AB421">
        <f>Table2[[#This Row],[Title]]/Table2[[#This Row],[TOTAL]]</f>
        <v>0</v>
      </c>
      <c r="AC421" s="2">
        <f>SUM(Table24[[#This Row],[Abstract]:[Title]])</f>
        <v>1</v>
      </c>
    </row>
    <row r="422" spans="1:29" x14ac:dyDescent="0.2">
      <c r="A422" t="s">
        <v>3255</v>
      </c>
      <c r="B422">
        <v>0</v>
      </c>
      <c r="C422">
        <v>0</v>
      </c>
      <c r="D422">
        <v>0</v>
      </c>
      <c r="E422">
        <v>0</v>
      </c>
      <c r="F422">
        <v>0</v>
      </c>
      <c r="G422">
        <v>0</v>
      </c>
      <c r="H422">
        <v>0</v>
      </c>
      <c r="I422">
        <v>0</v>
      </c>
      <c r="J422">
        <v>1</v>
      </c>
      <c r="K422">
        <v>0</v>
      </c>
      <c r="L422">
        <v>0</v>
      </c>
      <c r="M422">
        <v>0</v>
      </c>
      <c r="N422" s="2">
        <f>SUM(Table2[[#This Row],[Abstract]:[Title]])</f>
        <v>1</v>
      </c>
      <c r="P422" t="s">
        <v>3255</v>
      </c>
      <c r="Q422">
        <f>Table2[[#This Row],[Abstract]]/Table2[[#This Row],[TOTAL]]</f>
        <v>0</v>
      </c>
      <c r="R422">
        <f>Table2[[#This Row],[Acknowledgments]]/Table2[[#This Row],[TOTAL]]</f>
        <v>0</v>
      </c>
      <c r="S422">
        <f>Table2[[#This Row],[Article]]/Table2[[#This Row],[TOTAL]]</f>
        <v>0</v>
      </c>
      <c r="T422">
        <f>Table2[[#This Row],[Case study]]/Table2[[#This Row],[TOTAL]]</f>
        <v>0</v>
      </c>
      <c r="U422">
        <f>Table2[[#This Row],[Conclusion]]/Table2[[#This Row],[TOTAL]]</f>
        <v>0</v>
      </c>
      <c r="V422">
        <f>Table2[[#This Row],[Discussion]]/Table2[[#This Row],[TOTAL]]</f>
        <v>0</v>
      </c>
      <c r="W422">
        <f>Table2[[#This Row],[Figure]]/Table2[[#This Row],[TOTAL]]</f>
        <v>0</v>
      </c>
      <c r="X422">
        <f>Table2[[#This Row],[Introduction]]/Table2[[#This Row],[TOTAL]]</f>
        <v>0</v>
      </c>
      <c r="Y422">
        <f>Table2[[#This Row],[Methods]]/Table2[[#This Row],[TOTAL]]</f>
        <v>1</v>
      </c>
      <c r="Z422">
        <f>Table2[[#This Row],[Results]]/Table2[[#This Row],[TOTAL]]</f>
        <v>0</v>
      </c>
      <c r="AA422">
        <f>Table2[[#This Row],[Supplementary material]]/Table2[[#This Row],[TOTAL]]</f>
        <v>0</v>
      </c>
      <c r="AB422">
        <f>Table2[[#This Row],[Title]]/Table2[[#This Row],[TOTAL]]</f>
        <v>0</v>
      </c>
      <c r="AC422" s="2">
        <f>SUM(Table24[[#This Row],[Abstract]:[Title]])</f>
        <v>1</v>
      </c>
    </row>
    <row r="423" spans="1:29" x14ac:dyDescent="0.2">
      <c r="A423" t="s">
        <v>3049</v>
      </c>
      <c r="B423">
        <v>0</v>
      </c>
      <c r="C423">
        <v>0</v>
      </c>
      <c r="D423">
        <v>0</v>
      </c>
      <c r="E423">
        <v>0</v>
      </c>
      <c r="F423">
        <v>0</v>
      </c>
      <c r="G423">
        <v>0</v>
      </c>
      <c r="H423">
        <v>0</v>
      </c>
      <c r="I423">
        <v>0</v>
      </c>
      <c r="J423">
        <v>2</v>
      </c>
      <c r="K423">
        <v>0</v>
      </c>
      <c r="L423">
        <v>0</v>
      </c>
      <c r="M423">
        <v>0</v>
      </c>
      <c r="N423" s="2">
        <f>SUM(Table2[[#This Row],[Abstract]:[Title]])</f>
        <v>2</v>
      </c>
      <c r="P423" t="s">
        <v>3049</v>
      </c>
      <c r="Q423">
        <f>Table2[[#This Row],[Abstract]]/Table2[[#This Row],[TOTAL]]</f>
        <v>0</v>
      </c>
      <c r="R423">
        <f>Table2[[#This Row],[Acknowledgments]]/Table2[[#This Row],[TOTAL]]</f>
        <v>0</v>
      </c>
      <c r="S423">
        <f>Table2[[#This Row],[Article]]/Table2[[#This Row],[TOTAL]]</f>
        <v>0</v>
      </c>
      <c r="T423">
        <f>Table2[[#This Row],[Case study]]/Table2[[#This Row],[TOTAL]]</f>
        <v>0</v>
      </c>
      <c r="U423">
        <f>Table2[[#This Row],[Conclusion]]/Table2[[#This Row],[TOTAL]]</f>
        <v>0</v>
      </c>
      <c r="V423">
        <f>Table2[[#This Row],[Discussion]]/Table2[[#This Row],[TOTAL]]</f>
        <v>0</v>
      </c>
      <c r="W423">
        <f>Table2[[#This Row],[Figure]]/Table2[[#This Row],[TOTAL]]</f>
        <v>0</v>
      </c>
      <c r="X423">
        <f>Table2[[#This Row],[Introduction]]/Table2[[#This Row],[TOTAL]]</f>
        <v>0</v>
      </c>
      <c r="Y423">
        <f>Table2[[#This Row],[Methods]]/Table2[[#This Row],[TOTAL]]</f>
        <v>1</v>
      </c>
      <c r="Z423">
        <f>Table2[[#This Row],[Results]]/Table2[[#This Row],[TOTAL]]</f>
        <v>0</v>
      </c>
      <c r="AA423">
        <f>Table2[[#This Row],[Supplementary material]]/Table2[[#This Row],[TOTAL]]</f>
        <v>0</v>
      </c>
      <c r="AB423">
        <f>Table2[[#This Row],[Title]]/Table2[[#This Row],[TOTAL]]</f>
        <v>0</v>
      </c>
      <c r="AC423" s="2">
        <f>SUM(Table24[[#This Row],[Abstract]:[Title]])</f>
        <v>1</v>
      </c>
    </row>
    <row r="424" spans="1:29" x14ac:dyDescent="0.2">
      <c r="A424" t="s">
        <v>2028</v>
      </c>
      <c r="B424">
        <v>0</v>
      </c>
      <c r="C424">
        <v>0</v>
      </c>
      <c r="D424">
        <v>0</v>
      </c>
      <c r="E424">
        <v>0</v>
      </c>
      <c r="F424">
        <v>0</v>
      </c>
      <c r="G424">
        <v>0</v>
      </c>
      <c r="H424">
        <v>0</v>
      </c>
      <c r="I424">
        <v>0</v>
      </c>
      <c r="J424">
        <v>1</v>
      </c>
      <c r="K424">
        <v>0</v>
      </c>
      <c r="L424">
        <v>0</v>
      </c>
      <c r="M424">
        <v>0</v>
      </c>
      <c r="N424" s="2">
        <f>SUM(Table2[[#This Row],[Abstract]:[Title]])</f>
        <v>1</v>
      </c>
      <c r="P424" t="s">
        <v>2028</v>
      </c>
      <c r="Q424">
        <f>Table2[[#This Row],[Abstract]]/Table2[[#This Row],[TOTAL]]</f>
        <v>0</v>
      </c>
      <c r="R424">
        <f>Table2[[#This Row],[Acknowledgments]]/Table2[[#This Row],[TOTAL]]</f>
        <v>0</v>
      </c>
      <c r="S424">
        <f>Table2[[#This Row],[Article]]/Table2[[#This Row],[TOTAL]]</f>
        <v>0</v>
      </c>
      <c r="T424">
        <f>Table2[[#This Row],[Case study]]/Table2[[#This Row],[TOTAL]]</f>
        <v>0</v>
      </c>
      <c r="U424">
        <f>Table2[[#This Row],[Conclusion]]/Table2[[#This Row],[TOTAL]]</f>
        <v>0</v>
      </c>
      <c r="V424">
        <f>Table2[[#This Row],[Discussion]]/Table2[[#This Row],[TOTAL]]</f>
        <v>0</v>
      </c>
      <c r="W424">
        <f>Table2[[#This Row],[Figure]]/Table2[[#This Row],[TOTAL]]</f>
        <v>0</v>
      </c>
      <c r="X424">
        <f>Table2[[#This Row],[Introduction]]/Table2[[#This Row],[TOTAL]]</f>
        <v>0</v>
      </c>
      <c r="Y424">
        <f>Table2[[#This Row],[Methods]]/Table2[[#This Row],[TOTAL]]</f>
        <v>1</v>
      </c>
      <c r="Z424">
        <f>Table2[[#This Row],[Results]]/Table2[[#This Row],[TOTAL]]</f>
        <v>0</v>
      </c>
      <c r="AA424">
        <f>Table2[[#This Row],[Supplementary material]]/Table2[[#This Row],[TOTAL]]</f>
        <v>0</v>
      </c>
      <c r="AB424">
        <f>Table2[[#This Row],[Title]]/Table2[[#This Row],[TOTAL]]</f>
        <v>0</v>
      </c>
      <c r="AC424" s="2">
        <f>SUM(Table24[[#This Row],[Abstract]:[Title]])</f>
        <v>1</v>
      </c>
    </row>
    <row r="425" spans="1:29" x14ac:dyDescent="0.2">
      <c r="A425" t="s">
        <v>1518</v>
      </c>
      <c r="B425">
        <v>0</v>
      </c>
      <c r="C425">
        <v>0</v>
      </c>
      <c r="D425">
        <v>0</v>
      </c>
      <c r="E425">
        <v>0</v>
      </c>
      <c r="F425">
        <v>0</v>
      </c>
      <c r="G425">
        <v>0</v>
      </c>
      <c r="H425">
        <v>0</v>
      </c>
      <c r="I425">
        <v>0</v>
      </c>
      <c r="J425">
        <v>1</v>
      </c>
      <c r="K425">
        <v>0</v>
      </c>
      <c r="L425">
        <v>0</v>
      </c>
      <c r="M425">
        <v>0</v>
      </c>
      <c r="N425" s="2">
        <f>SUM(Table2[[#This Row],[Abstract]:[Title]])</f>
        <v>1</v>
      </c>
      <c r="P425" t="s">
        <v>1518</v>
      </c>
      <c r="Q425">
        <f>Table2[[#This Row],[Abstract]]/Table2[[#This Row],[TOTAL]]</f>
        <v>0</v>
      </c>
      <c r="R425">
        <f>Table2[[#This Row],[Acknowledgments]]/Table2[[#This Row],[TOTAL]]</f>
        <v>0</v>
      </c>
      <c r="S425">
        <f>Table2[[#This Row],[Article]]/Table2[[#This Row],[TOTAL]]</f>
        <v>0</v>
      </c>
      <c r="T425">
        <f>Table2[[#This Row],[Case study]]/Table2[[#This Row],[TOTAL]]</f>
        <v>0</v>
      </c>
      <c r="U425">
        <f>Table2[[#This Row],[Conclusion]]/Table2[[#This Row],[TOTAL]]</f>
        <v>0</v>
      </c>
      <c r="V425">
        <f>Table2[[#This Row],[Discussion]]/Table2[[#This Row],[TOTAL]]</f>
        <v>0</v>
      </c>
      <c r="W425">
        <f>Table2[[#This Row],[Figure]]/Table2[[#This Row],[TOTAL]]</f>
        <v>0</v>
      </c>
      <c r="X425">
        <f>Table2[[#This Row],[Introduction]]/Table2[[#This Row],[TOTAL]]</f>
        <v>0</v>
      </c>
      <c r="Y425">
        <f>Table2[[#This Row],[Methods]]/Table2[[#This Row],[TOTAL]]</f>
        <v>1</v>
      </c>
      <c r="Z425">
        <f>Table2[[#This Row],[Results]]/Table2[[#This Row],[TOTAL]]</f>
        <v>0</v>
      </c>
      <c r="AA425">
        <f>Table2[[#This Row],[Supplementary material]]/Table2[[#This Row],[TOTAL]]</f>
        <v>0</v>
      </c>
      <c r="AB425">
        <f>Table2[[#This Row],[Title]]/Table2[[#This Row],[TOTAL]]</f>
        <v>0</v>
      </c>
      <c r="AC425" s="2">
        <f>SUM(Table24[[#This Row],[Abstract]:[Title]])</f>
        <v>1</v>
      </c>
    </row>
    <row r="426" spans="1:29" x14ac:dyDescent="0.2">
      <c r="A426" t="s">
        <v>2210</v>
      </c>
      <c r="B426">
        <v>0</v>
      </c>
      <c r="C426">
        <v>0</v>
      </c>
      <c r="D426">
        <v>0</v>
      </c>
      <c r="E426">
        <v>0</v>
      </c>
      <c r="F426">
        <v>0</v>
      </c>
      <c r="G426">
        <v>0</v>
      </c>
      <c r="H426">
        <v>0</v>
      </c>
      <c r="I426">
        <v>0</v>
      </c>
      <c r="J426">
        <v>1</v>
      </c>
      <c r="K426">
        <v>0</v>
      </c>
      <c r="L426">
        <v>0</v>
      </c>
      <c r="M426">
        <v>0</v>
      </c>
      <c r="N426" s="2">
        <f>SUM(Table2[[#This Row],[Abstract]:[Title]])</f>
        <v>1</v>
      </c>
      <c r="P426" t="s">
        <v>2210</v>
      </c>
      <c r="Q426">
        <f>Table2[[#This Row],[Abstract]]/Table2[[#This Row],[TOTAL]]</f>
        <v>0</v>
      </c>
      <c r="R426">
        <f>Table2[[#This Row],[Acknowledgments]]/Table2[[#This Row],[TOTAL]]</f>
        <v>0</v>
      </c>
      <c r="S426">
        <f>Table2[[#This Row],[Article]]/Table2[[#This Row],[TOTAL]]</f>
        <v>0</v>
      </c>
      <c r="T426">
        <f>Table2[[#This Row],[Case study]]/Table2[[#This Row],[TOTAL]]</f>
        <v>0</v>
      </c>
      <c r="U426">
        <f>Table2[[#This Row],[Conclusion]]/Table2[[#This Row],[TOTAL]]</f>
        <v>0</v>
      </c>
      <c r="V426">
        <f>Table2[[#This Row],[Discussion]]/Table2[[#This Row],[TOTAL]]</f>
        <v>0</v>
      </c>
      <c r="W426">
        <f>Table2[[#This Row],[Figure]]/Table2[[#This Row],[TOTAL]]</f>
        <v>0</v>
      </c>
      <c r="X426">
        <f>Table2[[#This Row],[Introduction]]/Table2[[#This Row],[TOTAL]]</f>
        <v>0</v>
      </c>
      <c r="Y426">
        <f>Table2[[#This Row],[Methods]]/Table2[[#This Row],[TOTAL]]</f>
        <v>1</v>
      </c>
      <c r="Z426">
        <f>Table2[[#This Row],[Results]]/Table2[[#This Row],[TOTAL]]</f>
        <v>0</v>
      </c>
      <c r="AA426">
        <f>Table2[[#This Row],[Supplementary material]]/Table2[[#This Row],[TOTAL]]</f>
        <v>0</v>
      </c>
      <c r="AB426">
        <f>Table2[[#This Row],[Title]]/Table2[[#This Row],[TOTAL]]</f>
        <v>0</v>
      </c>
      <c r="AC426" s="2">
        <f>SUM(Table24[[#This Row],[Abstract]:[Title]])</f>
        <v>1</v>
      </c>
    </row>
    <row r="427" spans="1:29" x14ac:dyDescent="0.2">
      <c r="A427" t="s">
        <v>870</v>
      </c>
      <c r="B427">
        <v>0</v>
      </c>
      <c r="C427">
        <v>0</v>
      </c>
      <c r="D427">
        <v>0</v>
      </c>
      <c r="E427">
        <v>0</v>
      </c>
      <c r="F427">
        <v>0</v>
      </c>
      <c r="G427">
        <v>0</v>
      </c>
      <c r="H427">
        <v>0</v>
      </c>
      <c r="I427">
        <v>0</v>
      </c>
      <c r="J427">
        <v>0</v>
      </c>
      <c r="K427">
        <v>2</v>
      </c>
      <c r="L427">
        <v>0</v>
      </c>
      <c r="M427">
        <v>0</v>
      </c>
      <c r="N427" s="2">
        <f>SUM(Table2[[#This Row],[Abstract]:[Title]])</f>
        <v>2</v>
      </c>
      <c r="P427" t="s">
        <v>870</v>
      </c>
      <c r="Q427">
        <f>Table2[[#This Row],[Abstract]]/Table2[[#This Row],[TOTAL]]</f>
        <v>0</v>
      </c>
      <c r="R427">
        <f>Table2[[#This Row],[Acknowledgments]]/Table2[[#This Row],[TOTAL]]</f>
        <v>0</v>
      </c>
      <c r="S427">
        <f>Table2[[#This Row],[Article]]/Table2[[#This Row],[TOTAL]]</f>
        <v>0</v>
      </c>
      <c r="T427">
        <f>Table2[[#This Row],[Case study]]/Table2[[#This Row],[TOTAL]]</f>
        <v>0</v>
      </c>
      <c r="U427">
        <f>Table2[[#This Row],[Conclusion]]/Table2[[#This Row],[TOTAL]]</f>
        <v>0</v>
      </c>
      <c r="V427">
        <f>Table2[[#This Row],[Discussion]]/Table2[[#This Row],[TOTAL]]</f>
        <v>0</v>
      </c>
      <c r="W427">
        <f>Table2[[#This Row],[Figure]]/Table2[[#This Row],[TOTAL]]</f>
        <v>0</v>
      </c>
      <c r="X427">
        <f>Table2[[#This Row],[Introduction]]/Table2[[#This Row],[TOTAL]]</f>
        <v>0</v>
      </c>
      <c r="Y427">
        <f>Table2[[#This Row],[Methods]]/Table2[[#This Row],[TOTAL]]</f>
        <v>0</v>
      </c>
      <c r="Z427">
        <f>Table2[[#This Row],[Results]]/Table2[[#This Row],[TOTAL]]</f>
        <v>1</v>
      </c>
      <c r="AA427">
        <f>Table2[[#This Row],[Supplementary material]]/Table2[[#This Row],[TOTAL]]</f>
        <v>0</v>
      </c>
      <c r="AB427">
        <f>Table2[[#This Row],[Title]]/Table2[[#This Row],[TOTAL]]</f>
        <v>0</v>
      </c>
      <c r="AC427" s="2">
        <f>SUM(Table24[[#This Row],[Abstract]:[Title]])</f>
        <v>1</v>
      </c>
    </row>
    <row r="428" spans="1:29" x14ac:dyDescent="0.2">
      <c r="A428" t="s">
        <v>7590</v>
      </c>
      <c r="B428">
        <v>0</v>
      </c>
      <c r="C428">
        <v>0</v>
      </c>
      <c r="D428">
        <v>0</v>
      </c>
      <c r="E428">
        <v>0</v>
      </c>
      <c r="F428">
        <v>0</v>
      </c>
      <c r="G428">
        <v>1</v>
      </c>
      <c r="H428">
        <v>0</v>
      </c>
      <c r="I428">
        <v>0</v>
      </c>
      <c r="J428">
        <v>0</v>
      </c>
      <c r="K428">
        <v>0</v>
      </c>
      <c r="L428">
        <v>0</v>
      </c>
      <c r="M428">
        <v>0</v>
      </c>
      <c r="N428" s="2">
        <f>SUM(Table2[[#This Row],[Abstract]:[Title]])</f>
        <v>1</v>
      </c>
      <c r="P428" t="s">
        <v>7590</v>
      </c>
      <c r="Q428">
        <f>Table2[[#This Row],[Abstract]]/Table2[[#This Row],[TOTAL]]</f>
        <v>0</v>
      </c>
      <c r="R428">
        <f>Table2[[#This Row],[Acknowledgments]]/Table2[[#This Row],[TOTAL]]</f>
        <v>0</v>
      </c>
      <c r="S428">
        <f>Table2[[#This Row],[Article]]/Table2[[#This Row],[TOTAL]]</f>
        <v>0</v>
      </c>
      <c r="T428">
        <f>Table2[[#This Row],[Case study]]/Table2[[#This Row],[TOTAL]]</f>
        <v>0</v>
      </c>
      <c r="U428">
        <f>Table2[[#This Row],[Conclusion]]/Table2[[#This Row],[TOTAL]]</f>
        <v>0</v>
      </c>
      <c r="V428">
        <f>Table2[[#This Row],[Discussion]]/Table2[[#This Row],[TOTAL]]</f>
        <v>1</v>
      </c>
      <c r="W428">
        <f>Table2[[#This Row],[Figure]]/Table2[[#This Row],[TOTAL]]</f>
        <v>0</v>
      </c>
      <c r="X428">
        <f>Table2[[#This Row],[Introduction]]/Table2[[#This Row],[TOTAL]]</f>
        <v>0</v>
      </c>
      <c r="Y428">
        <f>Table2[[#This Row],[Methods]]/Table2[[#This Row],[TOTAL]]</f>
        <v>0</v>
      </c>
      <c r="Z428">
        <f>Table2[[#This Row],[Results]]/Table2[[#This Row],[TOTAL]]</f>
        <v>0</v>
      </c>
      <c r="AA428">
        <f>Table2[[#This Row],[Supplementary material]]/Table2[[#This Row],[TOTAL]]</f>
        <v>0</v>
      </c>
      <c r="AB428">
        <f>Table2[[#This Row],[Title]]/Table2[[#This Row],[TOTAL]]</f>
        <v>0</v>
      </c>
      <c r="AC428" s="2">
        <f>SUM(Table24[[#This Row],[Abstract]:[Title]])</f>
        <v>1</v>
      </c>
    </row>
    <row r="429" spans="1:29" x14ac:dyDescent="0.2">
      <c r="A429" t="s">
        <v>309</v>
      </c>
      <c r="B429">
        <v>0</v>
      </c>
      <c r="C429">
        <v>0</v>
      </c>
      <c r="D429">
        <v>0</v>
      </c>
      <c r="E429">
        <v>0</v>
      </c>
      <c r="F429">
        <v>1</v>
      </c>
      <c r="G429">
        <v>0</v>
      </c>
      <c r="H429">
        <v>0</v>
      </c>
      <c r="I429">
        <v>0</v>
      </c>
      <c r="J429">
        <v>0</v>
      </c>
      <c r="K429">
        <v>0</v>
      </c>
      <c r="L429">
        <v>0</v>
      </c>
      <c r="M429">
        <v>0</v>
      </c>
      <c r="N429" s="2">
        <f>SUM(Table2[[#This Row],[Abstract]:[Title]])</f>
        <v>1</v>
      </c>
      <c r="P429" t="s">
        <v>309</v>
      </c>
      <c r="Q429">
        <f>Table2[[#This Row],[Abstract]]/Table2[[#This Row],[TOTAL]]</f>
        <v>0</v>
      </c>
      <c r="R429">
        <f>Table2[[#This Row],[Acknowledgments]]/Table2[[#This Row],[TOTAL]]</f>
        <v>0</v>
      </c>
      <c r="S429">
        <f>Table2[[#This Row],[Article]]/Table2[[#This Row],[TOTAL]]</f>
        <v>0</v>
      </c>
      <c r="T429">
        <f>Table2[[#This Row],[Case study]]/Table2[[#This Row],[TOTAL]]</f>
        <v>0</v>
      </c>
      <c r="U429">
        <f>Table2[[#This Row],[Conclusion]]/Table2[[#This Row],[TOTAL]]</f>
        <v>1</v>
      </c>
      <c r="V429">
        <f>Table2[[#This Row],[Discussion]]/Table2[[#This Row],[TOTAL]]</f>
        <v>0</v>
      </c>
      <c r="W429">
        <f>Table2[[#This Row],[Figure]]/Table2[[#This Row],[TOTAL]]</f>
        <v>0</v>
      </c>
      <c r="X429">
        <f>Table2[[#This Row],[Introduction]]/Table2[[#This Row],[TOTAL]]</f>
        <v>0</v>
      </c>
      <c r="Y429">
        <f>Table2[[#This Row],[Methods]]/Table2[[#This Row],[TOTAL]]</f>
        <v>0</v>
      </c>
      <c r="Z429">
        <f>Table2[[#This Row],[Results]]/Table2[[#This Row],[TOTAL]]</f>
        <v>0</v>
      </c>
      <c r="AA429">
        <f>Table2[[#This Row],[Supplementary material]]/Table2[[#This Row],[TOTAL]]</f>
        <v>0</v>
      </c>
      <c r="AB429">
        <f>Table2[[#This Row],[Title]]/Table2[[#This Row],[TOTAL]]</f>
        <v>0</v>
      </c>
      <c r="AC429" s="2">
        <f>SUM(Table24[[#This Row],[Abstract]:[Title]])</f>
        <v>1</v>
      </c>
    </row>
    <row r="430" spans="1:29" x14ac:dyDescent="0.2">
      <c r="A430" t="s">
        <v>12</v>
      </c>
      <c r="B430">
        <v>0</v>
      </c>
      <c r="C430">
        <v>0</v>
      </c>
      <c r="D430">
        <v>0</v>
      </c>
      <c r="E430">
        <v>0</v>
      </c>
      <c r="F430">
        <v>0</v>
      </c>
      <c r="G430">
        <v>0</v>
      </c>
      <c r="H430">
        <v>0</v>
      </c>
      <c r="I430">
        <v>0</v>
      </c>
      <c r="J430">
        <v>1</v>
      </c>
      <c r="K430">
        <v>0</v>
      </c>
      <c r="L430">
        <v>0</v>
      </c>
      <c r="M430">
        <v>0</v>
      </c>
      <c r="N430" s="2">
        <f>SUM(Table2[[#This Row],[Abstract]:[Title]])</f>
        <v>1</v>
      </c>
      <c r="P430" t="s">
        <v>12</v>
      </c>
      <c r="Q430">
        <f>Table2[[#This Row],[Abstract]]/Table2[[#This Row],[TOTAL]]</f>
        <v>0</v>
      </c>
      <c r="R430">
        <f>Table2[[#This Row],[Acknowledgments]]/Table2[[#This Row],[TOTAL]]</f>
        <v>0</v>
      </c>
      <c r="S430">
        <f>Table2[[#This Row],[Article]]/Table2[[#This Row],[TOTAL]]</f>
        <v>0</v>
      </c>
      <c r="T430">
        <f>Table2[[#This Row],[Case study]]/Table2[[#This Row],[TOTAL]]</f>
        <v>0</v>
      </c>
      <c r="U430">
        <f>Table2[[#This Row],[Conclusion]]/Table2[[#This Row],[TOTAL]]</f>
        <v>0</v>
      </c>
      <c r="V430">
        <f>Table2[[#This Row],[Discussion]]/Table2[[#This Row],[TOTAL]]</f>
        <v>0</v>
      </c>
      <c r="W430">
        <f>Table2[[#This Row],[Figure]]/Table2[[#This Row],[TOTAL]]</f>
        <v>0</v>
      </c>
      <c r="X430">
        <f>Table2[[#This Row],[Introduction]]/Table2[[#This Row],[TOTAL]]</f>
        <v>0</v>
      </c>
      <c r="Y430">
        <f>Table2[[#This Row],[Methods]]/Table2[[#This Row],[TOTAL]]</f>
        <v>1</v>
      </c>
      <c r="Z430">
        <f>Table2[[#This Row],[Results]]/Table2[[#This Row],[TOTAL]]</f>
        <v>0</v>
      </c>
      <c r="AA430">
        <f>Table2[[#This Row],[Supplementary material]]/Table2[[#This Row],[TOTAL]]</f>
        <v>0</v>
      </c>
      <c r="AB430">
        <f>Table2[[#This Row],[Title]]/Table2[[#This Row],[TOTAL]]</f>
        <v>0</v>
      </c>
      <c r="AC430" s="2">
        <f>SUM(Table24[[#This Row],[Abstract]:[Title]])</f>
        <v>1</v>
      </c>
    </row>
    <row r="431" spans="1:29" x14ac:dyDescent="0.2">
      <c r="A431" t="s">
        <v>5854</v>
      </c>
      <c r="B431">
        <v>0</v>
      </c>
      <c r="C431">
        <v>0</v>
      </c>
      <c r="D431">
        <v>0</v>
      </c>
      <c r="E431">
        <v>0</v>
      </c>
      <c r="F431">
        <v>0</v>
      </c>
      <c r="G431">
        <v>0</v>
      </c>
      <c r="H431">
        <v>0</v>
      </c>
      <c r="I431">
        <v>0</v>
      </c>
      <c r="J431">
        <v>0</v>
      </c>
      <c r="K431">
        <v>1</v>
      </c>
      <c r="L431">
        <v>0</v>
      </c>
      <c r="M431">
        <v>0</v>
      </c>
      <c r="N431" s="2">
        <f>SUM(Table2[[#This Row],[Abstract]:[Title]])</f>
        <v>1</v>
      </c>
      <c r="P431" t="s">
        <v>5854</v>
      </c>
      <c r="Q431">
        <f>Table2[[#This Row],[Abstract]]/Table2[[#This Row],[TOTAL]]</f>
        <v>0</v>
      </c>
      <c r="R431">
        <f>Table2[[#This Row],[Acknowledgments]]/Table2[[#This Row],[TOTAL]]</f>
        <v>0</v>
      </c>
      <c r="S431">
        <f>Table2[[#This Row],[Article]]/Table2[[#This Row],[TOTAL]]</f>
        <v>0</v>
      </c>
      <c r="T431">
        <f>Table2[[#This Row],[Case study]]/Table2[[#This Row],[TOTAL]]</f>
        <v>0</v>
      </c>
      <c r="U431">
        <f>Table2[[#This Row],[Conclusion]]/Table2[[#This Row],[TOTAL]]</f>
        <v>0</v>
      </c>
      <c r="V431">
        <f>Table2[[#This Row],[Discussion]]/Table2[[#This Row],[TOTAL]]</f>
        <v>0</v>
      </c>
      <c r="W431">
        <f>Table2[[#This Row],[Figure]]/Table2[[#This Row],[TOTAL]]</f>
        <v>0</v>
      </c>
      <c r="X431">
        <f>Table2[[#This Row],[Introduction]]/Table2[[#This Row],[TOTAL]]</f>
        <v>0</v>
      </c>
      <c r="Y431">
        <f>Table2[[#This Row],[Methods]]/Table2[[#This Row],[TOTAL]]</f>
        <v>0</v>
      </c>
      <c r="Z431">
        <f>Table2[[#This Row],[Results]]/Table2[[#This Row],[TOTAL]]</f>
        <v>1</v>
      </c>
      <c r="AA431">
        <f>Table2[[#This Row],[Supplementary material]]/Table2[[#This Row],[TOTAL]]</f>
        <v>0</v>
      </c>
      <c r="AB431">
        <f>Table2[[#This Row],[Title]]/Table2[[#This Row],[TOTAL]]</f>
        <v>0</v>
      </c>
      <c r="AC431" s="2">
        <f>SUM(Table24[[#This Row],[Abstract]:[Title]])</f>
        <v>1</v>
      </c>
    </row>
    <row r="432" spans="1:29" x14ac:dyDescent="0.2">
      <c r="A432" t="s">
        <v>3459</v>
      </c>
      <c r="B432">
        <v>0</v>
      </c>
      <c r="C432">
        <v>0</v>
      </c>
      <c r="D432">
        <v>0</v>
      </c>
      <c r="E432">
        <v>0</v>
      </c>
      <c r="F432">
        <v>0</v>
      </c>
      <c r="G432">
        <v>0</v>
      </c>
      <c r="H432">
        <v>0</v>
      </c>
      <c r="I432">
        <v>0</v>
      </c>
      <c r="J432">
        <v>0</v>
      </c>
      <c r="K432">
        <v>1</v>
      </c>
      <c r="L432">
        <v>0</v>
      </c>
      <c r="M432">
        <v>0</v>
      </c>
      <c r="N432" s="2">
        <f>SUM(Table2[[#This Row],[Abstract]:[Title]])</f>
        <v>1</v>
      </c>
      <c r="P432" t="s">
        <v>3459</v>
      </c>
      <c r="Q432">
        <f>Table2[[#This Row],[Abstract]]/Table2[[#This Row],[TOTAL]]</f>
        <v>0</v>
      </c>
      <c r="R432">
        <f>Table2[[#This Row],[Acknowledgments]]/Table2[[#This Row],[TOTAL]]</f>
        <v>0</v>
      </c>
      <c r="S432">
        <f>Table2[[#This Row],[Article]]/Table2[[#This Row],[TOTAL]]</f>
        <v>0</v>
      </c>
      <c r="T432">
        <f>Table2[[#This Row],[Case study]]/Table2[[#This Row],[TOTAL]]</f>
        <v>0</v>
      </c>
      <c r="U432">
        <f>Table2[[#This Row],[Conclusion]]/Table2[[#This Row],[TOTAL]]</f>
        <v>0</v>
      </c>
      <c r="V432">
        <f>Table2[[#This Row],[Discussion]]/Table2[[#This Row],[TOTAL]]</f>
        <v>0</v>
      </c>
      <c r="W432">
        <f>Table2[[#This Row],[Figure]]/Table2[[#This Row],[TOTAL]]</f>
        <v>0</v>
      </c>
      <c r="X432">
        <f>Table2[[#This Row],[Introduction]]/Table2[[#This Row],[TOTAL]]</f>
        <v>0</v>
      </c>
      <c r="Y432">
        <f>Table2[[#This Row],[Methods]]/Table2[[#This Row],[TOTAL]]</f>
        <v>0</v>
      </c>
      <c r="Z432">
        <f>Table2[[#This Row],[Results]]/Table2[[#This Row],[TOTAL]]</f>
        <v>1</v>
      </c>
      <c r="AA432">
        <f>Table2[[#This Row],[Supplementary material]]/Table2[[#This Row],[TOTAL]]</f>
        <v>0</v>
      </c>
      <c r="AB432">
        <f>Table2[[#This Row],[Title]]/Table2[[#This Row],[TOTAL]]</f>
        <v>0</v>
      </c>
      <c r="AC432" s="2">
        <f>SUM(Table24[[#This Row],[Abstract]:[Title]])</f>
        <v>1</v>
      </c>
    </row>
    <row r="433" spans="1:29" x14ac:dyDescent="0.2">
      <c r="A433" t="s">
        <v>82</v>
      </c>
      <c r="B433">
        <v>0</v>
      </c>
      <c r="C433">
        <v>2</v>
      </c>
      <c r="D433">
        <v>0</v>
      </c>
      <c r="E433">
        <v>0</v>
      </c>
      <c r="F433">
        <v>0</v>
      </c>
      <c r="G433">
        <v>0</v>
      </c>
      <c r="H433">
        <v>0</v>
      </c>
      <c r="I433">
        <v>0</v>
      </c>
      <c r="J433">
        <v>2</v>
      </c>
      <c r="K433">
        <v>0</v>
      </c>
      <c r="L433">
        <v>0</v>
      </c>
      <c r="M433">
        <v>0</v>
      </c>
      <c r="N433" s="2">
        <f>SUM(Table2[[#This Row],[Abstract]:[Title]])</f>
        <v>4</v>
      </c>
      <c r="P433" t="s">
        <v>82</v>
      </c>
      <c r="Q433">
        <f>Table2[[#This Row],[Abstract]]/Table2[[#This Row],[TOTAL]]</f>
        <v>0</v>
      </c>
      <c r="R433">
        <f>Table2[[#This Row],[Acknowledgments]]/Table2[[#This Row],[TOTAL]]</f>
        <v>0.5</v>
      </c>
      <c r="S433">
        <f>Table2[[#This Row],[Article]]/Table2[[#This Row],[TOTAL]]</f>
        <v>0</v>
      </c>
      <c r="T433">
        <f>Table2[[#This Row],[Case study]]/Table2[[#This Row],[TOTAL]]</f>
        <v>0</v>
      </c>
      <c r="U433">
        <f>Table2[[#This Row],[Conclusion]]/Table2[[#This Row],[TOTAL]]</f>
        <v>0</v>
      </c>
      <c r="V433">
        <f>Table2[[#This Row],[Discussion]]/Table2[[#This Row],[TOTAL]]</f>
        <v>0</v>
      </c>
      <c r="W433">
        <f>Table2[[#This Row],[Figure]]/Table2[[#This Row],[TOTAL]]</f>
        <v>0</v>
      </c>
      <c r="X433">
        <f>Table2[[#This Row],[Introduction]]/Table2[[#This Row],[TOTAL]]</f>
        <v>0</v>
      </c>
      <c r="Y433">
        <f>Table2[[#This Row],[Methods]]/Table2[[#This Row],[TOTAL]]</f>
        <v>0.5</v>
      </c>
      <c r="Z433">
        <f>Table2[[#This Row],[Results]]/Table2[[#This Row],[TOTAL]]</f>
        <v>0</v>
      </c>
      <c r="AA433">
        <f>Table2[[#This Row],[Supplementary material]]/Table2[[#This Row],[TOTAL]]</f>
        <v>0</v>
      </c>
      <c r="AB433">
        <f>Table2[[#This Row],[Title]]/Table2[[#This Row],[TOTAL]]</f>
        <v>0</v>
      </c>
      <c r="AC433" s="2">
        <f>SUM(Table24[[#This Row],[Abstract]:[Title]])</f>
        <v>1</v>
      </c>
    </row>
    <row r="434" spans="1:29" x14ac:dyDescent="0.2">
      <c r="A434" t="s">
        <v>7137</v>
      </c>
      <c r="B434">
        <v>0</v>
      </c>
      <c r="C434">
        <v>0</v>
      </c>
      <c r="D434">
        <v>0</v>
      </c>
      <c r="E434">
        <v>0</v>
      </c>
      <c r="F434">
        <v>0</v>
      </c>
      <c r="G434">
        <v>1</v>
      </c>
      <c r="H434">
        <v>0</v>
      </c>
      <c r="I434">
        <v>0</v>
      </c>
      <c r="J434">
        <v>1</v>
      </c>
      <c r="K434">
        <v>1</v>
      </c>
      <c r="L434">
        <v>0</v>
      </c>
      <c r="M434">
        <v>0</v>
      </c>
      <c r="N434" s="2">
        <f>SUM(Table2[[#This Row],[Abstract]:[Title]])</f>
        <v>3</v>
      </c>
      <c r="P434" t="s">
        <v>7137</v>
      </c>
      <c r="Q434">
        <f>Table2[[#This Row],[Abstract]]/Table2[[#This Row],[TOTAL]]</f>
        <v>0</v>
      </c>
      <c r="R434">
        <f>Table2[[#This Row],[Acknowledgments]]/Table2[[#This Row],[TOTAL]]</f>
        <v>0</v>
      </c>
      <c r="S434">
        <f>Table2[[#This Row],[Article]]/Table2[[#This Row],[TOTAL]]</f>
        <v>0</v>
      </c>
      <c r="T434">
        <f>Table2[[#This Row],[Case study]]/Table2[[#This Row],[TOTAL]]</f>
        <v>0</v>
      </c>
      <c r="U434">
        <f>Table2[[#This Row],[Conclusion]]/Table2[[#This Row],[TOTAL]]</f>
        <v>0</v>
      </c>
      <c r="V434">
        <f>Table2[[#This Row],[Discussion]]/Table2[[#This Row],[TOTAL]]</f>
        <v>0.33333333333333331</v>
      </c>
      <c r="W434">
        <f>Table2[[#This Row],[Figure]]/Table2[[#This Row],[TOTAL]]</f>
        <v>0</v>
      </c>
      <c r="X434">
        <f>Table2[[#This Row],[Introduction]]/Table2[[#This Row],[TOTAL]]</f>
        <v>0</v>
      </c>
      <c r="Y434">
        <f>Table2[[#This Row],[Methods]]/Table2[[#This Row],[TOTAL]]</f>
        <v>0.33333333333333331</v>
      </c>
      <c r="Z434">
        <f>Table2[[#This Row],[Results]]/Table2[[#This Row],[TOTAL]]</f>
        <v>0.33333333333333331</v>
      </c>
      <c r="AA434">
        <f>Table2[[#This Row],[Supplementary material]]/Table2[[#This Row],[TOTAL]]</f>
        <v>0</v>
      </c>
      <c r="AB434">
        <f>Table2[[#This Row],[Title]]/Table2[[#This Row],[TOTAL]]</f>
        <v>0</v>
      </c>
      <c r="AC434" s="2">
        <f>SUM(Table24[[#This Row],[Abstract]:[Title]])</f>
        <v>1</v>
      </c>
    </row>
    <row r="435" spans="1:29" x14ac:dyDescent="0.2">
      <c r="A435" t="s">
        <v>4055</v>
      </c>
      <c r="B435">
        <v>2</v>
      </c>
      <c r="C435">
        <v>0</v>
      </c>
      <c r="D435">
        <v>0</v>
      </c>
      <c r="E435">
        <v>1</v>
      </c>
      <c r="F435">
        <v>0</v>
      </c>
      <c r="G435">
        <v>0</v>
      </c>
      <c r="H435">
        <v>0</v>
      </c>
      <c r="I435">
        <v>0</v>
      </c>
      <c r="J435">
        <v>0</v>
      </c>
      <c r="K435">
        <v>0</v>
      </c>
      <c r="L435">
        <v>0</v>
      </c>
      <c r="M435">
        <v>0</v>
      </c>
      <c r="N435" s="2">
        <f>SUM(Table2[[#This Row],[Abstract]:[Title]])</f>
        <v>3</v>
      </c>
      <c r="P435" t="s">
        <v>4055</v>
      </c>
      <c r="Q435">
        <f>Table2[[#This Row],[Abstract]]/Table2[[#This Row],[TOTAL]]</f>
        <v>0.66666666666666663</v>
      </c>
      <c r="R435">
        <f>Table2[[#This Row],[Acknowledgments]]/Table2[[#This Row],[TOTAL]]</f>
        <v>0</v>
      </c>
      <c r="S435">
        <f>Table2[[#This Row],[Article]]/Table2[[#This Row],[TOTAL]]</f>
        <v>0</v>
      </c>
      <c r="T435">
        <f>Table2[[#This Row],[Case study]]/Table2[[#This Row],[TOTAL]]</f>
        <v>0.33333333333333331</v>
      </c>
      <c r="U435">
        <f>Table2[[#This Row],[Conclusion]]/Table2[[#This Row],[TOTAL]]</f>
        <v>0</v>
      </c>
      <c r="V435">
        <f>Table2[[#This Row],[Discussion]]/Table2[[#This Row],[TOTAL]]</f>
        <v>0</v>
      </c>
      <c r="W435">
        <f>Table2[[#This Row],[Figure]]/Table2[[#This Row],[TOTAL]]</f>
        <v>0</v>
      </c>
      <c r="X435">
        <f>Table2[[#This Row],[Introduction]]/Table2[[#This Row],[TOTAL]]</f>
        <v>0</v>
      </c>
      <c r="Y435">
        <f>Table2[[#This Row],[Methods]]/Table2[[#This Row],[TOTAL]]</f>
        <v>0</v>
      </c>
      <c r="Z435">
        <f>Table2[[#This Row],[Results]]/Table2[[#This Row],[TOTAL]]</f>
        <v>0</v>
      </c>
      <c r="AA435">
        <f>Table2[[#This Row],[Supplementary material]]/Table2[[#This Row],[TOTAL]]</f>
        <v>0</v>
      </c>
      <c r="AB435">
        <f>Table2[[#This Row],[Title]]/Table2[[#This Row],[TOTAL]]</f>
        <v>0</v>
      </c>
      <c r="AC435" s="2">
        <f>SUM(Table24[[#This Row],[Abstract]:[Title]])</f>
        <v>1</v>
      </c>
    </row>
    <row r="436" spans="1:29" x14ac:dyDescent="0.2">
      <c r="A436" t="s">
        <v>208</v>
      </c>
      <c r="B436">
        <v>0</v>
      </c>
      <c r="C436">
        <v>0</v>
      </c>
      <c r="D436">
        <v>1</v>
      </c>
      <c r="E436">
        <v>0</v>
      </c>
      <c r="F436">
        <v>0</v>
      </c>
      <c r="G436">
        <v>0</v>
      </c>
      <c r="H436">
        <v>0</v>
      </c>
      <c r="I436">
        <v>0</v>
      </c>
      <c r="J436">
        <v>0</v>
      </c>
      <c r="K436">
        <v>0</v>
      </c>
      <c r="L436">
        <v>0</v>
      </c>
      <c r="M436">
        <v>0</v>
      </c>
      <c r="N436" s="2">
        <f>SUM(Table2[[#This Row],[Abstract]:[Title]])</f>
        <v>1</v>
      </c>
      <c r="P436" t="s">
        <v>208</v>
      </c>
      <c r="Q436">
        <f>Table2[[#This Row],[Abstract]]/Table2[[#This Row],[TOTAL]]</f>
        <v>0</v>
      </c>
      <c r="R436">
        <f>Table2[[#This Row],[Acknowledgments]]/Table2[[#This Row],[TOTAL]]</f>
        <v>0</v>
      </c>
      <c r="S436">
        <f>Table2[[#This Row],[Article]]/Table2[[#This Row],[TOTAL]]</f>
        <v>1</v>
      </c>
      <c r="T436">
        <f>Table2[[#This Row],[Case study]]/Table2[[#This Row],[TOTAL]]</f>
        <v>0</v>
      </c>
      <c r="U436">
        <f>Table2[[#This Row],[Conclusion]]/Table2[[#This Row],[TOTAL]]</f>
        <v>0</v>
      </c>
      <c r="V436">
        <f>Table2[[#This Row],[Discussion]]/Table2[[#This Row],[TOTAL]]</f>
        <v>0</v>
      </c>
      <c r="W436">
        <f>Table2[[#This Row],[Figure]]/Table2[[#This Row],[TOTAL]]</f>
        <v>0</v>
      </c>
      <c r="X436">
        <f>Table2[[#This Row],[Introduction]]/Table2[[#This Row],[TOTAL]]</f>
        <v>0</v>
      </c>
      <c r="Y436">
        <f>Table2[[#This Row],[Methods]]/Table2[[#This Row],[TOTAL]]</f>
        <v>0</v>
      </c>
      <c r="Z436">
        <f>Table2[[#This Row],[Results]]/Table2[[#This Row],[TOTAL]]</f>
        <v>0</v>
      </c>
      <c r="AA436">
        <f>Table2[[#This Row],[Supplementary material]]/Table2[[#This Row],[TOTAL]]</f>
        <v>0</v>
      </c>
      <c r="AB436">
        <f>Table2[[#This Row],[Title]]/Table2[[#This Row],[TOTAL]]</f>
        <v>0</v>
      </c>
      <c r="AC436" s="2">
        <f>SUM(Table24[[#This Row],[Abstract]:[Title]])</f>
        <v>1</v>
      </c>
    </row>
    <row r="437" spans="1:29" x14ac:dyDescent="0.2">
      <c r="A437" t="s">
        <v>1943</v>
      </c>
      <c r="B437">
        <v>0</v>
      </c>
      <c r="C437">
        <v>0</v>
      </c>
      <c r="D437">
        <v>0</v>
      </c>
      <c r="E437">
        <v>0</v>
      </c>
      <c r="F437">
        <v>0</v>
      </c>
      <c r="G437">
        <v>0</v>
      </c>
      <c r="H437">
        <v>0</v>
      </c>
      <c r="I437">
        <v>0</v>
      </c>
      <c r="J437">
        <v>1</v>
      </c>
      <c r="K437">
        <v>4</v>
      </c>
      <c r="L437">
        <v>0</v>
      </c>
      <c r="M437">
        <v>0</v>
      </c>
      <c r="N437" s="2">
        <f>SUM(Table2[[#This Row],[Abstract]:[Title]])</f>
        <v>5</v>
      </c>
      <c r="P437" t="s">
        <v>1943</v>
      </c>
      <c r="Q437">
        <f>Table2[[#This Row],[Abstract]]/Table2[[#This Row],[TOTAL]]</f>
        <v>0</v>
      </c>
      <c r="R437">
        <f>Table2[[#This Row],[Acknowledgments]]/Table2[[#This Row],[TOTAL]]</f>
        <v>0</v>
      </c>
      <c r="S437">
        <f>Table2[[#This Row],[Article]]/Table2[[#This Row],[TOTAL]]</f>
        <v>0</v>
      </c>
      <c r="T437">
        <f>Table2[[#This Row],[Case study]]/Table2[[#This Row],[TOTAL]]</f>
        <v>0</v>
      </c>
      <c r="U437">
        <f>Table2[[#This Row],[Conclusion]]/Table2[[#This Row],[TOTAL]]</f>
        <v>0</v>
      </c>
      <c r="V437">
        <f>Table2[[#This Row],[Discussion]]/Table2[[#This Row],[TOTAL]]</f>
        <v>0</v>
      </c>
      <c r="W437">
        <f>Table2[[#This Row],[Figure]]/Table2[[#This Row],[TOTAL]]</f>
        <v>0</v>
      </c>
      <c r="X437">
        <f>Table2[[#This Row],[Introduction]]/Table2[[#This Row],[TOTAL]]</f>
        <v>0</v>
      </c>
      <c r="Y437">
        <f>Table2[[#This Row],[Methods]]/Table2[[#This Row],[TOTAL]]</f>
        <v>0.2</v>
      </c>
      <c r="Z437">
        <f>Table2[[#This Row],[Results]]/Table2[[#This Row],[TOTAL]]</f>
        <v>0.8</v>
      </c>
      <c r="AA437">
        <f>Table2[[#This Row],[Supplementary material]]/Table2[[#This Row],[TOTAL]]</f>
        <v>0</v>
      </c>
      <c r="AB437">
        <f>Table2[[#This Row],[Title]]/Table2[[#This Row],[TOTAL]]</f>
        <v>0</v>
      </c>
      <c r="AC437" s="2">
        <f>SUM(Table24[[#This Row],[Abstract]:[Title]])</f>
        <v>1</v>
      </c>
    </row>
    <row r="438" spans="1:29" x14ac:dyDescent="0.2">
      <c r="A438" t="s">
        <v>3736</v>
      </c>
      <c r="B438">
        <v>0</v>
      </c>
      <c r="C438">
        <v>0</v>
      </c>
      <c r="D438">
        <v>0</v>
      </c>
      <c r="E438">
        <v>0</v>
      </c>
      <c r="F438">
        <v>0</v>
      </c>
      <c r="G438">
        <v>1</v>
      </c>
      <c r="H438">
        <v>0</v>
      </c>
      <c r="I438">
        <v>0</v>
      </c>
      <c r="J438">
        <v>1</v>
      </c>
      <c r="K438">
        <v>1</v>
      </c>
      <c r="L438">
        <v>0</v>
      </c>
      <c r="M438">
        <v>0</v>
      </c>
      <c r="N438" s="2">
        <f>SUM(Table2[[#This Row],[Abstract]:[Title]])</f>
        <v>3</v>
      </c>
      <c r="P438" t="s">
        <v>3736</v>
      </c>
      <c r="Q438">
        <f>Table2[[#This Row],[Abstract]]/Table2[[#This Row],[TOTAL]]</f>
        <v>0</v>
      </c>
      <c r="R438">
        <f>Table2[[#This Row],[Acknowledgments]]/Table2[[#This Row],[TOTAL]]</f>
        <v>0</v>
      </c>
      <c r="S438">
        <f>Table2[[#This Row],[Article]]/Table2[[#This Row],[TOTAL]]</f>
        <v>0</v>
      </c>
      <c r="T438">
        <f>Table2[[#This Row],[Case study]]/Table2[[#This Row],[TOTAL]]</f>
        <v>0</v>
      </c>
      <c r="U438">
        <f>Table2[[#This Row],[Conclusion]]/Table2[[#This Row],[TOTAL]]</f>
        <v>0</v>
      </c>
      <c r="V438">
        <f>Table2[[#This Row],[Discussion]]/Table2[[#This Row],[TOTAL]]</f>
        <v>0.33333333333333331</v>
      </c>
      <c r="W438">
        <f>Table2[[#This Row],[Figure]]/Table2[[#This Row],[TOTAL]]</f>
        <v>0</v>
      </c>
      <c r="X438">
        <f>Table2[[#This Row],[Introduction]]/Table2[[#This Row],[TOTAL]]</f>
        <v>0</v>
      </c>
      <c r="Y438">
        <f>Table2[[#This Row],[Methods]]/Table2[[#This Row],[TOTAL]]</f>
        <v>0.33333333333333331</v>
      </c>
      <c r="Z438">
        <f>Table2[[#This Row],[Results]]/Table2[[#This Row],[TOTAL]]</f>
        <v>0.33333333333333331</v>
      </c>
      <c r="AA438">
        <f>Table2[[#This Row],[Supplementary material]]/Table2[[#This Row],[TOTAL]]</f>
        <v>0</v>
      </c>
      <c r="AB438">
        <f>Table2[[#This Row],[Title]]/Table2[[#This Row],[TOTAL]]</f>
        <v>0</v>
      </c>
      <c r="AC438" s="2">
        <f>SUM(Table24[[#This Row],[Abstract]:[Title]])</f>
        <v>1</v>
      </c>
    </row>
    <row r="439" spans="1:29" x14ac:dyDescent="0.2">
      <c r="A439" t="s">
        <v>64</v>
      </c>
      <c r="B439">
        <v>0</v>
      </c>
      <c r="C439">
        <v>0</v>
      </c>
      <c r="D439">
        <v>1</v>
      </c>
      <c r="E439">
        <v>0</v>
      </c>
      <c r="F439">
        <v>0</v>
      </c>
      <c r="G439">
        <v>0</v>
      </c>
      <c r="H439">
        <v>0</v>
      </c>
      <c r="I439">
        <v>0</v>
      </c>
      <c r="J439">
        <v>2</v>
      </c>
      <c r="K439">
        <v>0</v>
      </c>
      <c r="L439">
        <v>0</v>
      </c>
      <c r="M439">
        <v>0</v>
      </c>
      <c r="N439" s="2">
        <f>SUM(Table2[[#This Row],[Abstract]:[Title]])</f>
        <v>3</v>
      </c>
      <c r="P439" t="s">
        <v>64</v>
      </c>
      <c r="Q439">
        <f>Table2[[#This Row],[Abstract]]/Table2[[#This Row],[TOTAL]]</f>
        <v>0</v>
      </c>
      <c r="R439">
        <f>Table2[[#This Row],[Acknowledgments]]/Table2[[#This Row],[TOTAL]]</f>
        <v>0</v>
      </c>
      <c r="S439">
        <f>Table2[[#This Row],[Article]]/Table2[[#This Row],[TOTAL]]</f>
        <v>0.33333333333333331</v>
      </c>
      <c r="T439">
        <f>Table2[[#This Row],[Case study]]/Table2[[#This Row],[TOTAL]]</f>
        <v>0</v>
      </c>
      <c r="U439">
        <f>Table2[[#This Row],[Conclusion]]/Table2[[#This Row],[TOTAL]]</f>
        <v>0</v>
      </c>
      <c r="V439">
        <f>Table2[[#This Row],[Discussion]]/Table2[[#This Row],[TOTAL]]</f>
        <v>0</v>
      </c>
      <c r="W439">
        <f>Table2[[#This Row],[Figure]]/Table2[[#This Row],[TOTAL]]</f>
        <v>0</v>
      </c>
      <c r="X439">
        <f>Table2[[#This Row],[Introduction]]/Table2[[#This Row],[TOTAL]]</f>
        <v>0</v>
      </c>
      <c r="Y439">
        <f>Table2[[#This Row],[Methods]]/Table2[[#This Row],[TOTAL]]</f>
        <v>0.66666666666666663</v>
      </c>
      <c r="Z439">
        <f>Table2[[#This Row],[Results]]/Table2[[#This Row],[TOTAL]]</f>
        <v>0</v>
      </c>
      <c r="AA439">
        <f>Table2[[#This Row],[Supplementary material]]/Table2[[#This Row],[TOTAL]]</f>
        <v>0</v>
      </c>
      <c r="AB439">
        <f>Table2[[#This Row],[Title]]/Table2[[#This Row],[TOTAL]]</f>
        <v>0</v>
      </c>
      <c r="AC439" s="2">
        <f>SUM(Table24[[#This Row],[Abstract]:[Title]])</f>
        <v>1</v>
      </c>
    </row>
    <row r="440" spans="1:29" x14ac:dyDescent="0.2">
      <c r="A440" t="s">
        <v>3094</v>
      </c>
      <c r="B440">
        <v>0</v>
      </c>
      <c r="C440">
        <v>0</v>
      </c>
      <c r="D440">
        <v>0</v>
      </c>
      <c r="E440">
        <v>0</v>
      </c>
      <c r="F440">
        <v>0</v>
      </c>
      <c r="G440">
        <v>0</v>
      </c>
      <c r="H440">
        <v>0</v>
      </c>
      <c r="I440">
        <v>0</v>
      </c>
      <c r="J440">
        <v>1</v>
      </c>
      <c r="K440">
        <v>0</v>
      </c>
      <c r="L440">
        <v>0</v>
      </c>
      <c r="M440">
        <v>0</v>
      </c>
      <c r="N440" s="2">
        <f>SUM(Table2[[#This Row],[Abstract]:[Title]])</f>
        <v>1</v>
      </c>
      <c r="P440" t="s">
        <v>3094</v>
      </c>
      <c r="Q440">
        <f>Table2[[#This Row],[Abstract]]/Table2[[#This Row],[TOTAL]]</f>
        <v>0</v>
      </c>
      <c r="R440">
        <f>Table2[[#This Row],[Acknowledgments]]/Table2[[#This Row],[TOTAL]]</f>
        <v>0</v>
      </c>
      <c r="S440">
        <f>Table2[[#This Row],[Article]]/Table2[[#This Row],[TOTAL]]</f>
        <v>0</v>
      </c>
      <c r="T440">
        <f>Table2[[#This Row],[Case study]]/Table2[[#This Row],[TOTAL]]</f>
        <v>0</v>
      </c>
      <c r="U440">
        <f>Table2[[#This Row],[Conclusion]]/Table2[[#This Row],[TOTAL]]</f>
        <v>0</v>
      </c>
      <c r="V440">
        <f>Table2[[#This Row],[Discussion]]/Table2[[#This Row],[TOTAL]]</f>
        <v>0</v>
      </c>
      <c r="W440">
        <f>Table2[[#This Row],[Figure]]/Table2[[#This Row],[TOTAL]]</f>
        <v>0</v>
      </c>
      <c r="X440">
        <f>Table2[[#This Row],[Introduction]]/Table2[[#This Row],[TOTAL]]</f>
        <v>0</v>
      </c>
      <c r="Y440">
        <f>Table2[[#This Row],[Methods]]/Table2[[#This Row],[TOTAL]]</f>
        <v>1</v>
      </c>
      <c r="Z440">
        <f>Table2[[#This Row],[Results]]/Table2[[#This Row],[TOTAL]]</f>
        <v>0</v>
      </c>
      <c r="AA440">
        <f>Table2[[#This Row],[Supplementary material]]/Table2[[#This Row],[TOTAL]]</f>
        <v>0</v>
      </c>
      <c r="AB440">
        <f>Table2[[#This Row],[Title]]/Table2[[#This Row],[TOTAL]]</f>
        <v>0</v>
      </c>
      <c r="AC440" s="2">
        <f>SUM(Table24[[#This Row],[Abstract]:[Title]])</f>
        <v>1</v>
      </c>
    </row>
    <row r="441" spans="1:29" x14ac:dyDescent="0.2">
      <c r="A441" t="s">
        <v>239</v>
      </c>
      <c r="B441">
        <v>0</v>
      </c>
      <c r="C441">
        <v>0</v>
      </c>
      <c r="D441">
        <v>0</v>
      </c>
      <c r="E441">
        <v>0</v>
      </c>
      <c r="F441">
        <v>0</v>
      </c>
      <c r="G441">
        <v>0</v>
      </c>
      <c r="H441">
        <v>0</v>
      </c>
      <c r="I441">
        <v>0</v>
      </c>
      <c r="J441">
        <v>2</v>
      </c>
      <c r="K441">
        <v>0</v>
      </c>
      <c r="L441">
        <v>0</v>
      </c>
      <c r="M441">
        <v>0</v>
      </c>
      <c r="N441" s="2">
        <f>SUM(Table2[[#This Row],[Abstract]:[Title]])</f>
        <v>2</v>
      </c>
      <c r="P441" t="s">
        <v>239</v>
      </c>
      <c r="Q441">
        <f>Table2[[#This Row],[Abstract]]/Table2[[#This Row],[TOTAL]]</f>
        <v>0</v>
      </c>
      <c r="R441">
        <f>Table2[[#This Row],[Acknowledgments]]/Table2[[#This Row],[TOTAL]]</f>
        <v>0</v>
      </c>
      <c r="S441">
        <f>Table2[[#This Row],[Article]]/Table2[[#This Row],[TOTAL]]</f>
        <v>0</v>
      </c>
      <c r="T441">
        <f>Table2[[#This Row],[Case study]]/Table2[[#This Row],[TOTAL]]</f>
        <v>0</v>
      </c>
      <c r="U441">
        <f>Table2[[#This Row],[Conclusion]]/Table2[[#This Row],[TOTAL]]</f>
        <v>0</v>
      </c>
      <c r="V441">
        <f>Table2[[#This Row],[Discussion]]/Table2[[#This Row],[TOTAL]]</f>
        <v>0</v>
      </c>
      <c r="W441">
        <f>Table2[[#This Row],[Figure]]/Table2[[#This Row],[TOTAL]]</f>
        <v>0</v>
      </c>
      <c r="X441">
        <f>Table2[[#This Row],[Introduction]]/Table2[[#This Row],[TOTAL]]</f>
        <v>0</v>
      </c>
      <c r="Y441">
        <f>Table2[[#This Row],[Methods]]/Table2[[#This Row],[TOTAL]]</f>
        <v>1</v>
      </c>
      <c r="Z441">
        <f>Table2[[#This Row],[Results]]/Table2[[#This Row],[TOTAL]]</f>
        <v>0</v>
      </c>
      <c r="AA441">
        <f>Table2[[#This Row],[Supplementary material]]/Table2[[#This Row],[TOTAL]]</f>
        <v>0</v>
      </c>
      <c r="AB441">
        <f>Table2[[#This Row],[Title]]/Table2[[#This Row],[TOTAL]]</f>
        <v>0</v>
      </c>
      <c r="AC441" s="2">
        <f>SUM(Table24[[#This Row],[Abstract]:[Title]])</f>
        <v>1</v>
      </c>
    </row>
    <row r="442" spans="1:29" x14ac:dyDescent="0.2">
      <c r="A442" t="s">
        <v>389</v>
      </c>
      <c r="B442">
        <v>0</v>
      </c>
      <c r="C442">
        <v>0</v>
      </c>
      <c r="D442">
        <v>0</v>
      </c>
      <c r="E442">
        <v>0</v>
      </c>
      <c r="F442">
        <v>0</v>
      </c>
      <c r="G442">
        <v>0</v>
      </c>
      <c r="H442">
        <v>0</v>
      </c>
      <c r="I442">
        <v>0</v>
      </c>
      <c r="J442">
        <v>2</v>
      </c>
      <c r="K442">
        <v>0</v>
      </c>
      <c r="L442">
        <v>0</v>
      </c>
      <c r="M442">
        <v>0</v>
      </c>
      <c r="N442" s="2">
        <f>SUM(Table2[[#This Row],[Abstract]:[Title]])</f>
        <v>2</v>
      </c>
      <c r="P442" t="s">
        <v>389</v>
      </c>
      <c r="Q442">
        <f>Table2[[#This Row],[Abstract]]/Table2[[#This Row],[TOTAL]]</f>
        <v>0</v>
      </c>
      <c r="R442">
        <f>Table2[[#This Row],[Acknowledgments]]/Table2[[#This Row],[TOTAL]]</f>
        <v>0</v>
      </c>
      <c r="S442">
        <f>Table2[[#This Row],[Article]]/Table2[[#This Row],[TOTAL]]</f>
        <v>0</v>
      </c>
      <c r="T442">
        <f>Table2[[#This Row],[Case study]]/Table2[[#This Row],[TOTAL]]</f>
        <v>0</v>
      </c>
      <c r="U442">
        <f>Table2[[#This Row],[Conclusion]]/Table2[[#This Row],[TOTAL]]</f>
        <v>0</v>
      </c>
      <c r="V442">
        <f>Table2[[#This Row],[Discussion]]/Table2[[#This Row],[TOTAL]]</f>
        <v>0</v>
      </c>
      <c r="W442">
        <f>Table2[[#This Row],[Figure]]/Table2[[#This Row],[TOTAL]]</f>
        <v>0</v>
      </c>
      <c r="X442">
        <f>Table2[[#This Row],[Introduction]]/Table2[[#This Row],[TOTAL]]</f>
        <v>0</v>
      </c>
      <c r="Y442">
        <f>Table2[[#This Row],[Methods]]/Table2[[#This Row],[TOTAL]]</f>
        <v>1</v>
      </c>
      <c r="Z442">
        <f>Table2[[#This Row],[Results]]/Table2[[#This Row],[TOTAL]]</f>
        <v>0</v>
      </c>
      <c r="AA442">
        <f>Table2[[#This Row],[Supplementary material]]/Table2[[#This Row],[TOTAL]]</f>
        <v>0</v>
      </c>
      <c r="AB442">
        <f>Table2[[#This Row],[Title]]/Table2[[#This Row],[TOTAL]]</f>
        <v>0</v>
      </c>
      <c r="AC442" s="2">
        <f>SUM(Table24[[#This Row],[Abstract]:[Title]])</f>
        <v>1</v>
      </c>
    </row>
    <row r="443" spans="1:29" x14ac:dyDescent="0.2">
      <c r="A443" t="s">
        <v>525</v>
      </c>
      <c r="B443">
        <v>0</v>
      </c>
      <c r="C443">
        <v>0</v>
      </c>
      <c r="D443">
        <v>0</v>
      </c>
      <c r="E443">
        <v>0</v>
      </c>
      <c r="F443">
        <v>0</v>
      </c>
      <c r="G443">
        <v>0</v>
      </c>
      <c r="H443">
        <v>0</v>
      </c>
      <c r="I443">
        <v>0</v>
      </c>
      <c r="J443">
        <v>1</v>
      </c>
      <c r="K443">
        <v>0</v>
      </c>
      <c r="L443">
        <v>0</v>
      </c>
      <c r="M443">
        <v>0</v>
      </c>
      <c r="N443" s="2">
        <f>SUM(Table2[[#This Row],[Abstract]:[Title]])</f>
        <v>1</v>
      </c>
      <c r="P443" t="s">
        <v>525</v>
      </c>
      <c r="Q443">
        <f>Table2[[#This Row],[Abstract]]/Table2[[#This Row],[TOTAL]]</f>
        <v>0</v>
      </c>
      <c r="R443">
        <f>Table2[[#This Row],[Acknowledgments]]/Table2[[#This Row],[TOTAL]]</f>
        <v>0</v>
      </c>
      <c r="S443">
        <f>Table2[[#This Row],[Article]]/Table2[[#This Row],[TOTAL]]</f>
        <v>0</v>
      </c>
      <c r="T443">
        <f>Table2[[#This Row],[Case study]]/Table2[[#This Row],[TOTAL]]</f>
        <v>0</v>
      </c>
      <c r="U443">
        <f>Table2[[#This Row],[Conclusion]]/Table2[[#This Row],[TOTAL]]</f>
        <v>0</v>
      </c>
      <c r="V443">
        <f>Table2[[#This Row],[Discussion]]/Table2[[#This Row],[TOTAL]]</f>
        <v>0</v>
      </c>
      <c r="W443">
        <f>Table2[[#This Row],[Figure]]/Table2[[#This Row],[TOTAL]]</f>
        <v>0</v>
      </c>
      <c r="X443">
        <f>Table2[[#This Row],[Introduction]]/Table2[[#This Row],[TOTAL]]</f>
        <v>0</v>
      </c>
      <c r="Y443">
        <f>Table2[[#This Row],[Methods]]/Table2[[#This Row],[TOTAL]]</f>
        <v>1</v>
      </c>
      <c r="Z443">
        <f>Table2[[#This Row],[Results]]/Table2[[#This Row],[TOTAL]]</f>
        <v>0</v>
      </c>
      <c r="AA443">
        <f>Table2[[#This Row],[Supplementary material]]/Table2[[#This Row],[TOTAL]]</f>
        <v>0</v>
      </c>
      <c r="AB443">
        <f>Table2[[#This Row],[Title]]/Table2[[#This Row],[TOTAL]]</f>
        <v>0</v>
      </c>
      <c r="AC443" s="2">
        <f>SUM(Table24[[#This Row],[Abstract]:[Title]])</f>
        <v>1</v>
      </c>
    </row>
    <row r="444" spans="1:29" x14ac:dyDescent="0.2">
      <c r="A444" t="s">
        <v>5015</v>
      </c>
      <c r="B444">
        <v>0</v>
      </c>
      <c r="C444">
        <v>0</v>
      </c>
      <c r="D444">
        <v>0</v>
      </c>
      <c r="E444">
        <v>0</v>
      </c>
      <c r="F444">
        <v>0</v>
      </c>
      <c r="G444">
        <v>0</v>
      </c>
      <c r="H444">
        <v>0</v>
      </c>
      <c r="I444">
        <v>0</v>
      </c>
      <c r="J444">
        <v>6</v>
      </c>
      <c r="K444">
        <v>4</v>
      </c>
      <c r="L444">
        <v>0</v>
      </c>
      <c r="M444">
        <v>0</v>
      </c>
      <c r="N444" s="2">
        <f>SUM(Table2[[#This Row],[Abstract]:[Title]])</f>
        <v>10</v>
      </c>
      <c r="P444" t="s">
        <v>5015</v>
      </c>
      <c r="Q444">
        <f>Table2[[#This Row],[Abstract]]/Table2[[#This Row],[TOTAL]]</f>
        <v>0</v>
      </c>
      <c r="R444">
        <f>Table2[[#This Row],[Acknowledgments]]/Table2[[#This Row],[TOTAL]]</f>
        <v>0</v>
      </c>
      <c r="S444">
        <f>Table2[[#This Row],[Article]]/Table2[[#This Row],[TOTAL]]</f>
        <v>0</v>
      </c>
      <c r="T444">
        <f>Table2[[#This Row],[Case study]]/Table2[[#This Row],[TOTAL]]</f>
        <v>0</v>
      </c>
      <c r="U444">
        <f>Table2[[#This Row],[Conclusion]]/Table2[[#This Row],[TOTAL]]</f>
        <v>0</v>
      </c>
      <c r="V444">
        <f>Table2[[#This Row],[Discussion]]/Table2[[#This Row],[TOTAL]]</f>
        <v>0</v>
      </c>
      <c r="W444">
        <f>Table2[[#This Row],[Figure]]/Table2[[#This Row],[TOTAL]]</f>
        <v>0</v>
      </c>
      <c r="X444">
        <f>Table2[[#This Row],[Introduction]]/Table2[[#This Row],[TOTAL]]</f>
        <v>0</v>
      </c>
      <c r="Y444">
        <f>Table2[[#This Row],[Methods]]/Table2[[#This Row],[TOTAL]]</f>
        <v>0.6</v>
      </c>
      <c r="Z444">
        <f>Table2[[#This Row],[Results]]/Table2[[#This Row],[TOTAL]]</f>
        <v>0.4</v>
      </c>
      <c r="AA444">
        <f>Table2[[#This Row],[Supplementary material]]/Table2[[#This Row],[TOTAL]]</f>
        <v>0</v>
      </c>
      <c r="AB444">
        <f>Table2[[#This Row],[Title]]/Table2[[#This Row],[TOTAL]]</f>
        <v>0</v>
      </c>
      <c r="AC444" s="2">
        <f>SUM(Table24[[#This Row],[Abstract]:[Title]])</f>
        <v>1</v>
      </c>
    </row>
    <row r="445" spans="1:29" x14ac:dyDescent="0.2">
      <c r="A445" t="s">
        <v>5947</v>
      </c>
      <c r="B445">
        <v>0</v>
      </c>
      <c r="C445">
        <v>0</v>
      </c>
      <c r="D445">
        <v>0</v>
      </c>
      <c r="E445">
        <v>0</v>
      </c>
      <c r="F445">
        <v>0</v>
      </c>
      <c r="G445">
        <v>0</v>
      </c>
      <c r="H445">
        <v>0</v>
      </c>
      <c r="I445">
        <v>0</v>
      </c>
      <c r="J445">
        <v>1</v>
      </c>
      <c r="K445">
        <v>0</v>
      </c>
      <c r="L445">
        <v>0</v>
      </c>
      <c r="M445">
        <v>0</v>
      </c>
      <c r="N445" s="2">
        <f>SUM(Table2[[#This Row],[Abstract]:[Title]])</f>
        <v>1</v>
      </c>
      <c r="P445" t="s">
        <v>5947</v>
      </c>
      <c r="Q445">
        <f>Table2[[#This Row],[Abstract]]/Table2[[#This Row],[TOTAL]]</f>
        <v>0</v>
      </c>
      <c r="R445">
        <f>Table2[[#This Row],[Acknowledgments]]/Table2[[#This Row],[TOTAL]]</f>
        <v>0</v>
      </c>
      <c r="S445">
        <f>Table2[[#This Row],[Article]]/Table2[[#This Row],[TOTAL]]</f>
        <v>0</v>
      </c>
      <c r="T445">
        <f>Table2[[#This Row],[Case study]]/Table2[[#This Row],[TOTAL]]</f>
        <v>0</v>
      </c>
      <c r="U445">
        <f>Table2[[#This Row],[Conclusion]]/Table2[[#This Row],[TOTAL]]</f>
        <v>0</v>
      </c>
      <c r="V445">
        <f>Table2[[#This Row],[Discussion]]/Table2[[#This Row],[TOTAL]]</f>
        <v>0</v>
      </c>
      <c r="W445">
        <f>Table2[[#This Row],[Figure]]/Table2[[#This Row],[TOTAL]]</f>
        <v>0</v>
      </c>
      <c r="X445">
        <f>Table2[[#This Row],[Introduction]]/Table2[[#This Row],[TOTAL]]</f>
        <v>0</v>
      </c>
      <c r="Y445">
        <f>Table2[[#This Row],[Methods]]/Table2[[#This Row],[TOTAL]]</f>
        <v>1</v>
      </c>
      <c r="Z445">
        <f>Table2[[#This Row],[Results]]/Table2[[#This Row],[TOTAL]]</f>
        <v>0</v>
      </c>
      <c r="AA445">
        <f>Table2[[#This Row],[Supplementary material]]/Table2[[#This Row],[TOTAL]]</f>
        <v>0</v>
      </c>
      <c r="AB445">
        <f>Table2[[#This Row],[Title]]/Table2[[#This Row],[TOTAL]]</f>
        <v>0</v>
      </c>
      <c r="AC445" s="2">
        <f>SUM(Table24[[#This Row],[Abstract]:[Title]])</f>
        <v>1</v>
      </c>
    </row>
    <row r="446" spans="1:29" x14ac:dyDescent="0.2">
      <c r="A446" t="s">
        <v>5907</v>
      </c>
      <c r="B446">
        <v>0</v>
      </c>
      <c r="C446">
        <v>0</v>
      </c>
      <c r="D446">
        <v>0</v>
      </c>
      <c r="E446">
        <v>0</v>
      </c>
      <c r="F446">
        <v>0</v>
      </c>
      <c r="G446">
        <v>0</v>
      </c>
      <c r="H446">
        <v>0</v>
      </c>
      <c r="I446">
        <v>0</v>
      </c>
      <c r="J446">
        <v>1</v>
      </c>
      <c r="K446">
        <v>0</v>
      </c>
      <c r="L446">
        <v>0</v>
      </c>
      <c r="M446">
        <v>0</v>
      </c>
      <c r="N446" s="2">
        <f>SUM(Table2[[#This Row],[Abstract]:[Title]])</f>
        <v>1</v>
      </c>
      <c r="P446" t="s">
        <v>5907</v>
      </c>
      <c r="Q446">
        <f>Table2[[#This Row],[Abstract]]/Table2[[#This Row],[TOTAL]]</f>
        <v>0</v>
      </c>
      <c r="R446">
        <f>Table2[[#This Row],[Acknowledgments]]/Table2[[#This Row],[TOTAL]]</f>
        <v>0</v>
      </c>
      <c r="S446">
        <f>Table2[[#This Row],[Article]]/Table2[[#This Row],[TOTAL]]</f>
        <v>0</v>
      </c>
      <c r="T446">
        <f>Table2[[#This Row],[Case study]]/Table2[[#This Row],[TOTAL]]</f>
        <v>0</v>
      </c>
      <c r="U446">
        <f>Table2[[#This Row],[Conclusion]]/Table2[[#This Row],[TOTAL]]</f>
        <v>0</v>
      </c>
      <c r="V446">
        <f>Table2[[#This Row],[Discussion]]/Table2[[#This Row],[TOTAL]]</f>
        <v>0</v>
      </c>
      <c r="W446">
        <f>Table2[[#This Row],[Figure]]/Table2[[#This Row],[TOTAL]]</f>
        <v>0</v>
      </c>
      <c r="X446">
        <f>Table2[[#This Row],[Introduction]]/Table2[[#This Row],[TOTAL]]</f>
        <v>0</v>
      </c>
      <c r="Y446">
        <f>Table2[[#This Row],[Methods]]/Table2[[#This Row],[TOTAL]]</f>
        <v>1</v>
      </c>
      <c r="Z446">
        <f>Table2[[#This Row],[Results]]/Table2[[#This Row],[TOTAL]]</f>
        <v>0</v>
      </c>
      <c r="AA446">
        <f>Table2[[#This Row],[Supplementary material]]/Table2[[#This Row],[TOTAL]]</f>
        <v>0</v>
      </c>
      <c r="AB446">
        <f>Table2[[#This Row],[Title]]/Table2[[#This Row],[TOTAL]]</f>
        <v>0</v>
      </c>
      <c r="AC446" s="2">
        <f>SUM(Table24[[#This Row],[Abstract]:[Title]])</f>
        <v>1</v>
      </c>
    </row>
    <row r="447" spans="1:29" x14ac:dyDescent="0.2">
      <c r="A447" t="s">
        <v>169</v>
      </c>
      <c r="B447">
        <v>0</v>
      </c>
      <c r="C447">
        <v>0</v>
      </c>
      <c r="D447">
        <v>0</v>
      </c>
      <c r="E447">
        <v>0</v>
      </c>
      <c r="F447">
        <v>0</v>
      </c>
      <c r="G447">
        <v>0</v>
      </c>
      <c r="H447">
        <v>0</v>
      </c>
      <c r="I447">
        <v>0</v>
      </c>
      <c r="J447">
        <v>1</v>
      </c>
      <c r="K447">
        <v>0</v>
      </c>
      <c r="L447">
        <v>0</v>
      </c>
      <c r="M447">
        <v>0</v>
      </c>
      <c r="N447" s="2">
        <f>SUM(Table2[[#This Row],[Abstract]:[Title]])</f>
        <v>1</v>
      </c>
      <c r="P447" t="s">
        <v>169</v>
      </c>
      <c r="Q447">
        <f>Table2[[#This Row],[Abstract]]/Table2[[#This Row],[TOTAL]]</f>
        <v>0</v>
      </c>
      <c r="R447">
        <f>Table2[[#This Row],[Acknowledgments]]/Table2[[#This Row],[TOTAL]]</f>
        <v>0</v>
      </c>
      <c r="S447">
        <f>Table2[[#This Row],[Article]]/Table2[[#This Row],[TOTAL]]</f>
        <v>0</v>
      </c>
      <c r="T447">
        <f>Table2[[#This Row],[Case study]]/Table2[[#This Row],[TOTAL]]</f>
        <v>0</v>
      </c>
      <c r="U447">
        <f>Table2[[#This Row],[Conclusion]]/Table2[[#This Row],[TOTAL]]</f>
        <v>0</v>
      </c>
      <c r="V447">
        <f>Table2[[#This Row],[Discussion]]/Table2[[#This Row],[TOTAL]]</f>
        <v>0</v>
      </c>
      <c r="W447">
        <f>Table2[[#This Row],[Figure]]/Table2[[#This Row],[TOTAL]]</f>
        <v>0</v>
      </c>
      <c r="X447">
        <f>Table2[[#This Row],[Introduction]]/Table2[[#This Row],[TOTAL]]</f>
        <v>0</v>
      </c>
      <c r="Y447">
        <f>Table2[[#This Row],[Methods]]/Table2[[#This Row],[TOTAL]]</f>
        <v>1</v>
      </c>
      <c r="Z447">
        <f>Table2[[#This Row],[Results]]/Table2[[#This Row],[TOTAL]]</f>
        <v>0</v>
      </c>
      <c r="AA447">
        <f>Table2[[#This Row],[Supplementary material]]/Table2[[#This Row],[TOTAL]]</f>
        <v>0</v>
      </c>
      <c r="AB447">
        <f>Table2[[#This Row],[Title]]/Table2[[#This Row],[TOTAL]]</f>
        <v>0</v>
      </c>
      <c r="AC447" s="2">
        <f>SUM(Table24[[#This Row],[Abstract]:[Title]])</f>
        <v>1</v>
      </c>
    </row>
    <row r="448" spans="1:29" x14ac:dyDescent="0.2">
      <c r="A448" t="s">
        <v>951</v>
      </c>
      <c r="B448">
        <v>0</v>
      </c>
      <c r="C448">
        <v>0</v>
      </c>
      <c r="D448">
        <v>0</v>
      </c>
      <c r="E448">
        <v>0</v>
      </c>
      <c r="F448">
        <v>0</v>
      </c>
      <c r="G448">
        <v>0</v>
      </c>
      <c r="H448">
        <v>0</v>
      </c>
      <c r="I448">
        <v>1</v>
      </c>
      <c r="J448">
        <v>1</v>
      </c>
      <c r="K448">
        <v>3</v>
      </c>
      <c r="L448">
        <v>0</v>
      </c>
      <c r="M448">
        <v>0</v>
      </c>
      <c r="N448" s="2">
        <f>SUM(Table2[[#This Row],[Abstract]:[Title]])</f>
        <v>5</v>
      </c>
      <c r="P448" t="s">
        <v>951</v>
      </c>
      <c r="Q448">
        <f>Table2[[#This Row],[Abstract]]/Table2[[#This Row],[TOTAL]]</f>
        <v>0</v>
      </c>
      <c r="R448">
        <f>Table2[[#This Row],[Acknowledgments]]/Table2[[#This Row],[TOTAL]]</f>
        <v>0</v>
      </c>
      <c r="S448">
        <f>Table2[[#This Row],[Article]]/Table2[[#This Row],[TOTAL]]</f>
        <v>0</v>
      </c>
      <c r="T448">
        <f>Table2[[#This Row],[Case study]]/Table2[[#This Row],[TOTAL]]</f>
        <v>0</v>
      </c>
      <c r="U448">
        <f>Table2[[#This Row],[Conclusion]]/Table2[[#This Row],[TOTAL]]</f>
        <v>0</v>
      </c>
      <c r="V448">
        <f>Table2[[#This Row],[Discussion]]/Table2[[#This Row],[TOTAL]]</f>
        <v>0</v>
      </c>
      <c r="W448">
        <f>Table2[[#This Row],[Figure]]/Table2[[#This Row],[TOTAL]]</f>
        <v>0</v>
      </c>
      <c r="X448">
        <f>Table2[[#This Row],[Introduction]]/Table2[[#This Row],[TOTAL]]</f>
        <v>0.2</v>
      </c>
      <c r="Y448">
        <f>Table2[[#This Row],[Methods]]/Table2[[#This Row],[TOTAL]]</f>
        <v>0.2</v>
      </c>
      <c r="Z448">
        <f>Table2[[#This Row],[Results]]/Table2[[#This Row],[TOTAL]]</f>
        <v>0.6</v>
      </c>
      <c r="AA448">
        <f>Table2[[#This Row],[Supplementary material]]/Table2[[#This Row],[TOTAL]]</f>
        <v>0</v>
      </c>
      <c r="AB448">
        <f>Table2[[#This Row],[Title]]/Table2[[#This Row],[TOTAL]]</f>
        <v>0</v>
      </c>
      <c r="AC448" s="2">
        <f>SUM(Table24[[#This Row],[Abstract]:[Title]])</f>
        <v>1</v>
      </c>
    </row>
    <row r="449" spans="1:29" x14ac:dyDescent="0.2">
      <c r="A449" t="s">
        <v>7308</v>
      </c>
      <c r="B449">
        <v>1</v>
      </c>
      <c r="C449">
        <v>0</v>
      </c>
      <c r="D449">
        <v>0</v>
      </c>
      <c r="E449">
        <v>0</v>
      </c>
      <c r="F449">
        <v>0</v>
      </c>
      <c r="G449">
        <v>2</v>
      </c>
      <c r="H449">
        <v>0</v>
      </c>
      <c r="I449">
        <v>2</v>
      </c>
      <c r="J449">
        <v>0</v>
      </c>
      <c r="K449">
        <v>3</v>
      </c>
      <c r="L449">
        <v>0</v>
      </c>
      <c r="M449">
        <v>0</v>
      </c>
      <c r="N449" s="2">
        <f>SUM(Table2[[#This Row],[Abstract]:[Title]])</f>
        <v>8</v>
      </c>
      <c r="P449" t="s">
        <v>7308</v>
      </c>
      <c r="Q449">
        <f>Table2[[#This Row],[Abstract]]/Table2[[#This Row],[TOTAL]]</f>
        <v>0.125</v>
      </c>
      <c r="R449">
        <f>Table2[[#This Row],[Acknowledgments]]/Table2[[#This Row],[TOTAL]]</f>
        <v>0</v>
      </c>
      <c r="S449">
        <f>Table2[[#This Row],[Article]]/Table2[[#This Row],[TOTAL]]</f>
        <v>0</v>
      </c>
      <c r="T449">
        <f>Table2[[#This Row],[Case study]]/Table2[[#This Row],[TOTAL]]</f>
        <v>0</v>
      </c>
      <c r="U449">
        <f>Table2[[#This Row],[Conclusion]]/Table2[[#This Row],[TOTAL]]</f>
        <v>0</v>
      </c>
      <c r="V449">
        <f>Table2[[#This Row],[Discussion]]/Table2[[#This Row],[TOTAL]]</f>
        <v>0.25</v>
      </c>
      <c r="W449">
        <f>Table2[[#This Row],[Figure]]/Table2[[#This Row],[TOTAL]]</f>
        <v>0</v>
      </c>
      <c r="X449">
        <f>Table2[[#This Row],[Introduction]]/Table2[[#This Row],[TOTAL]]</f>
        <v>0.25</v>
      </c>
      <c r="Y449">
        <f>Table2[[#This Row],[Methods]]/Table2[[#This Row],[TOTAL]]</f>
        <v>0</v>
      </c>
      <c r="Z449">
        <f>Table2[[#This Row],[Results]]/Table2[[#This Row],[TOTAL]]</f>
        <v>0.375</v>
      </c>
      <c r="AA449">
        <f>Table2[[#This Row],[Supplementary material]]/Table2[[#This Row],[TOTAL]]</f>
        <v>0</v>
      </c>
      <c r="AB449">
        <f>Table2[[#This Row],[Title]]/Table2[[#This Row],[TOTAL]]</f>
        <v>0</v>
      </c>
      <c r="AC449" s="2">
        <f>SUM(Table24[[#This Row],[Abstract]:[Title]])</f>
        <v>1</v>
      </c>
    </row>
    <row r="450" spans="1:29" x14ac:dyDescent="0.2">
      <c r="A450" t="s">
        <v>5141</v>
      </c>
      <c r="B450">
        <v>0</v>
      </c>
      <c r="C450">
        <v>0</v>
      </c>
      <c r="D450">
        <v>0</v>
      </c>
      <c r="E450">
        <v>0</v>
      </c>
      <c r="F450">
        <v>0</v>
      </c>
      <c r="G450">
        <v>0</v>
      </c>
      <c r="H450">
        <v>0</v>
      </c>
      <c r="I450">
        <v>0</v>
      </c>
      <c r="J450">
        <v>0</v>
      </c>
      <c r="K450">
        <v>2</v>
      </c>
      <c r="L450">
        <v>0</v>
      </c>
      <c r="M450">
        <v>0</v>
      </c>
      <c r="N450" s="2">
        <f>SUM(Table2[[#This Row],[Abstract]:[Title]])</f>
        <v>2</v>
      </c>
      <c r="P450" t="s">
        <v>5141</v>
      </c>
      <c r="Q450">
        <f>Table2[[#This Row],[Abstract]]/Table2[[#This Row],[TOTAL]]</f>
        <v>0</v>
      </c>
      <c r="R450">
        <f>Table2[[#This Row],[Acknowledgments]]/Table2[[#This Row],[TOTAL]]</f>
        <v>0</v>
      </c>
      <c r="S450">
        <f>Table2[[#This Row],[Article]]/Table2[[#This Row],[TOTAL]]</f>
        <v>0</v>
      </c>
      <c r="T450">
        <f>Table2[[#This Row],[Case study]]/Table2[[#This Row],[TOTAL]]</f>
        <v>0</v>
      </c>
      <c r="U450">
        <f>Table2[[#This Row],[Conclusion]]/Table2[[#This Row],[TOTAL]]</f>
        <v>0</v>
      </c>
      <c r="V450">
        <f>Table2[[#This Row],[Discussion]]/Table2[[#This Row],[TOTAL]]</f>
        <v>0</v>
      </c>
      <c r="W450">
        <f>Table2[[#This Row],[Figure]]/Table2[[#This Row],[TOTAL]]</f>
        <v>0</v>
      </c>
      <c r="X450">
        <f>Table2[[#This Row],[Introduction]]/Table2[[#This Row],[TOTAL]]</f>
        <v>0</v>
      </c>
      <c r="Y450">
        <f>Table2[[#This Row],[Methods]]/Table2[[#This Row],[TOTAL]]</f>
        <v>0</v>
      </c>
      <c r="Z450">
        <f>Table2[[#This Row],[Results]]/Table2[[#This Row],[TOTAL]]</f>
        <v>1</v>
      </c>
      <c r="AA450">
        <f>Table2[[#This Row],[Supplementary material]]/Table2[[#This Row],[TOTAL]]</f>
        <v>0</v>
      </c>
      <c r="AB450">
        <f>Table2[[#This Row],[Title]]/Table2[[#This Row],[TOTAL]]</f>
        <v>0</v>
      </c>
      <c r="AC450" s="2">
        <f>SUM(Table24[[#This Row],[Abstract]:[Title]])</f>
        <v>1</v>
      </c>
    </row>
    <row r="451" spans="1:29" x14ac:dyDescent="0.2">
      <c r="A451" t="s">
        <v>3544</v>
      </c>
      <c r="B451">
        <v>0</v>
      </c>
      <c r="C451">
        <v>0</v>
      </c>
      <c r="D451">
        <v>0</v>
      </c>
      <c r="E451">
        <v>0</v>
      </c>
      <c r="F451">
        <v>0</v>
      </c>
      <c r="G451">
        <v>0</v>
      </c>
      <c r="H451">
        <v>0</v>
      </c>
      <c r="I451">
        <v>0</v>
      </c>
      <c r="J451">
        <v>1</v>
      </c>
      <c r="K451">
        <v>0</v>
      </c>
      <c r="L451">
        <v>0</v>
      </c>
      <c r="M451">
        <v>0</v>
      </c>
      <c r="N451" s="2">
        <f>SUM(Table2[[#This Row],[Abstract]:[Title]])</f>
        <v>1</v>
      </c>
      <c r="P451" t="s">
        <v>3544</v>
      </c>
      <c r="Q451">
        <f>Table2[[#This Row],[Abstract]]/Table2[[#This Row],[TOTAL]]</f>
        <v>0</v>
      </c>
      <c r="R451">
        <f>Table2[[#This Row],[Acknowledgments]]/Table2[[#This Row],[TOTAL]]</f>
        <v>0</v>
      </c>
      <c r="S451">
        <f>Table2[[#This Row],[Article]]/Table2[[#This Row],[TOTAL]]</f>
        <v>0</v>
      </c>
      <c r="T451">
        <f>Table2[[#This Row],[Case study]]/Table2[[#This Row],[TOTAL]]</f>
        <v>0</v>
      </c>
      <c r="U451">
        <f>Table2[[#This Row],[Conclusion]]/Table2[[#This Row],[TOTAL]]</f>
        <v>0</v>
      </c>
      <c r="V451">
        <f>Table2[[#This Row],[Discussion]]/Table2[[#This Row],[TOTAL]]</f>
        <v>0</v>
      </c>
      <c r="W451">
        <f>Table2[[#This Row],[Figure]]/Table2[[#This Row],[TOTAL]]</f>
        <v>0</v>
      </c>
      <c r="X451">
        <f>Table2[[#This Row],[Introduction]]/Table2[[#This Row],[TOTAL]]</f>
        <v>0</v>
      </c>
      <c r="Y451">
        <f>Table2[[#This Row],[Methods]]/Table2[[#This Row],[TOTAL]]</f>
        <v>1</v>
      </c>
      <c r="Z451">
        <f>Table2[[#This Row],[Results]]/Table2[[#This Row],[TOTAL]]</f>
        <v>0</v>
      </c>
      <c r="AA451">
        <f>Table2[[#This Row],[Supplementary material]]/Table2[[#This Row],[TOTAL]]</f>
        <v>0</v>
      </c>
      <c r="AB451">
        <f>Table2[[#This Row],[Title]]/Table2[[#This Row],[TOTAL]]</f>
        <v>0</v>
      </c>
      <c r="AC451" s="2">
        <f>SUM(Table24[[#This Row],[Abstract]:[Title]])</f>
        <v>1</v>
      </c>
    </row>
    <row r="452" spans="1:29" x14ac:dyDescent="0.2">
      <c r="A452" t="s">
        <v>4040</v>
      </c>
      <c r="B452">
        <v>0</v>
      </c>
      <c r="C452">
        <v>0</v>
      </c>
      <c r="D452">
        <v>0</v>
      </c>
      <c r="E452">
        <v>0</v>
      </c>
      <c r="F452">
        <v>0</v>
      </c>
      <c r="G452">
        <v>0</v>
      </c>
      <c r="H452">
        <v>0</v>
      </c>
      <c r="I452">
        <v>2</v>
      </c>
      <c r="J452">
        <v>0</v>
      </c>
      <c r="K452">
        <v>0</v>
      </c>
      <c r="L452">
        <v>0</v>
      </c>
      <c r="M452">
        <v>0</v>
      </c>
      <c r="N452" s="2">
        <f>SUM(Table2[[#This Row],[Abstract]:[Title]])</f>
        <v>2</v>
      </c>
      <c r="P452" t="s">
        <v>4040</v>
      </c>
      <c r="Q452">
        <f>Table2[[#This Row],[Abstract]]/Table2[[#This Row],[TOTAL]]</f>
        <v>0</v>
      </c>
      <c r="R452">
        <f>Table2[[#This Row],[Acknowledgments]]/Table2[[#This Row],[TOTAL]]</f>
        <v>0</v>
      </c>
      <c r="S452">
        <f>Table2[[#This Row],[Article]]/Table2[[#This Row],[TOTAL]]</f>
        <v>0</v>
      </c>
      <c r="T452">
        <f>Table2[[#This Row],[Case study]]/Table2[[#This Row],[TOTAL]]</f>
        <v>0</v>
      </c>
      <c r="U452">
        <f>Table2[[#This Row],[Conclusion]]/Table2[[#This Row],[TOTAL]]</f>
        <v>0</v>
      </c>
      <c r="V452">
        <f>Table2[[#This Row],[Discussion]]/Table2[[#This Row],[TOTAL]]</f>
        <v>0</v>
      </c>
      <c r="W452">
        <f>Table2[[#This Row],[Figure]]/Table2[[#This Row],[TOTAL]]</f>
        <v>0</v>
      </c>
      <c r="X452">
        <f>Table2[[#This Row],[Introduction]]/Table2[[#This Row],[TOTAL]]</f>
        <v>1</v>
      </c>
      <c r="Y452">
        <f>Table2[[#This Row],[Methods]]/Table2[[#This Row],[TOTAL]]</f>
        <v>0</v>
      </c>
      <c r="Z452">
        <f>Table2[[#This Row],[Results]]/Table2[[#This Row],[TOTAL]]</f>
        <v>0</v>
      </c>
      <c r="AA452">
        <f>Table2[[#This Row],[Supplementary material]]/Table2[[#This Row],[TOTAL]]</f>
        <v>0</v>
      </c>
      <c r="AB452">
        <f>Table2[[#This Row],[Title]]/Table2[[#This Row],[TOTAL]]</f>
        <v>0</v>
      </c>
      <c r="AC452" s="2">
        <f>SUM(Table24[[#This Row],[Abstract]:[Title]])</f>
        <v>1</v>
      </c>
    </row>
    <row r="453" spans="1:29" x14ac:dyDescent="0.2">
      <c r="A453" t="s">
        <v>2170</v>
      </c>
      <c r="B453">
        <v>0</v>
      </c>
      <c r="C453">
        <v>0</v>
      </c>
      <c r="D453">
        <v>0</v>
      </c>
      <c r="E453">
        <v>0</v>
      </c>
      <c r="F453">
        <v>0</v>
      </c>
      <c r="G453">
        <v>0</v>
      </c>
      <c r="H453">
        <v>0</v>
      </c>
      <c r="I453">
        <v>0</v>
      </c>
      <c r="J453">
        <v>1</v>
      </c>
      <c r="K453">
        <v>2</v>
      </c>
      <c r="L453">
        <v>0</v>
      </c>
      <c r="M453">
        <v>0</v>
      </c>
      <c r="N453" s="2">
        <f>SUM(Table2[[#This Row],[Abstract]:[Title]])</f>
        <v>3</v>
      </c>
      <c r="P453" t="s">
        <v>2170</v>
      </c>
      <c r="Q453">
        <f>Table2[[#This Row],[Abstract]]/Table2[[#This Row],[TOTAL]]</f>
        <v>0</v>
      </c>
      <c r="R453">
        <f>Table2[[#This Row],[Acknowledgments]]/Table2[[#This Row],[TOTAL]]</f>
        <v>0</v>
      </c>
      <c r="S453">
        <f>Table2[[#This Row],[Article]]/Table2[[#This Row],[TOTAL]]</f>
        <v>0</v>
      </c>
      <c r="T453">
        <f>Table2[[#This Row],[Case study]]/Table2[[#This Row],[TOTAL]]</f>
        <v>0</v>
      </c>
      <c r="U453">
        <f>Table2[[#This Row],[Conclusion]]/Table2[[#This Row],[TOTAL]]</f>
        <v>0</v>
      </c>
      <c r="V453">
        <f>Table2[[#This Row],[Discussion]]/Table2[[#This Row],[TOTAL]]</f>
        <v>0</v>
      </c>
      <c r="W453">
        <f>Table2[[#This Row],[Figure]]/Table2[[#This Row],[TOTAL]]</f>
        <v>0</v>
      </c>
      <c r="X453">
        <f>Table2[[#This Row],[Introduction]]/Table2[[#This Row],[TOTAL]]</f>
        <v>0</v>
      </c>
      <c r="Y453">
        <f>Table2[[#This Row],[Methods]]/Table2[[#This Row],[TOTAL]]</f>
        <v>0.33333333333333331</v>
      </c>
      <c r="Z453">
        <f>Table2[[#This Row],[Results]]/Table2[[#This Row],[TOTAL]]</f>
        <v>0.66666666666666663</v>
      </c>
      <c r="AA453">
        <f>Table2[[#This Row],[Supplementary material]]/Table2[[#This Row],[TOTAL]]</f>
        <v>0</v>
      </c>
      <c r="AB453">
        <f>Table2[[#This Row],[Title]]/Table2[[#This Row],[TOTAL]]</f>
        <v>0</v>
      </c>
      <c r="AC453" s="2">
        <f>SUM(Table24[[#This Row],[Abstract]:[Title]])</f>
        <v>1</v>
      </c>
    </row>
    <row r="454" spans="1:29" x14ac:dyDescent="0.2">
      <c r="A454" t="s">
        <v>3402</v>
      </c>
      <c r="B454">
        <v>0</v>
      </c>
      <c r="C454">
        <v>0</v>
      </c>
      <c r="D454">
        <v>1</v>
      </c>
      <c r="E454">
        <v>0</v>
      </c>
      <c r="F454">
        <v>0</v>
      </c>
      <c r="G454">
        <v>0</v>
      </c>
      <c r="H454">
        <v>0</v>
      </c>
      <c r="I454">
        <v>0</v>
      </c>
      <c r="J454">
        <v>0</v>
      </c>
      <c r="K454">
        <v>0</v>
      </c>
      <c r="L454">
        <v>0</v>
      </c>
      <c r="M454">
        <v>0</v>
      </c>
      <c r="N454" s="2">
        <f>SUM(Table2[[#This Row],[Abstract]:[Title]])</f>
        <v>1</v>
      </c>
      <c r="P454" t="s">
        <v>3402</v>
      </c>
      <c r="Q454">
        <f>Table2[[#This Row],[Abstract]]/Table2[[#This Row],[TOTAL]]</f>
        <v>0</v>
      </c>
      <c r="R454">
        <f>Table2[[#This Row],[Acknowledgments]]/Table2[[#This Row],[TOTAL]]</f>
        <v>0</v>
      </c>
      <c r="S454">
        <f>Table2[[#This Row],[Article]]/Table2[[#This Row],[TOTAL]]</f>
        <v>1</v>
      </c>
      <c r="T454">
        <f>Table2[[#This Row],[Case study]]/Table2[[#This Row],[TOTAL]]</f>
        <v>0</v>
      </c>
      <c r="U454">
        <f>Table2[[#This Row],[Conclusion]]/Table2[[#This Row],[TOTAL]]</f>
        <v>0</v>
      </c>
      <c r="V454">
        <f>Table2[[#This Row],[Discussion]]/Table2[[#This Row],[TOTAL]]</f>
        <v>0</v>
      </c>
      <c r="W454">
        <f>Table2[[#This Row],[Figure]]/Table2[[#This Row],[TOTAL]]</f>
        <v>0</v>
      </c>
      <c r="X454">
        <f>Table2[[#This Row],[Introduction]]/Table2[[#This Row],[TOTAL]]</f>
        <v>0</v>
      </c>
      <c r="Y454">
        <f>Table2[[#This Row],[Methods]]/Table2[[#This Row],[TOTAL]]</f>
        <v>0</v>
      </c>
      <c r="Z454">
        <f>Table2[[#This Row],[Results]]/Table2[[#This Row],[TOTAL]]</f>
        <v>0</v>
      </c>
      <c r="AA454">
        <f>Table2[[#This Row],[Supplementary material]]/Table2[[#This Row],[TOTAL]]</f>
        <v>0</v>
      </c>
      <c r="AB454">
        <f>Table2[[#This Row],[Title]]/Table2[[#This Row],[TOTAL]]</f>
        <v>0</v>
      </c>
      <c r="AC454" s="2">
        <f>SUM(Table24[[#This Row],[Abstract]:[Title]])</f>
        <v>1</v>
      </c>
    </row>
    <row r="455" spans="1:29" x14ac:dyDescent="0.2">
      <c r="A455" t="s">
        <v>262</v>
      </c>
      <c r="B455">
        <v>0</v>
      </c>
      <c r="C455">
        <v>0</v>
      </c>
      <c r="D455">
        <v>2</v>
      </c>
      <c r="E455">
        <v>0</v>
      </c>
      <c r="F455">
        <v>0</v>
      </c>
      <c r="G455">
        <v>0</v>
      </c>
      <c r="H455">
        <v>0</v>
      </c>
      <c r="I455">
        <v>0</v>
      </c>
      <c r="J455">
        <v>4</v>
      </c>
      <c r="K455">
        <v>0</v>
      </c>
      <c r="L455">
        <v>0</v>
      </c>
      <c r="M455">
        <v>0</v>
      </c>
      <c r="N455" s="2">
        <f>SUM(Table2[[#This Row],[Abstract]:[Title]])</f>
        <v>6</v>
      </c>
      <c r="P455" t="s">
        <v>262</v>
      </c>
      <c r="Q455">
        <f>Table2[[#This Row],[Abstract]]/Table2[[#This Row],[TOTAL]]</f>
        <v>0</v>
      </c>
      <c r="R455">
        <f>Table2[[#This Row],[Acknowledgments]]/Table2[[#This Row],[TOTAL]]</f>
        <v>0</v>
      </c>
      <c r="S455">
        <f>Table2[[#This Row],[Article]]/Table2[[#This Row],[TOTAL]]</f>
        <v>0.33333333333333331</v>
      </c>
      <c r="T455">
        <f>Table2[[#This Row],[Case study]]/Table2[[#This Row],[TOTAL]]</f>
        <v>0</v>
      </c>
      <c r="U455">
        <f>Table2[[#This Row],[Conclusion]]/Table2[[#This Row],[TOTAL]]</f>
        <v>0</v>
      </c>
      <c r="V455">
        <f>Table2[[#This Row],[Discussion]]/Table2[[#This Row],[TOTAL]]</f>
        <v>0</v>
      </c>
      <c r="W455">
        <f>Table2[[#This Row],[Figure]]/Table2[[#This Row],[TOTAL]]</f>
        <v>0</v>
      </c>
      <c r="X455">
        <f>Table2[[#This Row],[Introduction]]/Table2[[#This Row],[TOTAL]]</f>
        <v>0</v>
      </c>
      <c r="Y455">
        <f>Table2[[#This Row],[Methods]]/Table2[[#This Row],[TOTAL]]</f>
        <v>0.66666666666666663</v>
      </c>
      <c r="Z455">
        <f>Table2[[#This Row],[Results]]/Table2[[#This Row],[TOTAL]]</f>
        <v>0</v>
      </c>
      <c r="AA455">
        <f>Table2[[#This Row],[Supplementary material]]/Table2[[#This Row],[TOTAL]]</f>
        <v>0</v>
      </c>
      <c r="AB455">
        <f>Table2[[#This Row],[Title]]/Table2[[#This Row],[TOTAL]]</f>
        <v>0</v>
      </c>
      <c r="AC455" s="2">
        <f>SUM(Table24[[#This Row],[Abstract]:[Title]])</f>
        <v>1</v>
      </c>
    </row>
    <row r="456" spans="1:29" x14ac:dyDescent="0.2">
      <c r="A456" t="s">
        <v>2825</v>
      </c>
      <c r="B456">
        <v>0</v>
      </c>
      <c r="C456">
        <v>0</v>
      </c>
      <c r="D456">
        <v>0</v>
      </c>
      <c r="E456">
        <v>0</v>
      </c>
      <c r="F456">
        <v>0</v>
      </c>
      <c r="G456">
        <v>1</v>
      </c>
      <c r="H456">
        <v>0</v>
      </c>
      <c r="I456">
        <v>0</v>
      </c>
      <c r="J456">
        <v>2</v>
      </c>
      <c r="K456">
        <v>0</v>
      </c>
      <c r="L456">
        <v>0</v>
      </c>
      <c r="M456">
        <v>0</v>
      </c>
      <c r="N456" s="2">
        <f>SUM(Table2[[#This Row],[Abstract]:[Title]])</f>
        <v>3</v>
      </c>
      <c r="P456" t="s">
        <v>2825</v>
      </c>
      <c r="Q456">
        <f>Table2[[#This Row],[Abstract]]/Table2[[#This Row],[TOTAL]]</f>
        <v>0</v>
      </c>
      <c r="R456">
        <f>Table2[[#This Row],[Acknowledgments]]/Table2[[#This Row],[TOTAL]]</f>
        <v>0</v>
      </c>
      <c r="S456">
        <f>Table2[[#This Row],[Article]]/Table2[[#This Row],[TOTAL]]</f>
        <v>0</v>
      </c>
      <c r="T456">
        <f>Table2[[#This Row],[Case study]]/Table2[[#This Row],[TOTAL]]</f>
        <v>0</v>
      </c>
      <c r="U456">
        <f>Table2[[#This Row],[Conclusion]]/Table2[[#This Row],[TOTAL]]</f>
        <v>0</v>
      </c>
      <c r="V456">
        <f>Table2[[#This Row],[Discussion]]/Table2[[#This Row],[TOTAL]]</f>
        <v>0.33333333333333331</v>
      </c>
      <c r="W456">
        <f>Table2[[#This Row],[Figure]]/Table2[[#This Row],[TOTAL]]</f>
        <v>0</v>
      </c>
      <c r="X456">
        <f>Table2[[#This Row],[Introduction]]/Table2[[#This Row],[TOTAL]]</f>
        <v>0</v>
      </c>
      <c r="Y456">
        <f>Table2[[#This Row],[Methods]]/Table2[[#This Row],[TOTAL]]</f>
        <v>0.66666666666666663</v>
      </c>
      <c r="Z456">
        <f>Table2[[#This Row],[Results]]/Table2[[#This Row],[TOTAL]]</f>
        <v>0</v>
      </c>
      <c r="AA456">
        <f>Table2[[#This Row],[Supplementary material]]/Table2[[#This Row],[TOTAL]]</f>
        <v>0</v>
      </c>
      <c r="AB456">
        <f>Table2[[#This Row],[Title]]/Table2[[#This Row],[TOTAL]]</f>
        <v>0</v>
      </c>
      <c r="AC456" s="2">
        <f>SUM(Table24[[#This Row],[Abstract]:[Title]])</f>
        <v>1</v>
      </c>
    </row>
    <row r="457" spans="1:29" x14ac:dyDescent="0.2">
      <c r="A457" t="s">
        <v>1297</v>
      </c>
      <c r="B457">
        <v>0</v>
      </c>
      <c r="C457">
        <v>0</v>
      </c>
      <c r="D457">
        <v>0</v>
      </c>
      <c r="E457">
        <v>0</v>
      </c>
      <c r="F457">
        <v>0</v>
      </c>
      <c r="G457">
        <v>0</v>
      </c>
      <c r="H457">
        <v>0</v>
      </c>
      <c r="I457">
        <v>0</v>
      </c>
      <c r="J457">
        <v>1</v>
      </c>
      <c r="K457">
        <v>0</v>
      </c>
      <c r="L457">
        <v>0</v>
      </c>
      <c r="M457">
        <v>0</v>
      </c>
      <c r="N457" s="2">
        <f>SUM(Table2[[#This Row],[Abstract]:[Title]])</f>
        <v>1</v>
      </c>
      <c r="P457" t="s">
        <v>1297</v>
      </c>
      <c r="Q457">
        <f>Table2[[#This Row],[Abstract]]/Table2[[#This Row],[TOTAL]]</f>
        <v>0</v>
      </c>
      <c r="R457">
        <f>Table2[[#This Row],[Acknowledgments]]/Table2[[#This Row],[TOTAL]]</f>
        <v>0</v>
      </c>
      <c r="S457">
        <f>Table2[[#This Row],[Article]]/Table2[[#This Row],[TOTAL]]</f>
        <v>0</v>
      </c>
      <c r="T457">
        <f>Table2[[#This Row],[Case study]]/Table2[[#This Row],[TOTAL]]</f>
        <v>0</v>
      </c>
      <c r="U457">
        <f>Table2[[#This Row],[Conclusion]]/Table2[[#This Row],[TOTAL]]</f>
        <v>0</v>
      </c>
      <c r="V457">
        <f>Table2[[#This Row],[Discussion]]/Table2[[#This Row],[TOTAL]]</f>
        <v>0</v>
      </c>
      <c r="W457">
        <f>Table2[[#This Row],[Figure]]/Table2[[#This Row],[TOTAL]]</f>
        <v>0</v>
      </c>
      <c r="X457">
        <f>Table2[[#This Row],[Introduction]]/Table2[[#This Row],[TOTAL]]</f>
        <v>0</v>
      </c>
      <c r="Y457">
        <f>Table2[[#This Row],[Methods]]/Table2[[#This Row],[TOTAL]]</f>
        <v>1</v>
      </c>
      <c r="Z457">
        <f>Table2[[#This Row],[Results]]/Table2[[#This Row],[TOTAL]]</f>
        <v>0</v>
      </c>
      <c r="AA457">
        <f>Table2[[#This Row],[Supplementary material]]/Table2[[#This Row],[TOTAL]]</f>
        <v>0</v>
      </c>
      <c r="AB457">
        <f>Table2[[#This Row],[Title]]/Table2[[#This Row],[TOTAL]]</f>
        <v>0</v>
      </c>
      <c r="AC457" s="2">
        <f>SUM(Table24[[#This Row],[Abstract]:[Title]])</f>
        <v>1</v>
      </c>
    </row>
    <row r="458" spans="1:29" x14ac:dyDescent="0.2">
      <c r="A458" t="s">
        <v>5985</v>
      </c>
      <c r="B458">
        <v>0</v>
      </c>
      <c r="C458">
        <v>0</v>
      </c>
      <c r="D458">
        <v>0</v>
      </c>
      <c r="E458">
        <v>0</v>
      </c>
      <c r="F458">
        <v>0</v>
      </c>
      <c r="G458">
        <v>0</v>
      </c>
      <c r="H458">
        <v>0</v>
      </c>
      <c r="I458">
        <v>0</v>
      </c>
      <c r="J458">
        <v>0</v>
      </c>
      <c r="K458">
        <v>1</v>
      </c>
      <c r="L458">
        <v>1</v>
      </c>
      <c r="M458">
        <v>0</v>
      </c>
      <c r="N458" s="2">
        <f>SUM(Table2[[#This Row],[Abstract]:[Title]])</f>
        <v>2</v>
      </c>
      <c r="P458" t="s">
        <v>5985</v>
      </c>
      <c r="Q458">
        <f>Table2[[#This Row],[Abstract]]/Table2[[#This Row],[TOTAL]]</f>
        <v>0</v>
      </c>
      <c r="R458">
        <f>Table2[[#This Row],[Acknowledgments]]/Table2[[#This Row],[TOTAL]]</f>
        <v>0</v>
      </c>
      <c r="S458">
        <f>Table2[[#This Row],[Article]]/Table2[[#This Row],[TOTAL]]</f>
        <v>0</v>
      </c>
      <c r="T458">
        <f>Table2[[#This Row],[Case study]]/Table2[[#This Row],[TOTAL]]</f>
        <v>0</v>
      </c>
      <c r="U458">
        <f>Table2[[#This Row],[Conclusion]]/Table2[[#This Row],[TOTAL]]</f>
        <v>0</v>
      </c>
      <c r="V458">
        <f>Table2[[#This Row],[Discussion]]/Table2[[#This Row],[TOTAL]]</f>
        <v>0</v>
      </c>
      <c r="W458">
        <f>Table2[[#This Row],[Figure]]/Table2[[#This Row],[TOTAL]]</f>
        <v>0</v>
      </c>
      <c r="X458">
        <f>Table2[[#This Row],[Introduction]]/Table2[[#This Row],[TOTAL]]</f>
        <v>0</v>
      </c>
      <c r="Y458">
        <f>Table2[[#This Row],[Methods]]/Table2[[#This Row],[TOTAL]]</f>
        <v>0</v>
      </c>
      <c r="Z458">
        <f>Table2[[#This Row],[Results]]/Table2[[#This Row],[TOTAL]]</f>
        <v>0.5</v>
      </c>
      <c r="AA458">
        <f>Table2[[#This Row],[Supplementary material]]/Table2[[#This Row],[TOTAL]]</f>
        <v>0.5</v>
      </c>
      <c r="AB458">
        <f>Table2[[#This Row],[Title]]/Table2[[#This Row],[TOTAL]]</f>
        <v>0</v>
      </c>
      <c r="AC458" s="2">
        <f>SUM(Table24[[#This Row],[Abstract]:[Title]])</f>
        <v>1</v>
      </c>
    </row>
    <row r="459" spans="1:29" x14ac:dyDescent="0.2">
      <c r="A459" t="s">
        <v>1815</v>
      </c>
      <c r="B459">
        <v>0</v>
      </c>
      <c r="C459">
        <v>0</v>
      </c>
      <c r="D459">
        <v>0</v>
      </c>
      <c r="E459">
        <v>0</v>
      </c>
      <c r="F459">
        <v>0</v>
      </c>
      <c r="G459">
        <v>1</v>
      </c>
      <c r="H459">
        <v>0</v>
      </c>
      <c r="I459">
        <v>0</v>
      </c>
      <c r="J459">
        <v>0</v>
      </c>
      <c r="K459">
        <v>0</v>
      </c>
      <c r="L459">
        <v>0</v>
      </c>
      <c r="M459">
        <v>0</v>
      </c>
      <c r="N459" s="2">
        <f>SUM(Table2[[#This Row],[Abstract]:[Title]])</f>
        <v>1</v>
      </c>
      <c r="P459" t="s">
        <v>1815</v>
      </c>
      <c r="Q459">
        <f>Table2[[#This Row],[Abstract]]/Table2[[#This Row],[TOTAL]]</f>
        <v>0</v>
      </c>
      <c r="R459">
        <f>Table2[[#This Row],[Acknowledgments]]/Table2[[#This Row],[TOTAL]]</f>
        <v>0</v>
      </c>
      <c r="S459">
        <f>Table2[[#This Row],[Article]]/Table2[[#This Row],[TOTAL]]</f>
        <v>0</v>
      </c>
      <c r="T459">
        <f>Table2[[#This Row],[Case study]]/Table2[[#This Row],[TOTAL]]</f>
        <v>0</v>
      </c>
      <c r="U459">
        <f>Table2[[#This Row],[Conclusion]]/Table2[[#This Row],[TOTAL]]</f>
        <v>0</v>
      </c>
      <c r="V459">
        <f>Table2[[#This Row],[Discussion]]/Table2[[#This Row],[TOTAL]]</f>
        <v>1</v>
      </c>
      <c r="W459">
        <f>Table2[[#This Row],[Figure]]/Table2[[#This Row],[TOTAL]]</f>
        <v>0</v>
      </c>
      <c r="X459">
        <f>Table2[[#This Row],[Introduction]]/Table2[[#This Row],[TOTAL]]</f>
        <v>0</v>
      </c>
      <c r="Y459">
        <f>Table2[[#This Row],[Methods]]/Table2[[#This Row],[TOTAL]]</f>
        <v>0</v>
      </c>
      <c r="Z459">
        <f>Table2[[#This Row],[Results]]/Table2[[#This Row],[TOTAL]]</f>
        <v>0</v>
      </c>
      <c r="AA459">
        <f>Table2[[#This Row],[Supplementary material]]/Table2[[#This Row],[TOTAL]]</f>
        <v>0</v>
      </c>
      <c r="AB459">
        <f>Table2[[#This Row],[Title]]/Table2[[#This Row],[TOTAL]]</f>
        <v>0</v>
      </c>
      <c r="AC459" s="2">
        <f>SUM(Table24[[#This Row],[Abstract]:[Title]])</f>
        <v>1</v>
      </c>
    </row>
    <row r="460" spans="1:29" x14ac:dyDescent="0.2">
      <c r="A460" t="s">
        <v>1481</v>
      </c>
      <c r="B460">
        <v>0</v>
      </c>
      <c r="C460">
        <v>0</v>
      </c>
      <c r="D460">
        <v>0</v>
      </c>
      <c r="E460">
        <v>0</v>
      </c>
      <c r="F460">
        <v>0</v>
      </c>
      <c r="G460">
        <v>0</v>
      </c>
      <c r="H460">
        <v>0</v>
      </c>
      <c r="I460">
        <v>0</v>
      </c>
      <c r="J460">
        <v>3</v>
      </c>
      <c r="K460">
        <v>0</v>
      </c>
      <c r="L460">
        <v>0</v>
      </c>
      <c r="M460">
        <v>0</v>
      </c>
      <c r="N460" s="2">
        <f>SUM(Table2[[#This Row],[Abstract]:[Title]])</f>
        <v>3</v>
      </c>
      <c r="P460" t="s">
        <v>1481</v>
      </c>
      <c r="Q460">
        <f>Table2[[#This Row],[Abstract]]/Table2[[#This Row],[TOTAL]]</f>
        <v>0</v>
      </c>
      <c r="R460">
        <f>Table2[[#This Row],[Acknowledgments]]/Table2[[#This Row],[TOTAL]]</f>
        <v>0</v>
      </c>
      <c r="S460">
        <f>Table2[[#This Row],[Article]]/Table2[[#This Row],[TOTAL]]</f>
        <v>0</v>
      </c>
      <c r="T460">
        <f>Table2[[#This Row],[Case study]]/Table2[[#This Row],[TOTAL]]</f>
        <v>0</v>
      </c>
      <c r="U460">
        <f>Table2[[#This Row],[Conclusion]]/Table2[[#This Row],[TOTAL]]</f>
        <v>0</v>
      </c>
      <c r="V460">
        <f>Table2[[#This Row],[Discussion]]/Table2[[#This Row],[TOTAL]]</f>
        <v>0</v>
      </c>
      <c r="W460">
        <f>Table2[[#This Row],[Figure]]/Table2[[#This Row],[TOTAL]]</f>
        <v>0</v>
      </c>
      <c r="X460">
        <f>Table2[[#This Row],[Introduction]]/Table2[[#This Row],[TOTAL]]</f>
        <v>0</v>
      </c>
      <c r="Y460">
        <f>Table2[[#This Row],[Methods]]/Table2[[#This Row],[TOTAL]]</f>
        <v>1</v>
      </c>
      <c r="Z460">
        <f>Table2[[#This Row],[Results]]/Table2[[#This Row],[TOTAL]]</f>
        <v>0</v>
      </c>
      <c r="AA460">
        <f>Table2[[#This Row],[Supplementary material]]/Table2[[#This Row],[TOTAL]]</f>
        <v>0</v>
      </c>
      <c r="AB460">
        <f>Table2[[#This Row],[Title]]/Table2[[#This Row],[TOTAL]]</f>
        <v>0</v>
      </c>
      <c r="AC460" s="2">
        <f>SUM(Table24[[#This Row],[Abstract]:[Title]])</f>
        <v>1</v>
      </c>
    </row>
    <row r="461" spans="1:29" x14ac:dyDescent="0.2">
      <c r="A461" t="s">
        <v>290</v>
      </c>
      <c r="B461">
        <v>0</v>
      </c>
      <c r="C461">
        <v>0</v>
      </c>
      <c r="D461">
        <v>1</v>
      </c>
      <c r="E461">
        <v>0</v>
      </c>
      <c r="F461">
        <v>0</v>
      </c>
      <c r="G461">
        <v>0</v>
      </c>
      <c r="H461">
        <v>0</v>
      </c>
      <c r="I461">
        <v>0</v>
      </c>
      <c r="J461">
        <v>0</v>
      </c>
      <c r="K461">
        <v>0</v>
      </c>
      <c r="L461">
        <v>0</v>
      </c>
      <c r="M461">
        <v>0</v>
      </c>
      <c r="N461" s="2">
        <f>SUM(Table2[[#This Row],[Abstract]:[Title]])</f>
        <v>1</v>
      </c>
      <c r="P461" t="s">
        <v>290</v>
      </c>
      <c r="Q461">
        <f>Table2[[#This Row],[Abstract]]/Table2[[#This Row],[TOTAL]]</f>
        <v>0</v>
      </c>
      <c r="R461">
        <f>Table2[[#This Row],[Acknowledgments]]/Table2[[#This Row],[TOTAL]]</f>
        <v>0</v>
      </c>
      <c r="S461">
        <f>Table2[[#This Row],[Article]]/Table2[[#This Row],[TOTAL]]</f>
        <v>1</v>
      </c>
      <c r="T461">
        <f>Table2[[#This Row],[Case study]]/Table2[[#This Row],[TOTAL]]</f>
        <v>0</v>
      </c>
      <c r="U461">
        <f>Table2[[#This Row],[Conclusion]]/Table2[[#This Row],[TOTAL]]</f>
        <v>0</v>
      </c>
      <c r="V461">
        <f>Table2[[#This Row],[Discussion]]/Table2[[#This Row],[TOTAL]]</f>
        <v>0</v>
      </c>
      <c r="W461">
        <f>Table2[[#This Row],[Figure]]/Table2[[#This Row],[TOTAL]]</f>
        <v>0</v>
      </c>
      <c r="X461">
        <f>Table2[[#This Row],[Introduction]]/Table2[[#This Row],[TOTAL]]</f>
        <v>0</v>
      </c>
      <c r="Y461">
        <f>Table2[[#This Row],[Methods]]/Table2[[#This Row],[TOTAL]]</f>
        <v>0</v>
      </c>
      <c r="Z461">
        <f>Table2[[#This Row],[Results]]/Table2[[#This Row],[TOTAL]]</f>
        <v>0</v>
      </c>
      <c r="AA461">
        <f>Table2[[#This Row],[Supplementary material]]/Table2[[#This Row],[TOTAL]]</f>
        <v>0</v>
      </c>
      <c r="AB461">
        <f>Table2[[#This Row],[Title]]/Table2[[#This Row],[TOTAL]]</f>
        <v>0</v>
      </c>
      <c r="AC461" s="2">
        <f>SUM(Table24[[#This Row],[Abstract]:[Title]])</f>
        <v>1</v>
      </c>
    </row>
    <row r="462" spans="1:29" x14ac:dyDescent="0.2">
      <c r="A462" t="s">
        <v>8703</v>
      </c>
      <c r="B462">
        <v>4</v>
      </c>
      <c r="C462">
        <v>0</v>
      </c>
      <c r="D462">
        <v>0</v>
      </c>
      <c r="E462">
        <v>0</v>
      </c>
      <c r="F462">
        <v>0</v>
      </c>
      <c r="G462">
        <v>0</v>
      </c>
      <c r="H462">
        <v>0</v>
      </c>
      <c r="I462">
        <v>3</v>
      </c>
      <c r="J462">
        <v>0</v>
      </c>
      <c r="K462">
        <v>0</v>
      </c>
      <c r="L462">
        <v>0</v>
      </c>
      <c r="M462">
        <v>0</v>
      </c>
      <c r="N462" s="2">
        <f>SUM(Table2[[#This Row],[Abstract]:[Title]])</f>
        <v>7</v>
      </c>
      <c r="P462" t="s">
        <v>8703</v>
      </c>
      <c r="Q462">
        <f>Table2[[#This Row],[Abstract]]/Table2[[#This Row],[TOTAL]]</f>
        <v>0.5714285714285714</v>
      </c>
      <c r="R462">
        <f>Table2[[#This Row],[Acknowledgments]]/Table2[[#This Row],[TOTAL]]</f>
        <v>0</v>
      </c>
      <c r="S462">
        <f>Table2[[#This Row],[Article]]/Table2[[#This Row],[TOTAL]]</f>
        <v>0</v>
      </c>
      <c r="T462">
        <f>Table2[[#This Row],[Case study]]/Table2[[#This Row],[TOTAL]]</f>
        <v>0</v>
      </c>
      <c r="U462">
        <f>Table2[[#This Row],[Conclusion]]/Table2[[#This Row],[TOTAL]]</f>
        <v>0</v>
      </c>
      <c r="V462">
        <f>Table2[[#This Row],[Discussion]]/Table2[[#This Row],[TOTAL]]</f>
        <v>0</v>
      </c>
      <c r="W462">
        <f>Table2[[#This Row],[Figure]]/Table2[[#This Row],[TOTAL]]</f>
        <v>0</v>
      </c>
      <c r="X462">
        <f>Table2[[#This Row],[Introduction]]/Table2[[#This Row],[TOTAL]]</f>
        <v>0.42857142857142855</v>
      </c>
      <c r="Y462">
        <f>Table2[[#This Row],[Methods]]/Table2[[#This Row],[TOTAL]]</f>
        <v>0</v>
      </c>
      <c r="Z462">
        <f>Table2[[#This Row],[Results]]/Table2[[#This Row],[TOTAL]]</f>
        <v>0</v>
      </c>
      <c r="AA462">
        <f>Table2[[#This Row],[Supplementary material]]/Table2[[#This Row],[TOTAL]]</f>
        <v>0</v>
      </c>
      <c r="AB462">
        <f>Table2[[#This Row],[Title]]/Table2[[#This Row],[TOTAL]]</f>
        <v>0</v>
      </c>
      <c r="AC462" s="2">
        <f>SUM(Table24[[#This Row],[Abstract]:[Title]])</f>
        <v>1</v>
      </c>
    </row>
    <row r="463" spans="1:29" x14ac:dyDescent="0.2">
      <c r="A463" t="s">
        <v>4238</v>
      </c>
      <c r="B463">
        <v>0</v>
      </c>
      <c r="C463">
        <v>0</v>
      </c>
      <c r="D463">
        <v>0</v>
      </c>
      <c r="E463">
        <v>0</v>
      </c>
      <c r="F463">
        <v>0</v>
      </c>
      <c r="G463">
        <v>0</v>
      </c>
      <c r="H463">
        <v>0</v>
      </c>
      <c r="I463">
        <v>0</v>
      </c>
      <c r="J463">
        <v>0</v>
      </c>
      <c r="K463">
        <v>1</v>
      </c>
      <c r="L463">
        <v>0</v>
      </c>
      <c r="M463">
        <v>0</v>
      </c>
      <c r="N463" s="2">
        <f>SUM(Table2[[#This Row],[Abstract]:[Title]])</f>
        <v>1</v>
      </c>
      <c r="P463" t="s">
        <v>4238</v>
      </c>
      <c r="Q463">
        <f>Table2[[#This Row],[Abstract]]/Table2[[#This Row],[TOTAL]]</f>
        <v>0</v>
      </c>
      <c r="R463">
        <f>Table2[[#This Row],[Acknowledgments]]/Table2[[#This Row],[TOTAL]]</f>
        <v>0</v>
      </c>
      <c r="S463">
        <f>Table2[[#This Row],[Article]]/Table2[[#This Row],[TOTAL]]</f>
        <v>0</v>
      </c>
      <c r="T463">
        <f>Table2[[#This Row],[Case study]]/Table2[[#This Row],[TOTAL]]</f>
        <v>0</v>
      </c>
      <c r="U463">
        <f>Table2[[#This Row],[Conclusion]]/Table2[[#This Row],[TOTAL]]</f>
        <v>0</v>
      </c>
      <c r="V463">
        <f>Table2[[#This Row],[Discussion]]/Table2[[#This Row],[TOTAL]]</f>
        <v>0</v>
      </c>
      <c r="W463">
        <f>Table2[[#This Row],[Figure]]/Table2[[#This Row],[TOTAL]]</f>
        <v>0</v>
      </c>
      <c r="X463">
        <f>Table2[[#This Row],[Introduction]]/Table2[[#This Row],[TOTAL]]</f>
        <v>0</v>
      </c>
      <c r="Y463">
        <f>Table2[[#This Row],[Methods]]/Table2[[#This Row],[TOTAL]]</f>
        <v>0</v>
      </c>
      <c r="Z463">
        <f>Table2[[#This Row],[Results]]/Table2[[#This Row],[TOTAL]]</f>
        <v>1</v>
      </c>
      <c r="AA463">
        <f>Table2[[#This Row],[Supplementary material]]/Table2[[#This Row],[TOTAL]]</f>
        <v>0</v>
      </c>
      <c r="AB463">
        <f>Table2[[#This Row],[Title]]/Table2[[#This Row],[TOTAL]]</f>
        <v>0</v>
      </c>
      <c r="AC463" s="2">
        <f>SUM(Table24[[#This Row],[Abstract]:[Title]])</f>
        <v>1</v>
      </c>
    </row>
    <row r="464" spans="1:29" x14ac:dyDescent="0.2">
      <c r="A464" t="s">
        <v>906</v>
      </c>
      <c r="B464">
        <v>0</v>
      </c>
      <c r="C464">
        <v>0</v>
      </c>
      <c r="D464">
        <v>1</v>
      </c>
      <c r="E464">
        <v>0</v>
      </c>
      <c r="F464">
        <v>0</v>
      </c>
      <c r="G464">
        <v>0</v>
      </c>
      <c r="H464">
        <v>0</v>
      </c>
      <c r="I464">
        <v>0</v>
      </c>
      <c r="J464">
        <v>0</v>
      </c>
      <c r="K464">
        <v>0</v>
      </c>
      <c r="L464">
        <v>0</v>
      </c>
      <c r="M464">
        <v>0</v>
      </c>
      <c r="N464" s="2">
        <f>SUM(Table2[[#This Row],[Abstract]:[Title]])</f>
        <v>1</v>
      </c>
      <c r="P464" t="s">
        <v>906</v>
      </c>
      <c r="Q464">
        <f>Table2[[#This Row],[Abstract]]/Table2[[#This Row],[TOTAL]]</f>
        <v>0</v>
      </c>
      <c r="R464">
        <f>Table2[[#This Row],[Acknowledgments]]/Table2[[#This Row],[TOTAL]]</f>
        <v>0</v>
      </c>
      <c r="S464">
        <f>Table2[[#This Row],[Article]]/Table2[[#This Row],[TOTAL]]</f>
        <v>1</v>
      </c>
      <c r="T464">
        <f>Table2[[#This Row],[Case study]]/Table2[[#This Row],[TOTAL]]</f>
        <v>0</v>
      </c>
      <c r="U464">
        <f>Table2[[#This Row],[Conclusion]]/Table2[[#This Row],[TOTAL]]</f>
        <v>0</v>
      </c>
      <c r="V464">
        <f>Table2[[#This Row],[Discussion]]/Table2[[#This Row],[TOTAL]]</f>
        <v>0</v>
      </c>
      <c r="W464">
        <f>Table2[[#This Row],[Figure]]/Table2[[#This Row],[TOTAL]]</f>
        <v>0</v>
      </c>
      <c r="X464">
        <f>Table2[[#This Row],[Introduction]]/Table2[[#This Row],[TOTAL]]</f>
        <v>0</v>
      </c>
      <c r="Y464">
        <f>Table2[[#This Row],[Methods]]/Table2[[#This Row],[TOTAL]]</f>
        <v>0</v>
      </c>
      <c r="Z464">
        <f>Table2[[#This Row],[Results]]/Table2[[#This Row],[TOTAL]]</f>
        <v>0</v>
      </c>
      <c r="AA464">
        <f>Table2[[#This Row],[Supplementary material]]/Table2[[#This Row],[TOTAL]]</f>
        <v>0</v>
      </c>
      <c r="AB464">
        <f>Table2[[#This Row],[Title]]/Table2[[#This Row],[TOTAL]]</f>
        <v>0</v>
      </c>
      <c r="AC464" s="2">
        <f>SUM(Table24[[#This Row],[Abstract]:[Title]])</f>
        <v>1</v>
      </c>
    </row>
    <row r="465" spans="1:29" x14ac:dyDescent="0.2">
      <c r="A465" t="s">
        <v>2609</v>
      </c>
      <c r="B465">
        <v>0</v>
      </c>
      <c r="C465">
        <v>0</v>
      </c>
      <c r="D465">
        <v>0</v>
      </c>
      <c r="E465">
        <v>0</v>
      </c>
      <c r="F465">
        <v>0</v>
      </c>
      <c r="G465">
        <v>0</v>
      </c>
      <c r="H465">
        <v>0</v>
      </c>
      <c r="I465">
        <v>0</v>
      </c>
      <c r="J465">
        <v>1</v>
      </c>
      <c r="K465">
        <v>0</v>
      </c>
      <c r="L465">
        <v>0</v>
      </c>
      <c r="M465">
        <v>0</v>
      </c>
      <c r="N465" s="2">
        <f>SUM(Table2[[#This Row],[Abstract]:[Title]])</f>
        <v>1</v>
      </c>
      <c r="P465" t="s">
        <v>2609</v>
      </c>
      <c r="Q465">
        <f>Table2[[#This Row],[Abstract]]/Table2[[#This Row],[TOTAL]]</f>
        <v>0</v>
      </c>
      <c r="R465">
        <f>Table2[[#This Row],[Acknowledgments]]/Table2[[#This Row],[TOTAL]]</f>
        <v>0</v>
      </c>
      <c r="S465">
        <f>Table2[[#This Row],[Article]]/Table2[[#This Row],[TOTAL]]</f>
        <v>0</v>
      </c>
      <c r="T465">
        <f>Table2[[#This Row],[Case study]]/Table2[[#This Row],[TOTAL]]</f>
        <v>0</v>
      </c>
      <c r="U465">
        <f>Table2[[#This Row],[Conclusion]]/Table2[[#This Row],[TOTAL]]</f>
        <v>0</v>
      </c>
      <c r="V465">
        <f>Table2[[#This Row],[Discussion]]/Table2[[#This Row],[TOTAL]]</f>
        <v>0</v>
      </c>
      <c r="W465">
        <f>Table2[[#This Row],[Figure]]/Table2[[#This Row],[TOTAL]]</f>
        <v>0</v>
      </c>
      <c r="X465">
        <f>Table2[[#This Row],[Introduction]]/Table2[[#This Row],[TOTAL]]</f>
        <v>0</v>
      </c>
      <c r="Y465">
        <f>Table2[[#This Row],[Methods]]/Table2[[#This Row],[TOTAL]]</f>
        <v>1</v>
      </c>
      <c r="Z465">
        <f>Table2[[#This Row],[Results]]/Table2[[#This Row],[TOTAL]]</f>
        <v>0</v>
      </c>
      <c r="AA465">
        <f>Table2[[#This Row],[Supplementary material]]/Table2[[#This Row],[TOTAL]]</f>
        <v>0</v>
      </c>
      <c r="AB465">
        <f>Table2[[#This Row],[Title]]/Table2[[#This Row],[TOTAL]]</f>
        <v>0</v>
      </c>
      <c r="AC465" s="2">
        <f>SUM(Table24[[#This Row],[Abstract]:[Title]])</f>
        <v>1</v>
      </c>
    </row>
    <row r="466" spans="1:29" x14ac:dyDescent="0.2">
      <c r="A466" t="s">
        <v>4077</v>
      </c>
      <c r="B466">
        <v>0</v>
      </c>
      <c r="C466">
        <v>0</v>
      </c>
      <c r="D466">
        <v>0</v>
      </c>
      <c r="E466">
        <v>0</v>
      </c>
      <c r="F466">
        <v>0</v>
      </c>
      <c r="G466">
        <v>0</v>
      </c>
      <c r="H466">
        <v>0</v>
      </c>
      <c r="I466">
        <v>2</v>
      </c>
      <c r="J466">
        <v>0</v>
      </c>
      <c r="K466">
        <v>0</v>
      </c>
      <c r="L466">
        <v>0</v>
      </c>
      <c r="M466">
        <v>0</v>
      </c>
      <c r="N466" s="2">
        <f>SUM(Table2[[#This Row],[Abstract]:[Title]])</f>
        <v>2</v>
      </c>
      <c r="P466" t="s">
        <v>4077</v>
      </c>
      <c r="Q466">
        <f>Table2[[#This Row],[Abstract]]/Table2[[#This Row],[TOTAL]]</f>
        <v>0</v>
      </c>
      <c r="R466">
        <f>Table2[[#This Row],[Acknowledgments]]/Table2[[#This Row],[TOTAL]]</f>
        <v>0</v>
      </c>
      <c r="S466">
        <f>Table2[[#This Row],[Article]]/Table2[[#This Row],[TOTAL]]</f>
        <v>0</v>
      </c>
      <c r="T466">
        <f>Table2[[#This Row],[Case study]]/Table2[[#This Row],[TOTAL]]</f>
        <v>0</v>
      </c>
      <c r="U466">
        <f>Table2[[#This Row],[Conclusion]]/Table2[[#This Row],[TOTAL]]</f>
        <v>0</v>
      </c>
      <c r="V466">
        <f>Table2[[#This Row],[Discussion]]/Table2[[#This Row],[TOTAL]]</f>
        <v>0</v>
      </c>
      <c r="W466">
        <f>Table2[[#This Row],[Figure]]/Table2[[#This Row],[TOTAL]]</f>
        <v>0</v>
      </c>
      <c r="X466">
        <f>Table2[[#This Row],[Introduction]]/Table2[[#This Row],[TOTAL]]</f>
        <v>1</v>
      </c>
      <c r="Y466">
        <f>Table2[[#This Row],[Methods]]/Table2[[#This Row],[TOTAL]]</f>
        <v>0</v>
      </c>
      <c r="Z466">
        <f>Table2[[#This Row],[Results]]/Table2[[#This Row],[TOTAL]]</f>
        <v>0</v>
      </c>
      <c r="AA466">
        <f>Table2[[#This Row],[Supplementary material]]/Table2[[#This Row],[TOTAL]]</f>
        <v>0</v>
      </c>
      <c r="AB466">
        <f>Table2[[#This Row],[Title]]/Table2[[#This Row],[TOTAL]]</f>
        <v>0</v>
      </c>
      <c r="AC466" s="2">
        <f>SUM(Table24[[#This Row],[Abstract]:[Title]])</f>
        <v>1</v>
      </c>
    </row>
    <row r="467" spans="1:29" x14ac:dyDescent="0.2">
      <c r="A467" t="s">
        <v>4176</v>
      </c>
      <c r="B467">
        <v>0</v>
      </c>
      <c r="C467">
        <v>0</v>
      </c>
      <c r="D467">
        <v>0</v>
      </c>
      <c r="E467">
        <v>0</v>
      </c>
      <c r="F467">
        <v>0</v>
      </c>
      <c r="G467">
        <v>0</v>
      </c>
      <c r="H467">
        <v>0</v>
      </c>
      <c r="I467">
        <v>0</v>
      </c>
      <c r="J467">
        <v>3</v>
      </c>
      <c r="K467">
        <v>2</v>
      </c>
      <c r="L467">
        <v>0</v>
      </c>
      <c r="M467">
        <v>0</v>
      </c>
      <c r="N467" s="2">
        <f>SUM(Table2[[#This Row],[Abstract]:[Title]])</f>
        <v>5</v>
      </c>
      <c r="P467" t="s">
        <v>4176</v>
      </c>
      <c r="Q467">
        <f>Table2[[#This Row],[Abstract]]/Table2[[#This Row],[TOTAL]]</f>
        <v>0</v>
      </c>
      <c r="R467">
        <f>Table2[[#This Row],[Acknowledgments]]/Table2[[#This Row],[TOTAL]]</f>
        <v>0</v>
      </c>
      <c r="S467">
        <f>Table2[[#This Row],[Article]]/Table2[[#This Row],[TOTAL]]</f>
        <v>0</v>
      </c>
      <c r="T467">
        <f>Table2[[#This Row],[Case study]]/Table2[[#This Row],[TOTAL]]</f>
        <v>0</v>
      </c>
      <c r="U467">
        <f>Table2[[#This Row],[Conclusion]]/Table2[[#This Row],[TOTAL]]</f>
        <v>0</v>
      </c>
      <c r="V467">
        <f>Table2[[#This Row],[Discussion]]/Table2[[#This Row],[TOTAL]]</f>
        <v>0</v>
      </c>
      <c r="W467">
        <f>Table2[[#This Row],[Figure]]/Table2[[#This Row],[TOTAL]]</f>
        <v>0</v>
      </c>
      <c r="X467">
        <f>Table2[[#This Row],[Introduction]]/Table2[[#This Row],[TOTAL]]</f>
        <v>0</v>
      </c>
      <c r="Y467">
        <f>Table2[[#This Row],[Methods]]/Table2[[#This Row],[TOTAL]]</f>
        <v>0.6</v>
      </c>
      <c r="Z467">
        <f>Table2[[#This Row],[Results]]/Table2[[#This Row],[TOTAL]]</f>
        <v>0.4</v>
      </c>
      <c r="AA467">
        <f>Table2[[#This Row],[Supplementary material]]/Table2[[#This Row],[TOTAL]]</f>
        <v>0</v>
      </c>
      <c r="AB467">
        <f>Table2[[#This Row],[Title]]/Table2[[#This Row],[TOTAL]]</f>
        <v>0</v>
      </c>
      <c r="AC467" s="2">
        <f>SUM(Table24[[#This Row],[Abstract]:[Title]])</f>
        <v>1</v>
      </c>
    </row>
    <row r="468" spans="1:29" x14ac:dyDescent="0.2">
      <c r="A468" t="s">
        <v>3111</v>
      </c>
      <c r="B468">
        <v>0</v>
      </c>
      <c r="C468">
        <v>0</v>
      </c>
      <c r="D468">
        <v>0</v>
      </c>
      <c r="E468">
        <v>0</v>
      </c>
      <c r="F468">
        <v>0</v>
      </c>
      <c r="G468">
        <v>0</v>
      </c>
      <c r="H468">
        <v>0</v>
      </c>
      <c r="I468">
        <v>0</v>
      </c>
      <c r="J468">
        <v>1</v>
      </c>
      <c r="K468">
        <v>0</v>
      </c>
      <c r="L468">
        <v>0</v>
      </c>
      <c r="M468">
        <v>0</v>
      </c>
      <c r="N468" s="2">
        <f>SUM(Table2[[#This Row],[Abstract]:[Title]])</f>
        <v>1</v>
      </c>
      <c r="P468" t="s">
        <v>3111</v>
      </c>
      <c r="Q468">
        <f>Table2[[#This Row],[Abstract]]/Table2[[#This Row],[TOTAL]]</f>
        <v>0</v>
      </c>
      <c r="R468">
        <f>Table2[[#This Row],[Acknowledgments]]/Table2[[#This Row],[TOTAL]]</f>
        <v>0</v>
      </c>
      <c r="S468">
        <f>Table2[[#This Row],[Article]]/Table2[[#This Row],[TOTAL]]</f>
        <v>0</v>
      </c>
      <c r="T468">
        <f>Table2[[#This Row],[Case study]]/Table2[[#This Row],[TOTAL]]</f>
        <v>0</v>
      </c>
      <c r="U468">
        <f>Table2[[#This Row],[Conclusion]]/Table2[[#This Row],[TOTAL]]</f>
        <v>0</v>
      </c>
      <c r="V468">
        <f>Table2[[#This Row],[Discussion]]/Table2[[#This Row],[TOTAL]]</f>
        <v>0</v>
      </c>
      <c r="W468">
        <f>Table2[[#This Row],[Figure]]/Table2[[#This Row],[TOTAL]]</f>
        <v>0</v>
      </c>
      <c r="X468">
        <f>Table2[[#This Row],[Introduction]]/Table2[[#This Row],[TOTAL]]</f>
        <v>0</v>
      </c>
      <c r="Y468">
        <f>Table2[[#This Row],[Methods]]/Table2[[#This Row],[TOTAL]]</f>
        <v>1</v>
      </c>
      <c r="Z468">
        <f>Table2[[#This Row],[Results]]/Table2[[#This Row],[TOTAL]]</f>
        <v>0</v>
      </c>
      <c r="AA468">
        <f>Table2[[#This Row],[Supplementary material]]/Table2[[#This Row],[TOTAL]]</f>
        <v>0</v>
      </c>
      <c r="AB468">
        <f>Table2[[#This Row],[Title]]/Table2[[#This Row],[TOTAL]]</f>
        <v>0</v>
      </c>
      <c r="AC468" s="2">
        <f>SUM(Table24[[#This Row],[Abstract]:[Title]])</f>
        <v>1</v>
      </c>
    </row>
    <row r="469" spans="1:29" x14ac:dyDescent="0.2">
      <c r="A469" t="s">
        <v>5875</v>
      </c>
      <c r="B469">
        <v>0</v>
      </c>
      <c r="C469">
        <v>0</v>
      </c>
      <c r="D469">
        <v>0</v>
      </c>
      <c r="E469">
        <v>0</v>
      </c>
      <c r="F469">
        <v>0</v>
      </c>
      <c r="G469">
        <v>0</v>
      </c>
      <c r="H469">
        <v>0</v>
      </c>
      <c r="I469">
        <v>0</v>
      </c>
      <c r="J469">
        <v>1</v>
      </c>
      <c r="K469">
        <v>0</v>
      </c>
      <c r="L469">
        <v>0</v>
      </c>
      <c r="M469">
        <v>0</v>
      </c>
      <c r="N469" s="2">
        <f>SUM(Table2[[#This Row],[Abstract]:[Title]])</f>
        <v>1</v>
      </c>
      <c r="P469" t="s">
        <v>5875</v>
      </c>
      <c r="Q469">
        <f>Table2[[#This Row],[Abstract]]/Table2[[#This Row],[TOTAL]]</f>
        <v>0</v>
      </c>
      <c r="R469">
        <f>Table2[[#This Row],[Acknowledgments]]/Table2[[#This Row],[TOTAL]]</f>
        <v>0</v>
      </c>
      <c r="S469">
        <f>Table2[[#This Row],[Article]]/Table2[[#This Row],[TOTAL]]</f>
        <v>0</v>
      </c>
      <c r="T469">
        <f>Table2[[#This Row],[Case study]]/Table2[[#This Row],[TOTAL]]</f>
        <v>0</v>
      </c>
      <c r="U469">
        <f>Table2[[#This Row],[Conclusion]]/Table2[[#This Row],[TOTAL]]</f>
        <v>0</v>
      </c>
      <c r="V469">
        <f>Table2[[#This Row],[Discussion]]/Table2[[#This Row],[TOTAL]]</f>
        <v>0</v>
      </c>
      <c r="W469">
        <f>Table2[[#This Row],[Figure]]/Table2[[#This Row],[TOTAL]]</f>
        <v>0</v>
      </c>
      <c r="X469">
        <f>Table2[[#This Row],[Introduction]]/Table2[[#This Row],[TOTAL]]</f>
        <v>0</v>
      </c>
      <c r="Y469">
        <f>Table2[[#This Row],[Methods]]/Table2[[#This Row],[TOTAL]]</f>
        <v>1</v>
      </c>
      <c r="Z469">
        <f>Table2[[#This Row],[Results]]/Table2[[#This Row],[TOTAL]]</f>
        <v>0</v>
      </c>
      <c r="AA469">
        <f>Table2[[#This Row],[Supplementary material]]/Table2[[#This Row],[TOTAL]]</f>
        <v>0</v>
      </c>
      <c r="AB469">
        <f>Table2[[#This Row],[Title]]/Table2[[#This Row],[TOTAL]]</f>
        <v>0</v>
      </c>
      <c r="AC469" s="2">
        <f>SUM(Table24[[#This Row],[Abstract]:[Title]])</f>
        <v>1</v>
      </c>
    </row>
    <row r="470" spans="1:29" x14ac:dyDescent="0.2">
      <c r="A470" t="s">
        <v>2419</v>
      </c>
      <c r="B470">
        <v>0</v>
      </c>
      <c r="C470">
        <v>0</v>
      </c>
      <c r="D470">
        <v>0</v>
      </c>
      <c r="E470">
        <v>0</v>
      </c>
      <c r="F470">
        <v>0</v>
      </c>
      <c r="G470">
        <v>0</v>
      </c>
      <c r="H470">
        <v>0</v>
      </c>
      <c r="I470">
        <v>0</v>
      </c>
      <c r="J470">
        <v>1</v>
      </c>
      <c r="K470">
        <v>2</v>
      </c>
      <c r="L470">
        <v>0</v>
      </c>
      <c r="M470">
        <v>0</v>
      </c>
      <c r="N470" s="2">
        <f>SUM(Table2[[#This Row],[Abstract]:[Title]])</f>
        <v>3</v>
      </c>
      <c r="P470" t="s">
        <v>2419</v>
      </c>
      <c r="Q470">
        <f>Table2[[#This Row],[Abstract]]/Table2[[#This Row],[TOTAL]]</f>
        <v>0</v>
      </c>
      <c r="R470">
        <f>Table2[[#This Row],[Acknowledgments]]/Table2[[#This Row],[TOTAL]]</f>
        <v>0</v>
      </c>
      <c r="S470">
        <f>Table2[[#This Row],[Article]]/Table2[[#This Row],[TOTAL]]</f>
        <v>0</v>
      </c>
      <c r="T470">
        <f>Table2[[#This Row],[Case study]]/Table2[[#This Row],[TOTAL]]</f>
        <v>0</v>
      </c>
      <c r="U470">
        <f>Table2[[#This Row],[Conclusion]]/Table2[[#This Row],[TOTAL]]</f>
        <v>0</v>
      </c>
      <c r="V470">
        <f>Table2[[#This Row],[Discussion]]/Table2[[#This Row],[TOTAL]]</f>
        <v>0</v>
      </c>
      <c r="W470">
        <f>Table2[[#This Row],[Figure]]/Table2[[#This Row],[TOTAL]]</f>
        <v>0</v>
      </c>
      <c r="X470">
        <f>Table2[[#This Row],[Introduction]]/Table2[[#This Row],[TOTAL]]</f>
        <v>0</v>
      </c>
      <c r="Y470">
        <f>Table2[[#This Row],[Methods]]/Table2[[#This Row],[TOTAL]]</f>
        <v>0.33333333333333331</v>
      </c>
      <c r="Z470">
        <f>Table2[[#This Row],[Results]]/Table2[[#This Row],[TOTAL]]</f>
        <v>0.66666666666666663</v>
      </c>
      <c r="AA470">
        <f>Table2[[#This Row],[Supplementary material]]/Table2[[#This Row],[TOTAL]]</f>
        <v>0</v>
      </c>
      <c r="AB470">
        <f>Table2[[#This Row],[Title]]/Table2[[#This Row],[TOTAL]]</f>
        <v>0</v>
      </c>
      <c r="AC470" s="2">
        <f>SUM(Table24[[#This Row],[Abstract]:[Title]])</f>
        <v>1</v>
      </c>
    </row>
    <row r="471" spans="1:29" x14ac:dyDescent="0.2">
      <c r="A471" t="s">
        <v>3285</v>
      </c>
      <c r="B471">
        <v>0</v>
      </c>
      <c r="C471">
        <v>0</v>
      </c>
      <c r="D471">
        <v>0</v>
      </c>
      <c r="E471">
        <v>0</v>
      </c>
      <c r="F471">
        <v>0</v>
      </c>
      <c r="G471">
        <v>0</v>
      </c>
      <c r="H471">
        <v>0</v>
      </c>
      <c r="I471">
        <v>0</v>
      </c>
      <c r="J471">
        <v>1</v>
      </c>
      <c r="K471">
        <v>0</v>
      </c>
      <c r="L471">
        <v>0</v>
      </c>
      <c r="M471">
        <v>0</v>
      </c>
      <c r="N471" s="2">
        <f>SUM(Table2[[#This Row],[Abstract]:[Title]])</f>
        <v>1</v>
      </c>
      <c r="P471" t="s">
        <v>3285</v>
      </c>
      <c r="Q471">
        <f>Table2[[#This Row],[Abstract]]/Table2[[#This Row],[TOTAL]]</f>
        <v>0</v>
      </c>
      <c r="R471">
        <f>Table2[[#This Row],[Acknowledgments]]/Table2[[#This Row],[TOTAL]]</f>
        <v>0</v>
      </c>
      <c r="S471">
        <f>Table2[[#This Row],[Article]]/Table2[[#This Row],[TOTAL]]</f>
        <v>0</v>
      </c>
      <c r="T471">
        <f>Table2[[#This Row],[Case study]]/Table2[[#This Row],[TOTAL]]</f>
        <v>0</v>
      </c>
      <c r="U471">
        <f>Table2[[#This Row],[Conclusion]]/Table2[[#This Row],[TOTAL]]</f>
        <v>0</v>
      </c>
      <c r="V471">
        <f>Table2[[#This Row],[Discussion]]/Table2[[#This Row],[TOTAL]]</f>
        <v>0</v>
      </c>
      <c r="W471">
        <f>Table2[[#This Row],[Figure]]/Table2[[#This Row],[TOTAL]]</f>
        <v>0</v>
      </c>
      <c r="X471">
        <f>Table2[[#This Row],[Introduction]]/Table2[[#This Row],[TOTAL]]</f>
        <v>0</v>
      </c>
      <c r="Y471">
        <f>Table2[[#This Row],[Methods]]/Table2[[#This Row],[TOTAL]]</f>
        <v>1</v>
      </c>
      <c r="Z471">
        <f>Table2[[#This Row],[Results]]/Table2[[#This Row],[TOTAL]]</f>
        <v>0</v>
      </c>
      <c r="AA471">
        <f>Table2[[#This Row],[Supplementary material]]/Table2[[#This Row],[TOTAL]]</f>
        <v>0</v>
      </c>
      <c r="AB471">
        <f>Table2[[#This Row],[Title]]/Table2[[#This Row],[TOTAL]]</f>
        <v>0</v>
      </c>
      <c r="AC471" s="2">
        <f>SUM(Table24[[#This Row],[Abstract]:[Title]])</f>
        <v>1</v>
      </c>
    </row>
    <row r="472" spans="1:29" x14ac:dyDescent="0.2">
      <c r="A472" t="s">
        <v>5812</v>
      </c>
      <c r="B472">
        <v>0</v>
      </c>
      <c r="C472">
        <v>0</v>
      </c>
      <c r="D472">
        <v>0</v>
      </c>
      <c r="E472">
        <v>0</v>
      </c>
      <c r="F472">
        <v>0</v>
      </c>
      <c r="G472">
        <v>0</v>
      </c>
      <c r="H472">
        <v>0</v>
      </c>
      <c r="I472">
        <v>0</v>
      </c>
      <c r="J472">
        <v>1</v>
      </c>
      <c r="K472">
        <v>1</v>
      </c>
      <c r="L472">
        <v>0</v>
      </c>
      <c r="M472">
        <v>0</v>
      </c>
      <c r="N472" s="2">
        <f>SUM(Table2[[#This Row],[Abstract]:[Title]])</f>
        <v>2</v>
      </c>
      <c r="P472" t="s">
        <v>5812</v>
      </c>
      <c r="Q472">
        <f>Table2[[#This Row],[Abstract]]/Table2[[#This Row],[TOTAL]]</f>
        <v>0</v>
      </c>
      <c r="R472">
        <f>Table2[[#This Row],[Acknowledgments]]/Table2[[#This Row],[TOTAL]]</f>
        <v>0</v>
      </c>
      <c r="S472">
        <f>Table2[[#This Row],[Article]]/Table2[[#This Row],[TOTAL]]</f>
        <v>0</v>
      </c>
      <c r="T472">
        <f>Table2[[#This Row],[Case study]]/Table2[[#This Row],[TOTAL]]</f>
        <v>0</v>
      </c>
      <c r="U472">
        <f>Table2[[#This Row],[Conclusion]]/Table2[[#This Row],[TOTAL]]</f>
        <v>0</v>
      </c>
      <c r="V472">
        <f>Table2[[#This Row],[Discussion]]/Table2[[#This Row],[TOTAL]]</f>
        <v>0</v>
      </c>
      <c r="W472">
        <f>Table2[[#This Row],[Figure]]/Table2[[#This Row],[TOTAL]]</f>
        <v>0</v>
      </c>
      <c r="X472">
        <f>Table2[[#This Row],[Introduction]]/Table2[[#This Row],[TOTAL]]</f>
        <v>0</v>
      </c>
      <c r="Y472">
        <f>Table2[[#This Row],[Methods]]/Table2[[#This Row],[TOTAL]]</f>
        <v>0.5</v>
      </c>
      <c r="Z472">
        <f>Table2[[#This Row],[Results]]/Table2[[#This Row],[TOTAL]]</f>
        <v>0.5</v>
      </c>
      <c r="AA472">
        <f>Table2[[#This Row],[Supplementary material]]/Table2[[#This Row],[TOTAL]]</f>
        <v>0</v>
      </c>
      <c r="AB472">
        <f>Table2[[#This Row],[Title]]/Table2[[#This Row],[TOTAL]]</f>
        <v>0</v>
      </c>
      <c r="AC472" s="2">
        <f>SUM(Table24[[#This Row],[Abstract]:[Title]])</f>
        <v>1</v>
      </c>
    </row>
    <row r="473" spans="1:29" x14ac:dyDescent="0.2">
      <c r="A473" t="s">
        <v>397</v>
      </c>
      <c r="B473">
        <v>0</v>
      </c>
      <c r="C473">
        <v>0</v>
      </c>
      <c r="D473">
        <v>0</v>
      </c>
      <c r="E473">
        <v>0</v>
      </c>
      <c r="F473">
        <v>0</v>
      </c>
      <c r="G473">
        <v>0</v>
      </c>
      <c r="H473">
        <v>0</v>
      </c>
      <c r="I473">
        <v>0</v>
      </c>
      <c r="J473">
        <v>2</v>
      </c>
      <c r="K473">
        <v>2</v>
      </c>
      <c r="L473">
        <v>0</v>
      </c>
      <c r="M473">
        <v>0</v>
      </c>
      <c r="N473" s="2">
        <f>SUM(Table2[[#This Row],[Abstract]:[Title]])</f>
        <v>4</v>
      </c>
      <c r="P473" t="s">
        <v>397</v>
      </c>
      <c r="Q473">
        <f>Table2[[#This Row],[Abstract]]/Table2[[#This Row],[TOTAL]]</f>
        <v>0</v>
      </c>
      <c r="R473">
        <f>Table2[[#This Row],[Acknowledgments]]/Table2[[#This Row],[TOTAL]]</f>
        <v>0</v>
      </c>
      <c r="S473">
        <f>Table2[[#This Row],[Article]]/Table2[[#This Row],[TOTAL]]</f>
        <v>0</v>
      </c>
      <c r="T473">
        <f>Table2[[#This Row],[Case study]]/Table2[[#This Row],[TOTAL]]</f>
        <v>0</v>
      </c>
      <c r="U473">
        <f>Table2[[#This Row],[Conclusion]]/Table2[[#This Row],[TOTAL]]</f>
        <v>0</v>
      </c>
      <c r="V473">
        <f>Table2[[#This Row],[Discussion]]/Table2[[#This Row],[TOTAL]]</f>
        <v>0</v>
      </c>
      <c r="W473">
        <f>Table2[[#This Row],[Figure]]/Table2[[#This Row],[TOTAL]]</f>
        <v>0</v>
      </c>
      <c r="X473">
        <f>Table2[[#This Row],[Introduction]]/Table2[[#This Row],[TOTAL]]</f>
        <v>0</v>
      </c>
      <c r="Y473">
        <f>Table2[[#This Row],[Methods]]/Table2[[#This Row],[TOTAL]]</f>
        <v>0.5</v>
      </c>
      <c r="Z473">
        <f>Table2[[#This Row],[Results]]/Table2[[#This Row],[TOTAL]]</f>
        <v>0.5</v>
      </c>
      <c r="AA473">
        <f>Table2[[#This Row],[Supplementary material]]/Table2[[#This Row],[TOTAL]]</f>
        <v>0</v>
      </c>
      <c r="AB473">
        <f>Table2[[#This Row],[Title]]/Table2[[#This Row],[TOTAL]]</f>
        <v>0</v>
      </c>
      <c r="AC473" s="2">
        <f>SUM(Table24[[#This Row],[Abstract]:[Title]])</f>
        <v>1</v>
      </c>
    </row>
    <row r="474" spans="1:29" x14ac:dyDescent="0.2">
      <c r="A474" t="s">
        <v>2285</v>
      </c>
      <c r="B474">
        <v>0</v>
      </c>
      <c r="C474">
        <v>0</v>
      </c>
      <c r="D474">
        <v>2</v>
      </c>
      <c r="E474">
        <v>0</v>
      </c>
      <c r="F474">
        <v>0</v>
      </c>
      <c r="G474">
        <v>0</v>
      </c>
      <c r="H474">
        <v>0</v>
      </c>
      <c r="I474">
        <v>0</v>
      </c>
      <c r="J474">
        <v>0</v>
      </c>
      <c r="K474">
        <v>0</v>
      </c>
      <c r="L474">
        <v>0</v>
      </c>
      <c r="M474">
        <v>0</v>
      </c>
      <c r="N474" s="2">
        <f>SUM(Table2[[#This Row],[Abstract]:[Title]])</f>
        <v>2</v>
      </c>
      <c r="P474" t="s">
        <v>2285</v>
      </c>
      <c r="Q474">
        <f>Table2[[#This Row],[Abstract]]/Table2[[#This Row],[TOTAL]]</f>
        <v>0</v>
      </c>
      <c r="R474">
        <f>Table2[[#This Row],[Acknowledgments]]/Table2[[#This Row],[TOTAL]]</f>
        <v>0</v>
      </c>
      <c r="S474">
        <f>Table2[[#This Row],[Article]]/Table2[[#This Row],[TOTAL]]</f>
        <v>1</v>
      </c>
      <c r="T474">
        <f>Table2[[#This Row],[Case study]]/Table2[[#This Row],[TOTAL]]</f>
        <v>0</v>
      </c>
      <c r="U474">
        <f>Table2[[#This Row],[Conclusion]]/Table2[[#This Row],[TOTAL]]</f>
        <v>0</v>
      </c>
      <c r="V474">
        <f>Table2[[#This Row],[Discussion]]/Table2[[#This Row],[TOTAL]]</f>
        <v>0</v>
      </c>
      <c r="W474">
        <f>Table2[[#This Row],[Figure]]/Table2[[#This Row],[TOTAL]]</f>
        <v>0</v>
      </c>
      <c r="X474">
        <f>Table2[[#This Row],[Introduction]]/Table2[[#This Row],[TOTAL]]</f>
        <v>0</v>
      </c>
      <c r="Y474">
        <f>Table2[[#This Row],[Methods]]/Table2[[#This Row],[TOTAL]]</f>
        <v>0</v>
      </c>
      <c r="Z474">
        <f>Table2[[#This Row],[Results]]/Table2[[#This Row],[TOTAL]]</f>
        <v>0</v>
      </c>
      <c r="AA474">
        <f>Table2[[#This Row],[Supplementary material]]/Table2[[#This Row],[TOTAL]]</f>
        <v>0</v>
      </c>
      <c r="AB474">
        <f>Table2[[#This Row],[Title]]/Table2[[#This Row],[TOTAL]]</f>
        <v>0</v>
      </c>
      <c r="AC474" s="2">
        <f>SUM(Table24[[#This Row],[Abstract]:[Title]])</f>
        <v>1</v>
      </c>
    </row>
    <row r="475" spans="1:29" x14ac:dyDescent="0.2">
      <c r="A475" t="s">
        <v>2887</v>
      </c>
      <c r="B475">
        <v>0</v>
      </c>
      <c r="C475">
        <v>0</v>
      </c>
      <c r="D475">
        <v>0</v>
      </c>
      <c r="E475">
        <v>0</v>
      </c>
      <c r="F475">
        <v>0</v>
      </c>
      <c r="G475">
        <v>0</v>
      </c>
      <c r="H475">
        <v>0</v>
      </c>
      <c r="I475">
        <v>0</v>
      </c>
      <c r="J475">
        <v>1</v>
      </c>
      <c r="K475">
        <v>0</v>
      </c>
      <c r="L475">
        <v>0</v>
      </c>
      <c r="M475">
        <v>0</v>
      </c>
      <c r="N475" s="2">
        <f>SUM(Table2[[#This Row],[Abstract]:[Title]])</f>
        <v>1</v>
      </c>
      <c r="P475" t="s">
        <v>2887</v>
      </c>
      <c r="Q475">
        <f>Table2[[#This Row],[Abstract]]/Table2[[#This Row],[TOTAL]]</f>
        <v>0</v>
      </c>
      <c r="R475">
        <f>Table2[[#This Row],[Acknowledgments]]/Table2[[#This Row],[TOTAL]]</f>
        <v>0</v>
      </c>
      <c r="S475">
        <f>Table2[[#This Row],[Article]]/Table2[[#This Row],[TOTAL]]</f>
        <v>0</v>
      </c>
      <c r="T475">
        <f>Table2[[#This Row],[Case study]]/Table2[[#This Row],[TOTAL]]</f>
        <v>0</v>
      </c>
      <c r="U475">
        <f>Table2[[#This Row],[Conclusion]]/Table2[[#This Row],[TOTAL]]</f>
        <v>0</v>
      </c>
      <c r="V475">
        <f>Table2[[#This Row],[Discussion]]/Table2[[#This Row],[TOTAL]]</f>
        <v>0</v>
      </c>
      <c r="W475">
        <f>Table2[[#This Row],[Figure]]/Table2[[#This Row],[TOTAL]]</f>
        <v>0</v>
      </c>
      <c r="X475">
        <f>Table2[[#This Row],[Introduction]]/Table2[[#This Row],[TOTAL]]</f>
        <v>0</v>
      </c>
      <c r="Y475">
        <f>Table2[[#This Row],[Methods]]/Table2[[#This Row],[TOTAL]]</f>
        <v>1</v>
      </c>
      <c r="Z475">
        <f>Table2[[#This Row],[Results]]/Table2[[#This Row],[TOTAL]]</f>
        <v>0</v>
      </c>
      <c r="AA475">
        <f>Table2[[#This Row],[Supplementary material]]/Table2[[#This Row],[TOTAL]]</f>
        <v>0</v>
      </c>
      <c r="AB475">
        <f>Table2[[#This Row],[Title]]/Table2[[#This Row],[TOTAL]]</f>
        <v>0</v>
      </c>
      <c r="AC475" s="2">
        <f>SUM(Table24[[#This Row],[Abstract]:[Title]])</f>
        <v>1</v>
      </c>
    </row>
    <row r="476" spans="1:29" x14ac:dyDescent="0.2">
      <c r="A476" t="s">
        <v>1687</v>
      </c>
      <c r="B476">
        <v>0</v>
      </c>
      <c r="C476">
        <v>0</v>
      </c>
      <c r="D476">
        <v>0</v>
      </c>
      <c r="E476">
        <v>0</v>
      </c>
      <c r="F476">
        <v>0</v>
      </c>
      <c r="G476">
        <v>0</v>
      </c>
      <c r="H476">
        <v>0</v>
      </c>
      <c r="I476">
        <v>0</v>
      </c>
      <c r="J476">
        <v>1</v>
      </c>
      <c r="K476">
        <v>0</v>
      </c>
      <c r="L476">
        <v>0</v>
      </c>
      <c r="M476">
        <v>0</v>
      </c>
      <c r="N476" s="2">
        <f>SUM(Table2[[#This Row],[Abstract]:[Title]])</f>
        <v>1</v>
      </c>
      <c r="P476" t="s">
        <v>1687</v>
      </c>
      <c r="Q476">
        <f>Table2[[#This Row],[Abstract]]/Table2[[#This Row],[TOTAL]]</f>
        <v>0</v>
      </c>
      <c r="R476">
        <f>Table2[[#This Row],[Acknowledgments]]/Table2[[#This Row],[TOTAL]]</f>
        <v>0</v>
      </c>
      <c r="S476">
        <f>Table2[[#This Row],[Article]]/Table2[[#This Row],[TOTAL]]</f>
        <v>0</v>
      </c>
      <c r="T476">
        <f>Table2[[#This Row],[Case study]]/Table2[[#This Row],[TOTAL]]</f>
        <v>0</v>
      </c>
      <c r="U476">
        <f>Table2[[#This Row],[Conclusion]]/Table2[[#This Row],[TOTAL]]</f>
        <v>0</v>
      </c>
      <c r="V476">
        <f>Table2[[#This Row],[Discussion]]/Table2[[#This Row],[TOTAL]]</f>
        <v>0</v>
      </c>
      <c r="W476">
        <f>Table2[[#This Row],[Figure]]/Table2[[#This Row],[TOTAL]]</f>
        <v>0</v>
      </c>
      <c r="X476">
        <f>Table2[[#This Row],[Introduction]]/Table2[[#This Row],[TOTAL]]</f>
        <v>0</v>
      </c>
      <c r="Y476">
        <f>Table2[[#This Row],[Methods]]/Table2[[#This Row],[TOTAL]]</f>
        <v>1</v>
      </c>
      <c r="Z476">
        <f>Table2[[#This Row],[Results]]/Table2[[#This Row],[TOTAL]]</f>
        <v>0</v>
      </c>
      <c r="AA476">
        <f>Table2[[#This Row],[Supplementary material]]/Table2[[#This Row],[TOTAL]]</f>
        <v>0</v>
      </c>
      <c r="AB476">
        <f>Table2[[#This Row],[Title]]/Table2[[#This Row],[TOTAL]]</f>
        <v>0</v>
      </c>
      <c r="AC476" s="2">
        <f>SUM(Table24[[#This Row],[Abstract]:[Title]])</f>
        <v>1</v>
      </c>
    </row>
    <row r="477" spans="1:29" x14ac:dyDescent="0.2">
      <c r="A477" t="s">
        <v>7406</v>
      </c>
      <c r="B477">
        <v>0</v>
      </c>
      <c r="C477">
        <v>0</v>
      </c>
      <c r="D477">
        <v>1</v>
      </c>
      <c r="E477">
        <v>0</v>
      </c>
      <c r="F477">
        <v>0</v>
      </c>
      <c r="G477">
        <v>0</v>
      </c>
      <c r="H477">
        <v>0</v>
      </c>
      <c r="I477">
        <v>0</v>
      </c>
      <c r="J477">
        <v>0</v>
      </c>
      <c r="K477">
        <v>0</v>
      </c>
      <c r="L477">
        <v>0</v>
      </c>
      <c r="M477">
        <v>0</v>
      </c>
      <c r="N477" s="2">
        <f>SUM(Table2[[#This Row],[Abstract]:[Title]])</f>
        <v>1</v>
      </c>
      <c r="P477" t="s">
        <v>7406</v>
      </c>
      <c r="Q477">
        <f>Table2[[#This Row],[Abstract]]/Table2[[#This Row],[TOTAL]]</f>
        <v>0</v>
      </c>
      <c r="R477">
        <f>Table2[[#This Row],[Acknowledgments]]/Table2[[#This Row],[TOTAL]]</f>
        <v>0</v>
      </c>
      <c r="S477">
        <f>Table2[[#This Row],[Article]]/Table2[[#This Row],[TOTAL]]</f>
        <v>1</v>
      </c>
      <c r="T477">
        <f>Table2[[#This Row],[Case study]]/Table2[[#This Row],[TOTAL]]</f>
        <v>0</v>
      </c>
      <c r="U477">
        <f>Table2[[#This Row],[Conclusion]]/Table2[[#This Row],[TOTAL]]</f>
        <v>0</v>
      </c>
      <c r="V477">
        <f>Table2[[#This Row],[Discussion]]/Table2[[#This Row],[TOTAL]]</f>
        <v>0</v>
      </c>
      <c r="W477">
        <f>Table2[[#This Row],[Figure]]/Table2[[#This Row],[TOTAL]]</f>
        <v>0</v>
      </c>
      <c r="X477">
        <f>Table2[[#This Row],[Introduction]]/Table2[[#This Row],[TOTAL]]</f>
        <v>0</v>
      </c>
      <c r="Y477">
        <f>Table2[[#This Row],[Methods]]/Table2[[#This Row],[TOTAL]]</f>
        <v>0</v>
      </c>
      <c r="Z477">
        <f>Table2[[#This Row],[Results]]/Table2[[#This Row],[TOTAL]]</f>
        <v>0</v>
      </c>
      <c r="AA477">
        <f>Table2[[#This Row],[Supplementary material]]/Table2[[#This Row],[TOTAL]]</f>
        <v>0</v>
      </c>
      <c r="AB477">
        <f>Table2[[#This Row],[Title]]/Table2[[#This Row],[TOTAL]]</f>
        <v>0</v>
      </c>
      <c r="AC477" s="2">
        <f>SUM(Table24[[#This Row],[Abstract]:[Title]])</f>
        <v>1</v>
      </c>
    </row>
    <row r="478" spans="1:29" x14ac:dyDescent="0.2">
      <c r="A478" t="s">
        <v>3450</v>
      </c>
      <c r="B478">
        <v>0</v>
      </c>
      <c r="C478">
        <v>0</v>
      </c>
      <c r="D478">
        <v>0</v>
      </c>
      <c r="E478">
        <v>0</v>
      </c>
      <c r="F478">
        <v>0</v>
      </c>
      <c r="G478">
        <v>0</v>
      </c>
      <c r="H478">
        <v>0</v>
      </c>
      <c r="I478">
        <v>0</v>
      </c>
      <c r="J478">
        <v>1</v>
      </c>
      <c r="K478">
        <v>0</v>
      </c>
      <c r="L478">
        <v>0</v>
      </c>
      <c r="M478">
        <v>0</v>
      </c>
      <c r="N478" s="2">
        <f>SUM(Table2[[#This Row],[Abstract]:[Title]])</f>
        <v>1</v>
      </c>
      <c r="P478" t="s">
        <v>3450</v>
      </c>
      <c r="Q478">
        <f>Table2[[#This Row],[Abstract]]/Table2[[#This Row],[TOTAL]]</f>
        <v>0</v>
      </c>
      <c r="R478">
        <f>Table2[[#This Row],[Acknowledgments]]/Table2[[#This Row],[TOTAL]]</f>
        <v>0</v>
      </c>
      <c r="S478">
        <f>Table2[[#This Row],[Article]]/Table2[[#This Row],[TOTAL]]</f>
        <v>0</v>
      </c>
      <c r="T478">
        <f>Table2[[#This Row],[Case study]]/Table2[[#This Row],[TOTAL]]</f>
        <v>0</v>
      </c>
      <c r="U478">
        <f>Table2[[#This Row],[Conclusion]]/Table2[[#This Row],[TOTAL]]</f>
        <v>0</v>
      </c>
      <c r="V478">
        <f>Table2[[#This Row],[Discussion]]/Table2[[#This Row],[TOTAL]]</f>
        <v>0</v>
      </c>
      <c r="W478">
        <f>Table2[[#This Row],[Figure]]/Table2[[#This Row],[TOTAL]]</f>
        <v>0</v>
      </c>
      <c r="X478">
        <f>Table2[[#This Row],[Introduction]]/Table2[[#This Row],[TOTAL]]</f>
        <v>0</v>
      </c>
      <c r="Y478">
        <f>Table2[[#This Row],[Methods]]/Table2[[#This Row],[TOTAL]]</f>
        <v>1</v>
      </c>
      <c r="Z478">
        <f>Table2[[#This Row],[Results]]/Table2[[#This Row],[TOTAL]]</f>
        <v>0</v>
      </c>
      <c r="AA478">
        <f>Table2[[#This Row],[Supplementary material]]/Table2[[#This Row],[TOTAL]]</f>
        <v>0</v>
      </c>
      <c r="AB478">
        <f>Table2[[#This Row],[Title]]/Table2[[#This Row],[TOTAL]]</f>
        <v>0</v>
      </c>
      <c r="AC478" s="2">
        <f>SUM(Table24[[#This Row],[Abstract]:[Title]])</f>
        <v>1</v>
      </c>
    </row>
    <row r="479" spans="1:29" x14ac:dyDescent="0.2">
      <c r="A479" t="s">
        <v>94</v>
      </c>
      <c r="B479">
        <v>0</v>
      </c>
      <c r="C479">
        <v>0</v>
      </c>
      <c r="D479">
        <v>0</v>
      </c>
      <c r="E479">
        <v>0</v>
      </c>
      <c r="F479">
        <v>0</v>
      </c>
      <c r="G479">
        <v>0</v>
      </c>
      <c r="H479">
        <v>0</v>
      </c>
      <c r="I479">
        <v>0</v>
      </c>
      <c r="J479">
        <v>1</v>
      </c>
      <c r="K479">
        <v>0</v>
      </c>
      <c r="L479">
        <v>0</v>
      </c>
      <c r="M479">
        <v>0</v>
      </c>
      <c r="N479" s="2">
        <f>SUM(Table2[[#This Row],[Abstract]:[Title]])</f>
        <v>1</v>
      </c>
      <c r="P479" t="s">
        <v>94</v>
      </c>
      <c r="Q479">
        <f>Table2[[#This Row],[Abstract]]/Table2[[#This Row],[TOTAL]]</f>
        <v>0</v>
      </c>
      <c r="R479">
        <f>Table2[[#This Row],[Acknowledgments]]/Table2[[#This Row],[TOTAL]]</f>
        <v>0</v>
      </c>
      <c r="S479">
        <f>Table2[[#This Row],[Article]]/Table2[[#This Row],[TOTAL]]</f>
        <v>0</v>
      </c>
      <c r="T479">
        <f>Table2[[#This Row],[Case study]]/Table2[[#This Row],[TOTAL]]</f>
        <v>0</v>
      </c>
      <c r="U479">
        <f>Table2[[#This Row],[Conclusion]]/Table2[[#This Row],[TOTAL]]</f>
        <v>0</v>
      </c>
      <c r="V479">
        <f>Table2[[#This Row],[Discussion]]/Table2[[#This Row],[TOTAL]]</f>
        <v>0</v>
      </c>
      <c r="W479">
        <f>Table2[[#This Row],[Figure]]/Table2[[#This Row],[TOTAL]]</f>
        <v>0</v>
      </c>
      <c r="X479">
        <f>Table2[[#This Row],[Introduction]]/Table2[[#This Row],[TOTAL]]</f>
        <v>0</v>
      </c>
      <c r="Y479">
        <f>Table2[[#This Row],[Methods]]/Table2[[#This Row],[TOTAL]]</f>
        <v>1</v>
      </c>
      <c r="Z479">
        <f>Table2[[#This Row],[Results]]/Table2[[#This Row],[TOTAL]]</f>
        <v>0</v>
      </c>
      <c r="AA479">
        <f>Table2[[#This Row],[Supplementary material]]/Table2[[#This Row],[TOTAL]]</f>
        <v>0</v>
      </c>
      <c r="AB479">
        <f>Table2[[#This Row],[Title]]/Table2[[#This Row],[TOTAL]]</f>
        <v>0</v>
      </c>
      <c r="AC479" s="2">
        <f>SUM(Table24[[#This Row],[Abstract]:[Title]])</f>
        <v>1</v>
      </c>
    </row>
    <row r="480" spans="1:29" x14ac:dyDescent="0.2">
      <c r="A480" t="s">
        <v>910</v>
      </c>
      <c r="B480">
        <v>0</v>
      </c>
      <c r="C480">
        <v>0</v>
      </c>
      <c r="D480">
        <v>0</v>
      </c>
      <c r="E480">
        <v>0</v>
      </c>
      <c r="F480">
        <v>0</v>
      </c>
      <c r="G480">
        <v>0</v>
      </c>
      <c r="H480">
        <v>0</v>
      </c>
      <c r="I480">
        <v>3</v>
      </c>
      <c r="J480">
        <v>2</v>
      </c>
      <c r="K480">
        <v>2</v>
      </c>
      <c r="L480">
        <v>1</v>
      </c>
      <c r="M480">
        <v>0</v>
      </c>
      <c r="N480" s="2">
        <f>SUM(Table2[[#This Row],[Abstract]:[Title]])</f>
        <v>8</v>
      </c>
      <c r="P480" t="s">
        <v>910</v>
      </c>
      <c r="Q480">
        <f>Table2[[#This Row],[Abstract]]/Table2[[#This Row],[TOTAL]]</f>
        <v>0</v>
      </c>
      <c r="R480">
        <f>Table2[[#This Row],[Acknowledgments]]/Table2[[#This Row],[TOTAL]]</f>
        <v>0</v>
      </c>
      <c r="S480">
        <f>Table2[[#This Row],[Article]]/Table2[[#This Row],[TOTAL]]</f>
        <v>0</v>
      </c>
      <c r="T480">
        <f>Table2[[#This Row],[Case study]]/Table2[[#This Row],[TOTAL]]</f>
        <v>0</v>
      </c>
      <c r="U480">
        <f>Table2[[#This Row],[Conclusion]]/Table2[[#This Row],[TOTAL]]</f>
        <v>0</v>
      </c>
      <c r="V480">
        <f>Table2[[#This Row],[Discussion]]/Table2[[#This Row],[TOTAL]]</f>
        <v>0</v>
      </c>
      <c r="W480">
        <f>Table2[[#This Row],[Figure]]/Table2[[#This Row],[TOTAL]]</f>
        <v>0</v>
      </c>
      <c r="X480">
        <f>Table2[[#This Row],[Introduction]]/Table2[[#This Row],[TOTAL]]</f>
        <v>0.375</v>
      </c>
      <c r="Y480">
        <f>Table2[[#This Row],[Methods]]/Table2[[#This Row],[TOTAL]]</f>
        <v>0.25</v>
      </c>
      <c r="Z480">
        <f>Table2[[#This Row],[Results]]/Table2[[#This Row],[TOTAL]]</f>
        <v>0.25</v>
      </c>
      <c r="AA480">
        <f>Table2[[#This Row],[Supplementary material]]/Table2[[#This Row],[TOTAL]]</f>
        <v>0.125</v>
      </c>
      <c r="AB480">
        <f>Table2[[#This Row],[Title]]/Table2[[#This Row],[TOTAL]]</f>
        <v>0</v>
      </c>
      <c r="AC480" s="2">
        <f>SUM(Table24[[#This Row],[Abstract]:[Title]])</f>
        <v>1</v>
      </c>
    </row>
    <row r="481" spans="1:29" x14ac:dyDescent="0.2">
      <c r="A481" t="s">
        <v>8898</v>
      </c>
      <c r="B481">
        <v>0</v>
      </c>
      <c r="C481">
        <v>0</v>
      </c>
      <c r="D481">
        <v>0</v>
      </c>
      <c r="E481">
        <v>0</v>
      </c>
      <c r="F481">
        <v>0</v>
      </c>
      <c r="G481">
        <v>0</v>
      </c>
      <c r="H481">
        <v>0</v>
      </c>
      <c r="I481">
        <v>0</v>
      </c>
      <c r="J481">
        <v>1</v>
      </c>
      <c r="K481">
        <v>0</v>
      </c>
      <c r="L481">
        <v>0</v>
      </c>
      <c r="M481">
        <v>0</v>
      </c>
      <c r="N481" s="2">
        <f>SUM(Table2[[#This Row],[Abstract]:[Title]])</f>
        <v>1</v>
      </c>
      <c r="P481" t="s">
        <v>8898</v>
      </c>
      <c r="Q481">
        <f>Table2[[#This Row],[Abstract]]/Table2[[#This Row],[TOTAL]]</f>
        <v>0</v>
      </c>
      <c r="R481">
        <f>Table2[[#This Row],[Acknowledgments]]/Table2[[#This Row],[TOTAL]]</f>
        <v>0</v>
      </c>
      <c r="S481">
        <f>Table2[[#This Row],[Article]]/Table2[[#This Row],[TOTAL]]</f>
        <v>0</v>
      </c>
      <c r="T481">
        <f>Table2[[#This Row],[Case study]]/Table2[[#This Row],[TOTAL]]</f>
        <v>0</v>
      </c>
      <c r="U481">
        <f>Table2[[#This Row],[Conclusion]]/Table2[[#This Row],[TOTAL]]</f>
        <v>0</v>
      </c>
      <c r="V481">
        <f>Table2[[#This Row],[Discussion]]/Table2[[#This Row],[TOTAL]]</f>
        <v>0</v>
      </c>
      <c r="W481">
        <f>Table2[[#This Row],[Figure]]/Table2[[#This Row],[TOTAL]]</f>
        <v>0</v>
      </c>
      <c r="X481">
        <f>Table2[[#This Row],[Introduction]]/Table2[[#This Row],[TOTAL]]</f>
        <v>0</v>
      </c>
      <c r="Y481">
        <f>Table2[[#This Row],[Methods]]/Table2[[#This Row],[TOTAL]]</f>
        <v>1</v>
      </c>
      <c r="Z481">
        <f>Table2[[#This Row],[Results]]/Table2[[#This Row],[TOTAL]]</f>
        <v>0</v>
      </c>
      <c r="AA481">
        <f>Table2[[#This Row],[Supplementary material]]/Table2[[#This Row],[TOTAL]]</f>
        <v>0</v>
      </c>
      <c r="AB481">
        <f>Table2[[#This Row],[Title]]/Table2[[#This Row],[TOTAL]]</f>
        <v>0</v>
      </c>
      <c r="AC481" s="2">
        <f>SUM(Table24[[#This Row],[Abstract]:[Title]])</f>
        <v>1</v>
      </c>
    </row>
    <row r="482" spans="1:29" x14ac:dyDescent="0.2">
      <c r="A482" t="s">
        <v>3700</v>
      </c>
      <c r="B482">
        <v>0</v>
      </c>
      <c r="C482">
        <v>0</v>
      </c>
      <c r="D482">
        <v>0</v>
      </c>
      <c r="E482">
        <v>0</v>
      </c>
      <c r="F482">
        <v>0</v>
      </c>
      <c r="G482">
        <v>0</v>
      </c>
      <c r="H482">
        <v>0</v>
      </c>
      <c r="I482">
        <v>0</v>
      </c>
      <c r="J482">
        <v>1</v>
      </c>
      <c r="K482">
        <v>0</v>
      </c>
      <c r="L482">
        <v>0</v>
      </c>
      <c r="M482">
        <v>0</v>
      </c>
      <c r="N482" s="2">
        <f>SUM(Table2[[#This Row],[Abstract]:[Title]])</f>
        <v>1</v>
      </c>
      <c r="P482" t="s">
        <v>3700</v>
      </c>
      <c r="Q482">
        <f>Table2[[#This Row],[Abstract]]/Table2[[#This Row],[TOTAL]]</f>
        <v>0</v>
      </c>
      <c r="R482">
        <f>Table2[[#This Row],[Acknowledgments]]/Table2[[#This Row],[TOTAL]]</f>
        <v>0</v>
      </c>
      <c r="S482">
        <f>Table2[[#This Row],[Article]]/Table2[[#This Row],[TOTAL]]</f>
        <v>0</v>
      </c>
      <c r="T482">
        <f>Table2[[#This Row],[Case study]]/Table2[[#This Row],[TOTAL]]</f>
        <v>0</v>
      </c>
      <c r="U482">
        <f>Table2[[#This Row],[Conclusion]]/Table2[[#This Row],[TOTAL]]</f>
        <v>0</v>
      </c>
      <c r="V482">
        <f>Table2[[#This Row],[Discussion]]/Table2[[#This Row],[TOTAL]]</f>
        <v>0</v>
      </c>
      <c r="W482">
        <f>Table2[[#This Row],[Figure]]/Table2[[#This Row],[TOTAL]]</f>
        <v>0</v>
      </c>
      <c r="X482">
        <f>Table2[[#This Row],[Introduction]]/Table2[[#This Row],[TOTAL]]</f>
        <v>0</v>
      </c>
      <c r="Y482">
        <f>Table2[[#This Row],[Methods]]/Table2[[#This Row],[TOTAL]]</f>
        <v>1</v>
      </c>
      <c r="Z482">
        <f>Table2[[#This Row],[Results]]/Table2[[#This Row],[TOTAL]]</f>
        <v>0</v>
      </c>
      <c r="AA482">
        <f>Table2[[#This Row],[Supplementary material]]/Table2[[#This Row],[TOTAL]]</f>
        <v>0</v>
      </c>
      <c r="AB482">
        <f>Table2[[#This Row],[Title]]/Table2[[#This Row],[TOTAL]]</f>
        <v>0</v>
      </c>
      <c r="AC482" s="2">
        <f>SUM(Table24[[#This Row],[Abstract]:[Title]])</f>
        <v>1</v>
      </c>
    </row>
    <row r="483" spans="1:29" x14ac:dyDescent="0.2">
      <c r="A483" t="s">
        <v>5977</v>
      </c>
      <c r="B483">
        <v>0</v>
      </c>
      <c r="C483">
        <v>0</v>
      </c>
      <c r="D483">
        <v>0</v>
      </c>
      <c r="E483">
        <v>0</v>
      </c>
      <c r="F483">
        <v>0</v>
      </c>
      <c r="G483">
        <v>0</v>
      </c>
      <c r="H483">
        <v>0</v>
      </c>
      <c r="I483">
        <v>0</v>
      </c>
      <c r="J483">
        <v>1</v>
      </c>
      <c r="K483">
        <v>0</v>
      </c>
      <c r="L483">
        <v>0</v>
      </c>
      <c r="M483">
        <v>0</v>
      </c>
      <c r="N483" s="2">
        <f>SUM(Table2[[#This Row],[Abstract]:[Title]])</f>
        <v>1</v>
      </c>
      <c r="P483" t="s">
        <v>5977</v>
      </c>
      <c r="Q483">
        <f>Table2[[#This Row],[Abstract]]/Table2[[#This Row],[TOTAL]]</f>
        <v>0</v>
      </c>
      <c r="R483">
        <f>Table2[[#This Row],[Acknowledgments]]/Table2[[#This Row],[TOTAL]]</f>
        <v>0</v>
      </c>
      <c r="S483">
        <f>Table2[[#This Row],[Article]]/Table2[[#This Row],[TOTAL]]</f>
        <v>0</v>
      </c>
      <c r="T483">
        <f>Table2[[#This Row],[Case study]]/Table2[[#This Row],[TOTAL]]</f>
        <v>0</v>
      </c>
      <c r="U483">
        <f>Table2[[#This Row],[Conclusion]]/Table2[[#This Row],[TOTAL]]</f>
        <v>0</v>
      </c>
      <c r="V483">
        <f>Table2[[#This Row],[Discussion]]/Table2[[#This Row],[TOTAL]]</f>
        <v>0</v>
      </c>
      <c r="W483">
        <f>Table2[[#This Row],[Figure]]/Table2[[#This Row],[TOTAL]]</f>
        <v>0</v>
      </c>
      <c r="X483">
        <f>Table2[[#This Row],[Introduction]]/Table2[[#This Row],[TOTAL]]</f>
        <v>0</v>
      </c>
      <c r="Y483">
        <f>Table2[[#This Row],[Methods]]/Table2[[#This Row],[TOTAL]]</f>
        <v>1</v>
      </c>
      <c r="Z483">
        <f>Table2[[#This Row],[Results]]/Table2[[#This Row],[TOTAL]]</f>
        <v>0</v>
      </c>
      <c r="AA483">
        <f>Table2[[#This Row],[Supplementary material]]/Table2[[#This Row],[TOTAL]]</f>
        <v>0</v>
      </c>
      <c r="AB483">
        <f>Table2[[#This Row],[Title]]/Table2[[#This Row],[TOTAL]]</f>
        <v>0</v>
      </c>
      <c r="AC483" s="2">
        <f>SUM(Table24[[#This Row],[Abstract]:[Title]])</f>
        <v>1</v>
      </c>
    </row>
    <row r="484" spans="1:29" x14ac:dyDescent="0.2">
      <c r="A484" t="s">
        <v>9046</v>
      </c>
      <c r="B484">
        <v>0</v>
      </c>
      <c r="C484">
        <v>0</v>
      </c>
      <c r="D484">
        <v>0</v>
      </c>
      <c r="E484">
        <v>0</v>
      </c>
      <c r="F484">
        <v>0</v>
      </c>
      <c r="G484">
        <v>0</v>
      </c>
      <c r="H484">
        <v>0</v>
      </c>
      <c r="I484">
        <v>0</v>
      </c>
      <c r="J484">
        <v>1</v>
      </c>
      <c r="K484">
        <v>0</v>
      </c>
      <c r="L484">
        <v>0</v>
      </c>
      <c r="M484">
        <v>0</v>
      </c>
      <c r="N484" s="2">
        <f>SUM(Table2[[#This Row],[Abstract]:[Title]])</f>
        <v>1</v>
      </c>
      <c r="P484" t="s">
        <v>9046</v>
      </c>
      <c r="Q484">
        <f>Table2[[#This Row],[Abstract]]/Table2[[#This Row],[TOTAL]]</f>
        <v>0</v>
      </c>
      <c r="R484">
        <f>Table2[[#This Row],[Acknowledgments]]/Table2[[#This Row],[TOTAL]]</f>
        <v>0</v>
      </c>
      <c r="S484">
        <f>Table2[[#This Row],[Article]]/Table2[[#This Row],[TOTAL]]</f>
        <v>0</v>
      </c>
      <c r="T484">
        <f>Table2[[#This Row],[Case study]]/Table2[[#This Row],[TOTAL]]</f>
        <v>0</v>
      </c>
      <c r="U484">
        <f>Table2[[#This Row],[Conclusion]]/Table2[[#This Row],[TOTAL]]</f>
        <v>0</v>
      </c>
      <c r="V484">
        <f>Table2[[#This Row],[Discussion]]/Table2[[#This Row],[TOTAL]]</f>
        <v>0</v>
      </c>
      <c r="W484">
        <f>Table2[[#This Row],[Figure]]/Table2[[#This Row],[TOTAL]]</f>
        <v>0</v>
      </c>
      <c r="X484">
        <f>Table2[[#This Row],[Introduction]]/Table2[[#This Row],[TOTAL]]</f>
        <v>0</v>
      </c>
      <c r="Y484">
        <f>Table2[[#This Row],[Methods]]/Table2[[#This Row],[TOTAL]]</f>
        <v>1</v>
      </c>
      <c r="Z484">
        <f>Table2[[#This Row],[Results]]/Table2[[#This Row],[TOTAL]]</f>
        <v>0</v>
      </c>
      <c r="AA484">
        <f>Table2[[#This Row],[Supplementary material]]/Table2[[#This Row],[TOTAL]]</f>
        <v>0</v>
      </c>
      <c r="AB484">
        <f>Table2[[#This Row],[Title]]/Table2[[#This Row],[TOTAL]]</f>
        <v>0</v>
      </c>
      <c r="AC484" s="2">
        <f>SUM(Table24[[#This Row],[Abstract]:[Title]])</f>
        <v>1</v>
      </c>
    </row>
    <row r="485" spans="1:29" x14ac:dyDescent="0.2">
      <c r="A485" t="s">
        <v>977</v>
      </c>
      <c r="B485">
        <v>0</v>
      </c>
      <c r="C485">
        <v>0</v>
      </c>
      <c r="D485">
        <v>0</v>
      </c>
      <c r="E485">
        <v>0</v>
      </c>
      <c r="F485">
        <v>0</v>
      </c>
      <c r="G485">
        <v>0</v>
      </c>
      <c r="H485">
        <v>0</v>
      </c>
      <c r="I485">
        <v>0</v>
      </c>
      <c r="J485">
        <v>1</v>
      </c>
      <c r="K485">
        <v>1</v>
      </c>
      <c r="L485">
        <v>0</v>
      </c>
      <c r="M485">
        <v>0</v>
      </c>
      <c r="N485" s="2">
        <f>SUM(Table2[[#This Row],[Abstract]:[Title]])</f>
        <v>2</v>
      </c>
      <c r="P485" t="s">
        <v>977</v>
      </c>
      <c r="Q485">
        <f>Table2[[#This Row],[Abstract]]/Table2[[#This Row],[TOTAL]]</f>
        <v>0</v>
      </c>
      <c r="R485">
        <f>Table2[[#This Row],[Acknowledgments]]/Table2[[#This Row],[TOTAL]]</f>
        <v>0</v>
      </c>
      <c r="S485">
        <f>Table2[[#This Row],[Article]]/Table2[[#This Row],[TOTAL]]</f>
        <v>0</v>
      </c>
      <c r="T485">
        <f>Table2[[#This Row],[Case study]]/Table2[[#This Row],[TOTAL]]</f>
        <v>0</v>
      </c>
      <c r="U485">
        <f>Table2[[#This Row],[Conclusion]]/Table2[[#This Row],[TOTAL]]</f>
        <v>0</v>
      </c>
      <c r="V485">
        <f>Table2[[#This Row],[Discussion]]/Table2[[#This Row],[TOTAL]]</f>
        <v>0</v>
      </c>
      <c r="W485">
        <f>Table2[[#This Row],[Figure]]/Table2[[#This Row],[TOTAL]]</f>
        <v>0</v>
      </c>
      <c r="X485">
        <f>Table2[[#This Row],[Introduction]]/Table2[[#This Row],[TOTAL]]</f>
        <v>0</v>
      </c>
      <c r="Y485">
        <f>Table2[[#This Row],[Methods]]/Table2[[#This Row],[TOTAL]]</f>
        <v>0.5</v>
      </c>
      <c r="Z485">
        <f>Table2[[#This Row],[Results]]/Table2[[#This Row],[TOTAL]]</f>
        <v>0.5</v>
      </c>
      <c r="AA485">
        <f>Table2[[#This Row],[Supplementary material]]/Table2[[#This Row],[TOTAL]]</f>
        <v>0</v>
      </c>
      <c r="AB485">
        <f>Table2[[#This Row],[Title]]/Table2[[#This Row],[TOTAL]]</f>
        <v>0</v>
      </c>
      <c r="AC485" s="2">
        <f>SUM(Table24[[#This Row],[Abstract]:[Title]])</f>
        <v>1</v>
      </c>
    </row>
    <row r="486" spans="1:29" x14ac:dyDescent="0.2">
      <c r="A486" t="s">
        <v>7970</v>
      </c>
      <c r="B486">
        <v>0</v>
      </c>
      <c r="C486">
        <v>0</v>
      </c>
      <c r="D486">
        <v>0</v>
      </c>
      <c r="E486">
        <v>0</v>
      </c>
      <c r="F486">
        <v>0</v>
      </c>
      <c r="G486">
        <v>0</v>
      </c>
      <c r="H486">
        <v>0</v>
      </c>
      <c r="I486">
        <v>0</v>
      </c>
      <c r="J486">
        <v>0</v>
      </c>
      <c r="K486">
        <v>1</v>
      </c>
      <c r="L486">
        <v>0</v>
      </c>
      <c r="M486">
        <v>0</v>
      </c>
      <c r="N486" s="2">
        <f>SUM(Table2[[#This Row],[Abstract]:[Title]])</f>
        <v>1</v>
      </c>
      <c r="P486" t="s">
        <v>7970</v>
      </c>
      <c r="Q486">
        <f>Table2[[#This Row],[Abstract]]/Table2[[#This Row],[TOTAL]]</f>
        <v>0</v>
      </c>
      <c r="R486">
        <f>Table2[[#This Row],[Acknowledgments]]/Table2[[#This Row],[TOTAL]]</f>
        <v>0</v>
      </c>
      <c r="S486">
        <f>Table2[[#This Row],[Article]]/Table2[[#This Row],[TOTAL]]</f>
        <v>0</v>
      </c>
      <c r="T486">
        <f>Table2[[#This Row],[Case study]]/Table2[[#This Row],[TOTAL]]</f>
        <v>0</v>
      </c>
      <c r="U486">
        <f>Table2[[#This Row],[Conclusion]]/Table2[[#This Row],[TOTAL]]</f>
        <v>0</v>
      </c>
      <c r="V486">
        <f>Table2[[#This Row],[Discussion]]/Table2[[#This Row],[TOTAL]]</f>
        <v>0</v>
      </c>
      <c r="W486">
        <f>Table2[[#This Row],[Figure]]/Table2[[#This Row],[TOTAL]]</f>
        <v>0</v>
      </c>
      <c r="X486">
        <f>Table2[[#This Row],[Introduction]]/Table2[[#This Row],[TOTAL]]</f>
        <v>0</v>
      </c>
      <c r="Y486">
        <f>Table2[[#This Row],[Methods]]/Table2[[#This Row],[TOTAL]]</f>
        <v>0</v>
      </c>
      <c r="Z486">
        <f>Table2[[#This Row],[Results]]/Table2[[#This Row],[TOTAL]]</f>
        <v>1</v>
      </c>
      <c r="AA486">
        <f>Table2[[#This Row],[Supplementary material]]/Table2[[#This Row],[TOTAL]]</f>
        <v>0</v>
      </c>
      <c r="AB486">
        <f>Table2[[#This Row],[Title]]/Table2[[#This Row],[TOTAL]]</f>
        <v>0</v>
      </c>
      <c r="AC486" s="2">
        <f>SUM(Table24[[#This Row],[Abstract]:[Title]])</f>
        <v>1</v>
      </c>
    </row>
    <row r="487" spans="1:29" x14ac:dyDescent="0.2">
      <c r="A487" t="s">
        <v>6181</v>
      </c>
      <c r="B487">
        <v>0</v>
      </c>
      <c r="C487">
        <v>0</v>
      </c>
      <c r="D487">
        <v>0</v>
      </c>
      <c r="E487">
        <v>0</v>
      </c>
      <c r="F487">
        <v>0</v>
      </c>
      <c r="G487">
        <v>0</v>
      </c>
      <c r="H487">
        <v>0</v>
      </c>
      <c r="I487">
        <v>1</v>
      </c>
      <c r="J487">
        <v>0</v>
      </c>
      <c r="K487">
        <v>0</v>
      </c>
      <c r="L487">
        <v>0</v>
      </c>
      <c r="M487">
        <v>0</v>
      </c>
      <c r="N487" s="2">
        <f>SUM(Table2[[#This Row],[Abstract]:[Title]])</f>
        <v>1</v>
      </c>
      <c r="P487" t="s">
        <v>6181</v>
      </c>
      <c r="Q487">
        <f>Table2[[#This Row],[Abstract]]/Table2[[#This Row],[TOTAL]]</f>
        <v>0</v>
      </c>
      <c r="R487">
        <f>Table2[[#This Row],[Acknowledgments]]/Table2[[#This Row],[TOTAL]]</f>
        <v>0</v>
      </c>
      <c r="S487">
        <f>Table2[[#This Row],[Article]]/Table2[[#This Row],[TOTAL]]</f>
        <v>0</v>
      </c>
      <c r="T487">
        <f>Table2[[#This Row],[Case study]]/Table2[[#This Row],[TOTAL]]</f>
        <v>0</v>
      </c>
      <c r="U487">
        <f>Table2[[#This Row],[Conclusion]]/Table2[[#This Row],[TOTAL]]</f>
        <v>0</v>
      </c>
      <c r="V487">
        <f>Table2[[#This Row],[Discussion]]/Table2[[#This Row],[TOTAL]]</f>
        <v>0</v>
      </c>
      <c r="W487">
        <f>Table2[[#This Row],[Figure]]/Table2[[#This Row],[TOTAL]]</f>
        <v>0</v>
      </c>
      <c r="X487">
        <f>Table2[[#This Row],[Introduction]]/Table2[[#This Row],[TOTAL]]</f>
        <v>1</v>
      </c>
      <c r="Y487">
        <f>Table2[[#This Row],[Methods]]/Table2[[#This Row],[TOTAL]]</f>
        <v>0</v>
      </c>
      <c r="Z487">
        <f>Table2[[#This Row],[Results]]/Table2[[#This Row],[TOTAL]]</f>
        <v>0</v>
      </c>
      <c r="AA487">
        <f>Table2[[#This Row],[Supplementary material]]/Table2[[#This Row],[TOTAL]]</f>
        <v>0</v>
      </c>
      <c r="AB487">
        <f>Table2[[#This Row],[Title]]/Table2[[#This Row],[TOTAL]]</f>
        <v>0</v>
      </c>
      <c r="AC487" s="2">
        <f>SUM(Table24[[#This Row],[Abstract]:[Title]])</f>
        <v>1</v>
      </c>
    </row>
    <row r="488" spans="1:29" x14ac:dyDescent="0.2">
      <c r="A488" t="s">
        <v>3209</v>
      </c>
      <c r="B488">
        <v>0</v>
      </c>
      <c r="C488">
        <v>0</v>
      </c>
      <c r="D488">
        <v>0</v>
      </c>
      <c r="E488">
        <v>0</v>
      </c>
      <c r="F488">
        <v>0</v>
      </c>
      <c r="G488">
        <v>0</v>
      </c>
      <c r="H488">
        <v>0</v>
      </c>
      <c r="I488">
        <v>0</v>
      </c>
      <c r="J488">
        <v>1</v>
      </c>
      <c r="K488">
        <v>0</v>
      </c>
      <c r="L488">
        <v>0</v>
      </c>
      <c r="M488">
        <v>0</v>
      </c>
      <c r="N488" s="2">
        <f>SUM(Table2[[#This Row],[Abstract]:[Title]])</f>
        <v>1</v>
      </c>
      <c r="P488" t="s">
        <v>3209</v>
      </c>
      <c r="Q488">
        <f>Table2[[#This Row],[Abstract]]/Table2[[#This Row],[TOTAL]]</f>
        <v>0</v>
      </c>
      <c r="R488">
        <f>Table2[[#This Row],[Acknowledgments]]/Table2[[#This Row],[TOTAL]]</f>
        <v>0</v>
      </c>
      <c r="S488">
        <f>Table2[[#This Row],[Article]]/Table2[[#This Row],[TOTAL]]</f>
        <v>0</v>
      </c>
      <c r="T488">
        <f>Table2[[#This Row],[Case study]]/Table2[[#This Row],[TOTAL]]</f>
        <v>0</v>
      </c>
      <c r="U488">
        <f>Table2[[#This Row],[Conclusion]]/Table2[[#This Row],[TOTAL]]</f>
        <v>0</v>
      </c>
      <c r="V488">
        <f>Table2[[#This Row],[Discussion]]/Table2[[#This Row],[TOTAL]]</f>
        <v>0</v>
      </c>
      <c r="W488">
        <f>Table2[[#This Row],[Figure]]/Table2[[#This Row],[TOTAL]]</f>
        <v>0</v>
      </c>
      <c r="X488">
        <f>Table2[[#This Row],[Introduction]]/Table2[[#This Row],[TOTAL]]</f>
        <v>0</v>
      </c>
      <c r="Y488">
        <f>Table2[[#This Row],[Methods]]/Table2[[#This Row],[TOTAL]]</f>
        <v>1</v>
      </c>
      <c r="Z488">
        <f>Table2[[#This Row],[Results]]/Table2[[#This Row],[TOTAL]]</f>
        <v>0</v>
      </c>
      <c r="AA488">
        <f>Table2[[#This Row],[Supplementary material]]/Table2[[#This Row],[TOTAL]]</f>
        <v>0</v>
      </c>
      <c r="AB488">
        <f>Table2[[#This Row],[Title]]/Table2[[#This Row],[TOTAL]]</f>
        <v>0</v>
      </c>
      <c r="AC488" s="2">
        <f>SUM(Table24[[#This Row],[Abstract]:[Title]])</f>
        <v>1</v>
      </c>
    </row>
    <row r="489" spans="1:29" x14ac:dyDescent="0.2">
      <c r="A489" t="s">
        <v>3591</v>
      </c>
      <c r="B489">
        <v>0</v>
      </c>
      <c r="C489">
        <v>0</v>
      </c>
      <c r="D489">
        <v>1</v>
      </c>
      <c r="E489">
        <v>0</v>
      </c>
      <c r="F489">
        <v>0</v>
      </c>
      <c r="G489">
        <v>0</v>
      </c>
      <c r="H489">
        <v>0</v>
      </c>
      <c r="I489">
        <v>0</v>
      </c>
      <c r="J489">
        <v>0</v>
      </c>
      <c r="K489">
        <v>0</v>
      </c>
      <c r="L489">
        <v>0</v>
      </c>
      <c r="M489">
        <v>0</v>
      </c>
      <c r="N489" s="2">
        <f>SUM(Table2[[#This Row],[Abstract]:[Title]])</f>
        <v>1</v>
      </c>
      <c r="P489" t="s">
        <v>3591</v>
      </c>
      <c r="Q489">
        <f>Table2[[#This Row],[Abstract]]/Table2[[#This Row],[TOTAL]]</f>
        <v>0</v>
      </c>
      <c r="R489">
        <f>Table2[[#This Row],[Acknowledgments]]/Table2[[#This Row],[TOTAL]]</f>
        <v>0</v>
      </c>
      <c r="S489">
        <f>Table2[[#This Row],[Article]]/Table2[[#This Row],[TOTAL]]</f>
        <v>1</v>
      </c>
      <c r="T489">
        <f>Table2[[#This Row],[Case study]]/Table2[[#This Row],[TOTAL]]</f>
        <v>0</v>
      </c>
      <c r="U489">
        <f>Table2[[#This Row],[Conclusion]]/Table2[[#This Row],[TOTAL]]</f>
        <v>0</v>
      </c>
      <c r="V489">
        <f>Table2[[#This Row],[Discussion]]/Table2[[#This Row],[TOTAL]]</f>
        <v>0</v>
      </c>
      <c r="W489">
        <f>Table2[[#This Row],[Figure]]/Table2[[#This Row],[TOTAL]]</f>
        <v>0</v>
      </c>
      <c r="X489">
        <f>Table2[[#This Row],[Introduction]]/Table2[[#This Row],[TOTAL]]</f>
        <v>0</v>
      </c>
      <c r="Y489">
        <f>Table2[[#This Row],[Methods]]/Table2[[#This Row],[TOTAL]]</f>
        <v>0</v>
      </c>
      <c r="Z489">
        <f>Table2[[#This Row],[Results]]/Table2[[#This Row],[TOTAL]]</f>
        <v>0</v>
      </c>
      <c r="AA489">
        <f>Table2[[#This Row],[Supplementary material]]/Table2[[#This Row],[TOTAL]]</f>
        <v>0</v>
      </c>
      <c r="AB489">
        <f>Table2[[#This Row],[Title]]/Table2[[#This Row],[TOTAL]]</f>
        <v>0</v>
      </c>
      <c r="AC489" s="2">
        <f>SUM(Table24[[#This Row],[Abstract]:[Title]])</f>
        <v>1</v>
      </c>
    </row>
    <row r="490" spans="1:29" x14ac:dyDescent="0.2">
      <c r="A490" t="s">
        <v>2547</v>
      </c>
      <c r="B490">
        <v>0</v>
      </c>
      <c r="C490">
        <v>0</v>
      </c>
      <c r="D490">
        <v>2</v>
      </c>
      <c r="E490">
        <v>0</v>
      </c>
      <c r="F490">
        <v>0</v>
      </c>
      <c r="G490">
        <v>0</v>
      </c>
      <c r="H490">
        <v>0</v>
      </c>
      <c r="I490">
        <v>0</v>
      </c>
      <c r="J490">
        <v>0</v>
      </c>
      <c r="K490">
        <v>0</v>
      </c>
      <c r="L490">
        <v>0</v>
      </c>
      <c r="M490">
        <v>0</v>
      </c>
      <c r="N490" s="2">
        <f>SUM(Table2[[#This Row],[Abstract]:[Title]])</f>
        <v>2</v>
      </c>
      <c r="P490" t="s">
        <v>2547</v>
      </c>
      <c r="Q490">
        <f>Table2[[#This Row],[Abstract]]/Table2[[#This Row],[TOTAL]]</f>
        <v>0</v>
      </c>
      <c r="R490">
        <f>Table2[[#This Row],[Acknowledgments]]/Table2[[#This Row],[TOTAL]]</f>
        <v>0</v>
      </c>
      <c r="S490">
        <f>Table2[[#This Row],[Article]]/Table2[[#This Row],[TOTAL]]</f>
        <v>1</v>
      </c>
      <c r="T490">
        <f>Table2[[#This Row],[Case study]]/Table2[[#This Row],[TOTAL]]</f>
        <v>0</v>
      </c>
      <c r="U490">
        <f>Table2[[#This Row],[Conclusion]]/Table2[[#This Row],[TOTAL]]</f>
        <v>0</v>
      </c>
      <c r="V490">
        <f>Table2[[#This Row],[Discussion]]/Table2[[#This Row],[TOTAL]]</f>
        <v>0</v>
      </c>
      <c r="W490">
        <f>Table2[[#This Row],[Figure]]/Table2[[#This Row],[TOTAL]]</f>
        <v>0</v>
      </c>
      <c r="X490">
        <f>Table2[[#This Row],[Introduction]]/Table2[[#This Row],[TOTAL]]</f>
        <v>0</v>
      </c>
      <c r="Y490">
        <f>Table2[[#This Row],[Methods]]/Table2[[#This Row],[TOTAL]]</f>
        <v>0</v>
      </c>
      <c r="Z490">
        <f>Table2[[#This Row],[Results]]/Table2[[#This Row],[TOTAL]]</f>
        <v>0</v>
      </c>
      <c r="AA490">
        <f>Table2[[#This Row],[Supplementary material]]/Table2[[#This Row],[TOTAL]]</f>
        <v>0</v>
      </c>
      <c r="AB490">
        <f>Table2[[#This Row],[Title]]/Table2[[#This Row],[TOTAL]]</f>
        <v>0</v>
      </c>
      <c r="AC490" s="2">
        <f>SUM(Table24[[#This Row],[Abstract]:[Title]])</f>
        <v>1</v>
      </c>
    </row>
    <row r="491" spans="1:29" x14ac:dyDescent="0.2">
      <c r="A491" t="s">
        <v>6663</v>
      </c>
      <c r="B491">
        <v>0</v>
      </c>
      <c r="C491">
        <v>0</v>
      </c>
      <c r="D491">
        <v>0</v>
      </c>
      <c r="E491">
        <v>0</v>
      </c>
      <c r="F491">
        <v>0</v>
      </c>
      <c r="G491">
        <v>0</v>
      </c>
      <c r="H491">
        <v>0</v>
      </c>
      <c r="I491">
        <v>0</v>
      </c>
      <c r="J491">
        <v>3</v>
      </c>
      <c r="K491">
        <v>0</v>
      </c>
      <c r="L491">
        <v>0</v>
      </c>
      <c r="M491">
        <v>0</v>
      </c>
      <c r="N491" s="2">
        <f>SUM(Table2[[#This Row],[Abstract]:[Title]])</f>
        <v>3</v>
      </c>
      <c r="P491" t="s">
        <v>6663</v>
      </c>
      <c r="Q491">
        <f>Table2[[#This Row],[Abstract]]/Table2[[#This Row],[TOTAL]]</f>
        <v>0</v>
      </c>
      <c r="R491">
        <f>Table2[[#This Row],[Acknowledgments]]/Table2[[#This Row],[TOTAL]]</f>
        <v>0</v>
      </c>
      <c r="S491">
        <f>Table2[[#This Row],[Article]]/Table2[[#This Row],[TOTAL]]</f>
        <v>0</v>
      </c>
      <c r="T491">
        <f>Table2[[#This Row],[Case study]]/Table2[[#This Row],[TOTAL]]</f>
        <v>0</v>
      </c>
      <c r="U491">
        <f>Table2[[#This Row],[Conclusion]]/Table2[[#This Row],[TOTAL]]</f>
        <v>0</v>
      </c>
      <c r="V491">
        <f>Table2[[#This Row],[Discussion]]/Table2[[#This Row],[TOTAL]]</f>
        <v>0</v>
      </c>
      <c r="W491">
        <f>Table2[[#This Row],[Figure]]/Table2[[#This Row],[TOTAL]]</f>
        <v>0</v>
      </c>
      <c r="X491">
        <f>Table2[[#This Row],[Introduction]]/Table2[[#This Row],[TOTAL]]</f>
        <v>0</v>
      </c>
      <c r="Y491">
        <f>Table2[[#This Row],[Methods]]/Table2[[#This Row],[TOTAL]]</f>
        <v>1</v>
      </c>
      <c r="Z491">
        <f>Table2[[#This Row],[Results]]/Table2[[#This Row],[TOTAL]]</f>
        <v>0</v>
      </c>
      <c r="AA491">
        <f>Table2[[#This Row],[Supplementary material]]/Table2[[#This Row],[TOTAL]]</f>
        <v>0</v>
      </c>
      <c r="AB491">
        <f>Table2[[#This Row],[Title]]/Table2[[#This Row],[TOTAL]]</f>
        <v>0</v>
      </c>
      <c r="AC491" s="2">
        <f>SUM(Table24[[#This Row],[Abstract]:[Title]])</f>
        <v>1</v>
      </c>
    </row>
    <row r="492" spans="1:29" x14ac:dyDescent="0.2">
      <c r="A492" t="s">
        <v>1084</v>
      </c>
      <c r="B492">
        <v>0</v>
      </c>
      <c r="C492">
        <v>0</v>
      </c>
      <c r="D492">
        <v>0</v>
      </c>
      <c r="E492">
        <v>0</v>
      </c>
      <c r="F492">
        <v>0</v>
      </c>
      <c r="G492">
        <v>0</v>
      </c>
      <c r="H492">
        <v>0</v>
      </c>
      <c r="I492">
        <v>0</v>
      </c>
      <c r="J492">
        <v>1</v>
      </c>
      <c r="K492">
        <v>0</v>
      </c>
      <c r="L492">
        <v>0</v>
      </c>
      <c r="M492">
        <v>0</v>
      </c>
      <c r="N492" s="2">
        <f>SUM(Table2[[#This Row],[Abstract]:[Title]])</f>
        <v>1</v>
      </c>
      <c r="P492" t="s">
        <v>1084</v>
      </c>
      <c r="Q492">
        <f>Table2[[#This Row],[Abstract]]/Table2[[#This Row],[TOTAL]]</f>
        <v>0</v>
      </c>
      <c r="R492">
        <f>Table2[[#This Row],[Acknowledgments]]/Table2[[#This Row],[TOTAL]]</f>
        <v>0</v>
      </c>
      <c r="S492">
        <f>Table2[[#This Row],[Article]]/Table2[[#This Row],[TOTAL]]</f>
        <v>0</v>
      </c>
      <c r="T492">
        <f>Table2[[#This Row],[Case study]]/Table2[[#This Row],[TOTAL]]</f>
        <v>0</v>
      </c>
      <c r="U492">
        <f>Table2[[#This Row],[Conclusion]]/Table2[[#This Row],[TOTAL]]</f>
        <v>0</v>
      </c>
      <c r="V492">
        <f>Table2[[#This Row],[Discussion]]/Table2[[#This Row],[TOTAL]]</f>
        <v>0</v>
      </c>
      <c r="W492">
        <f>Table2[[#This Row],[Figure]]/Table2[[#This Row],[TOTAL]]</f>
        <v>0</v>
      </c>
      <c r="X492">
        <f>Table2[[#This Row],[Introduction]]/Table2[[#This Row],[TOTAL]]</f>
        <v>0</v>
      </c>
      <c r="Y492">
        <f>Table2[[#This Row],[Methods]]/Table2[[#This Row],[TOTAL]]</f>
        <v>1</v>
      </c>
      <c r="Z492">
        <f>Table2[[#This Row],[Results]]/Table2[[#This Row],[TOTAL]]</f>
        <v>0</v>
      </c>
      <c r="AA492">
        <f>Table2[[#This Row],[Supplementary material]]/Table2[[#This Row],[TOTAL]]</f>
        <v>0</v>
      </c>
      <c r="AB492">
        <f>Table2[[#This Row],[Title]]/Table2[[#This Row],[TOTAL]]</f>
        <v>0</v>
      </c>
      <c r="AC492" s="2">
        <f>SUM(Table24[[#This Row],[Abstract]:[Title]])</f>
        <v>1</v>
      </c>
    </row>
    <row r="493" spans="1:29" x14ac:dyDescent="0.2">
      <c r="A493" t="s">
        <v>327</v>
      </c>
      <c r="B493">
        <v>0</v>
      </c>
      <c r="C493">
        <v>0</v>
      </c>
      <c r="D493">
        <v>0</v>
      </c>
      <c r="E493">
        <v>0</v>
      </c>
      <c r="F493">
        <v>0</v>
      </c>
      <c r="G493">
        <v>0</v>
      </c>
      <c r="H493">
        <v>1</v>
      </c>
      <c r="I493">
        <v>0</v>
      </c>
      <c r="J493">
        <v>4</v>
      </c>
      <c r="K493">
        <v>2</v>
      </c>
      <c r="L493">
        <v>0</v>
      </c>
      <c r="M493">
        <v>0</v>
      </c>
      <c r="N493" s="2">
        <f>SUM(Table2[[#This Row],[Abstract]:[Title]])</f>
        <v>7</v>
      </c>
      <c r="P493" t="s">
        <v>327</v>
      </c>
      <c r="Q493">
        <f>Table2[[#This Row],[Abstract]]/Table2[[#This Row],[TOTAL]]</f>
        <v>0</v>
      </c>
      <c r="R493">
        <f>Table2[[#This Row],[Acknowledgments]]/Table2[[#This Row],[TOTAL]]</f>
        <v>0</v>
      </c>
      <c r="S493">
        <f>Table2[[#This Row],[Article]]/Table2[[#This Row],[TOTAL]]</f>
        <v>0</v>
      </c>
      <c r="T493">
        <f>Table2[[#This Row],[Case study]]/Table2[[#This Row],[TOTAL]]</f>
        <v>0</v>
      </c>
      <c r="U493">
        <f>Table2[[#This Row],[Conclusion]]/Table2[[#This Row],[TOTAL]]</f>
        <v>0</v>
      </c>
      <c r="V493">
        <f>Table2[[#This Row],[Discussion]]/Table2[[#This Row],[TOTAL]]</f>
        <v>0</v>
      </c>
      <c r="W493">
        <f>Table2[[#This Row],[Figure]]/Table2[[#This Row],[TOTAL]]</f>
        <v>0.14285714285714285</v>
      </c>
      <c r="X493">
        <f>Table2[[#This Row],[Introduction]]/Table2[[#This Row],[TOTAL]]</f>
        <v>0</v>
      </c>
      <c r="Y493">
        <f>Table2[[#This Row],[Methods]]/Table2[[#This Row],[TOTAL]]</f>
        <v>0.5714285714285714</v>
      </c>
      <c r="Z493">
        <f>Table2[[#This Row],[Results]]/Table2[[#This Row],[TOTAL]]</f>
        <v>0.2857142857142857</v>
      </c>
      <c r="AA493">
        <f>Table2[[#This Row],[Supplementary material]]/Table2[[#This Row],[TOTAL]]</f>
        <v>0</v>
      </c>
      <c r="AB493">
        <f>Table2[[#This Row],[Title]]/Table2[[#This Row],[TOTAL]]</f>
        <v>0</v>
      </c>
      <c r="AC493" s="2">
        <f>SUM(Table24[[#This Row],[Abstract]:[Title]])</f>
        <v>0.99999999999999989</v>
      </c>
    </row>
    <row r="494" spans="1:29" x14ac:dyDescent="0.2">
      <c r="A494" t="s">
        <v>141</v>
      </c>
      <c r="B494">
        <v>0</v>
      </c>
      <c r="C494">
        <v>0</v>
      </c>
      <c r="D494">
        <v>0</v>
      </c>
      <c r="E494">
        <v>0</v>
      </c>
      <c r="F494">
        <v>0</v>
      </c>
      <c r="G494">
        <v>0</v>
      </c>
      <c r="H494">
        <v>0</v>
      </c>
      <c r="I494">
        <v>0</v>
      </c>
      <c r="J494">
        <v>1</v>
      </c>
      <c r="K494">
        <v>0</v>
      </c>
      <c r="L494">
        <v>0</v>
      </c>
      <c r="M494">
        <v>0</v>
      </c>
      <c r="N494" s="2">
        <f>SUM(Table2[[#This Row],[Abstract]:[Title]])</f>
        <v>1</v>
      </c>
      <c r="P494" t="s">
        <v>141</v>
      </c>
      <c r="Q494">
        <f>Table2[[#This Row],[Abstract]]/Table2[[#This Row],[TOTAL]]</f>
        <v>0</v>
      </c>
      <c r="R494">
        <f>Table2[[#This Row],[Acknowledgments]]/Table2[[#This Row],[TOTAL]]</f>
        <v>0</v>
      </c>
      <c r="S494">
        <f>Table2[[#This Row],[Article]]/Table2[[#This Row],[TOTAL]]</f>
        <v>0</v>
      </c>
      <c r="T494">
        <f>Table2[[#This Row],[Case study]]/Table2[[#This Row],[TOTAL]]</f>
        <v>0</v>
      </c>
      <c r="U494">
        <f>Table2[[#This Row],[Conclusion]]/Table2[[#This Row],[TOTAL]]</f>
        <v>0</v>
      </c>
      <c r="V494">
        <f>Table2[[#This Row],[Discussion]]/Table2[[#This Row],[TOTAL]]</f>
        <v>0</v>
      </c>
      <c r="W494">
        <f>Table2[[#This Row],[Figure]]/Table2[[#This Row],[TOTAL]]</f>
        <v>0</v>
      </c>
      <c r="X494">
        <f>Table2[[#This Row],[Introduction]]/Table2[[#This Row],[TOTAL]]</f>
        <v>0</v>
      </c>
      <c r="Y494">
        <f>Table2[[#This Row],[Methods]]/Table2[[#This Row],[TOTAL]]</f>
        <v>1</v>
      </c>
      <c r="Z494">
        <f>Table2[[#This Row],[Results]]/Table2[[#This Row],[TOTAL]]</f>
        <v>0</v>
      </c>
      <c r="AA494">
        <f>Table2[[#This Row],[Supplementary material]]/Table2[[#This Row],[TOTAL]]</f>
        <v>0</v>
      </c>
      <c r="AB494">
        <f>Table2[[#This Row],[Title]]/Table2[[#This Row],[TOTAL]]</f>
        <v>0</v>
      </c>
      <c r="AC494" s="2">
        <f>SUM(Table24[[#This Row],[Abstract]:[Title]])</f>
        <v>1</v>
      </c>
    </row>
    <row r="495" spans="1:29" x14ac:dyDescent="0.2">
      <c r="A495" t="s">
        <v>1361</v>
      </c>
      <c r="B495">
        <v>0</v>
      </c>
      <c r="C495">
        <v>0</v>
      </c>
      <c r="D495">
        <v>1</v>
      </c>
      <c r="E495">
        <v>0</v>
      </c>
      <c r="F495">
        <v>0</v>
      </c>
      <c r="G495">
        <v>0</v>
      </c>
      <c r="H495">
        <v>0</v>
      </c>
      <c r="I495">
        <v>0</v>
      </c>
      <c r="J495">
        <v>0</v>
      </c>
      <c r="K495">
        <v>0</v>
      </c>
      <c r="L495">
        <v>0</v>
      </c>
      <c r="M495">
        <v>0</v>
      </c>
      <c r="N495" s="2">
        <f>SUM(Table2[[#This Row],[Abstract]:[Title]])</f>
        <v>1</v>
      </c>
      <c r="P495" t="s">
        <v>1361</v>
      </c>
      <c r="Q495">
        <f>Table2[[#This Row],[Abstract]]/Table2[[#This Row],[TOTAL]]</f>
        <v>0</v>
      </c>
      <c r="R495">
        <f>Table2[[#This Row],[Acknowledgments]]/Table2[[#This Row],[TOTAL]]</f>
        <v>0</v>
      </c>
      <c r="S495">
        <f>Table2[[#This Row],[Article]]/Table2[[#This Row],[TOTAL]]</f>
        <v>1</v>
      </c>
      <c r="T495">
        <f>Table2[[#This Row],[Case study]]/Table2[[#This Row],[TOTAL]]</f>
        <v>0</v>
      </c>
      <c r="U495">
        <f>Table2[[#This Row],[Conclusion]]/Table2[[#This Row],[TOTAL]]</f>
        <v>0</v>
      </c>
      <c r="V495">
        <f>Table2[[#This Row],[Discussion]]/Table2[[#This Row],[TOTAL]]</f>
        <v>0</v>
      </c>
      <c r="W495">
        <f>Table2[[#This Row],[Figure]]/Table2[[#This Row],[TOTAL]]</f>
        <v>0</v>
      </c>
      <c r="X495">
        <f>Table2[[#This Row],[Introduction]]/Table2[[#This Row],[TOTAL]]</f>
        <v>0</v>
      </c>
      <c r="Y495">
        <f>Table2[[#This Row],[Methods]]/Table2[[#This Row],[TOTAL]]</f>
        <v>0</v>
      </c>
      <c r="Z495">
        <f>Table2[[#This Row],[Results]]/Table2[[#This Row],[TOTAL]]</f>
        <v>0</v>
      </c>
      <c r="AA495">
        <f>Table2[[#This Row],[Supplementary material]]/Table2[[#This Row],[TOTAL]]</f>
        <v>0</v>
      </c>
      <c r="AB495">
        <f>Table2[[#This Row],[Title]]/Table2[[#This Row],[TOTAL]]</f>
        <v>0</v>
      </c>
      <c r="AC495" s="2">
        <f>SUM(Table24[[#This Row],[Abstract]:[Title]])</f>
        <v>1</v>
      </c>
    </row>
    <row r="496" spans="1:29" x14ac:dyDescent="0.2">
      <c r="A496" t="s">
        <v>3193</v>
      </c>
      <c r="B496">
        <v>0</v>
      </c>
      <c r="C496">
        <v>0</v>
      </c>
      <c r="D496">
        <v>0</v>
      </c>
      <c r="E496">
        <v>0</v>
      </c>
      <c r="F496">
        <v>0</v>
      </c>
      <c r="G496">
        <v>0</v>
      </c>
      <c r="H496">
        <v>0</v>
      </c>
      <c r="I496">
        <v>0</v>
      </c>
      <c r="J496">
        <v>3</v>
      </c>
      <c r="K496">
        <v>0</v>
      </c>
      <c r="L496">
        <v>0</v>
      </c>
      <c r="M496">
        <v>0</v>
      </c>
      <c r="N496" s="2">
        <f>SUM(Table2[[#This Row],[Abstract]:[Title]])</f>
        <v>3</v>
      </c>
      <c r="P496" t="s">
        <v>3193</v>
      </c>
      <c r="Q496">
        <f>Table2[[#This Row],[Abstract]]/Table2[[#This Row],[TOTAL]]</f>
        <v>0</v>
      </c>
      <c r="R496">
        <f>Table2[[#This Row],[Acknowledgments]]/Table2[[#This Row],[TOTAL]]</f>
        <v>0</v>
      </c>
      <c r="S496">
        <f>Table2[[#This Row],[Article]]/Table2[[#This Row],[TOTAL]]</f>
        <v>0</v>
      </c>
      <c r="T496">
        <f>Table2[[#This Row],[Case study]]/Table2[[#This Row],[TOTAL]]</f>
        <v>0</v>
      </c>
      <c r="U496">
        <f>Table2[[#This Row],[Conclusion]]/Table2[[#This Row],[TOTAL]]</f>
        <v>0</v>
      </c>
      <c r="V496">
        <f>Table2[[#This Row],[Discussion]]/Table2[[#This Row],[TOTAL]]</f>
        <v>0</v>
      </c>
      <c r="W496">
        <f>Table2[[#This Row],[Figure]]/Table2[[#This Row],[TOTAL]]</f>
        <v>0</v>
      </c>
      <c r="X496">
        <f>Table2[[#This Row],[Introduction]]/Table2[[#This Row],[TOTAL]]</f>
        <v>0</v>
      </c>
      <c r="Y496">
        <f>Table2[[#This Row],[Methods]]/Table2[[#This Row],[TOTAL]]</f>
        <v>1</v>
      </c>
      <c r="Z496">
        <f>Table2[[#This Row],[Results]]/Table2[[#This Row],[TOTAL]]</f>
        <v>0</v>
      </c>
      <c r="AA496">
        <f>Table2[[#This Row],[Supplementary material]]/Table2[[#This Row],[TOTAL]]</f>
        <v>0</v>
      </c>
      <c r="AB496">
        <f>Table2[[#This Row],[Title]]/Table2[[#This Row],[TOTAL]]</f>
        <v>0</v>
      </c>
      <c r="AC496" s="2">
        <f>SUM(Table24[[#This Row],[Abstract]:[Title]])</f>
        <v>1</v>
      </c>
    </row>
    <row r="497" spans="1:29" x14ac:dyDescent="0.2">
      <c r="A497" t="s">
        <v>1048</v>
      </c>
      <c r="B497">
        <v>0</v>
      </c>
      <c r="C497">
        <v>0</v>
      </c>
      <c r="D497">
        <v>0</v>
      </c>
      <c r="E497">
        <v>0</v>
      </c>
      <c r="F497">
        <v>0</v>
      </c>
      <c r="G497">
        <v>0</v>
      </c>
      <c r="H497">
        <v>0</v>
      </c>
      <c r="I497">
        <v>0</v>
      </c>
      <c r="J497">
        <v>2</v>
      </c>
      <c r="K497">
        <v>0</v>
      </c>
      <c r="L497">
        <v>0</v>
      </c>
      <c r="M497">
        <v>0</v>
      </c>
      <c r="N497" s="2">
        <f>SUM(Table2[[#This Row],[Abstract]:[Title]])</f>
        <v>2</v>
      </c>
      <c r="P497" t="s">
        <v>1048</v>
      </c>
      <c r="Q497">
        <f>Table2[[#This Row],[Abstract]]/Table2[[#This Row],[TOTAL]]</f>
        <v>0</v>
      </c>
      <c r="R497">
        <f>Table2[[#This Row],[Acknowledgments]]/Table2[[#This Row],[TOTAL]]</f>
        <v>0</v>
      </c>
      <c r="S497">
        <f>Table2[[#This Row],[Article]]/Table2[[#This Row],[TOTAL]]</f>
        <v>0</v>
      </c>
      <c r="T497">
        <f>Table2[[#This Row],[Case study]]/Table2[[#This Row],[TOTAL]]</f>
        <v>0</v>
      </c>
      <c r="U497">
        <f>Table2[[#This Row],[Conclusion]]/Table2[[#This Row],[TOTAL]]</f>
        <v>0</v>
      </c>
      <c r="V497">
        <f>Table2[[#This Row],[Discussion]]/Table2[[#This Row],[TOTAL]]</f>
        <v>0</v>
      </c>
      <c r="W497">
        <f>Table2[[#This Row],[Figure]]/Table2[[#This Row],[TOTAL]]</f>
        <v>0</v>
      </c>
      <c r="X497">
        <f>Table2[[#This Row],[Introduction]]/Table2[[#This Row],[TOTAL]]</f>
        <v>0</v>
      </c>
      <c r="Y497">
        <f>Table2[[#This Row],[Methods]]/Table2[[#This Row],[TOTAL]]</f>
        <v>1</v>
      </c>
      <c r="Z497">
        <f>Table2[[#This Row],[Results]]/Table2[[#This Row],[TOTAL]]</f>
        <v>0</v>
      </c>
      <c r="AA497">
        <f>Table2[[#This Row],[Supplementary material]]/Table2[[#This Row],[TOTAL]]</f>
        <v>0</v>
      </c>
      <c r="AB497">
        <f>Table2[[#This Row],[Title]]/Table2[[#This Row],[TOTAL]]</f>
        <v>0</v>
      </c>
      <c r="AC497" s="2">
        <f>SUM(Table24[[#This Row],[Abstract]:[Title]])</f>
        <v>1</v>
      </c>
    </row>
    <row r="498" spans="1:29" x14ac:dyDescent="0.2">
      <c r="A498" t="s">
        <v>4109</v>
      </c>
      <c r="B498">
        <v>0</v>
      </c>
      <c r="C498">
        <v>0</v>
      </c>
      <c r="D498">
        <v>0</v>
      </c>
      <c r="E498">
        <v>0</v>
      </c>
      <c r="F498">
        <v>0</v>
      </c>
      <c r="G498">
        <v>0</v>
      </c>
      <c r="H498">
        <v>0</v>
      </c>
      <c r="I498">
        <v>1</v>
      </c>
      <c r="J498">
        <v>0</v>
      </c>
      <c r="K498">
        <v>0</v>
      </c>
      <c r="L498">
        <v>0</v>
      </c>
      <c r="M498">
        <v>0</v>
      </c>
      <c r="N498" s="2">
        <f>SUM(Table2[[#This Row],[Abstract]:[Title]])</f>
        <v>1</v>
      </c>
      <c r="P498" t="s">
        <v>4109</v>
      </c>
      <c r="Q498">
        <f>Table2[[#This Row],[Abstract]]/Table2[[#This Row],[TOTAL]]</f>
        <v>0</v>
      </c>
      <c r="R498">
        <f>Table2[[#This Row],[Acknowledgments]]/Table2[[#This Row],[TOTAL]]</f>
        <v>0</v>
      </c>
      <c r="S498">
        <f>Table2[[#This Row],[Article]]/Table2[[#This Row],[TOTAL]]</f>
        <v>0</v>
      </c>
      <c r="T498">
        <f>Table2[[#This Row],[Case study]]/Table2[[#This Row],[TOTAL]]</f>
        <v>0</v>
      </c>
      <c r="U498">
        <f>Table2[[#This Row],[Conclusion]]/Table2[[#This Row],[TOTAL]]</f>
        <v>0</v>
      </c>
      <c r="V498">
        <f>Table2[[#This Row],[Discussion]]/Table2[[#This Row],[TOTAL]]</f>
        <v>0</v>
      </c>
      <c r="W498">
        <f>Table2[[#This Row],[Figure]]/Table2[[#This Row],[TOTAL]]</f>
        <v>0</v>
      </c>
      <c r="X498">
        <f>Table2[[#This Row],[Introduction]]/Table2[[#This Row],[TOTAL]]</f>
        <v>1</v>
      </c>
      <c r="Y498">
        <f>Table2[[#This Row],[Methods]]/Table2[[#This Row],[TOTAL]]</f>
        <v>0</v>
      </c>
      <c r="Z498">
        <f>Table2[[#This Row],[Results]]/Table2[[#This Row],[TOTAL]]</f>
        <v>0</v>
      </c>
      <c r="AA498">
        <f>Table2[[#This Row],[Supplementary material]]/Table2[[#This Row],[TOTAL]]</f>
        <v>0</v>
      </c>
      <c r="AB498">
        <f>Table2[[#This Row],[Title]]/Table2[[#This Row],[TOTAL]]</f>
        <v>0</v>
      </c>
      <c r="AC498" s="2">
        <f>SUM(Table24[[#This Row],[Abstract]:[Title]])</f>
        <v>1</v>
      </c>
    </row>
    <row r="499" spans="1:29" x14ac:dyDescent="0.2">
      <c r="A499" t="s">
        <v>2706</v>
      </c>
      <c r="B499">
        <v>0</v>
      </c>
      <c r="C499">
        <v>0</v>
      </c>
      <c r="D499">
        <v>0</v>
      </c>
      <c r="E499">
        <v>0</v>
      </c>
      <c r="F499">
        <v>0</v>
      </c>
      <c r="G499">
        <v>0</v>
      </c>
      <c r="H499">
        <v>0</v>
      </c>
      <c r="I499">
        <v>1</v>
      </c>
      <c r="J499">
        <v>0</v>
      </c>
      <c r="K499">
        <v>0</v>
      </c>
      <c r="L499">
        <v>0</v>
      </c>
      <c r="M499">
        <v>0</v>
      </c>
      <c r="N499" s="2">
        <f>SUM(Table2[[#This Row],[Abstract]:[Title]])</f>
        <v>1</v>
      </c>
      <c r="P499" t="s">
        <v>2706</v>
      </c>
      <c r="Q499">
        <f>Table2[[#This Row],[Abstract]]/Table2[[#This Row],[TOTAL]]</f>
        <v>0</v>
      </c>
      <c r="R499">
        <f>Table2[[#This Row],[Acknowledgments]]/Table2[[#This Row],[TOTAL]]</f>
        <v>0</v>
      </c>
      <c r="S499">
        <f>Table2[[#This Row],[Article]]/Table2[[#This Row],[TOTAL]]</f>
        <v>0</v>
      </c>
      <c r="T499">
        <f>Table2[[#This Row],[Case study]]/Table2[[#This Row],[TOTAL]]</f>
        <v>0</v>
      </c>
      <c r="U499">
        <f>Table2[[#This Row],[Conclusion]]/Table2[[#This Row],[TOTAL]]</f>
        <v>0</v>
      </c>
      <c r="V499">
        <f>Table2[[#This Row],[Discussion]]/Table2[[#This Row],[TOTAL]]</f>
        <v>0</v>
      </c>
      <c r="W499">
        <f>Table2[[#This Row],[Figure]]/Table2[[#This Row],[TOTAL]]</f>
        <v>0</v>
      </c>
      <c r="X499">
        <f>Table2[[#This Row],[Introduction]]/Table2[[#This Row],[TOTAL]]</f>
        <v>1</v>
      </c>
      <c r="Y499">
        <f>Table2[[#This Row],[Methods]]/Table2[[#This Row],[TOTAL]]</f>
        <v>0</v>
      </c>
      <c r="Z499">
        <f>Table2[[#This Row],[Results]]/Table2[[#This Row],[TOTAL]]</f>
        <v>0</v>
      </c>
      <c r="AA499">
        <f>Table2[[#This Row],[Supplementary material]]/Table2[[#This Row],[TOTAL]]</f>
        <v>0</v>
      </c>
      <c r="AB499">
        <f>Table2[[#This Row],[Title]]/Table2[[#This Row],[TOTAL]]</f>
        <v>0</v>
      </c>
      <c r="AC499" s="2">
        <f>SUM(Table24[[#This Row],[Abstract]:[Title]])</f>
        <v>1</v>
      </c>
    </row>
    <row r="500" spans="1:29" x14ac:dyDescent="0.2">
      <c r="A500" t="s">
        <v>5894</v>
      </c>
      <c r="B500">
        <v>0</v>
      </c>
      <c r="C500">
        <v>0</v>
      </c>
      <c r="D500">
        <v>0</v>
      </c>
      <c r="E500">
        <v>0</v>
      </c>
      <c r="F500">
        <v>0</v>
      </c>
      <c r="G500">
        <v>0</v>
      </c>
      <c r="H500">
        <v>0</v>
      </c>
      <c r="I500">
        <v>0</v>
      </c>
      <c r="J500">
        <v>1</v>
      </c>
      <c r="K500">
        <v>0</v>
      </c>
      <c r="L500">
        <v>0</v>
      </c>
      <c r="M500">
        <v>0</v>
      </c>
      <c r="N500" s="2">
        <f>SUM(Table2[[#This Row],[Abstract]:[Title]])</f>
        <v>1</v>
      </c>
      <c r="P500" t="s">
        <v>5894</v>
      </c>
      <c r="Q500">
        <f>Table2[[#This Row],[Abstract]]/Table2[[#This Row],[TOTAL]]</f>
        <v>0</v>
      </c>
      <c r="R500">
        <f>Table2[[#This Row],[Acknowledgments]]/Table2[[#This Row],[TOTAL]]</f>
        <v>0</v>
      </c>
      <c r="S500">
        <f>Table2[[#This Row],[Article]]/Table2[[#This Row],[TOTAL]]</f>
        <v>0</v>
      </c>
      <c r="T500">
        <f>Table2[[#This Row],[Case study]]/Table2[[#This Row],[TOTAL]]</f>
        <v>0</v>
      </c>
      <c r="U500">
        <f>Table2[[#This Row],[Conclusion]]/Table2[[#This Row],[TOTAL]]</f>
        <v>0</v>
      </c>
      <c r="V500">
        <f>Table2[[#This Row],[Discussion]]/Table2[[#This Row],[TOTAL]]</f>
        <v>0</v>
      </c>
      <c r="W500">
        <f>Table2[[#This Row],[Figure]]/Table2[[#This Row],[TOTAL]]</f>
        <v>0</v>
      </c>
      <c r="X500">
        <f>Table2[[#This Row],[Introduction]]/Table2[[#This Row],[TOTAL]]</f>
        <v>0</v>
      </c>
      <c r="Y500">
        <f>Table2[[#This Row],[Methods]]/Table2[[#This Row],[TOTAL]]</f>
        <v>1</v>
      </c>
      <c r="Z500">
        <f>Table2[[#This Row],[Results]]/Table2[[#This Row],[TOTAL]]</f>
        <v>0</v>
      </c>
      <c r="AA500">
        <f>Table2[[#This Row],[Supplementary material]]/Table2[[#This Row],[TOTAL]]</f>
        <v>0</v>
      </c>
      <c r="AB500">
        <f>Table2[[#This Row],[Title]]/Table2[[#This Row],[TOTAL]]</f>
        <v>0</v>
      </c>
      <c r="AC500" s="2">
        <f>SUM(Table24[[#This Row],[Abstract]:[Title]])</f>
        <v>1</v>
      </c>
    </row>
    <row r="501" spans="1:29" x14ac:dyDescent="0.2">
      <c r="A501" t="s">
        <v>1916</v>
      </c>
      <c r="B501">
        <v>0</v>
      </c>
      <c r="C501">
        <v>0</v>
      </c>
      <c r="D501">
        <v>0</v>
      </c>
      <c r="E501">
        <v>0</v>
      </c>
      <c r="F501">
        <v>0</v>
      </c>
      <c r="G501">
        <v>0</v>
      </c>
      <c r="H501">
        <v>0</v>
      </c>
      <c r="I501">
        <v>0</v>
      </c>
      <c r="J501">
        <v>1</v>
      </c>
      <c r="K501">
        <v>0</v>
      </c>
      <c r="L501">
        <v>0</v>
      </c>
      <c r="M501">
        <v>0</v>
      </c>
      <c r="N501" s="2">
        <f>SUM(Table2[[#This Row],[Abstract]:[Title]])</f>
        <v>1</v>
      </c>
      <c r="P501" t="s">
        <v>1916</v>
      </c>
      <c r="Q501">
        <f>Table2[[#This Row],[Abstract]]/Table2[[#This Row],[TOTAL]]</f>
        <v>0</v>
      </c>
      <c r="R501">
        <f>Table2[[#This Row],[Acknowledgments]]/Table2[[#This Row],[TOTAL]]</f>
        <v>0</v>
      </c>
      <c r="S501">
        <f>Table2[[#This Row],[Article]]/Table2[[#This Row],[TOTAL]]</f>
        <v>0</v>
      </c>
      <c r="T501">
        <f>Table2[[#This Row],[Case study]]/Table2[[#This Row],[TOTAL]]</f>
        <v>0</v>
      </c>
      <c r="U501">
        <f>Table2[[#This Row],[Conclusion]]/Table2[[#This Row],[TOTAL]]</f>
        <v>0</v>
      </c>
      <c r="V501">
        <f>Table2[[#This Row],[Discussion]]/Table2[[#This Row],[TOTAL]]</f>
        <v>0</v>
      </c>
      <c r="W501">
        <f>Table2[[#This Row],[Figure]]/Table2[[#This Row],[TOTAL]]</f>
        <v>0</v>
      </c>
      <c r="X501">
        <f>Table2[[#This Row],[Introduction]]/Table2[[#This Row],[TOTAL]]</f>
        <v>0</v>
      </c>
      <c r="Y501">
        <f>Table2[[#This Row],[Methods]]/Table2[[#This Row],[TOTAL]]</f>
        <v>1</v>
      </c>
      <c r="Z501">
        <f>Table2[[#This Row],[Results]]/Table2[[#This Row],[TOTAL]]</f>
        <v>0</v>
      </c>
      <c r="AA501">
        <f>Table2[[#This Row],[Supplementary material]]/Table2[[#This Row],[TOTAL]]</f>
        <v>0</v>
      </c>
      <c r="AB501">
        <f>Table2[[#This Row],[Title]]/Table2[[#This Row],[TOTAL]]</f>
        <v>0</v>
      </c>
      <c r="AC501" s="2">
        <f>SUM(Table24[[#This Row],[Abstract]:[Title]])</f>
        <v>1</v>
      </c>
    </row>
    <row r="502" spans="1:29" x14ac:dyDescent="0.2">
      <c r="A502" t="s">
        <v>6176</v>
      </c>
      <c r="B502">
        <v>0</v>
      </c>
      <c r="C502">
        <v>0</v>
      </c>
      <c r="D502">
        <v>0</v>
      </c>
      <c r="E502">
        <v>0</v>
      </c>
      <c r="F502">
        <v>0</v>
      </c>
      <c r="G502">
        <v>0</v>
      </c>
      <c r="H502">
        <v>0</v>
      </c>
      <c r="I502">
        <v>0</v>
      </c>
      <c r="J502">
        <v>1</v>
      </c>
      <c r="K502">
        <v>0</v>
      </c>
      <c r="L502">
        <v>0</v>
      </c>
      <c r="M502">
        <v>0</v>
      </c>
      <c r="N502" s="2">
        <f>SUM(Table2[[#This Row],[Abstract]:[Title]])</f>
        <v>1</v>
      </c>
      <c r="P502" t="s">
        <v>6176</v>
      </c>
      <c r="Q502">
        <f>Table2[[#This Row],[Abstract]]/Table2[[#This Row],[TOTAL]]</f>
        <v>0</v>
      </c>
      <c r="R502">
        <f>Table2[[#This Row],[Acknowledgments]]/Table2[[#This Row],[TOTAL]]</f>
        <v>0</v>
      </c>
      <c r="S502">
        <f>Table2[[#This Row],[Article]]/Table2[[#This Row],[TOTAL]]</f>
        <v>0</v>
      </c>
      <c r="T502">
        <f>Table2[[#This Row],[Case study]]/Table2[[#This Row],[TOTAL]]</f>
        <v>0</v>
      </c>
      <c r="U502">
        <f>Table2[[#This Row],[Conclusion]]/Table2[[#This Row],[TOTAL]]</f>
        <v>0</v>
      </c>
      <c r="V502">
        <f>Table2[[#This Row],[Discussion]]/Table2[[#This Row],[TOTAL]]</f>
        <v>0</v>
      </c>
      <c r="W502">
        <f>Table2[[#This Row],[Figure]]/Table2[[#This Row],[TOTAL]]</f>
        <v>0</v>
      </c>
      <c r="X502">
        <f>Table2[[#This Row],[Introduction]]/Table2[[#This Row],[TOTAL]]</f>
        <v>0</v>
      </c>
      <c r="Y502">
        <f>Table2[[#This Row],[Methods]]/Table2[[#This Row],[TOTAL]]</f>
        <v>1</v>
      </c>
      <c r="Z502">
        <f>Table2[[#This Row],[Results]]/Table2[[#This Row],[TOTAL]]</f>
        <v>0</v>
      </c>
      <c r="AA502">
        <f>Table2[[#This Row],[Supplementary material]]/Table2[[#This Row],[TOTAL]]</f>
        <v>0</v>
      </c>
      <c r="AB502">
        <f>Table2[[#This Row],[Title]]/Table2[[#This Row],[TOTAL]]</f>
        <v>0</v>
      </c>
      <c r="AC502" s="2">
        <f>SUM(Table24[[#This Row],[Abstract]:[Title]])</f>
        <v>1</v>
      </c>
    </row>
    <row r="503" spans="1:29" x14ac:dyDescent="0.2">
      <c r="A503" t="s">
        <v>754</v>
      </c>
      <c r="B503">
        <v>0</v>
      </c>
      <c r="C503">
        <v>1</v>
      </c>
      <c r="D503">
        <v>0</v>
      </c>
      <c r="E503">
        <v>0</v>
      </c>
      <c r="F503">
        <v>0</v>
      </c>
      <c r="G503">
        <v>0</v>
      </c>
      <c r="H503">
        <v>0</v>
      </c>
      <c r="I503">
        <v>0</v>
      </c>
      <c r="J503">
        <v>1</v>
      </c>
      <c r="K503">
        <v>1</v>
      </c>
      <c r="L503">
        <v>0</v>
      </c>
      <c r="M503">
        <v>0</v>
      </c>
      <c r="N503" s="2">
        <f>SUM(Table2[[#This Row],[Abstract]:[Title]])</f>
        <v>3</v>
      </c>
      <c r="P503" t="s">
        <v>754</v>
      </c>
      <c r="Q503">
        <f>Table2[[#This Row],[Abstract]]/Table2[[#This Row],[TOTAL]]</f>
        <v>0</v>
      </c>
      <c r="R503">
        <f>Table2[[#This Row],[Acknowledgments]]/Table2[[#This Row],[TOTAL]]</f>
        <v>0.33333333333333331</v>
      </c>
      <c r="S503">
        <f>Table2[[#This Row],[Article]]/Table2[[#This Row],[TOTAL]]</f>
        <v>0</v>
      </c>
      <c r="T503">
        <f>Table2[[#This Row],[Case study]]/Table2[[#This Row],[TOTAL]]</f>
        <v>0</v>
      </c>
      <c r="U503">
        <f>Table2[[#This Row],[Conclusion]]/Table2[[#This Row],[TOTAL]]</f>
        <v>0</v>
      </c>
      <c r="V503">
        <f>Table2[[#This Row],[Discussion]]/Table2[[#This Row],[TOTAL]]</f>
        <v>0</v>
      </c>
      <c r="W503">
        <f>Table2[[#This Row],[Figure]]/Table2[[#This Row],[TOTAL]]</f>
        <v>0</v>
      </c>
      <c r="X503">
        <f>Table2[[#This Row],[Introduction]]/Table2[[#This Row],[TOTAL]]</f>
        <v>0</v>
      </c>
      <c r="Y503">
        <f>Table2[[#This Row],[Methods]]/Table2[[#This Row],[TOTAL]]</f>
        <v>0.33333333333333331</v>
      </c>
      <c r="Z503">
        <f>Table2[[#This Row],[Results]]/Table2[[#This Row],[TOTAL]]</f>
        <v>0.33333333333333331</v>
      </c>
      <c r="AA503">
        <f>Table2[[#This Row],[Supplementary material]]/Table2[[#This Row],[TOTAL]]</f>
        <v>0</v>
      </c>
      <c r="AB503">
        <f>Table2[[#This Row],[Title]]/Table2[[#This Row],[TOTAL]]</f>
        <v>0</v>
      </c>
      <c r="AC503" s="2">
        <f>SUM(Table24[[#This Row],[Abstract]:[Title]])</f>
        <v>1</v>
      </c>
    </row>
    <row r="504" spans="1:29" x14ac:dyDescent="0.2">
      <c r="A504" t="s">
        <v>6055</v>
      </c>
      <c r="B504">
        <v>0</v>
      </c>
      <c r="C504">
        <v>0</v>
      </c>
      <c r="D504">
        <v>0</v>
      </c>
      <c r="E504">
        <v>0</v>
      </c>
      <c r="F504">
        <v>0</v>
      </c>
      <c r="G504">
        <v>0</v>
      </c>
      <c r="H504">
        <v>0</v>
      </c>
      <c r="I504">
        <v>0</v>
      </c>
      <c r="J504">
        <v>1</v>
      </c>
      <c r="K504">
        <v>0</v>
      </c>
      <c r="L504">
        <v>0</v>
      </c>
      <c r="M504">
        <v>0</v>
      </c>
      <c r="N504" s="2">
        <f>SUM(Table2[[#This Row],[Abstract]:[Title]])</f>
        <v>1</v>
      </c>
      <c r="P504" t="s">
        <v>6055</v>
      </c>
      <c r="Q504">
        <f>Table2[[#This Row],[Abstract]]/Table2[[#This Row],[TOTAL]]</f>
        <v>0</v>
      </c>
      <c r="R504">
        <f>Table2[[#This Row],[Acknowledgments]]/Table2[[#This Row],[TOTAL]]</f>
        <v>0</v>
      </c>
      <c r="S504">
        <f>Table2[[#This Row],[Article]]/Table2[[#This Row],[TOTAL]]</f>
        <v>0</v>
      </c>
      <c r="T504">
        <f>Table2[[#This Row],[Case study]]/Table2[[#This Row],[TOTAL]]</f>
        <v>0</v>
      </c>
      <c r="U504">
        <f>Table2[[#This Row],[Conclusion]]/Table2[[#This Row],[TOTAL]]</f>
        <v>0</v>
      </c>
      <c r="V504">
        <f>Table2[[#This Row],[Discussion]]/Table2[[#This Row],[TOTAL]]</f>
        <v>0</v>
      </c>
      <c r="W504">
        <f>Table2[[#This Row],[Figure]]/Table2[[#This Row],[TOTAL]]</f>
        <v>0</v>
      </c>
      <c r="X504">
        <f>Table2[[#This Row],[Introduction]]/Table2[[#This Row],[TOTAL]]</f>
        <v>0</v>
      </c>
      <c r="Y504">
        <f>Table2[[#This Row],[Methods]]/Table2[[#This Row],[TOTAL]]</f>
        <v>1</v>
      </c>
      <c r="Z504">
        <f>Table2[[#This Row],[Results]]/Table2[[#This Row],[TOTAL]]</f>
        <v>0</v>
      </c>
      <c r="AA504">
        <f>Table2[[#This Row],[Supplementary material]]/Table2[[#This Row],[TOTAL]]</f>
        <v>0</v>
      </c>
      <c r="AB504">
        <f>Table2[[#This Row],[Title]]/Table2[[#This Row],[TOTAL]]</f>
        <v>0</v>
      </c>
      <c r="AC504" s="2">
        <f>SUM(Table24[[#This Row],[Abstract]:[Title]])</f>
        <v>1</v>
      </c>
    </row>
    <row r="505" spans="1:29" x14ac:dyDescent="0.2">
      <c r="A505" t="s">
        <v>6315</v>
      </c>
      <c r="B505">
        <v>0</v>
      </c>
      <c r="C505">
        <v>0</v>
      </c>
      <c r="D505">
        <v>0</v>
      </c>
      <c r="E505">
        <v>0</v>
      </c>
      <c r="F505">
        <v>0</v>
      </c>
      <c r="G505">
        <v>0</v>
      </c>
      <c r="H505">
        <v>0</v>
      </c>
      <c r="I505">
        <v>0</v>
      </c>
      <c r="J505">
        <v>1</v>
      </c>
      <c r="K505">
        <v>0</v>
      </c>
      <c r="L505">
        <v>0</v>
      </c>
      <c r="M505">
        <v>0</v>
      </c>
      <c r="N505" s="2">
        <f>SUM(Table2[[#This Row],[Abstract]:[Title]])</f>
        <v>1</v>
      </c>
      <c r="P505" t="s">
        <v>6315</v>
      </c>
      <c r="Q505">
        <f>Table2[[#This Row],[Abstract]]/Table2[[#This Row],[TOTAL]]</f>
        <v>0</v>
      </c>
      <c r="R505">
        <f>Table2[[#This Row],[Acknowledgments]]/Table2[[#This Row],[TOTAL]]</f>
        <v>0</v>
      </c>
      <c r="S505">
        <f>Table2[[#This Row],[Article]]/Table2[[#This Row],[TOTAL]]</f>
        <v>0</v>
      </c>
      <c r="T505">
        <f>Table2[[#This Row],[Case study]]/Table2[[#This Row],[TOTAL]]</f>
        <v>0</v>
      </c>
      <c r="U505">
        <f>Table2[[#This Row],[Conclusion]]/Table2[[#This Row],[TOTAL]]</f>
        <v>0</v>
      </c>
      <c r="V505">
        <f>Table2[[#This Row],[Discussion]]/Table2[[#This Row],[TOTAL]]</f>
        <v>0</v>
      </c>
      <c r="W505">
        <f>Table2[[#This Row],[Figure]]/Table2[[#This Row],[TOTAL]]</f>
        <v>0</v>
      </c>
      <c r="X505">
        <f>Table2[[#This Row],[Introduction]]/Table2[[#This Row],[TOTAL]]</f>
        <v>0</v>
      </c>
      <c r="Y505">
        <f>Table2[[#This Row],[Methods]]/Table2[[#This Row],[TOTAL]]</f>
        <v>1</v>
      </c>
      <c r="Z505">
        <f>Table2[[#This Row],[Results]]/Table2[[#This Row],[TOTAL]]</f>
        <v>0</v>
      </c>
      <c r="AA505">
        <f>Table2[[#This Row],[Supplementary material]]/Table2[[#This Row],[TOTAL]]</f>
        <v>0</v>
      </c>
      <c r="AB505">
        <f>Table2[[#This Row],[Title]]/Table2[[#This Row],[TOTAL]]</f>
        <v>0</v>
      </c>
      <c r="AC505" s="2">
        <f>SUM(Table24[[#This Row],[Abstract]:[Title]])</f>
        <v>1</v>
      </c>
    </row>
    <row r="506" spans="1:29" x14ac:dyDescent="0.2">
      <c r="A506" t="s">
        <v>668</v>
      </c>
      <c r="B506">
        <v>0</v>
      </c>
      <c r="C506">
        <v>0</v>
      </c>
      <c r="D506">
        <v>0</v>
      </c>
      <c r="E506">
        <v>0</v>
      </c>
      <c r="F506">
        <v>0</v>
      </c>
      <c r="G506">
        <v>0</v>
      </c>
      <c r="H506">
        <v>0</v>
      </c>
      <c r="I506">
        <v>0</v>
      </c>
      <c r="J506">
        <v>2</v>
      </c>
      <c r="K506">
        <v>0</v>
      </c>
      <c r="L506">
        <v>0</v>
      </c>
      <c r="M506">
        <v>0</v>
      </c>
      <c r="N506" s="2">
        <f>SUM(Table2[[#This Row],[Abstract]:[Title]])</f>
        <v>2</v>
      </c>
      <c r="P506" t="s">
        <v>668</v>
      </c>
      <c r="Q506">
        <f>Table2[[#This Row],[Abstract]]/Table2[[#This Row],[TOTAL]]</f>
        <v>0</v>
      </c>
      <c r="R506">
        <f>Table2[[#This Row],[Acknowledgments]]/Table2[[#This Row],[TOTAL]]</f>
        <v>0</v>
      </c>
      <c r="S506">
        <f>Table2[[#This Row],[Article]]/Table2[[#This Row],[TOTAL]]</f>
        <v>0</v>
      </c>
      <c r="T506">
        <f>Table2[[#This Row],[Case study]]/Table2[[#This Row],[TOTAL]]</f>
        <v>0</v>
      </c>
      <c r="U506">
        <f>Table2[[#This Row],[Conclusion]]/Table2[[#This Row],[TOTAL]]</f>
        <v>0</v>
      </c>
      <c r="V506">
        <f>Table2[[#This Row],[Discussion]]/Table2[[#This Row],[TOTAL]]</f>
        <v>0</v>
      </c>
      <c r="W506">
        <f>Table2[[#This Row],[Figure]]/Table2[[#This Row],[TOTAL]]</f>
        <v>0</v>
      </c>
      <c r="X506">
        <f>Table2[[#This Row],[Introduction]]/Table2[[#This Row],[TOTAL]]</f>
        <v>0</v>
      </c>
      <c r="Y506">
        <f>Table2[[#This Row],[Methods]]/Table2[[#This Row],[TOTAL]]</f>
        <v>1</v>
      </c>
      <c r="Z506">
        <f>Table2[[#This Row],[Results]]/Table2[[#This Row],[TOTAL]]</f>
        <v>0</v>
      </c>
      <c r="AA506">
        <f>Table2[[#This Row],[Supplementary material]]/Table2[[#This Row],[TOTAL]]</f>
        <v>0</v>
      </c>
      <c r="AB506">
        <f>Table2[[#This Row],[Title]]/Table2[[#This Row],[TOTAL]]</f>
        <v>0</v>
      </c>
      <c r="AC506" s="2">
        <f>SUM(Table24[[#This Row],[Abstract]:[Title]])</f>
        <v>1</v>
      </c>
    </row>
    <row r="507" spans="1:29" x14ac:dyDescent="0.2">
      <c r="A507" t="s">
        <v>5309</v>
      </c>
      <c r="B507">
        <v>0</v>
      </c>
      <c r="C507">
        <v>0</v>
      </c>
      <c r="D507">
        <v>0</v>
      </c>
      <c r="E507">
        <v>0</v>
      </c>
      <c r="F507">
        <v>0</v>
      </c>
      <c r="G507">
        <v>0</v>
      </c>
      <c r="H507">
        <v>0</v>
      </c>
      <c r="I507">
        <v>0</v>
      </c>
      <c r="J507">
        <v>1</v>
      </c>
      <c r="K507">
        <v>0</v>
      </c>
      <c r="L507">
        <v>0</v>
      </c>
      <c r="M507">
        <v>0</v>
      </c>
      <c r="N507" s="2">
        <f>SUM(Table2[[#This Row],[Abstract]:[Title]])</f>
        <v>1</v>
      </c>
      <c r="P507" t="s">
        <v>5309</v>
      </c>
      <c r="Q507">
        <f>Table2[[#This Row],[Abstract]]/Table2[[#This Row],[TOTAL]]</f>
        <v>0</v>
      </c>
      <c r="R507">
        <f>Table2[[#This Row],[Acknowledgments]]/Table2[[#This Row],[TOTAL]]</f>
        <v>0</v>
      </c>
      <c r="S507">
        <f>Table2[[#This Row],[Article]]/Table2[[#This Row],[TOTAL]]</f>
        <v>0</v>
      </c>
      <c r="T507">
        <f>Table2[[#This Row],[Case study]]/Table2[[#This Row],[TOTAL]]</f>
        <v>0</v>
      </c>
      <c r="U507">
        <f>Table2[[#This Row],[Conclusion]]/Table2[[#This Row],[TOTAL]]</f>
        <v>0</v>
      </c>
      <c r="V507">
        <f>Table2[[#This Row],[Discussion]]/Table2[[#This Row],[TOTAL]]</f>
        <v>0</v>
      </c>
      <c r="W507">
        <f>Table2[[#This Row],[Figure]]/Table2[[#This Row],[TOTAL]]</f>
        <v>0</v>
      </c>
      <c r="X507">
        <f>Table2[[#This Row],[Introduction]]/Table2[[#This Row],[TOTAL]]</f>
        <v>0</v>
      </c>
      <c r="Y507">
        <f>Table2[[#This Row],[Methods]]/Table2[[#This Row],[TOTAL]]</f>
        <v>1</v>
      </c>
      <c r="Z507">
        <f>Table2[[#This Row],[Results]]/Table2[[#This Row],[TOTAL]]</f>
        <v>0</v>
      </c>
      <c r="AA507">
        <f>Table2[[#This Row],[Supplementary material]]/Table2[[#This Row],[TOTAL]]</f>
        <v>0</v>
      </c>
      <c r="AB507">
        <f>Table2[[#This Row],[Title]]/Table2[[#This Row],[TOTAL]]</f>
        <v>0</v>
      </c>
      <c r="AC507" s="2">
        <f>SUM(Table24[[#This Row],[Abstract]:[Title]])</f>
        <v>1</v>
      </c>
    </row>
    <row r="508" spans="1:29" x14ac:dyDescent="0.2">
      <c r="A508" t="s">
        <v>3175</v>
      </c>
      <c r="B508">
        <v>0</v>
      </c>
      <c r="C508">
        <v>0</v>
      </c>
      <c r="D508">
        <v>0</v>
      </c>
      <c r="E508">
        <v>0</v>
      </c>
      <c r="F508">
        <v>0</v>
      </c>
      <c r="G508">
        <v>0</v>
      </c>
      <c r="H508">
        <v>0</v>
      </c>
      <c r="I508">
        <v>0</v>
      </c>
      <c r="J508">
        <v>1</v>
      </c>
      <c r="K508">
        <v>0</v>
      </c>
      <c r="L508">
        <v>0</v>
      </c>
      <c r="M508">
        <v>0</v>
      </c>
      <c r="N508" s="2">
        <f>SUM(Table2[[#This Row],[Abstract]:[Title]])</f>
        <v>1</v>
      </c>
      <c r="P508" t="s">
        <v>3175</v>
      </c>
      <c r="Q508">
        <f>Table2[[#This Row],[Abstract]]/Table2[[#This Row],[TOTAL]]</f>
        <v>0</v>
      </c>
      <c r="R508">
        <f>Table2[[#This Row],[Acknowledgments]]/Table2[[#This Row],[TOTAL]]</f>
        <v>0</v>
      </c>
      <c r="S508">
        <f>Table2[[#This Row],[Article]]/Table2[[#This Row],[TOTAL]]</f>
        <v>0</v>
      </c>
      <c r="T508">
        <f>Table2[[#This Row],[Case study]]/Table2[[#This Row],[TOTAL]]</f>
        <v>0</v>
      </c>
      <c r="U508">
        <f>Table2[[#This Row],[Conclusion]]/Table2[[#This Row],[TOTAL]]</f>
        <v>0</v>
      </c>
      <c r="V508">
        <f>Table2[[#This Row],[Discussion]]/Table2[[#This Row],[TOTAL]]</f>
        <v>0</v>
      </c>
      <c r="W508">
        <f>Table2[[#This Row],[Figure]]/Table2[[#This Row],[TOTAL]]</f>
        <v>0</v>
      </c>
      <c r="X508">
        <f>Table2[[#This Row],[Introduction]]/Table2[[#This Row],[TOTAL]]</f>
        <v>0</v>
      </c>
      <c r="Y508">
        <f>Table2[[#This Row],[Methods]]/Table2[[#This Row],[TOTAL]]</f>
        <v>1</v>
      </c>
      <c r="Z508">
        <f>Table2[[#This Row],[Results]]/Table2[[#This Row],[TOTAL]]</f>
        <v>0</v>
      </c>
      <c r="AA508">
        <f>Table2[[#This Row],[Supplementary material]]/Table2[[#This Row],[TOTAL]]</f>
        <v>0</v>
      </c>
      <c r="AB508">
        <f>Table2[[#This Row],[Title]]/Table2[[#This Row],[TOTAL]]</f>
        <v>0</v>
      </c>
      <c r="AC508" s="2">
        <f>SUM(Table24[[#This Row],[Abstract]:[Title]])</f>
        <v>1</v>
      </c>
    </row>
    <row r="509" spans="1:29" x14ac:dyDescent="0.2">
      <c r="A509" t="s">
        <v>2445</v>
      </c>
      <c r="B509">
        <v>0</v>
      </c>
      <c r="C509">
        <v>0</v>
      </c>
      <c r="D509">
        <v>0</v>
      </c>
      <c r="E509">
        <v>0</v>
      </c>
      <c r="F509">
        <v>0</v>
      </c>
      <c r="G509">
        <v>0</v>
      </c>
      <c r="H509">
        <v>0</v>
      </c>
      <c r="I509">
        <v>0</v>
      </c>
      <c r="J509">
        <v>2</v>
      </c>
      <c r="K509">
        <v>2</v>
      </c>
      <c r="L509">
        <v>0</v>
      </c>
      <c r="M509">
        <v>0</v>
      </c>
      <c r="N509" s="2">
        <f>SUM(Table2[[#This Row],[Abstract]:[Title]])</f>
        <v>4</v>
      </c>
      <c r="P509" t="s">
        <v>2445</v>
      </c>
      <c r="Q509">
        <f>Table2[[#This Row],[Abstract]]/Table2[[#This Row],[TOTAL]]</f>
        <v>0</v>
      </c>
      <c r="R509">
        <f>Table2[[#This Row],[Acknowledgments]]/Table2[[#This Row],[TOTAL]]</f>
        <v>0</v>
      </c>
      <c r="S509">
        <f>Table2[[#This Row],[Article]]/Table2[[#This Row],[TOTAL]]</f>
        <v>0</v>
      </c>
      <c r="T509">
        <f>Table2[[#This Row],[Case study]]/Table2[[#This Row],[TOTAL]]</f>
        <v>0</v>
      </c>
      <c r="U509">
        <f>Table2[[#This Row],[Conclusion]]/Table2[[#This Row],[TOTAL]]</f>
        <v>0</v>
      </c>
      <c r="V509">
        <f>Table2[[#This Row],[Discussion]]/Table2[[#This Row],[TOTAL]]</f>
        <v>0</v>
      </c>
      <c r="W509">
        <f>Table2[[#This Row],[Figure]]/Table2[[#This Row],[TOTAL]]</f>
        <v>0</v>
      </c>
      <c r="X509">
        <f>Table2[[#This Row],[Introduction]]/Table2[[#This Row],[TOTAL]]</f>
        <v>0</v>
      </c>
      <c r="Y509">
        <f>Table2[[#This Row],[Methods]]/Table2[[#This Row],[TOTAL]]</f>
        <v>0.5</v>
      </c>
      <c r="Z509">
        <f>Table2[[#This Row],[Results]]/Table2[[#This Row],[TOTAL]]</f>
        <v>0.5</v>
      </c>
      <c r="AA509">
        <f>Table2[[#This Row],[Supplementary material]]/Table2[[#This Row],[TOTAL]]</f>
        <v>0</v>
      </c>
      <c r="AB509">
        <f>Table2[[#This Row],[Title]]/Table2[[#This Row],[TOTAL]]</f>
        <v>0</v>
      </c>
      <c r="AC509" s="2">
        <f>SUM(Table24[[#This Row],[Abstract]:[Title]])</f>
        <v>1</v>
      </c>
    </row>
    <row r="510" spans="1:29" x14ac:dyDescent="0.2">
      <c r="A510" t="s">
        <v>8058</v>
      </c>
      <c r="B510">
        <v>1</v>
      </c>
      <c r="C510">
        <v>0</v>
      </c>
      <c r="D510">
        <v>0</v>
      </c>
      <c r="E510">
        <v>0</v>
      </c>
      <c r="F510">
        <v>0</v>
      </c>
      <c r="G510">
        <v>5</v>
      </c>
      <c r="H510">
        <v>0</v>
      </c>
      <c r="I510">
        <v>0</v>
      </c>
      <c r="J510">
        <v>2</v>
      </c>
      <c r="K510">
        <v>16</v>
      </c>
      <c r="L510">
        <v>0</v>
      </c>
      <c r="M510">
        <v>0</v>
      </c>
      <c r="N510" s="2">
        <f>SUM(Table2[[#This Row],[Abstract]:[Title]])</f>
        <v>24</v>
      </c>
      <c r="P510" t="s">
        <v>8058</v>
      </c>
      <c r="Q510">
        <f>Table2[[#This Row],[Abstract]]/Table2[[#This Row],[TOTAL]]</f>
        <v>4.1666666666666664E-2</v>
      </c>
      <c r="R510">
        <f>Table2[[#This Row],[Acknowledgments]]/Table2[[#This Row],[TOTAL]]</f>
        <v>0</v>
      </c>
      <c r="S510">
        <f>Table2[[#This Row],[Article]]/Table2[[#This Row],[TOTAL]]</f>
        <v>0</v>
      </c>
      <c r="T510">
        <f>Table2[[#This Row],[Case study]]/Table2[[#This Row],[TOTAL]]</f>
        <v>0</v>
      </c>
      <c r="U510">
        <f>Table2[[#This Row],[Conclusion]]/Table2[[#This Row],[TOTAL]]</f>
        <v>0</v>
      </c>
      <c r="V510">
        <f>Table2[[#This Row],[Discussion]]/Table2[[#This Row],[TOTAL]]</f>
        <v>0.20833333333333334</v>
      </c>
      <c r="W510">
        <f>Table2[[#This Row],[Figure]]/Table2[[#This Row],[TOTAL]]</f>
        <v>0</v>
      </c>
      <c r="X510">
        <f>Table2[[#This Row],[Introduction]]/Table2[[#This Row],[TOTAL]]</f>
        <v>0</v>
      </c>
      <c r="Y510">
        <f>Table2[[#This Row],[Methods]]/Table2[[#This Row],[TOTAL]]</f>
        <v>8.3333333333333329E-2</v>
      </c>
      <c r="Z510">
        <f>Table2[[#This Row],[Results]]/Table2[[#This Row],[TOTAL]]</f>
        <v>0.66666666666666663</v>
      </c>
      <c r="AA510">
        <f>Table2[[#This Row],[Supplementary material]]/Table2[[#This Row],[TOTAL]]</f>
        <v>0</v>
      </c>
      <c r="AB510">
        <f>Table2[[#This Row],[Title]]/Table2[[#This Row],[TOTAL]]</f>
        <v>0</v>
      </c>
      <c r="AC510" s="2">
        <f>SUM(Table24[[#This Row],[Abstract]:[Title]])</f>
        <v>1</v>
      </c>
    </row>
    <row r="511" spans="1:29" x14ac:dyDescent="0.2">
      <c r="A511" t="s">
        <v>1472</v>
      </c>
      <c r="B511">
        <v>0</v>
      </c>
      <c r="C511">
        <v>0</v>
      </c>
      <c r="D511">
        <v>0</v>
      </c>
      <c r="E511">
        <v>0</v>
      </c>
      <c r="F511">
        <v>0</v>
      </c>
      <c r="G511">
        <v>1</v>
      </c>
      <c r="H511">
        <v>0</v>
      </c>
      <c r="I511">
        <v>0</v>
      </c>
      <c r="J511">
        <v>0</v>
      </c>
      <c r="K511">
        <v>1</v>
      </c>
      <c r="L511">
        <v>0</v>
      </c>
      <c r="M511">
        <v>0</v>
      </c>
      <c r="N511" s="2">
        <f>SUM(Table2[[#This Row],[Abstract]:[Title]])</f>
        <v>2</v>
      </c>
      <c r="P511" t="s">
        <v>1472</v>
      </c>
      <c r="Q511">
        <f>Table2[[#This Row],[Abstract]]/Table2[[#This Row],[TOTAL]]</f>
        <v>0</v>
      </c>
      <c r="R511">
        <f>Table2[[#This Row],[Acknowledgments]]/Table2[[#This Row],[TOTAL]]</f>
        <v>0</v>
      </c>
      <c r="S511">
        <f>Table2[[#This Row],[Article]]/Table2[[#This Row],[TOTAL]]</f>
        <v>0</v>
      </c>
      <c r="T511">
        <f>Table2[[#This Row],[Case study]]/Table2[[#This Row],[TOTAL]]</f>
        <v>0</v>
      </c>
      <c r="U511">
        <f>Table2[[#This Row],[Conclusion]]/Table2[[#This Row],[TOTAL]]</f>
        <v>0</v>
      </c>
      <c r="V511">
        <f>Table2[[#This Row],[Discussion]]/Table2[[#This Row],[TOTAL]]</f>
        <v>0.5</v>
      </c>
      <c r="W511">
        <f>Table2[[#This Row],[Figure]]/Table2[[#This Row],[TOTAL]]</f>
        <v>0</v>
      </c>
      <c r="X511">
        <f>Table2[[#This Row],[Introduction]]/Table2[[#This Row],[TOTAL]]</f>
        <v>0</v>
      </c>
      <c r="Y511">
        <f>Table2[[#This Row],[Methods]]/Table2[[#This Row],[TOTAL]]</f>
        <v>0</v>
      </c>
      <c r="Z511">
        <f>Table2[[#This Row],[Results]]/Table2[[#This Row],[TOTAL]]</f>
        <v>0.5</v>
      </c>
      <c r="AA511">
        <f>Table2[[#This Row],[Supplementary material]]/Table2[[#This Row],[TOTAL]]</f>
        <v>0</v>
      </c>
      <c r="AB511">
        <f>Table2[[#This Row],[Title]]/Table2[[#This Row],[TOTAL]]</f>
        <v>0</v>
      </c>
      <c r="AC511" s="2">
        <f>SUM(Table24[[#This Row],[Abstract]:[Title]])</f>
        <v>1</v>
      </c>
    </row>
    <row r="512" spans="1:29" x14ac:dyDescent="0.2">
      <c r="A512" t="s">
        <v>739</v>
      </c>
      <c r="B512">
        <v>0</v>
      </c>
      <c r="C512">
        <v>0</v>
      </c>
      <c r="D512">
        <v>1</v>
      </c>
      <c r="E512">
        <v>0</v>
      </c>
      <c r="F512">
        <v>0</v>
      </c>
      <c r="G512">
        <v>0</v>
      </c>
      <c r="H512">
        <v>1</v>
      </c>
      <c r="I512">
        <v>0</v>
      </c>
      <c r="J512">
        <v>0</v>
      </c>
      <c r="K512">
        <v>0</v>
      </c>
      <c r="L512">
        <v>0</v>
      </c>
      <c r="M512">
        <v>0</v>
      </c>
      <c r="N512" s="2">
        <f>SUM(Table2[[#This Row],[Abstract]:[Title]])</f>
        <v>2</v>
      </c>
      <c r="P512" t="s">
        <v>739</v>
      </c>
      <c r="Q512">
        <f>Table2[[#This Row],[Abstract]]/Table2[[#This Row],[TOTAL]]</f>
        <v>0</v>
      </c>
      <c r="R512">
        <f>Table2[[#This Row],[Acknowledgments]]/Table2[[#This Row],[TOTAL]]</f>
        <v>0</v>
      </c>
      <c r="S512">
        <f>Table2[[#This Row],[Article]]/Table2[[#This Row],[TOTAL]]</f>
        <v>0.5</v>
      </c>
      <c r="T512">
        <f>Table2[[#This Row],[Case study]]/Table2[[#This Row],[TOTAL]]</f>
        <v>0</v>
      </c>
      <c r="U512">
        <f>Table2[[#This Row],[Conclusion]]/Table2[[#This Row],[TOTAL]]</f>
        <v>0</v>
      </c>
      <c r="V512">
        <f>Table2[[#This Row],[Discussion]]/Table2[[#This Row],[TOTAL]]</f>
        <v>0</v>
      </c>
      <c r="W512">
        <f>Table2[[#This Row],[Figure]]/Table2[[#This Row],[TOTAL]]</f>
        <v>0.5</v>
      </c>
      <c r="X512">
        <f>Table2[[#This Row],[Introduction]]/Table2[[#This Row],[TOTAL]]</f>
        <v>0</v>
      </c>
      <c r="Y512">
        <f>Table2[[#This Row],[Methods]]/Table2[[#This Row],[TOTAL]]</f>
        <v>0</v>
      </c>
      <c r="Z512">
        <f>Table2[[#This Row],[Results]]/Table2[[#This Row],[TOTAL]]</f>
        <v>0</v>
      </c>
      <c r="AA512">
        <f>Table2[[#This Row],[Supplementary material]]/Table2[[#This Row],[TOTAL]]</f>
        <v>0</v>
      </c>
      <c r="AB512">
        <f>Table2[[#This Row],[Title]]/Table2[[#This Row],[TOTAL]]</f>
        <v>0</v>
      </c>
      <c r="AC512" s="2">
        <f>SUM(Table24[[#This Row],[Abstract]:[Title]])</f>
        <v>1</v>
      </c>
    </row>
    <row r="513" spans="1:29" x14ac:dyDescent="0.2">
      <c r="A513" t="s">
        <v>3641</v>
      </c>
      <c r="B513">
        <v>0</v>
      </c>
      <c r="C513">
        <v>0</v>
      </c>
      <c r="D513">
        <v>0</v>
      </c>
      <c r="E513">
        <v>0</v>
      </c>
      <c r="F513">
        <v>0</v>
      </c>
      <c r="G513">
        <v>0</v>
      </c>
      <c r="H513">
        <v>0</v>
      </c>
      <c r="I513">
        <v>0</v>
      </c>
      <c r="J513">
        <v>1</v>
      </c>
      <c r="K513">
        <v>1</v>
      </c>
      <c r="L513">
        <v>0</v>
      </c>
      <c r="M513">
        <v>0</v>
      </c>
      <c r="N513" s="2">
        <f>SUM(Table2[[#This Row],[Abstract]:[Title]])</f>
        <v>2</v>
      </c>
      <c r="P513" t="s">
        <v>3641</v>
      </c>
      <c r="Q513">
        <f>Table2[[#This Row],[Abstract]]/Table2[[#This Row],[TOTAL]]</f>
        <v>0</v>
      </c>
      <c r="R513">
        <f>Table2[[#This Row],[Acknowledgments]]/Table2[[#This Row],[TOTAL]]</f>
        <v>0</v>
      </c>
      <c r="S513">
        <f>Table2[[#This Row],[Article]]/Table2[[#This Row],[TOTAL]]</f>
        <v>0</v>
      </c>
      <c r="T513">
        <f>Table2[[#This Row],[Case study]]/Table2[[#This Row],[TOTAL]]</f>
        <v>0</v>
      </c>
      <c r="U513">
        <f>Table2[[#This Row],[Conclusion]]/Table2[[#This Row],[TOTAL]]</f>
        <v>0</v>
      </c>
      <c r="V513">
        <f>Table2[[#This Row],[Discussion]]/Table2[[#This Row],[TOTAL]]</f>
        <v>0</v>
      </c>
      <c r="W513">
        <f>Table2[[#This Row],[Figure]]/Table2[[#This Row],[TOTAL]]</f>
        <v>0</v>
      </c>
      <c r="X513">
        <f>Table2[[#This Row],[Introduction]]/Table2[[#This Row],[TOTAL]]</f>
        <v>0</v>
      </c>
      <c r="Y513">
        <f>Table2[[#This Row],[Methods]]/Table2[[#This Row],[TOTAL]]</f>
        <v>0.5</v>
      </c>
      <c r="Z513">
        <f>Table2[[#This Row],[Results]]/Table2[[#This Row],[TOTAL]]</f>
        <v>0.5</v>
      </c>
      <c r="AA513">
        <f>Table2[[#This Row],[Supplementary material]]/Table2[[#This Row],[TOTAL]]</f>
        <v>0</v>
      </c>
      <c r="AB513">
        <f>Table2[[#This Row],[Title]]/Table2[[#This Row],[TOTAL]]</f>
        <v>0</v>
      </c>
      <c r="AC513" s="2">
        <f>SUM(Table24[[#This Row],[Abstract]:[Title]])</f>
        <v>1</v>
      </c>
    </row>
    <row r="514" spans="1:29" x14ac:dyDescent="0.2">
      <c r="A514" t="s">
        <v>6301</v>
      </c>
      <c r="B514">
        <v>0</v>
      </c>
      <c r="C514">
        <v>0</v>
      </c>
      <c r="D514">
        <v>0</v>
      </c>
      <c r="E514">
        <v>0</v>
      </c>
      <c r="F514">
        <v>0</v>
      </c>
      <c r="G514">
        <v>0</v>
      </c>
      <c r="H514">
        <v>0</v>
      </c>
      <c r="I514">
        <v>0</v>
      </c>
      <c r="J514">
        <v>1</v>
      </c>
      <c r="K514">
        <v>0</v>
      </c>
      <c r="L514">
        <v>0</v>
      </c>
      <c r="M514">
        <v>0</v>
      </c>
      <c r="N514" s="2">
        <f>SUM(Table2[[#This Row],[Abstract]:[Title]])</f>
        <v>1</v>
      </c>
      <c r="P514" t="s">
        <v>6301</v>
      </c>
      <c r="Q514">
        <f>Table2[[#This Row],[Abstract]]/Table2[[#This Row],[TOTAL]]</f>
        <v>0</v>
      </c>
      <c r="R514">
        <f>Table2[[#This Row],[Acknowledgments]]/Table2[[#This Row],[TOTAL]]</f>
        <v>0</v>
      </c>
      <c r="S514">
        <f>Table2[[#This Row],[Article]]/Table2[[#This Row],[TOTAL]]</f>
        <v>0</v>
      </c>
      <c r="T514">
        <f>Table2[[#This Row],[Case study]]/Table2[[#This Row],[TOTAL]]</f>
        <v>0</v>
      </c>
      <c r="U514">
        <f>Table2[[#This Row],[Conclusion]]/Table2[[#This Row],[TOTAL]]</f>
        <v>0</v>
      </c>
      <c r="V514">
        <f>Table2[[#This Row],[Discussion]]/Table2[[#This Row],[TOTAL]]</f>
        <v>0</v>
      </c>
      <c r="W514">
        <f>Table2[[#This Row],[Figure]]/Table2[[#This Row],[TOTAL]]</f>
        <v>0</v>
      </c>
      <c r="X514">
        <f>Table2[[#This Row],[Introduction]]/Table2[[#This Row],[TOTAL]]</f>
        <v>0</v>
      </c>
      <c r="Y514">
        <f>Table2[[#This Row],[Methods]]/Table2[[#This Row],[TOTAL]]</f>
        <v>1</v>
      </c>
      <c r="Z514">
        <f>Table2[[#This Row],[Results]]/Table2[[#This Row],[TOTAL]]</f>
        <v>0</v>
      </c>
      <c r="AA514">
        <f>Table2[[#This Row],[Supplementary material]]/Table2[[#This Row],[TOTAL]]</f>
        <v>0</v>
      </c>
      <c r="AB514">
        <f>Table2[[#This Row],[Title]]/Table2[[#This Row],[TOTAL]]</f>
        <v>0</v>
      </c>
      <c r="AC514" s="2">
        <f>SUM(Table24[[#This Row],[Abstract]:[Title]])</f>
        <v>1</v>
      </c>
    </row>
    <row r="515" spans="1:29" x14ac:dyDescent="0.2">
      <c r="A515" t="s">
        <v>2220</v>
      </c>
      <c r="B515">
        <v>0</v>
      </c>
      <c r="C515">
        <v>0</v>
      </c>
      <c r="D515">
        <v>1</v>
      </c>
      <c r="E515">
        <v>0</v>
      </c>
      <c r="F515">
        <v>0</v>
      </c>
      <c r="G515">
        <v>0</v>
      </c>
      <c r="H515">
        <v>0</v>
      </c>
      <c r="I515">
        <v>0</v>
      </c>
      <c r="J515">
        <v>0</v>
      </c>
      <c r="K515">
        <v>0</v>
      </c>
      <c r="L515">
        <v>0</v>
      </c>
      <c r="M515">
        <v>0</v>
      </c>
      <c r="N515" s="2">
        <f>SUM(Table2[[#This Row],[Abstract]:[Title]])</f>
        <v>1</v>
      </c>
      <c r="P515" t="s">
        <v>2220</v>
      </c>
      <c r="Q515">
        <f>Table2[[#This Row],[Abstract]]/Table2[[#This Row],[TOTAL]]</f>
        <v>0</v>
      </c>
      <c r="R515">
        <f>Table2[[#This Row],[Acknowledgments]]/Table2[[#This Row],[TOTAL]]</f>
        <v>0</v>
      </c>
      <c r="S515">
        <f>Table2[[#This Row],[Article]]/Table2[[#This Row],[TOTAL]]</f>
        <v>1</v>
      </c>
      <c r="T515">
        <f>Table2[[#This Row],[Case study]]/Table2[[#This Row],[TOTAL]]</f>
        <v>0</v>
      </c>
      <c r="U515">
        <f>Table2[[#This Row],[Conclusion]]/Table2[[#This Row],[TOTAL]]</f>
        <v>0</v>
      </c>
      <c r="V515">
        <f>Table2[[#This Row],[Discussion]]/Table2[[#This Row],[TOTAL]]</f>
        <v>0</v>
      </c>
      <c r="W515">
        <f>Table2[[#This Row],[Figure]]/Table2[[#This Row],[TOTAL]]</f>
        <v>0</v>
      </c>
      <c r="X515">
        <f>Table2[[#This Row],[Introduction]]/Table2[[#This Row],[TOTAL]]</f>
        <v>0</v>
      </c>
      <c r="Y515">
        <f>Table2[[#This Row],[Methods]]/Table2[[#This Row],[TOTAL]]</f>
        <v>0</v>
      </c>
      <c r="Z515">
        <f>Table2[[#This Row],[Results]]/Table2[[#This Row],[TOTAL]]</f>
        <v>0</v>
      </c>
      <c r="AA515">
        <f>Table2[[#This Row],[Supplementary material]]/Table2[[#This Row],[TOTAL]]</f>
        <v>0</v>
      </c>
      <c r="AB515">
        <f>Table2[[#This Row],[Title]]/Table2[[#This Row],[TOTAL]]</f>
        <v>0</v>
      </c>
      <c r="AC515" s="2">
        <f>SUM(Table24[[#This Row],[Abstract]:[Title]])</f>
        <v>1</v>
      </c>
    </row>
    <row r="516" spans="1:29" x14ac:dyDescent="0.2">
      <c r="A516" t="s">
        <v>4125</v>
      </c>
      <c r="B516">
        <v>0</v>
      </c>
      <c r="C516">
        <v>0</v>
      </c>
      <c r="D516">
        <v>0</v>
      </c>
      <c r="E516">
        <v>0</v>
      </c>
      <c r="F516">
        <v>0</v>
      </c>
      <c r="G516">
        <v>0</v>
      </c>
      <c r="H516">
        <v>0</v>
      </c>
      <c r="I516">
        <v>0</v>
      </c>
      <c r="J516">
        <v>2</v>
      </c>
      <c r="K516">
        <v>2</v>
      </c>
      <c r="L516">
        <v>0</v>
      </c>
      <c r="M516">
        <v>0</v>
      </c>
      <c r="N516" s="2">
        <f>SUM(Table2[[#This Row],[Abstract]:[Title]])</f>
        <v>4</v>
      </c>
      <c r="P516" t="s">
        <v>4125</v>
      </c>
      <c r="Q516">
        <f>Table2[[#This Row],[Abstract]]/Table2[[#This Row],[TOTAL]]</f>
        <v>0</v>
      </c>
      <c r="R516">
        <f>Table2[[#This Row],[Acknowledgments]]/Table2[[#This Row],[TOTAL]]</f>
        <v>0</v>
      </c>
      <c r="S516">
        <f>Table2[[#This Row],[Article]]/Table2[[#This Row],[TOTAL]]</f>
        <v>0</v>
      </c>
      <c r="T516">
        <f>Table2[[#This Row],[Case study]]/Table2[[#This Row],[TOTAL]]</f>
        <v>0</v>
      </c>
      <c r="U516">
        <f>Table2[[#This Row],[Conclusion]]/Table2[[#This Row],[TOTAL]]</f>
        <v>0</v>
      </c>
      <c r="V516">
        <f>Table2[[#This Row],[Discussion]]/Table2[[#This Row],[TOTAL]]</f>
        <v>0</v>
      </c>
      <c r="W516">
        <f>Table2[[#This Row],[Figure]]/Table2[[#This Row],[TOTAL]]</f>
        <v>0</v>
      </c>
      <c r="X516">
        <f>Table2[[#This Row],[Introduction]]/Table2[[#This Row],[TOTAL]]</f>
        <v>0</v>
      </c>
      <c r="Y516">
        <f>Table2[[#This Row],[Methods]]/Table2[[#This Row],[TOTAL]]</f>
        <v>0.5</v>
      </c>
      <c r="Z516">
        <f>Table2[[#This Row],[Results]]/Table2[[#This Row],[TOTAL]]</f>
        <v>0.5</v>
      </c>
      <c r="AA516">
        <f>Table2[[#This Row],[Supplementary material]]/Table2[[#This Row],[TOTAL]]</f>
        <v>0</v>
      </c>
      <c r="AB516">
        <f>Table2[[#This Row],[Title]]/Table2[[#This Row],[TOTAL]]</f>
        <v>0</v>
      </c>
      <c r="AC516" s="2">
        <f>SUM(Table24[[#This Row],[Abstract]:[Title]])</f>
        <v>1</v>
      </c>
    </row>
    <row r="517" spans="1:29" x14ac:dyDescent="0.2">
      <c r="A517" t="s">
        <v>8294</v>
      </c>
      <c r="B517">
        <v>2</v>
      </c>
      <c r="C517">
        <v>0</v>
      </c>
      <c r="D517">
        <v>0</v>
      </c>
      <c r="E517">
        <v>0</v>
      </c>
      <c r="F517">
        <v>0</v>
      </c>
      <c r="G517">
        <v>5</v>
      </c>
      <c r="H517">
        <v>0</v>
      </c>
      <c r="I517">
        <v>0</v>
      </c>
      <c r="J517">
        <v>1</v>
      </c>
      <c r="K517">
        <v>1</v>
      </c>
      <c r="L517">
        <v>0</v>
      </c>
      <c r="M517">
        <v>0</v>
      </c>
      <c r="N517" s="2">
        <f>SUM(Table2[[#This Row],[Abstract]:[Title]])</f>
        <v>9</v>
      </c>
      <c r="P517" t="s">
        <v>8294</v>
      </c>
      <c r="Q517">
        <f>Table2[[#This Row],[Abstract]]/Table2[[#This Row],[TOTAL]]</f>
        <v>0.22222222222222221</v>
      </c>
      <c r="R517">
        <f>Table2[[#This Row],[Acknowledgments]]/Table2[[#This Row],[TOTAL]]</f>
        <v>0</v>
      </c>
      <c r="S517">
        <f>Table2[[#This Row],[Article]]/Table2[[#This Row],[TOTAL]]</f>
        <v>0</v>
      </c>
      <c r="T517">
        <f>Table2[[#This Row],[Case study]]/Table2[[#This Row],[TOTAL]]</f>
        <v>0</v>
      </c>
      <c r="U517">
        <f>Table2[[#This Row],[Conclusion]]/Table2[[#This Row],[TOTAL]]</f>
        <v>0</v>
      </c>
      <c r="V517">
        <f>Table2[[#This Row],[Discussion]]/Table2[[#This Row],[TOTAL]]</f>
        <v>0.55555555555555558</v>
      </c>
      <c r="W517">
        <f>Table2[[#This Row],[Figure]]/Table2[[#This Row],[TOTAL]]</f>
        <v>0</v>
      </c>
      <c r="X517">
        <f>Table2[[#This Row],[Introduction]]/Table2[[#This Row],[TOTAL]]</f>
        <v>0</v>
      </c>
      <c r="Y517">
        <f>Table2[[#This Row],[Methods]]/Table2[[#This Row],[TOTAL]]</f>
        <v>0.1111111111111111</v>
      </c>
      <c r="Z517">
        <f>Table2[[#This Row],[Results]]/Table2[[#This Row],[TOTAL]]</f>
        <v>0.1111111111111111</v>
      </c>
      <c r="AA517">
        <f>Table2[[#This Row],[Supplementary material]]/Table2[[#This Row],[TOTAL]]</f>
        <v>0</v>
      </c>
      <c r="AB517">
        <f>Table2[[#This Row],[Title]]/Table2[[#This Row],[TOTAL]]</f>
        <v>0</v>
      </c>
      <c r="AC517" s="2">
        <f>SUM(Table24[[#This Row],[Abstract]:[Title]])</f>
        <v>1</v>
      </c>
    </row>
    <row r="518" spans="1:29" x14ac:dyDescent="0.2">
      <c r="A518" t="s">
        <v>4938</v>
      </c>
      <c r="B518">
        <v>0</v>
      </c>
      <c r="C518">
        <v>0</v>
      </c>
      <c r="D518">
        <v>0</v>
      </c>
      <c r="E518">
        <v>0</v>
      </c>
      <c r="F518">
        <v>0</v>
      </c>
      <c r="G518">
        <v>0</v>
      </c>
      <c r="H518">
        <v>1</v>
      </c>
      <c r="I518">
        <v>0</v>
      </c>
      <c r="J518">
        <v>3</v>
      </c>
      <c r="K518">
        <v>0</v>
      </c>
      <c r="L518">
        <v>0</v>
      </c>
      <c r="M518">
        <v>0</v>
      </c>
      <c r="N518" s="2">
        <f>SUM(Table2[[#This Row],[Abstract]:[Title]])</f>
        <v>4</v>
      </c>
      <c r="P518" t="s">
        <v>4938</v>
      </c>
      <c r="Q518">
        <f>Table2[[#This Row],[Abstract]]/Table2[[#This Row],[TOTAL]]</f>
        <v>0</v>
      </c>
      <c r="R518">
        <f>Table2[[#This Row],[Acknowledgments]]/Table2[[#This Row],[TOTAL]]</f>
        <v>0</v>
      </c>
      <c r="S518">
        <f>Table2[[#This Row],[Article]]/Table2[[#This Row],[TOTAL]]</f>
        <v>0</v>
      </c>
      <c r="T518">
        <f>Table2[[#This Row],[Case study]]/Table2[[#This Row],[TOTAL]]</f>
        <v>0</v>
      </c>
      <c r="U518">
        <f>Table2[[#This Row],[Conclusion]]/Table2[[#This Row],[TOTAL]]</f>
        <v>0</v>
      </c>
      <c r="V518">
        <f>Table2[[#This Row],[Discussion]]/Table2[[#This Row],[TOTAL]]</f>
        <v>0</v>
      </c>
      <c r="W518">
        <f>Table2[[#This Row],[Figure]]/Table2[[#This Row],[TOTAL]]</f>
        <v>0.25</v>
      </c>
      <c r="X518">
        <f>Table2[[#This Row],[Introduction]]/Table2[[#This Row],[TOTAL]]</f>
        <v>0</v>
      </c>
      <c r="Y518">
        <f>Table2[[#This Row],[Methods]]/Table2[[#This Row],[TOTAL]]</f>
        <v>0.75</v>
      </c>
      <c r="Z518">
        <f>Table2[[#This Row],[Results]]/Table2[[#This Row],[TOTAL]]</f>
        <v>0</v>
      </c>
      <c r="AA518">
        <f>Table2[[#This Row],[Supplementary material]]/Table2[[#This Row],[TOTAL]]</f>
        <v>0</v>
      </c>
      <c r="AB518">
        <f>Table2[[#This Row],[Title]]/Table2[[#This Row],[TOTAL]]</f>
        <v>0</v>
      </c>
      <c r="AC518" s="2">
        <f>SUM(Table24[[#This Row],[Abstract]:[Title]])</f>
        <v>1</v>
      </c>
    </row>
    <row r="519" spans="1:29" x14ac:dyDescent="0.2">
      <c r="A519" t="s">
        <v>3001</v>
      </c>
      <c r="B519">
        <v>0</v>
      </c>
      <c r="C519">
        <v>0</v>
      </c>
      <c r="D519">
        <v>0</v>
      </c>
      <c r="E519">
        <v>0</v>
      </c>
      <c r="F519">
        <v>0</v>
      </c>
      <c r="G519">
        <v>2</v>
      </c>
      <c r="H519">
        <v>0</v>
      </c>
      <c r="I519">
        <v>0</v>
      </c>
      <c r="J519">
        <v>1</v>
      </c>
      <c r="K519">
        <v>2</v>
      </c>
      <c r="L519">
        <v>0</v>
      </c>
      <c r="M519">
        <v>0</v>
      </c>
      <c r="N519" s="2">
        <f>SUM(Table2[[#This Row],[Abstract]:[Title]])</f>
        <v>5</v>
      </c>
      <c r="P519" t="s">
        <v>3001</v>
      </c>
      <c r="Q519">
        <f>Table2[[#This Row],[Abstract]]/Table2[[#This Row],[TOTAL]]</f>
        <v>0</v>
      </c>
      <c r="R519">
        <f>Table2[[#This Row],[Acknowledgments]]/Table2[[#This Row],[TOTAL]]</f>
        <v>0</v>
      </c>
      <c r="S519">
        <f>Table2[[#This Row],[Article]]/Table2[[#This Row],[TOTAL]]</f>
        <v>0</v>
      </c>
      <c r="T519">
        <f>Table2[[#This Row],[Case study]]/Table2[[#This Row],[TOTAL]]</f>
        <v>0</v>
      </c>
      <c r="U519">
        <f>Table2[[#This Row],[Conclusion]]/Table2[[#This Row],[TOTAL]]</f>
        <v>0</v>
      </c>
      <c r="V519">
        <f>Table2[[#This Row],[Discussion]]/Table2[[#This Row],[TOTAL]]</f>
        <v>0.4</v>
      </c>
      <c r="W519">
        <f>Table2[[#This Row],[Figure]]/Table2[[#This Row],[TOTAL]]</f>
        <v>0</v>
      </c>
      <c r="X519">
        <f>Table2[[#This Row],[Introduction]]/Table2[[#This Row],[TOTAL]]</f>
        <v>0</v>
      </c>
      <c r="Y519">
        <f>Table2[[#This Row],[Methods]]/Table2[[#This Row],[TOTAL]]</f>
        <v>0.2</v>
      </c>
      <c r="Z519">
        <f>Table2[[#This Row],[Results]]/Table2[[#This Row],[TOTAL]]</f>
        <v>0.4</v>
      </c>
      <c r="AA519">
        <f>Table2[[#This Row],[Supplementary material]]/Table2[[#This Row],[TOTAL]]</f>
        <v>0</v>
      </c>
      <c r="AB519">
        <f>Table2[[#This Row],[Title]]/Table2[[#This Row],[TOTAL]]</f>
        <v>0</v>
      </c>
      <c r="AC519" s="2">
        <f>SUM(Table24[[#This Row],[Abstract]:[Title]])</f>
        <v>1</v>
      </c>
    </row>
    <row r="520" spans="1:29" x14ac:dyDescent="0.2">
      <c r="A520" t="s">
        <v>3243</v>
      </c>
      <c r="B520">
        <v>0</v>
      </c>
      <c r="C520">
        <v>0</v>
      </c>
      <c r="D520">
        <v>0</v>
      </c>
      <c r="E520">
        <v>0</v>
      </c>
      <c r="F520">
        <v>0</v>
      </c>
      <c r="G520">
        <v>0</v>
      </c>
      <c r="H520">
        <v>0</v>
      </c>
      <c r="I520">
        <v>0</v>
      </c>
      <c r="J520">
        <v>0</v>
      </c>
      <c r="K520">
        <v>1</v>
      </c>
      <c r="L520">
        <v>0</v>
      </c>
      <c r="M520">
        <v>0</v>
      </c>
      <c r="N520" s="2">
        <f>SUM(Table2[[#This Row],[Abstract]:[Title]])</f>
        <v>1</v>
      </c>
      <c r="P520" t="s">
        <v>3243</v>
      </c>
      <c r="Q520">
        <f>Table2[[#This Row],[Abstract]]/Table2[[#This Row],[TOTAL]]</f>
        <v>0</v>
      </c>
      <c r="R520">
        <f>Table2[[#This Row],[Acknowledgments]]/Table2[[#This Row],[TOTAL]]</f>
        <v>0</v>
      </c>
      <c r="S520">
        <f>Table2[[#This Row],[Article]]/Table2[[#This Row],[TOTAL]]</f>
        <v>0</v>
      </c>
      <c r="T520">
        <f>Table2[[#This Row],[Case study]]/Table2[[#This Row],[TOTAL]]</f>
        <v>0</v>
      </c>
      <c r="U520">
        <f>Table2[[#This Row],[Conclusion]]/Table2[[#This Row],[TOTAL]]</f>
        <v>0</v>
      </c>
      <c r="V520">
        <f>Table2[[#This Row],[Discussion]]/Table2[[#This Row],[TOTAL]]</f>
        <v>0</v>
      </c>
      <c r="W520">
        <f>Table2[[#This Row],[Figure]]/Table2[[#This Row],[TOTAL]]</f>
        <v>0</v>
      </c>
      <c r="X520">
        <f>Table2[[#This Row],[Introduction]]/Table2[[#This Row],[TOTAL]]</f>
        <v>0</v>
      </c>
      <c r="Y520">
        <f>Table2[[#This Row],[Methods]]/Table2[[#This Row],[TOTAL]]</f>
        <v>0</v>
      </c>
      <c r="Z520">
        <f>Table2[[#This Row],[Results]]/Table2[[#This Row],[TOTAL]]</f>
        <v>1</v>
      </c>
      <c r="AA520">
        <f>Table2[[#This Row],[Supplementary material]]/Table2[[#This Row],[TOTAL]]</f>
        <v>0</v>
      </c>
      <c r="AB520">
        <f>Table2[[#This Row],[Title]]/Table2[[#This Row],[TOTAL]]</f>
        <v>0</v>
      </c>
      <c r="AC520" s="2">
        <f>SUM(Table24[[#This Row],[Abstract]:[Title]])</f>
        <v>1</v>
      </c>
    </row>
    <row r="521" spans="1:29" x14ac:dyDescent="0.2">
      <c r="A521" t="s">
        <v>3409</v>
      </c>
      <c r="B521">
        <v>0</v>
      </c>
      <c r="C521">
        <v>0</v>
      </c>
      <c r="D521">
        <v>0</v>
      </c>
      <c r="E521">
        <v>0</v>
      </c>
      <c r="F521">
        <v>0</v>
      </c>
      <c r="G521">
        <v>0</v>
      </c>
      <c r="H521">
        <v>0</v>
      </c>
      <c r="I521">
        <v>0</v>
      </c>
      <c r="J521">
        <v>0</v>
      </c>
      <c r="K521">
        <v>3</v>
      </c>
      <c r="L521">
        <v>0</v>
      </c>
      <c r="M521">
        <v>0</v>
      </c>
      <c r="N521" s="2">
        <f>SUM(Table2[[#This Row],[Abstract]:[Title]])</f>
        <v>3</v>
      </c>
      <c r="P521" t="s">
        <v>3409</v>
      </c>
      <c r="Q521">
        <f>Table2[[#This Row],[Abstract]]/Table2[[#This Row],[TOTAL]]</f>
        <v>0</v>
      </c>
      <c r="R521">
        <f>Table2[[#This Row],[Acknowledgments]]/Table2[[#This Row],[TOTAL]]</f>
        <v>0</v>
      </c>
      <c r="S521">
        <f>Table2[[#This Row],[Article]]/Table2[[#This Row],[TOTAL]]</f>
        <v>0</v>
      </c>
      <c r="T521">
        <f>Table2[[#This Row],[Case study]]/Table2[[#This Row],[TOTAL]]</f>
        <v>0</v>
      </c>
      <c r="U521">
        <f>Table2[[#This Row],[Conclusion]]/Table2[[#This Row],[TOTAL]]</f>
        <v>0</v>
      </c>
      <c r="V521">
        <f>Table2[[#This Row],[Discussion]]/Table2[[#This Row],[TOTAL]]</f>
        <v>0</v>
      </c>
      <c r="W521">
        <f>Table2[[#This Row],[Figure]]/Table2[[#This Row],[TOTAL]]</f>
        <v>0</v>
      </c>
      <c r="X521">
        <f>Table2[[#This Row],[Introduction]]/Table2[[#This Row],[TOTAL]]</f>
        <v>0</v>
      </c>
      <c r="Y521">
        <f>Table2[[#This Row],[Methods]]/Table2[[#This Row],[TOTAL]]</f>
        <v>0</v>
      </c>
      <c r="Z521">
        <f>Table2[[#This Row],[Results]]/Table2[[#This Row],[TOTAL]]</f>
        <v>1</v>
      </c>
      <c r="AA521">
        <f>Table2[[#This Row],[Supplementary material]]/Table2[[#This Row],[TOTAL]]</f>
        <v>0</v>
      </c>
      <c r="AB521">
        <f>Table2[[#This Row],[Title]]/Table2[[#This Row],[TOTAL]]</f>
        <v>0</v>
      </c>
      <c r="AC521" s="2">
        <f>SUM(Table24[[#This Row],[Abstract]:[Title]])</f>
        <v>1</v>
      </c>
    </row>
    <row r="522" spans="1:29" x14ac:dyDescent="0.2">
      <c r="A522" t="s">
        <v>842</v>
      </c>
      <c r="B522">
        <v>0</v>
      </c>
      <c r="C522">
        <v>0</v>
      </c>
      <c r="D522">
        <v>0</v>
      </c>
      <c r="E522">
        <v>0</v>
      </c>
      <c r="F522">
        <v>0</v>
      </c>
      <c r="G522">
        <v>0</v>
      </c>
      <c r="H522">
        <v>0</v>
      </c>
      <c r="I522">
        <v>0</v>
      </c>
      <c r="J522">
        <v>1</v>
      </c>
      <c r="K522">
        <v>0</v>
      </c>
      <c r="L522">
        <v>0</v>
      </c>
      <c r="M522">
        <v>0</v>
      </c>
      <c r="N522" s="2">
        <f>SUM(Table2[[#This Row],[Abstract]:[Title]])</f>
        <v>1</v>
      </c>
      <c r="P522" t="s">
        <v>842</v>
      </c>
      <c r="Q522">
        <f>Table2[[#This Row],[Abstract]]/Table2[[#This Row],[TOTAL]]</f>
        <v>0</v>
      </c>
      <c r="R522">
        <f>Table2[[#This Row],[Acknowledgments]]/Table2[[#This Row],[TOTAL]]</f>
        <v>0</v>
      </c>
      <c r="S522">
        <f>Table2[[#This Row],[Article]]/Table2[[#This Row],[TOTAL]]</f>
        <v>0</v>
      </c>
      <c r="T522">
        <f>Table2[[#This Row],[Case study]]/Table2[[#This Row],[TOTAL]]</f>
        <v>0</v>
      </c>
      <c r="U522">
        <f>Table2[[#This Row],[Conclusion]]/Table2[[#This Row],[TOTAL]]</f>
        <v>0</v>
      </c>
      <c r="V522">
        <f>Table2[[#This Row],[Discussion]]/Table2[[#This Row],[TOTAL]]</f>
        <v>0</v>
      </c>
      <c r="W522">
        <f>Table2[[#This Row],[Figure]]/Table2[[#This Row],[TOTAL]]</f>
        <v>0</v>
      </c>
      <c r="X522">
        <f>Table2[[#This Row],[Introduction]]/Table2[[#This Row],[TOTAL]]</f>
        <v>0</v>
      </c>
      <c r="Y522">
        <f>Table2[[#This Row],[Methods]]/Table2[[#This Row],[TOTAL]]</f>
        <v>1</v>
      </c>
      <c r="Z522">
        <f>Table2[[#This Row],[Results]]/Table2[[#This Row],[TOTAL]]</f>
        <v>0</v>
      </c>
      <c r="AA522">
        <f>Table2[[#This Row],[Supplementary material]]/Table2[[#This Row],[TOTAL]]</f>
        <v>0</v>
      </c>
      <c r="AB522">
        <f>Table2[[#This Row],[Title]]/Table2[[#This Row],[TOTAL]]</f>
        <v>0</v>
      </c>
      <c r="AC522" s="2">
        <f>SUM(Table24[[#This Row],[Abstract]:[Title]])</f>
        <v>1</v>
      </c>
    </row>
    <row r="523" spans="1:29" x14ac:dyDescent="0.2">
      <c r="A523" t="s">
        <v>6444</v>
      </c>
      <c r="B523">
        <v>2</v>
      </c>
      <c r="C523">
        <v>0</v>
      </c>
      <c r="D523">
        <v>0</v>
      </c>
      <c r="E523">
        <v>0</v>
      </c>
      <c r="F523">
        <v>0</v>
      </c>
      <c r="G523">
        <v>5</v>
      </c>
      <c r="H523">
        <v>0</v>
      </c>
      <c r="I523">
        <v>1</v>
      </c>
      <c r="J523">
        <v>2</v>
      </c>
      <c r="K523">
        <v>5</v>
      </c>
      <c r="L523">
        <v>0</v>
      </c>
      <c r="M523">
        <v>0</v>
      </c>
      <c r="N523" s="2">
        <f>SUM(Table2[[#This Row],[Abstract]:[Title]])</f>
        <v>15</v>
      </c>
      <c r="P523" t="s">
        <v>6444</v>
      </c>
      <c r="Q523">
        <f>Table2[[#This Row],[Abstract]]/Table2[[#This Row],[TOTAL]]</f>
        <v>0.13333333333333333</v>
      </c>
      <c r="R523">
        <f>Table2[[#This Row],[Acknowledgments]]/Table2[[#This Row],[TOTAL]]</f>
        <v>0</v>
      </c>
      <c r="S523">
        <f>Table2[[#This Row],[Article]]/Table2[[#This Row],[TOTAL]]</f>
        <v>0</v>
      </c>
      <c r="T523">
        <f>Table2[[#This Row],[Case study]]/Table2[[#This Row],[TOTAL]]</f>
        <v>0</v>
      </c>
      <c r="U523">
        <f>Table2[[#This Row],[Conclusion]]/Table2[[#This Row],[TOTAL]]</f>
        <v>0</v>
      </c>
      <c r="V523">
        <f>Table2[[#This Row],[Discussion]]/Table2[[#This Row],[TOTAL]]</f>
        <v>0.33333333333333331</v>
      </c>
      <c r="W523">
        <f>Table2[[#This Row],[Figure]]/Table2[[#This Row],[TOTAL]]</f>
        <v>0</v>
      </c>
      <c r="X523">
        <f>Table2[[#This Row],[Introduction]]/Table2[[#This Row],[TOTAL]]</f>
        <v>6.6666666666666666E-2</v>
      </c>
      <c r="Y523">
        <f>Table2[[#This Row],[Methods]]/Table2[[#This Row],[TOTAL]]</f>
        <v>0.13333333333333333</v>
      </c>
      <c r="Z523">
        <f>Table2[[#This Row],[Results]]/Table2[[#This Row],[TOTAL]]</f>
        <v>0.33333333333333331</v>
      </c>
      <c r="AA523">
        <f>Table2[[#This Row],[Supplementary material]]/Table2[[#This Row],[TOTAL]]</f>
        <v>0</v>
      </c>
      <c r="AB523">
        <f>Table2[[#This Row],[Title]]/Table2[[#This Row],[TOTAL]]</f>
        <v>0</v>
      </c>
      <c r="AC523" s="2">
        <f>SUM(Table24[[#This Row],[Abstract]:[Title]])</f>
        <v>1</v>
      </c>
    </row>
    <row r="524" spans="1:29" x14ac:dyDescent="0.2">
      <c r="A524" t="s">
        <v>33</v>
      </c>
      <c r="B524">
        <v>0</v>
      </c>
      <c r="C524">
        <v>0</v>
      </c>
      <c r="D524">
        <v>0</v>
      </c>
      <c r="E524">
        <v>0</v>
      </c>
      <c r="F524">
        <v>0</v>
      </c>
      <c r="G524">
        <v>0</v>
      </c>
      <c r="H524">
        <v>0</v>
      </c>
      <c r="I524">
        <v>0</v>
      </c>
      <c r="J524">
        <v>1</v>
      </c>
      <c r="K524">
        <v>0</v>
      </c>
      <c r="L524">
        <v>0</v>
      </c>
      <c r="M524">
        <v>0</v>
      </c>
      <c r="N524" s="2">
        <f>SUM(Table2[[#This Row],[Abstract]:[Title]])</f>
        <v>1</v>
      </c>
      <c r="P524" t="s">
        <v>33</v>
      </c>
      <c r="Q524">
        <f>Table2[[#This Row],[Abstract]]/Table2[[#This Row],[TOTAL]]</f>
        <v>0</v>
      </c>
      <c r="R524">
        <f>Table2[[#This Row],[Acknowledgments]]/Table2[[#This Row],[TOTAL]]</f>
        <v>0</v>
      </c>
      <c r="S524">
        <f>Table2[[#This Row],[Article]]/Table2[[#This Row],[TOTAL]]</f>
        <v>0</v>
      </c>
      <c r="T524">
        <f>Table2[[#This Row],[Case study]]/Table2[[#This Row],[TOTAL]]</f>
        <v>0</v>
      </c>
      <c r="U524">
        <f>Table2[[#This Row],[Conclusion]]/Table2[[#This Row],[TOTAL]]</f>
        <v>0</v>
      </c>
      <c r="V524">
        <f>Table2[[#This Row],[Discussion]]/Table2[[#This Row],[TOTAL]]</f>
        <v>0</v>
      </c>
      <c r="W524">
        <f>Table2[[#This Row],[Figure]]/Table2[[#This Row],[TOTAL]]</f>
        <v>0</v>
      </c>
      <c r="X524">
        <f>Table2[[#This Row],[Introduction]]/Table2[[#This Row],[TOTAL]]</f>
        <v>0</v>
      </c>
      <c r="Y524">
        <f>Table2[[#This Row],[Methods]]/Table2[[#This Row],[TOTAL]]</f>
        <v>1</v>
      </c>
      <c r="Z524">
        <f>Table2[[#This Row],[Results]]/Table2[[#This Row],[TOTAL]]</f>
        <v>0</v>
      </c>
      <c r="AA524">
        <f>Table2[[#This Row],[Supplementary material]]/Table2[[#This Row],[TOTAL]]</f>
        <v>0</v>
      </c>
      <c r="AB524">
        <f>Table2[[#This Row],[Title]]/Table2[[#This Row],[TOTAL]]</f>
        <v>0</v>
      </c>
      <c r="AC524" s="2">
        <f>SUM(Table24[[#This Row],[Abstract]:[Title]])</f>
        <v>1</v>
      </c>
    </row>
    <row r="525" spans="1:29" x14ac:dyDescent="0.2">
      <c r="A525" t="s">
        <v>8566</v>
      </c>
      <c r="B525">
        <v>0</v>
      </c>
      <c r="C525">
        <v>0</v>
      </c>
      <c r="D525">
        <v>2</v>
      </c>
      <c r="E525">
        <v>0</v>
      </c>
      <c r="F525">
        <v>0</v>
      </c>
      <c r="G525">
        <v>0</v>
      </c>
      <c r="H525">
        <v>0</v>
      </c>
      <c r="I525">
        <v>0</v>
      </c>
      <c r="J525">
        <v>0</v>
      </c>
      <c r="K525">
        <v>0</v>
      </c>
      <c r="L525">
        <v>0</v>
      </c>
      <c r="M525">
        <v>0</v>
      </c>
      <c r="N525" s="2">
        <f>SUM(Table2[[#This Row],[Abstract]:[Title]])</f>
        <v>2</v>
      </c>
      <c r="P525" t="s">
        <v>8566</v>
      </c>
      <c r="Q525">
        <f>Table2[[#This Row],[Abstract]]/Table2[[#This Row],[TOTAL]]</f>
        <v>0</v>
      </c>
      <c r="R525">
        <f>Table2[[#This Row],[Acknowledgments]]/Table2[[#This Row],[TOTAL]]</f>
        <v>0</v>
      </c>
      <c r="S525">
        <f>Table2[[#This Row],[Article]]/Table2[[#This Row],[TOTAL]]</f>
        <v>1</v>
      </c>
      <c r="T525">
        <f>Table2[[#This Row],[Case study]]/Table2[[#This Row],[TOTAL]]</f>
        <v>0</v>
      </c>
      <c r="U525">
        <f>Table2[[#This Row],[Conclusion]]/Table2[[#This Row],[TOTAL]]</f>
        <v>0</v>
      </c>
      <c r="V525">
        <f>Table2[[#This Row],[Discussion]]/Table2[[#This Row],[TOTAL]]</f>
        <v>0</v>
      </c>
      <c r="W525">
        <f>Table2[[#This Row],[Figure]]/Table2[[#This Row],[TOTAL]]</f>
        <v>0</v>
      </c>
      <c r="X525">
        <f>Table2[[#This Row],[Introduction]]/Table2[[#This Row],[TOTAL]]</f>
        <v>0</v>
      </c>
      <c r="Y525">
        <f>Table2[[#This Row],[Methods]]/Table2[[#This Row],[TOTAL]]</f>
        <v>0</v>
      </c>
      <c r="Z525">
        <f>Table2[[#This Row],[Results]]/Table2[[#This Row],[TOTAL]]</f>
        <v>0</v>
      </c>
      <c r="AA525">
        <f>Table2[[#This Row],[Supplementary material]]/Table2[[#This Row],[TOTAL]]</f>
        <v>0</v>
      </c>
      <c r="AB525">
        <f>Table2[[#This Row],[Title]]/Table2[[#This Row],[TOTAL]]</f>
        <v>0</v>
      </c>
      <c r="AC525" s="2">
        <f>SUM(Table24[[#This Row],[Abstract]:[Title]])</f>
        <v>1</v>
      </c>
    </row>
    <row r="526" spans="1:29" x14ac:dyDescent="0.2">
      <c r="A526" t="s">
        <v>5233</v>
      </c>
      <c r="B526">
        <v>0</v>
      </c>
      <c r="C526">
        <v>0</v>
      </c>
      <c r="D526">
        <v>1</v>
      </c>
      <c r="E526">
        <v>0</v>
      </c>
      <c r="F526">
        <v>0</v>
      </c>
      <c r="G526">
        <v>0</v>
      </c>
      <c r="H526">
        <v>0</v>
      </c>
      <c r="I526">
        <v>0</v>
      </c>
      <c r="J526">
        <v>0</v>
      </c>
      <c r="K526">
        <v>0</v>
      </c>
      <c r="L526">
        <v>0</v>
      </c>
      <c r="M526">
        <v>0</v>
      </c>
      <c r="N526" s="2">
        <f>SUM(Table2[[#This Row],[Abstract]:[Title]])</f>
        <v>1</v>
      </c>
      <c r="P526" t="s">
        <v>5233</v>
      </c>
      <c r="Q526">
        <f>Table2[[#This Row],[Abstract]]/Table2[[#This Row],[TOTAL]]</f>
        <v>0</v>
      </c>
      <c r="R526">
        <f>Table2[[#This Row],[Acknowledgments]]/Table2[[#This Row],[TOTAL]]</f>
        <v>0</v>
      </c>
      <c r="S526">
        <f>Table2[[#This Row],[Article]]/Table2[[#This Row],[TOTAL]]</f>
        <v>1</v>
      </c>
      <c r="T526">
        <f>Table2[[#This Row],[Case study]]/Table2[[#This Row],[TOTAL]]</f>
        <v>0</v>
      </c>
      <c r="U526">
        <f>Table2[[#This Row],[Conclusion]]/Table2[[#This Row],[TOTAL]]</f>
        <v>0</v>
      </c>
      <c r="V526">
        <f>Table2[[#This Row],[Discussion]]/Table2[[#This Row],[TOTAL]]</f>
        <v>0</v>
      </c>
      <c r="W526">
        <f>Table2[[#This Row],[Figure]]/Table2[[#This Row],[TOTAL]]</f>
        <v>0</v>
      </c>
      <c r="X526">
        <f>Table2[[#This Row],[Introduction]]/Table2[[#This Row],[TOTAL]]</f>
        <v>0</v>
      </c>
      <c r="Y526">
        <f>Table2[[#This Row],[Methods]]/Table2[[#This Row],[TOTAL]]</f>
        <v>0</v>
      </c>
      <c r="Z526">
        <f>Table2[[#This Row],[Results]]/Table2[[#This Row],[TOTAL]]</f>
        <v>0</v>
      </c>
      <c r="AA526">
        <f>Table2[[#This Row],[Supplementary material]]/Table2[[#This Row],[TOTAL]]</f>
        <v>0</v>
      </c>
      <c r="AB526">
        <f>Table2[[#This Row],[Title]]/Table2[[#This Row],[TOTAL]]</f>
        <v>0</v>
      </c>
      <c r="AC526" s="2">
        <f>SUM(Table24[[#This Row],[Abstract]:[Title]])</f>
        <v>1</v>
      </c>
    </row>
    <row r="527" spans="1:29" x14ac:dyDescent="0.2">
      <c r="A527" t="s">
        <v>7365</v>
      </c>
      <c r="B527">
        <v>0</v>
      </c>
      <c r="C527">
        <v>0</v>
      </c>
      <c r="D527">
        <v>0</v>
      </c>
      <c r="E527">
        <v>0</v>
      </c>
      <c r="F527">
        <v>0</v>
      </c>
      <c r="G527">
        <v>0</v>
      </c>
      <c r="H527">
        <v>0</v>
      </c>
      <c r="I527">
        <v>0</v>
      </c>
      <c r="J527">
        <v>0</v>
      </c>
      <c r="K527">
        <v>1</v>
      </c>
      <c r="L527">
        <v>0</v>
      </c>
      <c r="M527">
        <v>0</v>
      </c>
      <c r="N527" s="2">
        <f>SUM(Table2[[#This Row],[Abstract]:[Title]])</f>
        <v>1</v>
      </c>
      <c r="P527" t="s">
        <v>7365</v>
      </c>
      <c r="Q527">
        <f>Table2[[#This Row],[Abstract]]/Table2[[#This Row],[TOTAL]]</f>
        <v>0</v>
      </c>
      <c r="R527">
        <f>Table2[[#This Row],[Acknowledgments]]/Table2[[#This Row],[TOTAL]]</f>
        <v>0</v>
      </c>
      <c r="S527">
        <f>Table2[[#This Row],[Article]]/Table2[[#This Row],[TOTAL]]</f>
        <v>0</v>
      </c>
      <c r="T527">
        <f>Table2[[#This Row],[Case study]]/Table2[[#This Row],[TOTAL]]</f>
        <v>0</v>
      </c>
      <c r="U527">
        <f>Table2[[#This Row],[Conclusion]]/Table2[[#This Row],[TOTAL]]</f>
        <v>0</v>
      </c>
      <c r="V527">
        <f>Table2[[#This Row],[Discussion]]/Table2[[#This Row],[TOTAL]]</f>
        <v>0</v>
      </c>
      <c r="W527">
        <f>Table2[[#This Row],[Figure]]/Table2[[#This Row],[TOTAL]]</f>
        <v>0</v>
      </c>
      <c r="X527">
        <f>Table2[[#This Row],[Introduction]]/Table2[[#This Row],[TOTAL]]</f>
        <v>0</v>
      </c>
      <c r="Y527">
        <f>Table2[[#This Row],[Methods]]/Table2[[#This Row],[TOTAL]]</f>
        <v>0</v>
      </c>
      <c r="Z527">
        <f>Table2[[#This Row],[Results]]/Table2[[#This Row],[TOTAL]]</f>
        <v>1</v>
      </c>
      <c r="AA527">
        <f>Table2[[#This Row],[Supplementary material]]/Table2[[#This Row],[TOTAL]]</f>
        <v>0</v>
      </c>
      <c r="AB527">
        <f>Table2[[#This Row],[Title]]/Table2[[#This Row],[TOTAL]]</f>
        <v>0</v>
      </c>
      <c r="AC527" s="2">
        <f>SUM(Table24[[#This Row],[Abstract]:[Title]])</f>
        <v>1</v>
      </c>
    </row>
    <row r="528" spans="1:29" x14ac:dyDescent="0.2">
      <c r="A528" t="s">
        <v>3658</v>
      </c>
      <c r="B528">
        <v>0</v>
      </c>
      <c r="C528">
        <v>0</v>
      </c>
      <c r="D528">
        <v>0</v>
      </c>
      <c r="E528">
        <v>0</v>
      </c>
      <c r="F528">
        <v>0</v>
      </c>
      <c r="G528">
        <v>0</v>
      </c>
      <c r="H528">
        <v>0</v>
      </c>
      <c r="I528">
        <v>0</v>
      </c>
      <c r="J528">
        <v>2</v>
      </c>
      <c r="K528">
        <v>0</v>
      </c>
      <c r="L528">
        <v>0</v>
      </c>
      <c r="M528">
        <v>0</v>
      </c>
      <c r="N528" s="2">
        <f>SUM(Table2[[#This Row],[Abstract]:[Title]])</f>
        <v>2</v>
      </c>
      <c r="P528" t="s">
        <v>3658</v>
      </c>
      <c r="Q528">
        <f>Table2[[#This Row],[Abstract]]/Table2[[#This Row],[TOTAL]]</f>
        <v>0</v>
      </c>
      <c r="R528">
        <f>Table2[[#This Row],[Acknowledgments]]/Table2[[#This Row],[TOTAL]]</f>
        <v>0</v>
      </c>
      <c r="S528">
        <f>Table2[[#This Row],[Article]]/Table2[[#This Row],[TOTAL]]</f>
        <v>0</v>
      </c>
      <c r="T528">
        <f>Table2[[#This Row],[Case study]]/Table2[[#This Row],[TOTAL]]</f>
        <v>0</v>
      </c>
      <c r="U528">
        <f>Table2[[#This Row],[Conclusion]]/Table2[[#This Row],[TOTAL]]</f>
        <v>0</v>
      </c>
      <c r="V528">
        <f>Table2[[#This Row],[Discussion]]/Table2[[#This Row],[TOTAL]]</f>
        <v>0</v>
      </c>
      <c r="W528">
        <f>Table2[[#This Row],[Figure]]/Table2[[#This Row],[TOTAL]]</f>
        <v>0</v>
      </c>
      <c r="X528">
        <f>Table2[[#This Row],[Introduction]]/Table2[[#This Row],[TOTAL]]</f>
        <v>0</v>
      </c>
      <c r="Y528">
        <f>Table2[[#This Row],[Methods]]/Table2[[#This Row],[TOTAL]]</f>
        <v>1</v>
      </c>
      <c r="Z528">
        <f>Table2[[#This Row],[Results]]/Table2[[#This Row],[TOTAL]]</f>
        <v>0</v>
      </c>
      <c r="AA528">
        <f>Table2[[#This Row],[Supplementary material]]/Table2[[#This Row],[TOTAL]]</f>
        <v>0</v>
      </c>
      <c r="AB528">
        <f>Table2[[#This Row],[Title]]/Table2[[#This Row],[TOTAL]]</f>
        <v>0</v>
      </c>
      <c r="AC528" s="2">
        <f>SUM(Table24[[#This Row],[Abstract]:[Title]])</f>
        <v>1</v>
      </c>
    </row>
    <row r="529" spans="1:29" x14ac:dyDescent="0.2">
      <c r="A529" t="s">
        <v>8178</v>
      </c>
      <c r="B529">
        <v>6</v>
      </c>
      <c r="C529">
        <v>0</v>
      </c>
      <c r="D529">
        <v>0</v>
      </c>
      <c r="E529">
        <v>0</v>
      </c>
      <c r="F529">
        <v>1</v>
      </c>
      <c r="G529">
        <v>6</v>
      </c>
      <c r="H529">
        <v>0</v>
      </c>
      <c r="I529">
        <v>1</v>
      </c>
      <c r="J529">
        <v>0</v>
      </c>
      <c r="K529">
        <v>7</v>
      </c>
      <c r="L529">
        <v>0</v>
      </c>
      <c r="M529">
        <v>0</v>
      </c>
      <c r="N529" s="2">
        <f>SUM(Table2[[#This Row],[Abstract]:[Title]])</f>
        <v>21</v>
      </c>
      <c r="P529" t="s">
        <v>8178</v>
      </c>
      <c r="Q529">
        <f>Table2[[#This Row],[Abstract]]/Table2[[#This Row],[TOTAL]]</f>
        <v>0.2857142857142857</v>
      </c>
      <c r="R529">
        <f>Table2[[#This Row],[Acknowledgments]]/Table2[[#This Row],[TOTAL]]</f>
        <v>0</v>
      </c>
      <c r="S529">
        <f>Table2[[#This Row],[Article]]/Table2[[#This Row],[TOTAL]]</f>
        <v>0</v>
      </c>
      <c r="T529">
        <f>Table2[[#This Row],[Case study]]/Table2[[#This Row],[TOTAL]]</f>
        <v>0</v>
      </c>
      <c r="U529">
        <f>Table2[[#This Row],[Conclusion]]/Table2[[#This Row],[TOTAL]]</f>
        <v>4.7619047619047616E-2</v>
      </c>
      <c r="V529">
        <f>Table2[[#This Row],[Discussion]]/Table2[[#This Row],[TOTAL]]</f>
        <v>0.2857142857142857</v>
      </c>
      <c r="W529">
        <f>Table2[[#This Row],[Figure]]/Table2[[#This Row],[TOTAL]]</f>
        <v>0</v>
      </c>
      <c r="X529">
        <f>Table2[[#This Row],[Introduction]]/Table2[[#This Row],[TOTAL]]</f>
        <v>4.7619047619047616E-2</v>
      </c>
      <c r="Y529">
        <f>Table2[[#This Row],[Methods]]/Table2[[#This Row],[TOTAL]]</f>
        <v>0</v>
      </c>
      <c r="Z529">
        <f>Table2[[#This Row],[Results]]/Table2[[#This Row],[TOTAL]]</f>
        <v>0.33333333333333331</v>
      </c>
      <c r="AA529">
        <f>Table2[[#This Row],[Supplementary material]]/Table2[[#This Row],[TOTAL]]</f>
        <v>0</v>
      </c>
      <c r="AB529">
        <f>Table2[[#This Row],[Title]]/Table2[[#This Row],[TOTAL]]</f>
        <v>0</v>
      </c>
      <c r="AC529" s="2">
        <f>SUM(Table24[[#This Row],[Abstract]:[Title]])</f>
        <v>1</v>
      </c>
    </row>
    <row r="530" spans="1:29" x14ac:dyDescent="0.2">
      <c r="A530" t="s">
        <v>3464</v>
      </c>
      <c r="B530">
        <v>0</v>
      </c>
      <c r="C530">
        <v>0</v>
      </c>
      <c r="D530">
        <v>0</v>
      </c>
      <c r="E530">
        <v>0</v>
      </c>
      <c r="F530">
        <v>0</v>
      </c>
      <c r="G530">
        <v>0</v>
      </c>
      <c r="H530">
        <v>0</v>
      </c>
      <c r="I530">
        <v>0</v>
      </c>
      <c r="J530">
        <v>0</v>
      </c>
      <c r="K530">
        <v>1</v>
      </c>
      <c r="L530">
        <v>0</v>
      </c>
      <c r="M530">
        <v>0</v>
      </c>
      <c r="N530" s="2">
        <f>SUM(Table2[[#This Row],[Abstract]:[Title]])</f>
        <v>1</v>
      </c>
      <c r="P530" t="s">
        <v>3464</v>
      </c>
      <c r="Q530">
        <f>Table2[[#This Row],[Abstract]]/Table2[[#This Row],[TOTAL]]</f>
        <v>0</v>
      </c>
      <c r="R530">
        <f>Table2[[#This Row],[Acknowledgments]]/Table2[[#This Row],[TOTAL]]</f>
        <v>0</v>
      </c>
      <c r="S530">
        <f>Table2[[#This Row],[Article]]/Table2[[#This Row],[TOTAL]]</f>
        <v>0</v>
      </c>
      <c r="T530">
        <f>Table2[[#This Row],[Case study]]/Table2[[#This Row],[TOTAL]]</f>
        <v>0</v>
      </c>
      <c r="U530">
        <f>Table2[[#This Row],[Conclusion]]/Table2[[#This Row],[TOTAL]]</f>
        <v>0</v>
      </c>
      <c r="V530">
        <f>Table2[[#This Row],[Discussion]]/Table2[[#This Row],[TOTAL]]</f>
        <v>0</v>
      </c>
      <c r="W530">
        <f>Table2[[#This Row],[Figure]]/Table2[[#This Row],[TOTAL]]</f>
        <v>0</v>
      </c>
      <c r="X530">
        <f>Table2[[#This Row],[Introduction]]/Table2[[#This Row],[TOTAL]]</f>
        <v>0</v>
      </c>
      <c r="Y530">
        <f>Table2[[#This Row],[Methods]]/Table2[[#This Row],[TOTAL]]</f>
        <v>0</v>
      </c>
      <c r="Z530">
        <f>Table2[[#This Row],[Results]]/Table2[[#This Row],[TOTAL]]</f>
        <v>1</v>
      </c>
      <c r="AA530">
        <f>Table2[[#This Row],[Supplementary material]]/Table2[[#This Row],[TOTAL]]</f>
        <v>0</v>
      </c>
      <c r="AB530">
        <f>Table2[[#This Row],[Title]]/Table2[[#This Row],[TOTAL]]</f>
        <v>0</v>
      </c>
      <c r="AC530" s="2">
        <f>SUM(Table24[[#This Row],[Abstract]:[Title]])</f>
        <v>1</v>
      </c>
    </row>
    <row r="531" spans="1:29" x14ac:dyDescent="0.2">
      <c r="A531" t="s">
        <v>1381</v>
      </c>
      <c r="B531">
        <v>0</v>
      </c>
      <c r="C531">
        <v>0</v>
      </c>
      <c r="D531">
        <v>0</v>
      </c>
      <c r="E531">
        <v>0</v>
      </c>
      <c r="F531">
        <v>0</v>
      </c>
      <c r="G531">
        <v>0</v>
      </c>
      <c r="H531">
        <v>0</v>
      </c>
      <c r="I531">
        <v>0</v>
      </c>
      <c r="J531">
        <v>0</v>
      </c>
      <c r="K531">
        <v>2</v>
      </c>
      <c r="L531">
        <v>0</v>
      </c>
      <c r="M531">
        <v>0</v>
      </c>
      <c r="N531" s="2">
        <f>SUM(Table2[[#This Row],[Abstract]:[Title]])</f>
        <v>2</v>
      </c>
      <c r="P531" t="s">
        <v>1381</v>
      </c>
      <c r="Q531">
        <f>Table2[[#This Row],[Abstract]]/Table2[[#This Row],[TOTAL]]</f>
        <v>0</v>
      </c>
      <c r="R531">
        <f>Table2[[#This Row],[Acknowledgments]]/Table2[[#This Row],[TOTAL]]</f>
        <v>0</v>
      </c>
      <c r="S531">
        <f>Table2[[#This Row],[Article]]/Table2[[#This Row],[TOTAL]]</f>
        <v>0</v>
      </c>
      <c r="T531">
        <f>Table2[[#This Row],[Case study]]/Table2[[#This Row],[TOTAL]]</f>
        <v>0</v>
      </c>
      <c r="U531">
        <f>Table2[[#This Row],[Conclusion]]/Table2[[#This Row],[TOTAL]]</f>
        <v>0</v>
      </c>
      <c r="V531">
        <f>Table2[[#This Row],[Discussion]]/Table2[[#This Row],[TOTAL]]</f>
        <v>0</v>
      </c>
      <c r="W531">
        <f>Table2[[#This Row],[Figure]]/Table2[[#This Row],[TOTAL]]</f>
        <v>0</v>
      </c>
      <c r="X531">
        <f>Table2[[#This Row],[Introduction]]/Table2[[#This Row],[TOTAL]]</f>
        <v>0</v>
      </c>
      <c r="Y531">
        <f>Table2[[#This Row],[Methods]]/Table2[[#This Row],[TOTAL]]</f>
        <v>0</v>
      </c>
      <c r="Z531">
        <f>Table2[[#This Row],[Results]]/Table2[[#This Row],[TOTAL]]</f>
        <v>1</v>
      </c>
      <c r="AA531">
        <f>Table2[[#This Row],[Supplementary material]]/Table2[[#This Row],[TOTAL]]</f>
        <v>0</v>
      </c>
      <c r="AB531">
        <f>Table2[[#This Row],[Title]]/Table2[[#This Row],[TOTAL]]</f>
        <v>0</v>
      </c>
      <c r="AC531" s="2">
        <f>SUM(Table24[[#This Row],[Abstract]:[Title]])</f>
        <v>1</v>
      </c>
    </row>
    <row r="532" spans="1:29" x14ac:dyDescent="0.2">
      <c r="A532" t="s">
        <v>2600</v>
      </c>
      <c r="B532">
        <v>0</v>
      </c>
      <c r="C532">
        <v>0</v>
      </c>
      <c r="D532">
        <v>1</v>
      </c>
      <c r="E532">
        <v>0</v>
      </c>
      <c r="F532">
        <v>0</v>
      </c>
      <c r="G532">
        <v>0</v>
      </c>
      <c r="H532">
        <v>0</v>
      </c>
      <c r="I532">
        <v>0</v>
      </c>
      <c r="J532">
        <v>0</v>
      </c>
      <c r="K532">
        <v>0</v>
      </c>
      <c r="L532">
        <v>0</v>
      </c>
      <c r="M532">
        <v>0</v>
      </c>
      <c r="N532" s="2">
        <f>SUM(Table2[[#This Row],[Abstract]:[Title]])</f>
        <v>1</v>
      </c>
      <c r="P532" t="s">
        <v>2600</v>
      </c>
      <c r="Q532">
        <f>Table2[[#This Row],[Abstract]]/Table2[[#This Row],[TOTAL]]</f>
        <v>0</v>
      </c>
      <c r="R532">
        <f>Table2[[#This Row],[Acknowledgments]]/Table2[[#This Row],[TOTAL]]</f>
        <v>0</v>
      </c>
      <c r="S532">
        <f>Table2[[#This Row],[Article]]/Table2[[#This Row],[TOTAL]]</f>
        <v>1</v>
      </c>
      <c r="T532">
        <f>Table2[[#This Row],[Case study]]/Table2[[#This Row],[TOTAL]]</f>
        <v>0</v>
      </c>
      <c r="U532">
        <f>Table2[[#This Row],[Conclusion]]/Table2[[#This Row],[TOTAL]]</f>
        <v>0</v>
      </c>
      <c r="V532">
        <f>Table2[[#This Row],[Discussion]]/Table2[[#This Row],[TOTAL]]</f>
        <v>0</v>
      </c>
      <c r="W532">
        <f>Table2[[#This Row],[Figure]]/Table2[[#This Row],[TOTAL]]</f>
        <v>0</v>
      </c>
      <c r="X532">
        <f>Table2[[#This Row],[Introduction]]/Table2[[#This Row],[TOTAL]]</f>
        <v>0</v>
      </c>
      <c r="Y532">
        <f>Table2[[#This Row],[Methods]]/Table2[[#This Row],[TOTAL]]</f>
        <v>0</v>
      </c>
      <c r="Z532">
        <f>Table2[[#This Row],[Results]]/Table2[[#This Row],[TOTAL]]</f>
        <v>0</v>
      </c>
      <c r="AA532">
        <f>Table2[[#This Row],[Supplementary material]]/Table2[[#This Row],[TOTAL]]</f>
        <v>0</v>
      </c>
      <c r="AB532">
        <f>Table2[[#This Row],[Title]]/Table2[[#This Row],[TOTAL]]</f>
        <v>0</v>
      </c>
      <c r="AC532" s="2">
        <f>SUM(Table24[[#This Row],[Abstract]:[Title]])</f>
        <v>1</v>
      </c>
    </row>
    <row r="533" spans="1:29" x14ac:dyDescent="0.2">
      <c r="A533" t="s">
        <v>1861</v>
      </c>
      <c r="B533">
        <v>0</v>
      </c>
      <c r="C533">
        <v>0</v>
      </c>
      <c r="D533">
        <v>0</v>
      </c>
      <c r="E533">
        <v>0</v>
      </c>
      <c r="F533">
        <v>0</v>
      </c>
      <c r="G533">
        <v>0</v>
      </c>
      <c r="H533">
        <v>0</v>
      </c>
      <c r="I533">
        <v>0</v>
      </c>
      <c r="J533">
        <v>1</v>
      </c>
      <c r="K533">
        <v>0</v>
      </c>
      <c r="L533">
        <v>0</v>
      </c>
      <c r="M533">
        <v>0</v>
      </c>
      <c r="N533" s="2">
        <f>SUM(Table2[[#This Row],[Abstract]:[Title]])</f>
        <v>1</v>
      </c>
      <c r="P533" t="s">
        <v>1861</v>
      </c>
      <c r="Q533">
        <f>Table2[[#This Row],[Abstract]]/Table2[[#This Row],[TOTAL]]</f>
        <v>0</v>
      </c>
      <c r="R533">
        <f>Table2[[#This Row],[Acknowledgments]]/Table2[[#This Row],[TOTAL]]</f>
        <v>0</v>
      </c>
      <c r="S533">
        <f>Table2[[#This Row],[Article]]/Table2[[#This Row],[TOTAL]]</f>
        <v>0</v>
      </c>
      <c r="T533">
        <f>Table2[[#This Row],[Case study]]/Table2[[#This Row],[TOTAL]]</f>
        <v>0</v>
      </c>
      <c r="U533">
        <f>Table2[[#This Row],[Conclusion]]/Table2[[#This Row],[TOTAL]]</f>
        <v>0</v>
      </c>
      <c r="V533">
        <f>Table2[[#This Row],[Discussion]]/Table2[[#This Row],[TOTAL]]</f>
        <v>0</v>
      </c>
      <c r="W533">
        <f>Table2[[#This Row],[Figure]]/Table2[[#This Row],[TOTAL]]</f>
        <v>0</v>
      </c>
      <c r="X533">
        <f>Table2[[#This Row],[Introduction]]/Table2[[#This Row],[TOTAL]]</f>
        <v>0</v>
      </c>
      <c r="Y533">
        <f>Table2[[#This Row],[Methods]]/Table2[[#This Row],[TOTAL]]</f>
        <v>1</v>
      </c>
      <c r="Z533">
        <f>Table2[[#This Row],[Results]]/Table2[[#This Row],[TOTAL]]</f>
        <v>0</v>
      </c>
      <c r="AA533">
        <f>Table2[[#This Row],[Supplementary material]]/Table2[[#This Row],[TOTAL]]</f>
        <v>0</v>
      </c>
      <c r="AB533">
        <f>Table2[[#This Row],[Title]]/Table2[[#This Row],[TOTAL]]</f>
        <v>0</v>
      </c>
      <c r="AC533" s="2">
        <f>SUM(Table24[[#This Row],[Abstract]:[Title]])</f>
        <v>1</v>
      </c>
    </row>
    <row r="534" spans="1:29" x14ac:dyDescent="0.2">
      <c r="A534" t="s">
        <v>1701</v>
      </c>
      <c r="B534">
        <v>0</v>
      </c>
      <c r="C534">
        <v>0</v>
      </c>
      <c r="D534">
        <v>4</v>
      </c>
      <c r="E534">
        <v>0</v>
      </c>
      <c r="F534">
        <v>0</v>
      </c>
      <c r="G534">
        <v>0</v>
      </c>
      <c r="H534">
        <v>0</v>
      </c>
      <c r="I534">
        <v>0</v>
      </c>
      <c r="J534">
        <v>0</v>
      </c>
      <c r="K534">
        <v>0</v>
      </c>
      <c r="L534">
        <v>0</v>
      </c>
      <c r="M534">
        <v>0</v>
      </c>
      <c r="N534" s="2">
        <f>SUM(Table2[[#This Row],[Abstract]:[Title]])</f>
        <v>4</v>
      </c>
      <c r="P534" t="s">
        <v>1701</v>
      </c>
      <c r="Q534">
        <f>Table2[[#This Row],[Abstract]]/Table2[[#This Row],[TOTAL]]</f>
        <v>0</v>
      </c>
      <c r="R534">
        <f>Table2[[#This Row],[Acknowledgments]]/Table2[[#This Row],[TOTAL]]</f>
        <v>0</v>
      </c>
      <c r="S534">
        <f>Table2[[#This Row],[Article]]/Table2[[#This Row],[TOTAL]]</f>
        <v>1</v>
      </c>
      <c r="T534">
        <f>Table2[[#This Row],[Case study]]/Table2[[#This Row],[TOTAL]]</f>
        <v>0</v>
      </c>
      <c r="U534">
        <f>Table2[[#This Row],[Conclusion]]/Table2[[#This Row],[TOTAL]]</f>
        <v>0</v>
      </c>
      <c r="V534">
        <f>Table2[[#This Row],[Discussion]]/Table2[[#This Row],[TOTAL]]</f>
        <v>0</v>
      </c>
      <c r="W534">
        <f>Table2[[#This Row],[Figure]]/Table2[[#This Row],[TOTAL]]</f>
        <v>0</v>
      </c>
      <c r="X534">
        <f>Table2[[#This Row],[Introduction]]/Table2[[#This Row],[TOTAL]]</f>
        <v>0</v>
      </c>
      <c r="Y534">
        <f>Table2[[#This Row],[Methods]]/Table2[[#This Row],[TOTAL]]</f>
        <v>0</v>
      </c>
      <c r="Z534">
        <f>Table2[[#This Row],[Results]]/Table2[[#This Row],[TOTAL]]</f>
        <v>0</v>
      </c>
      <c r="AA534">
        <f>Table2[[#This Row],[Supplementary material]]/Table2[[#This Row],[TOTAL]]</f>
        <v>0</v>
      </c>
      <c r="AB534">
        <f>Table2[[#This Row],[Title]]/Table2[[#This Row],[TOTAL]]</f>
        <v>0</v>
      </c>
      <c r="AC534" s="2">
        <f>SUM(Table24[[#This Row],[Abstract]:[Title]])</f>
        <v>1</v>
      </c>
    </row>
    <row r="535" spans="1:29" x14ac:dyDescent="0.2">
      <c r="A535" t="s">
        <v>6561</v>
      </c>
      <c r="B535">
        <v>0</v>
      </c>
      <c r="C535">
        <v>0</v>
      </c>
      <c r="D535">
        <v>1</v>
      </c>
      <c r="E535">
        <v>0</v>
      </c>
      <c r="F535">
        <v>0</v>
      </c>
      <c r="G535">
        <v>0</v>
      </c>
      <c r="H535">
        <v>0</v>
      </c>
      <c r="I535">
        <v>0</v>
      </c>
      <c r="J535">
        <v>0</v>
      </c>
      <c r="K535">
        <v>0</v>
      </c>
      <c r="L535">
        <v>0</v>
      </c>
      <c r="M535">
        <v>0</v>
      </c>
      <c r="N535" s="2">
        <f>SUM(Table2[[#This Row],[Abstract]:[Title]])</f>
        <v>1</v>
      </c>
      <c r="P535" t="s">
        <v>6561</v>
      </c>
      <c r="Q535">
        <f>Table2[[#This Row],[Abstract]]/Table2[[#This Row],[TOTAL]]</f>
        <v>0</v>
      </c>
      <c r="R535">
        <f>Table2[[#This Row],[Acknowledgments]]/Table2[[#This Row],[TOTAL]]</f>
        <v>0</v>
      </c>
      <c r="S535">
        <f>Table2[[#This Row],[Article]]/Table2[[#This Row],[TOTAL]]</f>
        <v>1</v>
      </c>
      <c r="T535">
        <f>Table2[[#This Row],[Case study]]/Table2[[#This Row],[TOTAL]]</f>
        <v>0</v>
      </c>
      <c r="U535">
        <f>Table2[[#This Row],[Conclusion]]/Table2[[#This Row],[TOTAL]]</f>
        <v>0</v>
      </c>
      <c r="V535">
        <f>Table2[[#This Row],[Discussion]]/Table2[[#This Row],[TOTAL]]</f>
        <v>0</v>
      </c>
      <c r="W535">
        <f>Table2[[#This Row],[Figure]]/Table2[[#This Row],[TOTAL]]</f>
        <v>0</v>
      </c>
      <c r="X535">
        <f>Table2[[#This Row],[Introduction]]/Table2[[#This Row],[TOTAL]]</f>
        <v>0</v>
      </c>
      <c r="Y535">
        <f>Table2[[#This Row],[Methods]]/Table2[[#This Row],[TOTAL]]</f>
        <v>0</v>
      </c>
      <c r="Z535">
        <f>Table2[[#This Row],[Results]]/Table2[[#This Row],[TOTAL]]</f>
        <v>0</v>
      </c>
      <c r="AA535">
        <f>Table2[[#This Row],[Supplementary material]]/Table2[[#This Row],[TOTAL]]</f>
        <v>0</v>
      </c>
      <c r="AB535">
        <f>Table2[[#This Row],[Title]]/Table2[[#This Row],[TOTAL]]</f>
        <v>0</v>
      </c>
      <c r="AC535" s="2">
        <f>SUM(Table24[[#This Row],[Abstract]:[Title]])</f>
        <v>1</v>
      </c>
    </row>
    <row r="536" spans="1:29" x14ac:dyDescent="0.2">
      <c r="A536" t="s">
        <v>8736</v>
      </c>
      <c r="B536">
        <v>0</v>
      </c>
      <c r="C536">
        <v>0</v>
      </c>
      <c r="D536">
        <v>0</v>
      </c>
      <c r="E536">
        <v>1</v>
      </c>
      <c r="F536">
        <v>0</v>
      </c>
      <c r="G536">
        <v>0</v>
      </c>
      <c r="H536">
        <v>0</v>
      </c>
      <c r="I536">
        <v>0</v>
      </c>
      <c r="J536">
        <v>0</v>
      </c>
      <c r="K536">
        <v>0</v>
      </c>
      <c r="L536">
        <v>0</v>
      </c>
      <c r="M536">
        <v>0</v>
      </c>
      <c r="N536" s="2">
        <f>SUM(Table2[[#This Row],[Abstract]:[Title]])</f>
        <v>1</v>
      </c>
      <c r="P536" t="s">
        <v>8736</v>
      </c>
      <c r="Q536">
        <f>Table2[[#This Row],[Abstract]]/Table2[[#This Row],[TOTAL]]</f>
        <v>0</v>
      </c>
      <c r="R536">
        <f>Table2[[#This Row],[Acknowledgments]]/Table2[[#This Row],[TOTAL]]</f>
        <v>0</v>
      </c>
      <c r="S536">
        <f>Table2[[#This Row],[Article]]/Table2[[#This Row],[TOTAL]]</f>
        <v>0</v>
      </c>
      <c r="T536">
        <f>Table2[[#This Row],[Case study]]/Table2[[#This Row],[TOTAL]]</f>
        <v>1</v>
      </c>
      <c r="U536">
        <f>Table2[[#This Row],[Conclusion]]/Table2[[#This Row],[TOTAL]]</f>
        <v>0</v>
      </c>
      <c r="V536">
        <f>Table2[[#This Row],[Discussion]]/Table2[[#This Row],[TOTAL]]</f>
        <v>0</v>
      </c>
      <c r="W536">
        <f>Table2[[#This Row],[Figure]]/Table2[[#This Row],[TOTAL]]</f>
        <v>0</v>
      </c>
      <c r="X536">
        <f>Table2[[#This Row],[Introduction]]/Table2[[#This Row],[TOTAL]]</f>
        <v>0</v>
      </c>
      <c r="Y536">
        <f>Table2[[#This Row],[Methods]]/Table2[[#This Row],[TOTAL]]</f>
        <v>0</v>
      </c>
      <c r="Z536">
        <f>Table2[[#This Row],[Results]]/Table2[[#This Row],[TOTAL]]</f>
        <v>0</v>
      </c>
      <c r="AA536">
        <f>Table2[[#This Row],[Supplementary material]]/Table2[[#This Row],[TOTAL]]</f>
        <v>0</v>
      </c>
      <c r="AB536">
        <f>Table2[[#This Row],[Title]]/Table2[[#This Row],[TOTAL]]</f>
        <v>0</v>
      </c>
      <c r="AC536" s="2">
        <f>SUM(Table24[[#This Row],[Abstract]:[Title]])</f>
        <v>1</v>
      </c>
    </row>
    <row r="537" spans="1:29" x14ac:dyDescent="0.2">
      <c r="A537" t="s">
        <v>348</v>
      </c>
      <c r="B537">
        <v>0</v>
      </c>
      <c r="C537">
        <v>0</v>
      </c>
      <c r="D537">
        <v>0</v>
      </c>
      <c r="E537">
        <v>0</v>
      </c>
      <c r="F537">
        <v>0</v>
      </c>
      <c r="G537">
        <v>0</v>
      </c>
      <c r="H537">
        <v>0</v>
      </c>
      <c r="I537">
        <v>0</v>
      </c>
      <c r="J537">
        <v>1</v>
      </c>
      <c r="K537">
        <v>0</v>
      </c>
      <c r="L537">
        <v>0</v>
      </c>
      <c r="M537">
        <v>0</v>
      </c>
      <c r="N537" s="2">
        <f>SUM(Table2[[#This Row],[Abstract]:[Title]])</f>
        <v>1</v>
      </c>
      <c r="P537" t="s">
        <v>348</v>
      </c>
      <c r="Q537">
        <f>Table2[[#This Row],[Abstract]]/Table2[[#This Row],[TOTAL]]</f>
        <v>0</v>
      </c>
      <c r="R537">
        <f>Table2[[#This Row],[Acknowledgments]]/Table2[[#This Row],[TOTAL]]</f>
        <v>0</v>
      </c>
      <c r="S537">
        <f>Table2[[#This Row],[Article]]/Table2[[#This Row],[TOTAL]]</f>
        <v>0</v>
      </c>
      <c r="T537">
        <f>Table2[[#This Row],[Case study]]/Table2[[#This Row],[TOTAL]]</f>
        <v>0</v>
      </c>
      <c r="U537">
        <f>Table2[[#This Row],[Conclusion]]/Table2[[#This Row],[TOTAL]]</f>
        <v>0</v>
      </c>
      <c r="V537">
        <f>Table2[[#This Row],[Discussion]]/Table2[[#This Row],[TOTAL]]</f>
        <v>0</v>
      </c>
      <c r="W537">
        <f>Table2[[#This Row],[Figure]]/Table2[[#This Row],[TOTAL]]</f>
        <v>0</v>
      </c>
      <c r="X537">
        <f>Table2[[#This Row],[Introduction]]/Table2[[#This Row],[TOTAL]]</f>
        <v>0</v>
      </c>
      <c r="Y537">
        <f>Table2[[#This Row],[Methods]]/Table2[[#This Row],[TOTAL]]</f>
        <v>1</v>
      </c>
      <c r="Z537">
        <f>Table2[[#This Row],[Results]]/Table2[[#This Row],[TOTAL]]</f>
        <v>0</v>
      </c>
      <c r="AA537">
        <f>Table2[[#This Row],[Supplementary material]]/Table2[[#This Row],[TOTAL]]</f>
        <v>0</v>
      </c>
      <c r="AB537">
        <f>Table2[[#This Row],[Title]]/Table2[[#This Row],[TOTAL]]</f>
        <v>0</v>
      </c>
      <c r="AC537" s="2">
        <f>SUM(Table24[[#This Row],[Abstract]:[Title]])</f>
        <v>1</v>
      </c>
    </row>
    <row r="538" spans="1:29" x14ac:dyDescent="0.2">
      <c r="A538" t="s">
        <v>3955</v>
      </c>
      <c r="B538">
        <v>0</v>
      </c>
      <c r="C538">
        <v>0</v>
      </c>
      <c r="D538">
        <v>0</v>
      </c>
      <c r="E538">
        <v>0</v>
      </c>
      <c r="F538">
        <v>0</v>
      </c>
      <c r="G538">
        <v>0</v>
      </c>
      <c r="H538">
        <v>0</v>
      </c>
      <c r="I538">
        <v>0</v>
      </c>
      <c r="J538">
        <v>0</v>
      </c>
      <c r="K538">
        <v>1</v>
      </c>
      <c r="L538">
        <v>0</v>
      </c>
      <c r="M538">
        <v>0</v>
      </c>
      <c r="N538" s="2">
        <f>SUM(Table2[[#This Row],[Abstract]:[Title]])</f>
        <v>1</v>
      </c>
      <c r="P538" t="s">
        <v>3955</v>
      </c>
      <c r="Q538">
        <f>Table2[[#This Row],[Abstract]]/Table2[[#This Row],[TOTAL]]</f>
        <v>0</v>
      </c>
      <c r="R538">
        <f>Table2[[#This Row],[Acknowledgments]]/Table2[[#This Row],[TOTAL]]</f>
        <v>0</v>
      </c>
      <c r="S538">
        <f>Table2[[#This Row],[Article]]/Table2[[#This Row],[TOTAL]]</f>
        <v>0</v>
      </c>
      <c r="T538">
        <f>Table2[[#This Row],[Case study]]/Table2[[#This Row],[TOTAL]]</f>
        <v>0</v>
      </c>
      <c r="U538">
        <f>Table2[[#This Row],[Conclusion]]/Table2[[#This Row],[TOTAL]]</f>
        <v>0</v>
      </c>
      <c r="V538">
        <f>Table2[[#This Row],[Discussion]]/Table2[[#This Row],[TOTAL]]</f>
        <v>0</v>
      </c>
      <c r="W538">
        <f>Table2[[#This Row],[Figure]]/Table2[[#This Row],[TOTAL]]</f>
        <v>0</v>
      </c>
      <c r="X538">
        <f>Table2[[#This Row],[Introduction]]/Table2[[#This Row],[TOTAL]]</f>
        <v>0</v>
      </c>
      <c r="Y538">
        <f>Table2[[#This Row],[Methods]]/Table2[[#This Row],[TOTAL]]</f>
        <v>0</v>
      </c>
      <c r="Z538">
        <f>Table2[[#This Row],[Results]]/Table2[[#This Row],[TOTAL]]</f>
        <v>1</v>
      </c>
      <c r="AA538">
        <f>Table2[[#This Row],[Supplementary material]]/Table2[[#This Row],[TOTAL]]</f>
        <v>0</v>
      </c>
      <c r="AB538">
        <f>Table2[[#This Row],[Title]]/Table2[[#This Row],[TOTAL]]</f>
        <v>0</v>
      </c>
      <c r="AC538" s="2">
        <f>SUM(Table24[[#This Row],[Abstract]:[Title]])</f>
        <v>1</v>
      </c>
    </row>
    <row r="539" spans="1:29" x14ac:dyDescent="0.2">
      <c r="A539" t="s">
        <v>383</v>
      </c>
      <c r="B539">
        <v>0</v>
      </c>
      <c r="C539">
        <v>0</v>
      </c>
      <c r="D539">
        <v>0</v>
      </c>
      <c r="E539">
        <v>0</v>
      </c>
      <c r="F539">
        <v>0</v>
      </c>
      <c r="G539">
        <v>0</v>
      </c>
      <c r="H539">
        <v>0</v>
      </c>
      <c r="I539">
        <v>0</v>
      </c>
      <c r="J539">
        <v>3</v>
      </c>
      <c r="K539">
        <v>1</v>
      </c>
      <c r="L539">
        <v>0</v>
      </c>
      <c r="M539">
        <v>0</v>
      </c>
      <c r="N539" s="2">
        <f>SUM(Table2[[#This Row],[Abstract]:[Title]])</f>
        <v>4</v>
      </c>
      <c r="P539" t="s">
        <v>383</v>
      </c>
      <c r="Q539">
        <f>Table2[[#This Row],[Abstract]]/Table2[[#This Row],[TOTAL]]</f>
        <v>0</v>
      </c>
      <c r="R539">
        <f>Table2[[#This Row],[Acknowledgments]]/Table2[[#This Row],[TOTAL]]</f>
        <v>0</v>
      </c>
      <c r="S539">
        <f>Table2[[#This Row],[Article]]/Table2[[#This Row],[TOTAL]]</f>
        <v>0</v>
      </c>
      <c r="T539">
        <f>Table2[[#This Row],[Case study]]/Table2[[#This Row],[TOTAL]]</f>
        <v>0</v>
      </c>
      <c r="U539">
        <f>Table2[[#This Row],[Conclusion]]/Table2[[#This Row],[TOTAL]]</f>
        <v>0</v>
      </c>
      <c r="V539">
        <f>Table2[[#This Row],[Discussion]]/Table2[[#This Row],[TOTAL]]</f>
        <v>0</v>
      </c>
      <c r="W539">
        <f>Table2[[#This Row],[Figure]]/Table2[[#This Row],[TOTAL]]</f>
        <v>0</v>
      </c>
      <c r="X539">
        <f>Table2[[#This Row],[Introduction]]/Table2[[#This Row],[TOTAL]]</f>
        <v>0</v>
      </c>
      <c r="Y539">
        <f>Table2[[#This Row],[Methods]]/Table2[[#This Row],[TOTAL]]</f>
        <v>0.75</v>
      </c>
      <c r="Z539">
        <f>Table2[[#This Row],[Results]]/Table2[[#This Row],[TOTAL]]</f>
        <v>0.25</v>
      </c>
      <c r="AA539">
        <f>Table2[[#This Row],[Supplementary material]]/Table2[[#This Row],[TOTAL]]</f>
        <v>0</v>
      </c>
      <c r="AB539">
        <f>Table2[[#This Row],[Title]]/Table2[[#This Row],[TOTAL]]</f>
        <v>0</v>
      </c>
      <c r="AC539" s="2">
        <f>SUM(Table24[[#This Row],[Abstract]:[Title]])</f>
        <v>1</v>
      </c>
    </row>
    <row r="540" spans="1:29" x14ac:dyDescent="0.2">
      <c r="A540" t="s">
        <v>593</v>
      </c>
      <c r="B540">
        <v>0</v>
      </c>
      <c r="C540">
        <v>0</v>
      </c>
      <c r="D540">
        <v>0</v>
      </c>
      <c r="E540">
        <v>0</v>
      </c>
      <c r="F540">
        <v>0</v>
      </c>
      <c r="G540">
        <v>1</v>
      </c>
      <c r="H540">
        <v>0</v>
      </c>
      <c r="I540">
        <v>0</v>
      </c>
      <c r="J540">
        <v>1</v>
      </c>
      <c r="K540">
        <v>4</v>
      </c>
      <c r="L540">
        <v>0</v>
      </c>
      <c r="M540">
        <v>0</v>
      </c>
      <c r="N540" s="2">
        <f>SUM(Table2[[#This Row],[Abstract]:[Title]])</f>
        <v>6</v>
      </c>
      <c r="P540" t="s">
        <v>593</v>
      </c>
      <c r="Q540">
        <f>Table2[[#This Row],[Abstract]]/Table2[[#This Row],[TOTAL]]</f>
        <v>0</v>
      </c>
      <c r="R540">
        <f>Table2[[#This Row],[Acknowledgments]]/Table2[[#This Row],[TOTAL]]</f>
        <v>0</v>
      </c>
      <c r="S540">
        <f>Table2[[#This Row],[Article]]/Table2[[#This Row],[TOTAL]]</f>
        <v>0</v>
      </c>
      <c r="T540">
        <f>Table2[[#This Row],[Case study]]/Table2[[#This Row],[TOTAL]]</f>
        <v>0</v>
      </c>
      <c r="U540">
        <f>Table2[[#This Row],[Conclusion]]/Table2[[#This Row],[TOTAL]]</f>
        <v>0</v>
      </c>
      <c r="V540">
        <f>Table2[[#This Row],[Discussion]]/Table2[[#This Row],[TOTAL]]</f>
        <v>0.16666666666666666</v>
      </c>
      <c r="W540">
        <f>Table2[[#This Row],[Figure]]/Table2[[#This Row],[TOTAL]]</f>
        <v>0</v>
      </c>
      <c r="X540">
        <f>Table2[[#This Row],[Introduction]]/Table2[[#This Row],[TOTAL]]</f>
        <v>0</v>
      </c>
      <c r="Y540">
        <f>Table2[[#This Row],[Methods]]/Table2[[#This Row],[TOTAL]]</f>
        <v>0.16666666666666666</v>
      </c>
      <c r="Z540">
        <f>Table2[[#This Row],[Results]]/Table2[[#This Row],[TOTAL]]</f>
        <v>0.66666666666666663</v>
      </c>
      <c r="AA540">
        <f>Table2[[#This Row],[Supplementary material]]/Table2[[#This Row],[TOTAL]]</f>
        <v>0</v>
      </c>
      <c r="AB540">
        <f>Table2[[#This Row],[Title]]/Table2[[#This Row],[TOTAL]]</f>
        <v>0</v>
      </c>
      <c r="AC540" s="2">
        <f>SUM(Table24[[#This Row],[Abstract]:[Title]])</f>
        <v>1</v>
      </c>
    </row>
    <row r="541" spans="1:29" x14ac:dyDescent="0.2">
      <c r="A541" t="s">
        <v>4634</v>
      </c>
      <c r="B541">
        <v>0</v>
      </c>
      <c r="C541">
        <v>0</v>
      </c>
      <c r="D541">
        <v>0</v>
      </c>
      <c r="E541">
        <v>0</v>
      </c>
      <c r="F541">
        <v>0</v>
      </c>
      <c r="G541">
        <v>0</v>
      </c>
      <c r="H541">
        <v>0</v>
      </c>
      <c r="I541">
        <v>0</v>
      </c>
      <c r="J541">
        <v>0</v>
      </c>
      <c r="K541">
        <v>1</v>
      </c>
      <c r="L541">
        <v>0</v>
      </c>
      <c r="M541">
        <v>0</v>
      </c>
      <c r="N541" s="2">
        <f>SUM(Table2[[#This Row],[Abstract]:[Title]])</f>
        <v>1</v>
      </c>
      <c r="P541" t="s">
        <v>4634</v>
      </c>
      <c r="Q541">
        <f>Table2[[#This Row],[Abstract]]/Table2[[#This Row],[TOTAL]]</f>
        <v>0</v>
      </c>
      <c r="R541">
        <f>Table2[[#This Row],[Acknowledgments]]/Table2[[#This Row],[TOTAL]]</f>
        <v>0</v>
      </c>
      <c r="S541">
        <f>Table2[[#This Row],[Article]]/Table2[[#This Row],[TOTAL]]</f>
        <v>0</v>
      </c>
      <c r="T541">
        <f>Table2[[#This Row],[Case study]]/Table2[[#This Row],[TOTAL]]</f>
        <v>0</v>
      </c>
      <c r="U541">
        <f>Table2[[#This Row],[Conclusion]]/Table2[[#This Row],[TOTAL]]</f>
        <v>0</v>
      </c>
      <c r="V541">
        <f>Table2[[#This Row],[Discussion]]/Table2[[#This Row],[TOTAL]]</f>
        <v>0</v>
      </c>
      <c r="W541">
        <f>Table2[[#This Row],[Figure]]/Table2[[#This Row],[TOTAL]]</f>
        <v>0</v>
      </c>
      <c r="X541">
        <f>Table2[[#This Row],[Introduction]]/Table2[[#This Row],[TOTAL]]</f>
        <v>0</v>
      </c>
      <c r="Y541">
        <f>Table2[[#This Row],[Methods]]/Table2[[#This Row],[TOTAL]]</f>
        <v>0</v>
      </c>
      <c r="Z541">
        <f>Table2[[#This Row],[Results]]/Table2[[#This Row],[TOTAL]]</f>
        <v>1</v>
      </c>
      <c r="AA541">
        <f>Table2[[#This Row],[Supplementary material]]/Table2[[#This Row],[TOTAL]]</f>
        <v>0</v>
      </c>
      <c r="AB541">
        <f>Table2[[#This Row],[Title]]/Table2[[#This Row],[TOTAL]]</f>
        <v>0</v>
      </c>
      <c r="AC541" s="2">
        <f>SUM(Table24[[#This Row],[Abstract]:[Title]])</f>
        <v>1</v>
      </c>
    </row>
    <row r="542" spans="1:29" x14ac:dyDescent="0.2">
      <c r="A542" t="s">
        <v>3913</v>
      </c>
      <c r="B542">
        <v>0</v>
      </c>
      <c r="C542">
        <v>0</v>
      </c>
      <c r="D542">
        <v>0</v>
      </c>
      <c r="E542">
        <v>0</v>
      </c>
      <c r="F542">
        <v>0</v>
      </c>
      <c r="G542">
        <v>1</v>
      </c>
      <c r="H542">
        <v>0</v>
      </c>
      <c r="I542">
        <v>0</v>
      </c>
      <c r="J542">
        <v>0</v>
      </c>
      <c r="K542">
        <v>0</v>
      </c>
      <c r="L542">
        <v>0</v>
      </c>
      <c r="M542">
        <v>0</v>
      </c>
      <c r="N542" s="2">
        <f>SUM(Table2[[#This Row],[Abstract]:[Title]])</f>
        <v>1</v>
      </c>
      <c r="P542" t="s">
        <v>3913</v>
      </c>
      <c r="Q542">
        <f>Table2[[#This Row],[Abstract]]/Table2[[#This Row],[TOTAL]]</f>
        <v>0</v>
      </c>
      <c r="R542">
        <f>Table2[[#This Row],[Acknowledgments]]/Table2[[#This Row],[TOTAL]]</f>
        <v>0</v>
      </c>
      <c r="S542">
        <f>Table2[[#This Row],[Article]]/Table2[[#This Row],[TOTAL]]</f>
        <v>0</v>
      </c>
      <c r="T542">
        <f>Table2[[#This Row],[Case study]]/Table2[[#This Row],[TOTAL]]</f>
        <v>0</v>
      </c>
      <c r="U542">
        <f>Table2[[#This Row],[Conclusion]]/Table2[[#This Row],[TOTAL]]</f>
        <v>0</v>
      </c>
      <c r="V542">
        <f>Table2[[#This Row],[Discussion]]/Table2[[#This Row],[TOTAL]]</f>
        <v>1</v>
      </c>
      <c r="W542">
        <f>Table2[[#This Row],[Figure]]/Table2[[#This Row],[TOTAL]]</f>
        <v>0</v>
      </c>
      <c r="X542">
        <f>Table2[[#This Row],[Introduction]]/Table2[[#This Row],[TOTAL]]</f>
        <v>0</v>
      </c>
      <c r="Y542">
        <f>Table2[[#This Row],[Methods]]/Table2[[#This Row],[TOTAL]]</f>
        <v>0</v>
      </c>
      <c r="Z542">
        <f>Table2[[#This Row],[Results]]/Table2[[#This Row],[TOTAL]]</f>
        <v>0</v>
      </c>
      <c r="AA542">
        <f>Table2[[#This Row],[Supplementary material]]/Table2[[#This Row],[TOTAL]]</f>
        <v>0</v>
      </c>
      <c r="AB542">
        <f>Table2[[#This Row],[Title]]/Table2[[#This Row],[TOTAL]]</f>
        <v>0</v>
      </c>
      <c r="AC542" s="2">
        <f>SUM(Table24[[#This Row],[Abstract]:[Title]])</f>
        <v>1</v>
      </c>
    </row>
    <row r="543" spans="1:29" x14ac:dyDescent="0.2">
      <c r="A543" t="s">
        <v>6310</v>
      </c>
      <c r="B543">
        <v>0</v>
      </c>
      <c r="C543">
        <v>0</v>
      </c>
      <c r="D543">
        <v>0</v>
      </c>
      <c r="E543">
        <v>0</v>
      </c>
      <c r="F543">
        <v>0</v>
      </c>
      <c r="G543">
        <v>0</v>
      </c>
      <c r="H543">
        <v>0</v>
      </c>
      <c r="I543">
        <v>0</v>
      </c>
      <c r="J543">
        <v>0</v>
      </c>
      <c r="K543">
        <v>1</v>
      </c>
      <c r="L543">
        <v>0</v>
      </c>
      <c r="M543">
        <v>0</v>
      </c>
      <c r="N543" s="2">
        <f>SUM(Table2[[#This Row],[Abstract]:[Title]])</f>
        <v>1</v>
      </c>
      <c r="P543" t="s">
        <v>6310</v>
      </c>
      <c r="Q543">
        <f>Table2[[#This Row],[Abstract]]/Table2[[#This Row],[TOTAL]]</f>
        <v>0</v>
      </c>
      <c r="R543">
        <f>Table2[[#This Row],[Acknowledgments]]/Table2[[#This Row],[TOTAL]]</f>
        <v>0</v>
      </c>
      <c r="S543">
        <f>Table2[[#This Row],[Article]]/Table2[[#This Row],[TOTAL]]</f>
        <v>0</v>
      </c>
      <c r="T543">
        <f>Table2[[#This Row],[Case study]]/Table2[[#This Row],[TOTAL]]</f>
        <v>0</v>
      </c>
      <c r="U543">
        <f>Table2[[#This Row],[Conclusion]]/Table2[[#This Row],[TOTAL]]</f>
        <v>0</v>
      </c>
      <c r="V543">
        <f>Table2[[#This Row],[Discussion]]/Table2[[#This Row],[TOTAL]]</f>
        <v>0</v>
      </c>
      <c r="W543">
        <f>Table2[[#This Row],[Figure]]/Table2[[#This Row],[TOTAL]]</f>
        <v>0</v>
      </c>
      <c r="X543">
        <f>Table2[[#This Row],[Introduction]]/Table2[[#This Row],[TOTAL]]</f>
        <v>0</v>
      </c>
      <c r="Y543">
        <f>Table2[[#This Row],[Methods]]/Table2[[#This Row],[TOTAL]]</f>
        <v>0</v>
      </c>
      <c r="Z543">
        <f>Table2[[#This Row],[Results]]/Table2[[#This Row],[TOTAL]]</f>
        <v>1</v>
      </c>
      <c r="AA543">
        <f>Table2[[#This Row],[Supplementary material]]/Table2[[#This Row],[TOTAL]]</f>
        <v>0</v>
      </c>
      <c r="AB543">
        <f>Table2[[#This Row],[Title]]/Table2[[#This Row],[TOTAL]]</f>
        <v>0</v>
      </c>
      <c r="AC543" s="2">
        <f>SUM(Table24[[#This Row],[Abstract]:[Title]])</f>
        <v>1</v>
      </c>
    </row>
    <row r="544" spans="1:29" x14ac:dyDescent="0.2">
      <c r="A544" t="s">
        <v>4140</v>
      </c>
      <c r="B544">
        <v>0</v>
      </c>
      <c r="C544">
        <v>0</v>
      </c>
      <c r="D544">
        <v>0</v>
      </c>
      <c r="E544">
        <v>0</v>
      </c>
      <c r="F544">
        <v>0</v>
      </c>
      <c r="G544">
        <v>0</v>
      </c>
      <c r="H544">
        <v>0</v>
      </c>
      <c r="I544">
        <v>0</v>
      </c>
      <c r="J544">
        <v>0</v>
      </c>
      <c r="K544">
        <v>1</v>
      </c>
      <c r="L544">
        <v>0</v>
      </c>
      <c r="M544">
        <v>0</v>
      </c>
      <c r="N544" s="2">
        <f>SUM(Table2[[#This Row],[Abstract]:[Title]])</f>
        <v>1</v>
      </c>
      <c r="P544" t="s">
        <v>4140</v>
      </c>
      <c r="Q544">
        <f>Table2[[#This Row],[Abstract]]/Table2[[#This Row],[TOTAL]]</f>
        <v>0</v>
      </c>
      <c r="R544">
        <f>Table2[[#This Row],[Acknowledgments]]/Table2[[#This Row],[TOTAL]]</f>
        <v>0</v>
      </c>
      <c r="S544">
        <f>Table2[[#This Row],[Article]]/Table2[[#This Row],[TOTAL]]</f>
        <v>0</v>
      </c>
      <c r="T544">
        <f>Table2[[#This Row],[Case study]]/Table2[[#This Row],[TOTAL]]</f>
        <v>0</v>
      </c>
      <c r="U544">
        <f>Table2[[#This Row],[Conclusion]]/Table2[[#This Row],[TOTAL]]</f>
        <v>0</v>
      </c>
      <c r="V544">
        <f>Table2[[#This Row],[Discussion]]/Table2[[#This Row],[TOTAL]]</f>
        <v>0</v>
      </c>
      <c r="W544">
        <f>Table2[[#This Row],[Figure]]/Table2[[#This Row],[TOTAL]]</f>
        <v>0</v>
      </c>
      <c r="X544">
        <f>Table2[[#This Row],[Introduction]]/Table2[[#This Row],[TOTAL]]</f>
        <v>0</v>
      </c>
      <c r="Y544">
        <f>Table2[[#This Row],[Methods]]/Table2[[#This Row],[TOTAL]]</f>
        <v>0</v>
      </c>
      <c r="Z544">
        <f>Table2[[#This Row],[Results]]/Table2[[#This Row],[TOTAL]]</f>
        <v>1</v>
      </c>
      <c r="AA544">
        <f>Table2[[#This Row],[Supplementary material]]/Table2[[#This Row],[TOTAL]]</f>
        <v>0</v>
      </c>
      <c r="AB544">
        <f>Table2[[#This Row],[Title]]/Table2[[#This Row],[TOTAL]]</f>
        <v>0</v>
      </c>
      <c r="AC544" s="2">
        <f>SUM(Table24[[#This Row],[Abstract]:[Title]])</f>
        <v>1</v>
      </c>
    </row>
    <row r="545" spans="1:29" x14ac:dyDescent="0.2">
      <c r="A545" t="s">
        <v>5314</v>
      </c>
      <c r="B545">
        <v>0</v>
      </c>
      <c r="C545">
        <v>0</v>
      </c>
      <c r="D545">
        <v>0</v>
      </c>
      <c r="E545">
        <v>0</v>
      </c>
      <c r="F545">
        <v>0</v>
      </c>
      <c r="G545">
        <v>0</v>
      </c>
      <c r="H545">
        <v>0</v>
      </c>
      <c r="I545">
        <v>0</v>
      </c>
      <c r="J545">
        <v>2</v>
      </c>
      <c r="K545">
        <v>0</v>
      </c>
      <c r="L545">
        <v>0</v>
      </c>
      <c r="M545">
        <v>0</v>
      </c>
      <c r="N545" s="2">
        <f>SUM(Table2[[#This Row],[Abstract]:[Title]])</f>
        <v>2</v>
      </c>
      <c r="P545" t="s">
        <v>5314</v>
      </c>
      <c r="Q545">
        <f>Table2[[#This Row],[Abstract]]/Table2[[#This Row],[TOTAL]]</f>
        <v>0</v>
      </c>
      <c r="R545">
        <f>Table2[[#This Row],[Acknowledgments]]/Table2[[#This Row],[TOTAL]]</f>
        <v>0</v>
      </c>
      <c r="S545">
        <f>Table2[[#This Row],[Article]]/Table2[[#This Row],[TOTAL]]</f>
        <v>0</v>
      </c>
      <c r="T545">
        <f>Table2[[#This Row],[Case study]]/Table2[[#This Row],[TOTAL]]</f>
        <v>0</v>
      </c>
      <c r="U545">
        <f>Table2[[#This Row],[Conclusion]]/Table2[[#This Row],[TOTAL]]</f>
        <v>0</v>
      </c>
      <c r="V545">
        <f>Table2[[#This Row],[Discussion]]/Table2[[#This Row],[TOTAL]]</f>
        <v>0</v>
      </c>
      <c r="W545">
        <f>Table2[[#This Row],[Figure]]/Table2[[#This Row],[TOTAL]]</f>
        <v>0</v>
      </c>
      <c r="X545">
        <f>Table2[[#This Row],[Introduction]]/Table2[[#This Row],[TOTAL]]</f>
        <v>0</v>
      </c>
      <c r="Y545">
        <f>Table2[[#This Row],[Methods]]/Table2[[#This Row],[TOTAL]]</f>
        <v>1</v>
      </c>
      <c r="Z545">
        <f>Table2[[#This Row],[Results]]/Table2[[#This Row],[TOTAL]]</f>
        <v>0</v>
      </c>
      <c r="AA545">
        <f>Table2[[#This Row],[Supplementary material]]/Table2[[#This Row],[TOTAL]]</f>
        <v>0</v>
      </c>
      <c r="AB545">
        <f>Table2[[#This Row],[Title]]/Table2[[#This Row],[TOTAL]]</f>
        <v>0</v>
      </c>
      <c r="AC545" s="2">
        <f>SUM(Table24[[#This Row],[Abstract]:[Title]])</f>
        <v>1</v>
      </c>
    </row>
    <row r="546" spans="1:29" x14ac:dyDescent="0.2">
      <c r="A546" t="s">
        <v>7528</v>
      </c>
      <c r="B546">
        <v>0</v>
      </c>
      <c r="C546">
        <v>0</v>
      </c>
      <c r="D546">
        <v>0</v>
      </c>
      <c r="E546">
        <v>0</v>
      </c>
      <c r="F546">
        <v>0</v>
      </c>
      <c r="G546">
        <v>0</v>
      </c>
      <c r="H546">
        <v>0</v>
      </c>
      <c r="I546">
        <v>0</v>
      </c>
      <c r="J546">
        <v>0</v>
      </c>
      <c r="K546">
        <v>3</v>
      </c>
      <c r="L546">
        <v>0</v>
      </c>
      <c r="M546">
        <v>0</v>
      </c>
      <c r="N546" s="2">
        <f>SUM(Table2[[#This Row],[Abstract]:[Title]])</f>
        <v>3</v>
      </c>
      <c r="P546" t="s">
        <v>7528</v>
      </c>
      <c r="Q546">
        <f>Table2[[#This Row],[Abstract]]/Table2[[#This Row],[TOTAL]]</f>
        <v>0</v>
      </c>
      <c r="R546">
        <f>Table2[[#This Row],[Acknowledgments]]/Table2[[#This Row],[TOTAL]]</f>
        <v>0</v>
      </c>
      <c r="S546">
        <f>Table2[[#This Row],[Article]]/Table2[[#This Row],[TOTAL]]</f>
        <v>0</v>
      </c>
      <c r="T546">
        <f>Table2[[#This Row],[Case study]]/Table2[[#This Row],[TOTAL]]</f>
        <v>0</v>
      </c>
      <c r="U546">
        <f>Table2[[#This Row],[Conclusion]]/Table2[[#This Row],[TOTAL]]</f>
        <v>0</v>
      </c>
      <c r="V546">
        <f>Table2[[#This Row],[Discussion]]/Table2[[#This Row],[TOTAL]]</f>
        <v>0</v>
      </c>
      <c r="W546">
        <f>Table2[[#This Row],[Figure]]/Table2[[#This Row],[TOTAL]]</f>
        <v>0</v>
      </c>
      <c r="X546">
        <f>Table2[[#This Row],[Introduction]]/Table2[[#This Row],[TOTAL]]</f>
        <v>0</v>
      </c>
      <c r="Y546">
        <f>Table2[[#This Row],[Methods]]/Table2[[#This Row],[TOTAL]]</f>
        <v>0</v>
      </c>
      <c r="Z546">
        <f>Table2[[#This Row],[Results]]/Table2[[#This Row],[TOTAL]]</f>
        <v>1</v>
      </c>
      <c r="AA546">
        <f>Table2[[#This Row],[Supplementary material]]/Table2[[#This Row],[TOTAL]]</f>
        <v>0</v>
      </c>
      <c r="AB546">
        <f>Table2[[#This Row],[Title]]/Table2[[#This Row],[TOTAL]]</f>
        <v>0</v>
      </c>
      <c r="AC546" s="2">
        <f>SUM(Table24[[#This Row],[Abstract]:[Title]])</f>
        <v>1</v>
      </c>
    </row>
    <row r="547" spans="1:29" x14ac:dyDescent="0.2">
      <c r="A547" t="s">
        <v>6008</v>
      </c>
      <c r="B547">
        <v>0</v>
      </c>
      <c r="C547">
        <v>0</v>
      </c>
      <c r="D547">
        <v>0</v>
      </c>
      <c r="E547">
        <v>0</v>
      </c>
      <c r="F547">
        <v>0</v>
      </c>
      <c r="G547">
        <v>0</v>
      </c>
      <c r="H547">
        <v>0</v>
      </c>
      <c r="I547">
        <v>0</v>
      </c>
      <c r="J547">
        <v>1</v>
      </c>
      <c r="K547">
        <v>0</v>
      </c>
      <c r="L547">
        <v>0</v>
      </c>
      <c r="M547">
        <v>0</v>
      </c>
      <c r="N547" s="2">
        <f>SUM(Table2[[#This Row],[Abstract]:[Title]])</f>
        <v>1</v>
      </c>
      <c r="P547" t="s">
        <v>6008</v>
      </c>
      <c r="Q547">
        <f>Table2[[#This Row],[Abstract]]/Table2[[#This Row],[TOTAL]]</f>
        <v>0</v>
      </c>
      <c r="R547">
        <f>Table2[[#This Row],[Acknowledgments]]/Table2[[#This Row],[TOTAL]]</f>
        <v>0</v>
      </c>
      <c r="S547">
        <f>Table2[[#This Row],[Article]]/Table2[[#This Row],[TOTAL]]</f>
        <v>0</v>
      </c>
      <c r="T547">
        <f>Table2[[#This Row],[Case study]]/Table2[[#This Row],[TOTAL]]</f>
        <v>0</v>
      </c>
      <c r="U547">
        <f>Table2[[#This Row],[Conclusion]]/Table2[[#This Row],[TOTAL]]</f>
        <v>0</v>
      </c>
      <c r="V547">
        <f>Table2[[#This Row],[Discussion]]/Table2[[#This Row],[TOTAL]]</f>
        <v>0</v>
      </c>
      <c r="W547">
        <f>Table2[[#This Row],[Figure]]/Table2[[#This Row],[TOTAL]]</f>
        <v>0</v>
      </c>
      <c r="X547">
        <f>Table2[[#This Row],[Introduction]]/Table2[[#This Row],[TOTAL]]</f>
        <v>0</v>
      </c>
      <c r="Y547">
        <f>Table2[[#This Row],[Methods]]/Table2[[#This Row],[TOTAL]]</f>
        <v>1</v>
      </c>
      <c r="Z547">
        <f>Table2[[#This Row],[Results]]/Table2[[#This Row],[TOTAL]]</f>
        <v>0</v>
      </c>
      <c r="AA547">
        <f>Table2[[#This Row],[Supplementary material]]/Table2[[#This Row],[TOTAL]]</f>
        <v>0</v>
      </c>
      <c r="AB547">
        <f>Table2[[#This Row],[Title]]/Table2[[#This Row],[TOTAL]]</f>
        <v>0</v>
      </c>
      <c r="AC547" s="2">
        <f>SUM(Table24[[#This Row],[Abstract]:[Title]])</f>
        <v>1</v>
      </c>
    </row>
    <row r="548" spans="1:29" x14ac:dyDescent="0.2">
      <c r="A548" t="s">
        <v>6378</v>
      </c>
      <c r="B548">
        <v>0</v>
      </c>
      <c r="C548">
        <v>0</v>
      </c>
      <c r="D548">
        <v>0</v>
      </c>
      <c r="E548">
        <v>0</v>
      </c>
      <c r="F548">
        <v>0</v>
      </c>
      <c r="G548">
        <v>0</v>
      </c>
      <c r="H548">
        <v>0</v>
      </c>
      <c r="I548">
        <v>0</v>
      </c>
      <c r="J548">
        <v>1</v>
      </c>
      <c r="K548">
        <v>3</v>
      </c>
      <c r="L548">
        <v>0</v>
      </c>
      <c r="M548">
        <v>0</v>
      </c>
      <c r="N548" s="2">
        <f>SUM(Table2[[#This Row],[Abstract]:[Title]])</f>
        <v>4</v>
      </c>
      <c r="P548" t="s">
        <v>6378</v>
      </c>
      <c r="Q548">
        <f>Table2[[#This Row],[Abstract]]/Table2[[#This Row],[TOTAL]]</f>
        <v>0</v>
      </c>
      <c r="R548">
        <f>Table2[[#This Row],[Acknowledgments]]/Table2[[#This Row],[TOTAL]]</f>
        <v>0</v>
      </c>
      <c r="S548">
        <f>Table2[[#This Row],[Article]]/Table2[[#This Row],[TOTAL]]</f>
        <v>0</v>
      </c>
      <c r="T548">
        <f>Table2[[#This Row],[Case study]]/Table2[[#This Row],[TOTAL]]</f>
        <v>0</v>
      </c>
      <c r="U548">
        <f>Table2[[#This Row],[Conclusion]]/Table2[[#This Row],[TOTAL]]</f>
        <v>0</v>
      </c>
      <c r="V548">
        <f>Table2[[#This Row],[Discussion]]/Table2[[#This Row],[TOTAL]]</f>
        <v>0</v>
      </c>
      <c r="W548">
        <f>Table2[[#This Row],[Figure]]/Table2[[#This Row],[TOTAL]]</f>
        <v>0</v>
      </c>
      <c r="X548">
        <f>Table2[[#This Row],[Introduction]]/Table2[[#This Row],[TOTAL]]</f>
        <v>0</v>
      </c>
      <c r="Y548">
        <f>Table2[[#This Row],[Methods]]/Table2[[#This Row],[TOTAL]]</f>
        <v>0.25</v>
      </c>
      <c r="Z548">
        <f>Table2[[#This Row],[Results]]/Table2[[#This Row],[TOTAL]]</f>
        <v>0.75</v>
      </c>
      <c r="AA548">
        <f>Table2[[#This Row],[Supplementary material]]/Table2[[#This Row],[TOTAL]]</f>
        <v>0</v>
      </c>
      <c r="AB548">
        <f>Table2[[#This Row],[Title]]/Table2[[#This Row],[TOTAL]]</f>
        <v>0</v>
      </c>
      <c r="AC548" s="2">
        <f>SUM(Table24[[#This Row],[Abstract]:[Title]])</f>
        <v>1</v>
      </c>
    </row>
    <row r="549" spans="1:29" x14ac:dyDescent="0.2">
      <c r="A549" t="s">
        <v>223</v>
      </c>
      <c r="B549">
        <v>0</v>
      </c>
      <c r="C549">
        <v>0</v>
      </c>
      <c r="D549">
        <v>0</v>
      </c>
      <c r="E549">
        <v>0</v>
      </c>
      <c r="F549">
        <v>0</v>
      </c>
      <c r="G549">
        <v>0</v>
      </c>
      <c r="H549">
        <v>0</v>
      </c>
      <c r="I549">
        <v>0</v>
      </c>
      <c r="J549">
        <v>1</v>
      </c>
      <c r="K549">
        <v>0</v>
      </c>
      <c r="L549">
        <v>0</v>
      </c>
      <c r="M549">
        <v>0</v>
      </c>
      <c r="N549" s="2">
        <f>SUM(Table2[[#This Row],[Abstract]:[Title]])</f>
        <v>1</v>
      </c>
      <c r="P549" t="s">
        <v>223</v>
      </c>
      <c r="Q549">
        <f>Table2[[#This Row],[Abstract]]/Table2[[#This Row],[TOTAL]]</f>
        <v>0</v>
      </c>
      <c r="R549">
        <f>Table2[[#This Row],[Acknowledgments]]/Table2[[#This Row],[TOTAL]]</f>
        <v>0</v>
      </c>
      <c r="S549">
        <f>Table2[[#This Row],[Article]]/Table2[[#This Row],[TOTAL]]</f>
        <v>0</v>
      </c>
      <c r="T549">
        <f>Table2[[#This Row],[Case study]]/Table2[[#This Row],[TOTAL]]</f>
        <v>0</v>
      </c>
      <c r="U549">
        <f>Table2[[#This Row],[Conclusion]]/Table2[[#This Row],[TOTAL]]</f>
        <v>0</v>
      </c>
      <c r="V549">
        <f>Table2[[#This Row],[Discussion]]/Table2[[#This Row],[TOTAL]]</f>
        <v>0</v>
      </c>
      <c r="W549">
        <f>Table2[[#This Row],[Figure]]/Table2[[#This Row],[TOTAL]]</f>
        <v>0</v>
      </c>
      <c r="X549">
        <f>Table2[[#This Row],[Introduction]]/Table2[[#This Row],[TOTAL]]</f>
        <v>0</v>
      </c>
      <c r="Y549">
        <f>Table2[[#This Row],[Methods]]/Table2[[#This Row],[TOTAL]]</f>
        <v>1</v>
      </c>
      <c r="Z549">
        <f>Table2[[#This Row],[Results]]/Table2[[#This Row],[TOTAL]]</f>
        <v>0</v>
      </c>
      <c r="AA549">
        <f>Table2[[#This Row],[Supplementary material]]/Table2[[#This Row],[TOTAL]]</f>
        <v>0</v>
      </c>
      <c r="AB549">
        <f>Table2[[#This Row],[Title]]/Table2[[#This Row],[TOTAL]]</f>
        <v>0</v>
      </c>
      <c r="AC549" s="2">
        <f>SUM(Table24[[#This Row],[Abstract]:[Title]])</f>
        <v>1</v>
      </c>
    </row>
    <row r="550" spans="1:29" x14ac:dyDescent="0.2">
      <c r="A550" t="s">
        <v>132</v>
      </c>
      <c r="B550">
        <v>0</v>
      </c>
      <c r="C550">
        <v>0</v>
      </c>
      <c r="D550">
        <v>0</v>
      </c>
      <c r="E550">
        <v>0</v>
      </c>
      <c r="F550">
        <v>0</v>
      </c>
      <c r="G550">
        <v>0</v>
      </c>
      <c r="H550">
        <v>0</v>
      </c>
      <c r="I550">
        <v>0</v>
      </c>
      <c r="J550">
        <v>0</v>
      </c>
      <c r="K550">
        <v>1</v>
      </c>
      <c r="L550">
        <v>0</v>
      </c>
      <c r="M550">
        <v>0</v>
      </c>
      <c r="N550" s="2">
        <f>SUM(Table2[[#This Row],[Abstract]:[Title]])</f>
        <v>1</v>
      </c>
      <c r="P550" t="s">
        <v>132</v>
      </c>
      <c r="Q550">
        <f>Table2[[#This Row],[Abstract]]/Table2[[#This Row],[TOTAL]]</f>
        <v>0</v>
      </c>
      <c r="R550">
        <f>Table2[[#This Row],[Acknowledgments]]/Table2[[#This Row],[TOTAL]]</f>
        <v>0</v>
      </c>
      <c r="S550">
        <f>Table2[[#This Row],[Article]]/Table2[[#This Row],[TOTAL]]</f>
        <v>0</v>
      </c>
      <c r="T550">
        <f>Table2[[#This Row],[Case study]]/Table2[[#This Row],[TOTAL]]</f>
        <v>0</v>
      </c>
      <c r="U550">
        <f>Table2[[#This Row],[Conclusion]]/Table2[[#This Row],[TOTAL]]</f>
        <v>0</v>
      </c>
      <c r="V550">
        <f>Table2[[#This Row],[Discussion]]/Table2[[#This Row],[TOTAL]]</f>
        <v>0</v>
      </c>
      <c r="W550">
        <f>Table2[[#This Row],[Figure]]/Table2[[#This Row],[TOTAL]]</f>
        <v>0</v>
      </c>
      <c r="X550">
        <f>Table2[[#This Row],[Introduction]]/Table2[[#This Row],[TOTAL]]</f>
        <v>0</v>
      </c>
      <c r="Y550">
        <f>Table2[[#This Row],[Methods]]/Table2[[#This Row],[TOTAL]]</f>
        <v>0</v>
      </c>
      <c r="Z550">
        <f>Table2[[#This Row],[Results]]/Table2[[#This Row],[TOTAL]]</f>
        <v>1</v>
      </c>
      <c r="AA550">
        <f>Table2[[#This Row],[Supplementary material]]/Table2[[#This Row],[TOTAL]]</f>
        <v>0</v>
      </c>
      <c r="AB550">
        <f>Table2[[#This Row],[Title]]/Table2[[#This Row],[TOTAL]]</f>
        <v>0</v>
      </c>
      <c r="AC550" s="2">
        <f>SUM(Table24[[#This Row],[Abstract]:[Title]])</f>
        <v>1</v>
      </c>
    </row>
    <row r="551" spans="1:29" x14ac:dyDescent="0.2">
      <c r="A551" t="s">
        <v>1327</v>
      </c>
      <c r="B551">
        <v>0</v>
      </c>
      <c r="C551">
        <v>0</v>
      </c>
      <c r="D551">
        <v>0</v>
      </c>
      <c r="E551">
        <v>0</v>
      </c>
      <c r="F551">
        <v>0</v>
      </c>
      <c r="G551">
        <v>0</v>
      </c>
      <c r="H551">
        <v>0</v>
      </c>
      <c r="I551">
        <v>0</v>
      </c>
      <c r="J551">
        <v>1</v>
      </c>
      <c r="K551">
        <v>0</v>
      </c>
      <c r="L551">
        <v>0</v>
      </c>
      <c r="M551">
        <v>0</v>
      </c>
      <c r="N551" s="2">
        <f>SUM(Table2[[#This Row],[Abstract]:[Title]])</f>
        <v>1</v>
      </c>
      <c r="P551" t="s">
        <v>1327</v>
      </c>
      <c r="Q551">
        <f>Table2[[#This Row],[Abstract]]/Table2[[#This Row],[TOTAL]]</f>
        <v>0</v>
      </c>
      <c r="R551">
        <f>Table2[[#This Row],[Acknowledgments]]/Table2[[#This Row],[TOTAL]]</f>
        <v>0</v>
      </c>
      <c r="S551">
        <f>Table2[[#This Row],[Article]]/Table2[[#This Row],[TOTAL]]</f>
        <v>0</v>
      </c>
      <c r="T551">
        <f>Table2[[#This Row],[Case study]]/Table2[[#This Row],[TOTAL]]</f>
        <v>0</v>
      </c>
      <c r="U551">
        <f>Table2[[#This Row],[Conclusion]]/Table2[[#This Row],[TOTAL]]</f>
        <v>0</v>
      </c>
      <c r="V551">
        <f>Table2[[#This Row],[Discussion]]/Table2[[#This Row],[TOTAL]]</f>
        <v>0</v>
      </c>
      <c r="W551">
        <f>Table2[[#This Row],[Figure]]/Table2[[#This Row],[TOTAL]]</f>
        <v>0</v>
      </c>
      <c r="X551">
        <f>Table2[[#This Row],[Introduction]]/Table2[[#This Row],[TOTAL]]</f>
        <v>0</v>
      </c>
      <c r="Y551">
        <f>Table2[[#This Row],[Methods]]/Table2[[#This Row],[TOTAL]]</f>
        <v>1</v>
      </c>
      <c r="Z551">
        <f>Table2[[#This Row],[Results]]/Table2[[#This Row],[TOTAL]]</f>
        <v>0</v>
      </c>
      <c r="AA551">
        <f>Table2[[#This Row],[Supplementary material]]/Table2[[#This Row],[TOTAL]]</f>
        <v>0</v>
      </c>
      <c r="AB551">
        <f>Table2[[#This Row],[Title]]/Table2[[#This Row],[TOTAL]]</f>
        <v>0</v>
      </c>
      <c r="AC551" s="2">
        <f>SUM(Table24[[#This Row],[Abstract]:[Title]])</f>
        <v>1</v>
      </c>
    </row>
    <row r="552" spans="1:29" x14ac:dyDescent="0.2">
      <c r="A552" t="s">
        <v>9021</v>
      </c>
      <c r="B552">
        <v>0</v>
      </c>
      <c r="C552">
        <v>0</v>
      </c>
      <c r="D552">
        <v>0</v>
      </c>
      <c r="E552">
        <v>0</v>
      </c>
      <c r="F552">
        <v>0</v>
      </c>
      <c r="G552">
        <v>0</v>
      </c>
      <c r="H552">
        <v>0</v>
      </c>
      <c r="I552">
        <v>0</v>
      </c>
      <c r="J552">
        <v>1</v>
      </c>
      <c r="K552">
        <v>0</v>
      </c>
      <c r="L552">
        <v>0</v>
      </c>
      <c r="M552">
        <v>0</v>
      </c>
      <c r="N552" s="2">
        <f>SUM(Table2[[#This Row],[Abstract]:[Title]])</f>
        <v>1</v>
      </c>
      <c r="P552" t="s">
        <v>9021</v>
      </c>
      <c r="Q552">
        <f>Table2[[#This Row],[Abstract]]/Table2[[#This Row],[TOTAL]]</f>
        <v>0</v>
      </c>
      <c r="R552">
        <f>Table2[[#This Row],[Acknowledgments]]/Table2[[#This Row],[TOTAL]]</f>
        <v>0</v>
      </c>
      <c r="S552">
        <f>Table2[[#This Row],[Article]]/Table2[[#This Row],[TOTAL]]</f>
        <v>0</v>
      </c>
      <c r="T552">
        <f>Table2[[#This Row],[Case study]]/Table2[[#This Row],[TOTAL]]</f>
        <v>0</v>
      </c>
      <c r="U552">
        <f>Table2[[#This Row],[Conclusion]]/Table2[[#This Row],[TOTAL]]</f>
        <v>0</v>
      </c>
      <c r="V552">
        <f>Table2[[#This Row],[Discussion]]/Table2[[#This Row],[TOTAL]]</f>
        <v>0</v>
      </c>
      <c r="W552">
        <f>Table2[[#This Row],[Figure]]/Table2[[#This Row],[TOTAL]]</f>
        <v>0</v>
      </c>
      <c r="X552">
        <f>Table2[[#This Row],[Introduction]]/Table2[[#This Row],[TOTAL]]</f>
        <v>0</v>
      </c>
      <c r="Y552">
        <f>Table2[[#This Row],[Methods]]/Table2[[#This Row],[TOTAL]]</f>
        <v>1</v>
      </c>
      <c r="Z552">
        <f>Table2[[#This Row],[Results]]/Table2[[#This Row],[TOTAL]]</f>
        <v>0</v>
      </c>
      <c r="AA552">
        <f>Table2[[#This Row],[Supplementary material]]/Table2[[#This Row],[TOTAL]]</f>
        <v>0</v>
      </c>
      <c r="AB552">
        <f>Table2[[#This Row],[Title]]/Table2[[#This Row],[TOTAL]]</f>
        <v>0</v>
      </c>
      <c r="AC552" s="2">
        <f>SUM(Table24[[#This Row],[Abstract]:[Title]])</f>
        <v>1</v>
      </c>
    </row>
    <row r="553" spans="1:29" x14ac:dyDescent="0.2">
      <c r="A553" t="s">
        <v>731</v>
      </c>
      <c r="B553">
        <v>0</v>
      </c>
      <c r="C553">
        <v>0</v>
      </c>
      <c r="D553">
        <v>0</v>
      </c>
      <c r="E553">
        <v>0</v>
      </c>
      <c r="F553">
        <v>0</v>
      </c>
      <c r="G553">
        <v>3</v>
      </c>
      <c r="H553">
        <v>0</v>
      </c>
      <c r="I553">
        <v>1</v>
      </c>
      <c r="J553">
        <v>0</v>
      </c>
      <c r="K553">
        <v>3</v>
      </c>
      <c r="L553">
        <v>2</v>
      </c>
      <c r="M553">
        <v>0</v>
      </c>
      <c r="N553" s="2">
        <f>SUM(Table2[[#This Row],[Abstract]:[Title]])</f>
        <v>9</v>
      </c>
      <c r="P553" t="s">
        <v>731</v>
      </c>
      <c r="Q553">
        <f>Table2[[#This Row],[Abstract]]/Table2[[#This Row],[TOTAL]]</f>
        <v>0</v>
      </c>
      <c r="R553">
        <f>Table2[[#This Row],[Acknowledgments]]/Table2[[#This Row],[TOTAL]]</f>
        <v>0</v>
      </c>
      <c r="S553">
        <f>Table2[[#This Row],[Article]]/Table2[[#This Row],[TOTAL]]</f>
        <v>0</v>
      </c>
      <c r="T553">
        <f>Table2[[#This Row],[Case study]]/Table2[[#This Row],[TOTAL]]</f>
        <v>0</v>
      </c>
      <c r="U553">
        <f>Table2[[#This Row],[Conclusion]]/Table2[[#This Row],[TOTAL]]</f>
        <v>0</v>
      </c>
      <c r="V553">
        <f>Table2[[#This Row],[Discussion]]/Table2[[#This Row],[TOTAL]]</f>
        <v>0.33333333333333331</v>
      </c>
      <c r="W553">
        <f>Table2[[#This Row],[Figure]]/Table2[[#This Row],[TOTAL]]</f>
        <v>0</v>
      </c>
      <c r="X553">
        <f>Table2[[#This Row],[Introduction]]/Table2[[#This Row],[TOTAL]]</f>
        <v>0.1111111111111111</v>
      </c>
      <c r="Y553">
        <f>Table2[[#This Row],[Methods]]/Table2[[#This Row],[TOTAL]]</f>
        <v>0</v>
      </c>
      <c r="Z553">
        <f>Table2[[#This Row],[Results]]/Table2[[#This Row],[TOTAL]]</f>
        <v>0.33333333333333331</v>
      </c>
      <c r="AA553">
        <f>Table2[[#This Row],[Supplementary material]]/Table2[[#This Row],[TOTAL]]</f>
        <v>0.22222222222222221</v>
      </c>
      <c r="AB553">
        <f>Table2[[#This Row],[Title]]/Table2[[#This Row],[TOTAL]]</f>
        <v>0</v>
      </c>
      <c r="AC553" s="2">
        <f>SUM(Table24[[#This Row],[Abstract]:[Title]])</f>
        <v>0.99999999999999989</v>
      </c>
    </row>
    <row r="554" spans="1:29" x14ac:dyDescent="0.2">
      <c r="A554" t="s">
        <v>1113</v>
      </c>
      <c r="B554">
        <v>0</v>
      </c>
      <c r="C554">
        <v>0</v>
      </c>
      <c r="D554">
        <v>3</v>
      </c>
      <c r="E554">
        <v>0</v>
      </c>
      <c r="F554">
        <v>0</v>
      </c>
      <c r="G554">
        <v>0</v>
      </c>
      <c r="H554">
        <v>0</v>
      </c>
      <c r="I554">
        <v>0</v>
      </c>
      <c r="J554">
        <v>0</v>
      </c>
      <c r="K554">
        <v>0</v>
      </c>
      <c r="L554">
        <v>0</v>
      </c>
      <c r="M554">
        <v>0</v>
      </c>
      <c r="N554" s="2">
        <f>SUM(Table2[[#This Row],[Abstract]:[Title]])</f>
        <v>3</v>
      </c>
      <c r="P554" t="s">
        <v>1113</v>
      </c>
      <c r="Q554">
        <f>Table2[[#This Row],[Abstract]]/Table2[[#This Row],[TOTAL]]</f>
        <v>0</v>
      </c>
      <c r="R554">
        <f>Table2[[#This Row],[Acknowledgments]]/Table2[[#This Row],[TOTAL]]</f>
        <v>0</v>
      </c>
      <c r="S554">
        <f>Table2[[#This Row],[Article]]/Table2[[#This Row],[TOTAL]]</f>
        <v>1</v>
      </c>
      <c r="T554">
        <f>Table2[[#This Row],[Case study]]/Table2[[#This Row],[TOTAL]]</f>
        <v>0</v>
      </c>
      <c r="U554">
        <f>Table2[[#This Row],[Conclusion]]/Table2[[#This Row],[TOTAL]]</f>
        <v>0</v>
      </c>
      <c r="V554">
        <f>Table2[[#This Row],[Discussion]]/Table2[[#This Row],[TOTAL]]</f>
        <v>0</v>
      </c>
      <c r="W554">
        <f>Table2[[#This Row],[Figure]]/Table2[[#This Row],[TOTAL]]</f>
        <v>0</v>
      </c>
      <c r="X554">
        <f>Table2[[#This Row],[Introduction]]/Table2[[#This Row],[TOTAL]]</f>
        <v>0</v>
      </c>
      <c r="Y554">
        <f>Table2[[#This Row],[Methods]]/Table2[[#This Row],[TOTAL]]</f>
        <v>0</v>
      </c>
      <c r="Z554">
        <f>Table2[[#This Row],[Results]]/Table2[[#This Row],[TOTAL]]</f>
        <v>0</v>
      </c>
      <c r="AA554">
        <f>Table2[[#This Row],[Supplementary material]]/Table2[[#This Row],[TOTAL]]</f>
        <v>0</v>
      </c>
      <c r="AB554">
        <f>Table2[[#This Row],[Title]]/Table2[[#This Row],[TOTAL]]</f>
        <v>0</v>
      </c>
      <c r="AC554" s="2">
        <f>SUM(Table24[[#This Row],[Abstract]:[Title]])</f>
        <v>1</v>
      </c>
    </row>
    <row r="555" spans="1:29" x14ac:dyDescent="0.2">
      <c r="A555" t="s">
        <v>2125</v>
      </c>
      <c r="B555">
        <v>0</v>
      </c>
      <c r="C555">
        <v>0</v>
      </c>
      <c r="D555">
        <v>0</v>
      </c>
      <c r="E555">
        <v>0</v>
      </c>
      <c r="F555">
        <v>0</v>
      </c>
      <c r="G555">
        <v>0</v>
      </c>
      <c r="H555">
        <v>0</v>
      </c>
      <c r="I555">
        <v>0</v>
      </c>
      <c r="J555">
        <v>1</v>
      </c>
      <c r="K555">
        <v>1</v>
      </c>
      <c r="L555">
        <v>0</v>
      </c>
      <c r="M555">
        <v>0</v>
      </c>
      <c r="N555" s="2">
        <f>SUM(Table2[[#This Row],[Abstract]:[Title]])</f>
        <v>2</v>
      </c>
      <c r="P555" t="s">
        <v>2125</v>
      </c>
      <c r="Q555">
        <f>Table2[[#This Row],[Abstract]]/Table2[[#This Row],[TOTAL]]</f>
        <v>0</v>
      </c>
      <c r="R555">
        <f>Table2[[#This Row],[Acknowledgments]]/Table2[[#This Row],[TOTAL]]</f>
        <v>0</v>
      </c>
      <c r="S555">
        <f>Table2[[#This Row],[Article]]/Table2[[#This Row],[TOTAL]]</f>
        <v>0</v>
      </c>
      <c r="T555">
        <f>Table2[[#This Row],[Case study]]/Table2[[#This Row],[TOTAL]]</f>
        <v>0</v>
      </c>
      <c r="U555">
        <f>Table2[[#This Row],[Conclusion]]/Table2[[#This Row],[TOTAL]]</f>
        <v>0</v>
      </c>
      <c r="V555">
        <f>Table2[[#This Row],[Discussion]]/Table2[[#This Row],[TOTAL]]</f>
        <v>0</v>
      </c>
      <c r="W555">
        <f>Table2[[#This Row],[Figure]]/Table2[[#This Row],[TOTAL]]</f>
        <v>0</v>
      </c>
      <c r="X555">
        <f>Table2[[#This Row],[Introduction]]/Table2[[#This Row],[TOTAL]]</f>
        <v>0</v>
      </c>
      <c r="Y555">
        <f>Table2[[#This Row],[Methods]]/Table2[[#This Row],[TOTAL]]</f>
        <v>0.5</v>
      </c>
      <c r="Z555">
        <f>Table2[[#This Row],[Results]]/Table2[[#This Row],[TOTAL]]</f>
        <v>0.5</v>
      </c>
      <c r="AA555">
        <f>Table2[[#This Row],[Supplementary material]]/Table2[[#This Row],[TOTAL]]</f>
        <v>0</v>
      </c>
      <c r="AB555">
        <f>Table2[[#This Row],[Title]]/Table2[[#This Row],[TOTAL]]</f>
        <v>0</v>
      </c>
      <c r="AC555" s="2">
        <f>SUM(Table24[[#This Row],[Abstract]:[Title]])</f>
        <v>1</v>
      </c>
    </row>
    <row r="556" spans="1:29" x14ac:dyDescent="0.2">
      <c r="A556" t="s">
        <v>1506</v>
      </c>
      <c r="B556">
        <v>0</v>
      </c>
      <c r="C556">
        <v>0</v>
      </c>
      <c r="D556">
        <v>0</v>
      </c>
      <c r="E556">
        <v>0</v>
      </c>
      <c r="F556">
        <v>0</v>
      </c>
      <c r="G556">
        <v>0</v>
      </c>
      <c r="H556">
        <v>0</v>
      </c>
      <c r="I556">
        <v>0</v>
      </c>
      <c r="J556">
        <v>1</v>
      </c>
      <c r="K556">
        <v>0</v>
      </c>
      <c r="L556">
        <v>0</v>
      </c>
      <c r="M556">
        <v>0</v>
      </c>
      <c r="N556" s="2">
        <f>SUM(Table2[[#This Row],[Abstract]:[Title]])</f>
        <v>1</v>
      </c>
      <c r="P556" t="s">
        <v>1506</v>
      </c>
      <c r="Q556">
        <f>Table2[[#This Row],[Abstract]]/Table2[[#This Row],[TOTAL]]</f>
        <v>0</v>
      </c>
      <c r="R556">
        <f>Table2[[#This Row],[Acknowledgments]]/Table2[[#This Row],[TOTAL]]</f>
        <v>0</v>
      </c>
      <c r="S556">
        <f>Table2[[#This Row],[Article]]/Table2[[#This Row],[TOTAL]]</f>
        <v>0</v>
      </c>
      <c r="T556">
        <f>Table2[[#This Row],[Case study]]/Table2[[#This Row],[TOTAL]]</f>
        <v>0</v>
      </c>
      <c r="U556">
        <f>Table2[[#This Row],[Conclusion]]/Table2[[#This Row],[TOTAL]]</f>
        <v>0</v>
      </c>
      <c r="V556">
        <f>Table2[[#This Row],[Discussion]]/Table2[[#This Row],[TOTAL]]</f>
        <v>0</v>
      </c>
      <c r="W556">
        <f>Table2[[#This Row],[Figure]]/Table2[[#This Row],[TOTAL]]</f>
        <v>0</v>
      </c>
      <c r="X556">
        <f>Table2[[#This Row],[Introduction]]/Table2[[#This Row],[TOTAL]]</f>
        <v>0</v>
      </c>
      <c r="Y556">
        <f>Table2[[#This Row],[Methods]]/Table2[[#This Row],[TOTAL]]</f>
        <v>1</v>
      </c>
      <c r="Z556">
        <f>Table2[[#This Row],[Results]]/Table2[[#This Row],[TOTAL]]</f>
        <v>0</v>
      </c>
      <c r="AA556">
        <f>Table2[[#This Row],[Supplementary material]]/Table2[[#This Row],[TOTAL]]</f>
        <v>0</v>
      </c>
      <c r="AB556">
        <f>Table2[[#This Row],[Title]]/Table2[[#This Row],[TOTAL]]</f>
        <v>0</v>
      </c>
      <c r="AC556" s="2">
        <f>SUM(Table24[[#This Row],[Abstract]:[Title]])</f>
        <v>1</v>
      </c>
    </row>
    <row r="557" spans="1:29" x14ac:dyDescent="0.2">
      <c r="A557" t="s">
        <v>8873</v>
      </c>
      <c r="B557">
        <v>0</v>
      </c>
      <c r="C557">
        <v>0</v>
      </c>
      <c r="D557">
        <v>0</v>
      </c>
      <c r="E557">
        <v>0</v>
      </c>
      <c r="F557">
        <v>0</v>
      </c>
      <c r="G557">
        <v>0</v>
      </c>
      <c r="H557">
        <v>0</v>
      </c>
      <c r="I557">
        <v>0</v>
      </c>
      <c r="J557">
        <v>0</v>
      </c>
      <c r="K557">
        <v>2</v>
      </c>
      <c r="L557">
        <v>0</v>
      </c>
      <c r="M557">
        <v>0</v>
      </c>
      <c r="N557" s="2">
        <f>SUM(Table2[[#This Row],[Abstract]:[Title]])</f>
        <v>2</v>
      </c>
      <c r="P557" t="s">
        <v>8873</v>
      </c>
      <c r="Q557">
        <f>Table2[[#This Row],[Abstract]]/Table2[[#This Row],[TOTAL]]</f>
        <v>0</v>
      </c>
      <c r="R557">
        <f>Table2[[#This Row],[Acknowledgments]]/Table2[[#This Row],[TOTAL]]</f>
        <v>0</v>
      </c>
      <c r="S557">
        <f>Table2[[#This Row],[Article]]/Table2[[#This Row],[TOTAL]]</f>
        <v>0</v>
      </c>
      <c r="T557">
        <f>Table2[[#This Row],[Case study]]/Table2[[#This Row],[TOTAL]]</f>
        <v>0</v>
      </c>
      <c r="U557">
        <f>Table2[[#This Row],[Conclusion]]/Table2[[#This Row],[TOTAL]]</f>
        <v>0</v>
      </c>
      <c r="V557">
        <f>Table2[[#This Row],[Discussion]]/Table2[[#This Row],[TOTAL]]</f>
        <v>0</v>
      </c>
      <c r="W557">
        <f>Table2[[#This Row],[Figure]]/Table2[[#This Row],[TOTAL]]</f>
        <v>0</v>
      </c>
      <c r="X557">
        <f>Table2[[#This Row],[Introduction]]/Table2[[#This Row],[TOTAL]]</f>
        <v>0</v>
      </c>
      <c r="Y557">
        <f>Table2[[#This Row],[Methods]]/Table2[[#This Row],[TOTAL]]</f>
        <v>0</v>
      </c>
      <c r="Z557">
        <f>Table2[[#This Row],[Results]]/Table2[[#This Row],[TOTAL]]</f>
        <v>1</v>
      </c>
      <c r="AA557">
        <f>Table2[[#This Row],[Supplementary material]]/Table2[[#This Row],[TOTAL]]</f>
        <v>0</v>
      </c>
      <c r="AB557">
        <f>Table2[[#This Row],[Title]]/Table2[[#This Row],[TOTAL]]</f>
        <v>0</v>
      </c>
      <c r="AC557" s="2">
        <f>SUM(Table24[[#This Row],[Abstract]:[Title]])</f>
        <v>1</v>
      </c>
    </row>
    <row r="558" spans="1:29" x14ac:dyDescent="0.2">
      <c r="A558" t="s">
        <v>3228</v>
      </c>
      <c r="B558">
        <v>0</v>
      </c>
      <c r="C558">
        <v>0</v>
      </c>
      <c r="D558">
        <v>0</v>
      </c>
      <c r="E558">
        <v>0</v>
      </c>
      <c r="F558">
        <v>0</v>
      </c>
      <c r="G558">
        <v>0</v>
      </c>
      <c r="H558">
        <v>0</v>
      </c>
      <c r="I558">
        <v>0</v>
      </c>
      <c r="J558">
        <v>1</v>
      </c>
      <c r="K558">
        <v>0</v>
      </c>
      <c r="L558">
        <v>0</v>
      </c>
      <c r="M558">
        <v>0</v>
      </c>
      <c r="N558" s="2">
        <f>SUM(Table2[[#This Row],[Abstract]:[Title]])</f>
        <v>1</v>
      </c>
      <c r="P558" t="s">
        <v>3228</v>
      </c>
      <c r="Q558">
        <f>Table2[[#This Row],[Abstract]]/Table2[[#This Row],[TOTAL]]</f>
        <v>0</v>
      </c>
      <c r="R558">
        <f>Table2[[#This Row],[Acknowledgments]]/Table2[[#This Row],[TOTAL]]</f>
        <v>0</v>
      </c>
      <c r="S558">
        <f>Table2[[#This Row],[Article]]/Table2[[#This Row],[TOTAL]]</f>
        <v>0</v>
      </c>
      <c r="T558">
        <f>Table2[[#This Row],[Case study]]/Table2[[#This Row],[TOTAL]]</f>
        <v>0</v>
      </c>
      <c r="U558">
        <f>Table2[[#This Row],[Conclusion]]/Table2[[#This Row],[TOTAL]]</f>
        <v>0</v>
      </c>
      <c r="V558">
        <f>Table2[[#This Row],[Discussion]]/Table2[[#This Row],[TOTAL]]</f>
        <v>0</v>
      </c>
      <c r="W558">
        <f>Table2[[#This Row],[Figure]]/Table2[[#This Row],[TOTAL]]</f>
        <v>0</v>
      </c>
      <c r="X558">
        <f>Table2[[#This Row],[Introduction]]/Table2[[#This Row],[TOTAL]]</f>
        <v>0</v>
      </c>
      <c r="Y558">
        <f>Table2[[#This Row],[Methods]]/Table2[[#This Row],[TOTAL]]</f>
        <v>1</v>
      </c>
      <c r="Z558">
        <f>Table2[[#This Row],[Results]]/Table2[[#This Row],[TOTAL]]</f>
        <v>0</v>
      </c>
      <c r="AA558">
        <f>Table2[[#This Row],[Supplementary material]]/Table2[[#This Row],[TOTAL]]</f>
        <v>0</v>
      </c>
      <c r="AB558">
        <f>Table2[[#This Row],[Title]]/Table2[[#This Row],[TOTAL]]</f>
        <v>0</v>
      </c>
      <c r="AC558" s="2">
        <f>SUM(Table24[[#This Row],[Abstract]:[Title]])</f>
        <v>1</v>
      </c>
    </row>
    <row r="559" spans="1:29" x14ac:dyDescent="0.2">
      <c r="A559" t="s">
        <v>5520</v>
      </c>
      <c r="B559">
        <v>0</v>
      </c>
      <c r="C559">
        <v>0</v>
      </c>
      <c r="D559">
        <v>0</v>
      </c>
      <c r="E559">
        <v>0</v>
      </c>
      <c r="F559">
        <v>0</v>
      </c>
      <c r="G559">
        <v>0</v>
      </c>
      <c r="H559">
        <v>0</v>
      </c>
      <c r="I559">
        <v>0</v>
      </c>
      <c r="J559">
        <v>6</v>
      </c>
      <c r="K559">
        <v>0</v>
      </c>
      <c r="L559">
        <v>0</v>
      </c>
      <c r="M559">
        <v>0</v>
      </c>
      <c r="N559" s="2">
        <f>SUM(Table2[[#This Row],[Abstract]:[Title]])</f>
        <v>6</v>
      </c>
      <c r="P559" t="s">
        <v>5520</v>
      </c>
      <c r="Q559">
        <f>Table2[[#This Row],[Abstract]]/Table2[[#This Row],[TOTAL]]</f>
        <v>0</v>
      </c>
      <c r="R559">
        <f>Table2[[#This Row],[Acknowledgments]]/Table2[[#This Row],[TOTAL]]</f>
        <v>0</v>
      </c>
      <c r="S559">
        <f>Table2[[#This Row],[Article]]/Table2[[#This Row],[TOTAL]]</f>
        <v>0</v>
      </c>
      <c r="T559">
        <f>Table2[[#This Row],[Case study]]/Table2[[#This Row],[TOTAL]]</f>
        <v>0</v>
      </c>
      <c r="U559">
        <f>Table2[[#This Row],[Conclusion]]/Table2[[#This Row],[TOTAL]]</f>
        <v>0</v>
      </c>
      <c r="V559">
        <f>Table2[[#This Row],[Discussion]]/Table2[[#This Row],[TOTAL]]</f>
        <v>0</v>
      </c>
      <c r="W559">
        <f>Table2[[#This Row],[Figure]]/Table2[[#This Row],[TOTAL]]</f>
        <v>0</v>
      </c>
      <c r="X559">
        <f>Table2[[#This Row],[Introduction]]/Table2[[#This Row],[TOTAL]]</f>
        <v>0</v>
      </c>
      <c r="Y559">
        <f>Table2[[#This Row],[Methods]]/Table2[[#This Row],[TOTAL]]</f>
        <v>1</v>
      </c>
      <c r="Z559">
        <f>Table2[[#This Row],[Results]]/Table2[[#This Row],[TOTAL]]</f>
        <v>0</v>
      </c>
      <c r="AA559">
        <f>Table2[[#This Row],[Supplementary material]]/Table2[[#This Row],[TOTAL]]</f>
        <v>0</v>
      </c>
      <c r="AB559">
        <f>Table2[[#This Row],[Title]]/Table2[[#This Row],[TOTAL]]</f>
        <v>0</v>
      </c>
      <c r="AC559" s="2">
        <f>SUM(Table24[[#This Row],[Abstract]:[Title]])</f>
        <v>1</v>
      </c>
    </row>
    <row r="560" spans="1:29" x14ac:dyDescent="0.2">
      <c r="A560" t="s">
        <v>5280</v>
      </c>
      <c r="B560">
        <v>0</v>
      </c>
      <c r="C560">
        <v>0</v>
      </c>
      <c r="D560">
        <v>0</v>
      </c>
      <c r="E560">
        <v>0</v>
      </c>
      <c r="F560">
        <v>0</v>
      </c>
      <c r="G560">
        <v>0</v>
      </c>
      <c r="H560">
        <v>0</v>
      </c>
      <c r="I560">
        <v>0</v>
      </c>
      <c r="J560">
        <v>1</v>
      </c>
      <c r="K560">
        <v>0</v>
      </c>
      <c r="L560">
        <v>0</v>
      </c>
      <c r="M560">
        <v>0</v>
      </c>
      <c r="N560" s="2">
        <f>SUM(Table2[[#This Row],[Abstract]:[Title]])</f>
        <v>1</v>
      </c>
      <c r="P560" t="s">
        <v>5280</v>
      </c>
      <c r="Q560">
        <f>Table2[[#This Row],[Abstract]]/Table2[[#This Row],[TOTAL]]</f>
        <v>0</v>
      </c>
      <c r="R560">
        <f>Table2[[#This Row],[Acknowledgments]]/Table2[[#This Row],[TOTAL]]</f>
        <v>0</v>
      </c>
      <c r="S560">
        <f>Table2[[#This Row],[Article]]/Table2[[#This Row],[TOTAL]]</f>
        <v>0</v>
      </c>
      <c r="T560">
        <f>Table2[[#This Row],[Case study]]/Table2[[#This Row],[TOTAL]]</f>
        <v>0</v>
      </c>
      <c r="U560">
        <f>Table2[[#This Row],[Conclusion]]/Table2[[#This Row],[TOTAL]]</f>
        <v>0</v>
      </c>
      <c r="V560">
        <f>Table2[[#This Row],[Discussion]]/Table2[[#This Row],[TOTAL]]</f>
        <v>0</v>
      </c>
      <c r="W560">
        <f>Table2[[#This Row],[Figure]]/Table2[[#This Row],[TOTAL]]</f>
        <v>0</v>
      </c>
      <c r="X560">
        <f>Table2[[#This Row],[Introduction]]/Table2[[#This Row],[TOTAL]]</f>
        <v>0</v>
      </c>
      <c r="Y560">
        <f>Table2[[#This Row],[Methods]]/Table2[[#This Row],[TOTAL]]</f>
        <v>1</v>
      </c>
      <c r="Z560">
        <f>Table2[[#This Row],[Results]]/Table2[[#This Row],[TOTAL]]</f>
        <v>0</v>
      </c>
      <c r="AA560">
        <f>Table2[[#This Row],[Supplementary material]]/Table2[[#This Row],[TOTAL]]</f>
        <v>0</v>
      </c>
      <c r="AB560">
        <f>Table2[[#This Row],[Title]]/Table2[[#This Row],[TOTAL]]</f>
        <v>0</v>
      </c>
      <c r="AC560" s="2">
        <f>SUM(Table24[[#This Row],[Abstract]:[Title]])</f>
        <v>1</v>
      </c>
    </row>
    <row r="561" spans="1:29" x14ac:dyDescent="0.2">
      <c r="A561" t="s">
        <v>2664</v>
      </c>
      <c r="B561">
        <v>0</v>
      </c>
      <c r="C561">
        <v>0</v>
      </c>
      <c r="D561">
        <v>1</v>
      </c>
      <c r="E561">
        <v>0</v>
      </c>
      <c r="F561">
        <v>0</v>
      </c>
      <c r="G561">
        <v>0</v>
      </c>
      <c r="H561">
        <v>0</v>
      </c>
      <c r="I561">
        <v>0</v>
      </c>
      <c r="J561">
        <v>0</v>
      </c>
      <c r="K561">
        <v>1</v>
      </c>
      <c r="L561">
        <v>0</v>
      </c>
      <c r="M561">
        <v>0</v>
      </c>
      <c r="N561" s="2">
        <f>SUM(Table2[[#This Row],[Abstract]:[Title]])</f>
        <v>2</v>
      </c>
      <c r="P561" t="s">
        <v>2664</v>
      </c>
      <c r="Q561">
        <f>Table2[[#This Row],[Abstract]]/Table2[[#This Row],[TOTAL]]</f>
        <v>0</v>
      </c>
      <c r="R561">
        <f>Table2[[#This Row],[Acknowledgments]]/Table2[[#This Row],[TOTAL]]</f>
        <v>0</v>
      </c>
      <c r="S561">
        <f>Table2[[#This Row],[Article]]/Table2[[#This Row],[TOTAL]]</f>
        <v>0.5</v>
      </c>
      <c r="T561">
        <f>Table2[[#This Row],[Case study]]/Table2[[#This Row],[TOTAL]]</f>
        <v>0</v>
      </c>
      <c r="U561">
        <f>Table2[[#This Row],[Conclusion]]/Table2[[#This Row],[TOTAL]]</f>
        <v>0</v>
      </c>
      <c r="V561">
        <f>Table2[[#This Row],[Discussion]]/Table2[[#This Row],[TOTAL]]</f>
        <v>0</v>
      </c>
      <c r="W561">
        <f>Table2[[#This Row],[Figure]]/Table2[[#This Row],[TOTAL]]</f>
        <v>0</v>
      </c>
      <c r="X561">
        <f>Table2[[#This Row],[Introduction]]/Table2[[#This Row],[TOTAL]]</f>
        <v>0</v>
      </c>
      <c r="Y561">
        <f>Table2[[#This Row],[Methods]]/Table2[[#This Row],[TOTAL]]</f>
        <v>0</v>
      </c>
      <c r="Z561">
        <f>Table2[[#This Row],[Results]]/Table2[[#This Row],[TOTAL]]</f>
        <v>0.5</v>
      </c>
      <c r="AA561">
        <f>Table2[[#This Row],[Supplementary material]]/Table2[[#This Row],[TOTAL]]</f>
        <v>0</v>
      </c>
      <c r="AB561">
        <f>Table2[[#This Row],[Title]]/Table2[[#This Row],[TOTAL]]</f>
        <v>0</v>
      </c>
      <c r="AC561" s="2">
        <f>SUM(Table24[[#This Row],[Abstract]:[Title]])</f>
        <v>1</v>
      </c>
    </row>
    <row r="562" spans="1:29" x14ac:dyDescent="0.2">
      <c r="A562" t="s">
        <v>2153</v>
      </c>
      <c r="B562">
        <v>0</v>
      </c>
      <c r="C562">
        <v>0</v>
      </c>
      <c r="D562">
        <v>0</v>
      </c>
      <c r="E562">
        <v>0</v>
      </c>
      <c r="F562">
        <v>0</v>
      </c>
      <c r="G562">
        <v>0</v>
      </c>
      <c r="H562">
        <v>0</v>
      </c>
      <c r="I562">
        <v>0</v>
      </c>
      <c r="J562">
        <v>0</v>
      </c>
      <c r="K562">
        <v>1</v>
      </c>
      <c r="L562">
        <v>0</v>
      </c>
      <c r="M562">
        <v>0</v>
      </c>
      <c r="N562" s="2">
        <f>SUM(Table2[[#This Row],[Abstract]:[Title]])</f>
        <v>1</v>
      </c>
      <c r="P562" t="s">
        <v>2153</v>
      </c>
      <c r="Q562">
        <f>Table2[[#This Row],[Abstract]]/Table2[[#This Row],[TOTAL]]</f>
        <v>0</v>
      </c>
      <c r="R562">
        <f>Table2[[#This Row],[Acknowledgments]]/Table2[[#This Row],[TOTAL]]</f>
        <v>0</v>
      </c>
      <c r="S562">
        <f>Table2[[#This Row],[Article]]/Table2[[#This Row],[TOTAL]]</f>
        <v>0</v>
      </c>
      <c r="T562">
        <f>Table2[[#This Row],[Case study]]/Table2[[#This Row],[TOTAL]]</f>
        <v>0</v>
      </c>
      <c r="U562">
        <f>Table2[[#This Row],[Conclusion]]/Table2[[#This Row],[TOTAL]]</f>
        <v>0</v>
      </c>
      <c r="V562">
        <f>Table2[[#This Row],[Discussion]]/Table2[[#This Row],[TOTAL]]</f>
        <v>0</v>
      </c>
      <c r="W562">
        <f>Table2[[#This Row],[Figure]]/Table2[[#This Row],[TOTAL]]</f>
        <v>0</v>
      </c>
      <c r="X562">
        <f>Table2[[#This Row],[Introduction]]/Table2[[#This Row],[TOTAL]]</f>
        <v>0</v>
      </c>
      <c r="Y562">
        <f>Table2[[#This Row],[Methods]]/Table2[[#This Row],[TOTAL]]</f>
        <v>0</v>
      </c>
      <c r="Z562">
        <f>Table2[[#This Row],[Results]]/Table2[[#This Row],[TOTAL]]</f>
        <v>1</v>
      </c>
      <c r="AA562">
        <f>Table2[[#This Row],[Supplementary material]]/Table2[[#This Row],[TOTAL]]</f>
        <v>0</v>
      </c>
      <c r="AB562">
        <f>Table2[[#This Row],[Title]]/Table2[[#This Row],[TOTAL]]</f>
        <v>0</v>
      </c>
      <c r="AC562" s="2">
        <f>SUM(Table24[[#This Row],[Abstract]:[Title]])</f>
        <v>1</v>
      </c>
    </row>
    <row r="563" spans="1:29" x14ac:dyDescent="0.2">
      <c r="A563" t="s">
        <v>6073</v>
      </c>
      <c r="B563">
        <v>0</v>
      </c>
      <c r="C563">
        <v>0</v>
      </c>
      <c r="D563">
        <v>0</v>
      </c>
      <c r="E563">
        <v>0</v>
      </c>
      <c r="F563">
        <v>0</v>
      </c>
      <c r="G563">
        <v>0</v>
      </c>
      <c r="H563">
        <v>0</v>
      </c>
      <c r="I563">
        <v>0</v>
      </c>
      <c r="J563">
        <v>1</v>
      </c>
      <c r="K563">
        <v>0</v>
      </c>
      <c r="L563">
        <v>0</v>
      </c>
      <c r="M563">
        <v>0</v>
      </c>
      <c r="N563" s="2">
        <f>SUM(Table2[[#This Row],[Abstract]:[Title]])</f>
        <v>1</v>
      </c>
      <c r="P563" t="s">
        <v>6073</v>
      </c>
      <c r="Q563">
        <f>Table2[[#This Row],[Abstract]]/Table2[[#This Row],[TOTAL]]</f>
        <v>0</v>
      </c>
      <c r="R563">
        <f>Table2[[#This Row],[Acknowledgments]]/Table2[[#This Row],[TOTAL]]</f>
        <v>0</v>
      </c>
      <c r="S563">
        <f>Table2[[#This Row],[Article]]/Table2[[#This Row],[TOTAL]]</f>
        <v>0</v>
      </c>
      <c r="T563">
        <f>Table2[[#This Row],[Case study]]/Table2[[#This Row],[TOTAL]]</f>
        <v>0</v>
      </c>
      <c r="U563">
        <f>Table2[[#This Row],[Conclusion]]/Table2[[#This Row],[TOTAL]]</f>
        <v>0</v>
      </c>
      <c r="V563">
        <f>Table2[[#This Row],[Discussion]]/Table2[[#This Row],[TOTAL]]</f>
        <v>0</v>
      </c>
      <c r="W563">
        <f>Table2[[#This Row],[Figure]]/Table2[[#This Row],[TOTAL]]</f>
        <v>0</v>
      </c>
      <c r="X563">
        <f>Table2[[#This Row],[Introduction]]/Table2[[#This Row],[TOTAL]]</f>
        <v>0</v>
      </c>
      <c r="Y563">
        <f>Table2[[#This Row],[Methods]]/Table2[[#This Row],[TOTAL]]</f>
        <v>1</v>
      </c>
      <c r="Z563">
        <f>Table2[[#This Row],[Results]]/Table2[[#This Row],[TOTAL]]</f>
        <v>0</v>
      </c>
      <c r="AA563">
        <f>Table2[[#This Row],[Supplementary material]]/Table2[[#This Row],[TOTAL]]</f>
        <v>0</v>
      </c>
      <c r="AB563">
        <f>Table2[[#This Row],[Title]]/Table2[[#This Row],[TOTAL]]</f>
        <v>0</v>
      </c>
      <c r="AC563" s="2">
        <f>SUM(Table24[[#This Row],[Abstract]:[Title]])</f>
        <v>1</v>
      </c>
    </row>
    <row r="564" spans="1:29" x14ac:dyDescent="0.2">
      <c r="A564" t="s">
        <v>568</v>
      </c>
      <c r="B564">
        <v>0</v>
      </c>
      <c r="C564">
        <v>0</v>
      </c>
      <c r="D564">
        <v>0</v>
      </c>
      <c r="E564">
        <v>0</v>
      </c>
      <c r="F564">
        <v>0</v>
      </c>
      <c r="G564">
        <v>0</v>
      </c>
      <c r="H564">
        <v>0</v>
      </c>
      <c r="I564">
        <v>0</v>
      </c>
      <c r="J564">
        <v>0</v>
      </c>
      <c r="K564">
        <v>3</v>
      </c>
      <c r="L564">
        <v>0</v>
      </c>
      <c r="M564">
        <v>0</v>
      </c>
      <c r="N564" s="2">
        <f>SUM(Table2[[#This Row],[Abstract]:[Title]])</f>
        <v>3</v>
      </c>
      <c r="P564" t="s">
        <v>568</v>
      </c>
      <c r="Q564">
        <f>Table2[[#This Row],[Abstract]]/Table2[[#This Row],[TOTAL]]</f>
        <v>0</v>
      </c>
      <c r="R564">
        <f>Table2[[#This Row],[Acknowledgments]]/Table2[[#This Row],[TOTAL]]</f>
        <v>0</v>
      </c>
      <c r="S564">
        <f>Table2[[#This Row],[Article]]/Table2[[#This Row],[TOTAL]]</f>
        <v>0</v>
      </c>
      <c r="T564">
        <f>Table2[[#This Row],[Case study]]/Table2[[#This Row],[TOTAL]]</f>
        <v>0</v>
      </c>
      <c r="U564">
        <f>Table2[[#This Row],[Conclusion]]/Table2[[#This Row],[TOTAL]]</f>
        <v>0</v>
      </c>
      <c r="V564">
        <f>Table2[[#This Row],[Discussion]]/Table2[[#This Row],[TOTAL]]</f>
        <v>0</v>
      </c>
      <c r="W564">
        <f>Table2[[#This Row],[Figure]]/Table2[[#This Row],[TOTAL]]</f>
        <v>0</v>
      </c>
      <c r="X564">
        <f>Table2[[#This Row],[Introduction]]/Table2[[#This Row],[TOTAL]]</f>
        <v>0</v>
      </c>
      <c r="Y564">
        <f>Table2[[#This Row],[Methods]]/Table2[[#This Row],[TOTAL]]</f>
        <v>0</v>
      </c>
      <c r="Z564">
        <f>Table2[[#This Row],[Results]]/Table2[[#This Row],[TOTAL]]</f>
        <v>1</v>
      </c>
      <c r="AA564">
        <f>Table2[[#This Row],[Supplementary material]]/Table2[[#This Row],[TOTAL]]</f>
        <v>0</v>
      </c>
      <c r="AB564">
        <f>Table2[[#This Row],[Title]]/Table2[[#This Row],[TOTAL]]</f>
        <v>0</v>
      </c>
      <c r="AC564" s="2">
        <f>SUM(Table24[[#This Row],[Abstract]:[Title]])</f>
        <v>1</v>
      </c>
    </row>
    <row r="565" spans="1:29" x14ac:dyDescent="0.2">
      <c r="A565" t="s">
        <v>1929</v>
      </c>
      <c r="B565">
        <v>0</v>
      </c>
      <c r="C565">
        <v>0</v>
      </c>
      <c r="D565">
        <v>0</v>
      </c>
      <c r="E565">
        <v>0</v>
      </c>
      <c r="F565">
        <v>0</v>
      </c>
      <c r="G565">
        <v>0</v>
      </c>
      <c r="H565">
        <v>0</v>
      </c>
      <c r="I565">
        <v>0</v>
      </c>
      <c r="J565">
        <v>1</v>
      </c>
      <c r="K565">
        <v>0</v>
      </c>
      <c r="L565">
        <v>0</v>
      </c>
      <c r="M565">
        <v>0</v>
      </c>
      <c r="N565" s="2">
        <f>SUM(Table2[[#This Row],[Abstract]:[Title]])</f>
        <v>1</v>
      </c>
      <c r="P565" t="s">
        <v>1929</v>
      </c>
      <c r="Q565">
        <f>Table2[[#This Row],[Abstract]]/Table2[[#This Row],[TOTAL]]</f>
        <v>0</v>
      </c>
      <c r="R565">
        <f>Table2[[#This Row],[Acknowledgments]]/Table2[[#This Row],[TOTAL]]</f>
        <v>0</v>
      </c>
      <c r="S565">
        <f>Table2[[#This Row],[Article]]/Table2[[#This Row],[TOTAL]]</f>
        <v>0</v>
      </c>
      <c r="T565">
        <f>Table2[[#This Row],[Case study]]/Table2[[#This Row],[TOTAL]]</f>
        <v>0</v>
      </c>
      <c r="U565">
        <f>Table2[[#This Row],[Conclusion]]/Table2[[#This Row],[TOTAL]]</f>
        <v>0</v>
      </c>
      <c r="V565">
        <f>Table2[[#This Row],[Discussion]]/Table2[[#This Row],[TOTAL]]</f>
        <v>0</v>
      </c>
      <c r="W565">
        <f>Table2[[#This Row],[Figure]]/Table2[[#This Row],[TOTAL]]</f>
        <v>0</v>
      </c>
      <c r="X565">
        <f>Table2[[#This Row],[Introduction]]/Table2[[#This Row],[TOTAL]]</f>
        <v>0</v>
      </c>
      <c r="Y565">
        <f>Table2[[#This Row],[Methods]]/Table2[[#This Row],[TOTAL]]</f>
        <v>1</v>
      </c>
      <c r="Z565">
        <f>Table2[[#This Row],[Results]]/Table2[[#This Row],[TOTAL]]</f>
        <v>0</v>
      </c>
      <c r="AA565">
        <f>Table2[[#This Row],[Supplementary material]]/Table2[[#This Row],[TOTAL]]</f>
        <v>0</v>
      </c>
      <c r="AB565">
        <f>Table2[[#This Row],[Title]]/Table2[[#This Row],[TOTAL]]</f>
        <v>0</v>
      </c>
      <c r="AC565" s="2">
        <f>SUM(Table24[[#This Row],[Abstract]:[Title]])</f>
        <v>1</v>
      </c>
    </row>
    <row r="566" spans="1:29" x14ac:dyDescent="0.2">
      <c r="A566" t="s">
        <v>617</v>
      </c>
      <c r="B566">
        <v>0</v>
      </c>
      <c r="C566">
        <v>0</v>
      </c>
      <c r="D566">
        <v>1</v>
      </c>
      <c r="E566">
        <v>0</v>
      </c>
      <c r="F566">
        <v>0</v>
      </c>
      <c r="G566">
        <v>0</v>
      </c>
      <c r="H566">
        <v>0</v>
      </c>
      <c r="I566">
        <v>0</v>
      </c>
      <c r="J566">
        <v>0</v>
      </c>
      <c r="K566">
        <v>0</v>
      </c>
      <c r="L566">
        <v>0</v>
      </c>
      <c r="M566">
        <v>0</v>
      </c>
      <c r="N566" s="2">
        <f>SUM(Table2[[#This Row],[Abstract]:[Title]])</f>
        <v>1</v>
      </c>
      <c r="P566" t="s">
        <v>617</v>
      </c>
      <c r="Q566">
        <f>Table2[[#This Row],[Abstract]]/Table2[[#This Row],[TOTAL]]</f>
        <v>0</v>
      </c>
      <c r="R566">
        <f>Table2[[#This Row],[Acknowledgments]]/Table2[[#This Row],[TOTAL]]</f>
        <v>0</v>
      </c>
      <c r="S566">
        <f>Table2[[#This Row],[Article]]/Table2[[#This Row],[TOTAL]]</f>
        <v>1</v>
      </c>
      <c r="T566">
        <f>Table2[[#This Row],[Case study]]/Table2[[#This Row],[TOTAL]]</f>
        <v>0</v>
      </c>
      <c r="U566">
        <f>Table2[[#This Row],[Conclusion]]/Table2[[#This Row],[TOTAL]]</f>
        <v>0</v>
      </c>
      <c r="V566">
        <f>Table2[[#This Row],[Discussion]]/Table2[[#This Row],[TOTAL]]</f>
        <v>0</v>
      </c>
      <c r="W566">
        <f>Table2[[#This Row],[Figure]]/Table2[[#This Row],[TOTAL]]</f>
        <v>0</v>
      </c>
      <c r="X566">
        <f>Table2[[#This Row],[Introduction]]/Table2[[#This Row],[TOTAL]]</f>
        <v>0</v>
      </c>
      <c r="Y566">
        <f>Table2[[#This Row],[Methods]]/Table2[[#This Row],[TOTAL]]</f>
        <v>0</v>
      </c>
      <c r="Z566">
        <f>Table2[[#This Row],[Results]]/Table2[[#This Row],[TOTAL]]</f>
        <v>0</v>
      </c>
      <c r="AA566">
        <f>Table2[[#This Row],[Supplementary material]]/Table2[[#This Row],[TOTAL]]</f>
        <v>0</v>
      </c>
      <c r="AB566">
        <f>Table2[[#This Row],[Title]]/Table2[[#This Row],[TOTAL]]</f>
        <v>0</v>
      </c>
      <c r="AC566" s="2">
        <f>SUM(Table24[[#This Row],[Abstract]:[Title]])</f>
        <v>1</v>
      </c>
    </row>
    <row r="567" spans="1:29" x14ac:dyDescent="0.2">
      <c r="A567" t="s">
        <v>939</v>
      </c>
      <c r="B567">
        <v>0</v>
      </c>
      <c r="C567">
        <v>0</v>
      </c>
      <c r="D567">
        <v>2</v>
      </c>
      <c r="E567">
        <v>0</v>
      </c>
      <c r="F567">
        <v>0</v>
      </c>
      <c r="G567">
        <v>0</v>
      </c>
      <c r="H567">
        <v>0</v>
      </c>
      <c r="I567">
        <v>0</v>
      </c>
      <c r="J567">
        <v>0</v>
      </c>
      <c r="K567">
        <v>0</v>
      </c>
      <c r="L567">
        <v>0</v>
      </c>
      <c r="M567">
        <v>0</v>
      </c>
      <c r="N567" s="2">
        <f>SUM(Table2[[#This Row],[Abstract]:[Title]])</f>
        <v>2</v>
      </c>
      <c r="P567" t="s">
        <v>939</v>
      </c>
      <c r="Q567">
        <f>Table2[[#This Row],[Abstract]]/Table2[[#This Row],[TOTAL]]</f>
        <v>0</v>
      </c>
      <c r="R567">
        <f>Table2[[#This Row],[Acknowledgments]]/Table2[[#This Row],[TOTAL]]</f>
        <v>0</v>
      </c>
      <c r="S567">
        <f>Table2[[#This Row],[Article]]/Table2[[#This Row],[TOTAL]]</f>
        <v>1</v>
      </c>
      <c r="T567">
        <f>Table2[[#This Row],[Case study]]/Table2[[#This Row],[TOTAL]]</f>
        <v>0</v>
      </c>
      <c r="U567">
        <f>Table2[[#This Row],[Conclusion]]/Table2[[#This Row],[TOTAL]]</f>
        <v>0</v>
      </c>
      <c r="V567">
        <f>Table2[[#This Row],[Discussion]]/Table2[[#This Row],[TOTAL]]</f>
        <v>0</v>
      </c>
      <c r="W567">
        <f>Table2[[#This Row],[Figure]]/Table2[[#This Row],[TOTAL]]</f>
        <v>0</v>
      </c>
      <c r="X567">
        <f>Table2[[#This Row],[Introduction]]/Table2[[#This Row],[TOTAL]]</f>
        <v>0</v>
      </c>
      <c r="Y567">
        <f>Table2[[#This Row],[Methods]]/Table2[[#This Row],[TOTAL]]</f>
        <v>0</v>
      </c>
      <c r="Z567">
        <f>Table2[[#This Row],[Results]]/Table2[[#This Row],[TOTAL]]</f>
        <v>0</v>
      </c>
      <c r="AA567">
        <f>Table2[[#This Row],[Supplementary material]]/Table2[[#This Row],[TOTAL]]</f>
        <v>0</v>
      </c>
      <c r="AB567">
        <f>Table2[[#This Row],[Title]]/Table2[[#This Row],[TOTAL]]</f>
        <v>0</v>
      </c>
      <c r="AC567" s="2">
        <f>SUM(Table24[[#This Row],[Abstract]:[Title]])</f>
        <v>1</v>
      </c>
    </row>
    <row r="568" spans="1:29" x14ac:dyDescent="0.2">
      <c r="A568" t="s">
        <v>8903</v>
      </c>
      <c r="B568">
        <v>0</v>
      </c>
      <c r="C568">
        <v>0</v>
      </c>
      <c r="D568">
        <v>0</v>
      </c>
      <c r="E568">
        <v>0</v>
      </c>
      <c r="F568">
        <v>0</v>
      </c>
      <c r="G568">
        <v>0</v>
      </c>
      <c r="H568">
        <v>0</v>
      </c>
      <c r="I568">
        <v>0</v>
      </c>
      <c r="J568">
        <v>0</v>
      </c>
      <c r="K568">
        <v>3</v>
      </c>
      <c r="L568">
        <v>0</v>
      </c>
      <c r="M568">
        <v>0</v>
      </c>
      <c r="N568" s="2">
        <f>SUM(Table2[[#This Row],[Abstract]:[Title]])</f>
        <v>3</v>
      </c>
      <c r="P568" t="s">
        <v>8903</v>
      </c>
      <c r="Q568">
        <f>Table2[[#This Row],[Abstract]]/Table2[[#This Row],[TOTAL]]</f>
        <v>0</v>
      </c>
      <c r="R568">
        <f>Table2[[#This Row],[Acknowledgments]]/Table2[[#This Row],[TOTAL]]</f>
        <v>0</v>
      </c>
      <c r="S568">
        <f>Table2[[#This Row],[Article]]/Table2[[#This Row],[TOTAL]]</f>
        <v>0</v>
      </c>
      <c r="T568">
        <f>Table2[[#This Row],[Case study]]/Table2[[#This Row],[TOTAL]]</f>
        <v>0</v>
      </c>
      <c r="U568">
        <f>Table2[[#This Row],[Conclusion]]/Table2[[#This Row],[TOTAL]]</f>
        <v>0</v>
      </c>
      <c r="V568">
        <f>Table2[[#This Row],[Discussion]]/Table2[[#This Row],[TOTAL]]</f>
        <v>0</v>
      </c>
      <c r="W568">
        <f>Table2[[#This Row],[Figure]]/Table2[[#This Row],[TOTAL]]</f>
        <v>0</v>
      </c>
      <c r="X568">
        <f>Table2[[#This Row],[Introduction]]/Table2[[#This Row],[TOTAL]]</f>
        <v>0</v>
      </c>
      <c r="Y568">
        <f>Table2[[#This Row],[Methods]]/Table2[[#This Row],[TOTAL]]</f>
        <v>0</v>
      </c>
      <c r="Z568">
        <f>Table2[[#This Row],[Results]]/Table2[[#This Row],[TOTAL]]</f>
        <v>1</v>
      </c>
      <c r="AA568">
        <f>Table2[[#This Row],[Supplementary material]]/Table2[[#This Row],[TOTAL]]</f>
        <v>0</v>
      </c>
      <c r="AB568">
        <f>Table2[[#This Row],[Title]]/Table2[[#This Row],[TOTAL]]</f>
        <v>0</v>
      </c>
      <c r="AC568" s="2">
        <f>SUM(Table24[[#This Row],[Abstract]:[Title]])</f>
        <v>1</v>
      </c>
    </row>
    <row r="569" spans="1:29" x14ac:dyDescent="0.2">
      <c r="A569" t="s">
        <v>3666</v>
      </c>
      <c r="B569">
        <v>0</v>
      </c>
      <c r="C569">
        <v>0</v>
      </c>
      <c r="D569">
        <v>0</v>
      </c>
      <c r="E569">
        <v>0</v>
      </c>
      <c r="F569">
        <v>0</v>
      </c>
      <c r="G569">
        <v>0</v>
      </c>
      <c r="H569">
        <v>0</v>
      </c>
      <c r="I569">
        <v>0</v>
      </c>
      <c r="J569">
        <v>1</v>
      </c>
      <c r="K569">
        <v>0</v>
      </c>
      <c r="L569">
        <v>0</v>
      </c>
      <c r="M569">
        <v>0</v>
      </c>
      <c r="N569" s="2">
        <f>SUM(Table2[[#This Row],[Abstract]:[Title]])</f>
        <v>1</v>
      </c>
      <c r="P569" t="s">
        <v>3666</v>
      </c>
      <c r="Q569">
        <f>Table2[[#This Row],[Abstract]]/Table2[[#This Row],[TOTAL]]</f>
        <v>0</v>
      </c>
      <c r="R569">
        <f>Table2[[#This Row],[Acknowledgments]]/Table2[[#This Row],[TOTAL]]</f>
        <v>0</v>
      </c>
      <c r="S569">
        <f>Table2[[#This Row],[Article]]/Table2[[#This Row],[TOTAL]]</f>
        <v>0</v>
      </c>
      <c r="T569">
        <f>Table2[[#This Row],[Case study]]/Table2[[#This Row],[TOTAL]]</f>
        <v>0</v>
      </c>
      <c r="U569">
        <f>Table2[[#This Row],[Conclusion]]/Table2[[#This Row],[TOTAL]]</f>
        <v>0</v>
      </c>
      <c r="V569">
        <f>Table2[[#This Row],[Discussion]]/Table2[[#This Row],[TOTAL]]</f>
        <v>0</v>
      </c>
      <c r="W569">
        <f>Table2[[#This Row],[Figure]]/Table2[[#This Row],[TOTAL]]</f>
        <v>0</v>
      </c>
      <c r="X569">
        <f>Table2[[#This Row],[Introduction]]/Table2[[#This Row],[TOTAL]]</f>
        <v>0</v>
      </c>
      <c r="Y569">
        <f>Table2[[#This Row],[Methods]]/Table2[[#This Row],[TOTAL]]</f>
        <v>1</v>
      </c>
      <c r="Z569">
        <f>Table2[[#This Row],[Results]]/Table2[[#This Row],[TOTAL]]</f>
        <v>0</v>
      </c>
      <c r="AA569">
        <f>Table2[[#This Row],[Supplementary material]]/Table2[[#This Row],[TOTAL]]</f>
        <v>0</v>
      </c>
      <c r="AB569">
        <f>Table2[[#This Row],[Title]]/Table2[[#This Row],[TOTAL]]</f>
        <v>0</v>
      </c>
      <c r="AC569" s="2">
        <f>SUM(Table24[[#This Row],[Abstract]:[Title]])</f>
        <v>1</v>
      </c>
    </row>
    <row r="570" spans="1:29" x14ac:dyDescent="0.2">
      <c r="A570" t="s">
        <v>8805</v>
      </c>
      <c r="B570">
        <v>0</v>
      </c>
      <c r="C570">
        <v>0</v>
      </c>
      <c r="D570">
        <v>0</v>
      </c>
      <c r="E570">
        <v>0</v>
      </c>
      <c r="F570">
        <v>0</v>
      </c>
      <c r="G570">
        <v>0</v>
      </c>
      <c r="H570">
        <v>0</v>
      </c>
      <c r="I570">
        <v>0</v>
      </c>
      <c r="J570">
        <v>1</v>
      </c>
      <c r="K570">
        <v>0</v>
      </c>
      <c r="L570">
        <v>0</v>
      </c>
      <c r="M570">
        <v>0</v>
      </c>
      <c r="N570" s="2">
        <f>SUM(Table2[[#This Row],[Abstract]:[Title]])</f>
        <v>1</v>
      </c>
      <c r="P570" t="s">
        <v>8805</v>
      </c>
      <c r="Q570">
        <f>Table2[[#This Row],[Abstract]]/Table2[[#This Row],[TOTAL]]</f>
        <v>0</v>
      </c>
      <c r="R570">
        <f>Table2[[#This Row],[Acknowledgments]]/Table2[[#This Row],[TOTAL]]</f>
        <v>0</v>
      </c>
      <c r="S570">
        <f>Table2[[#This Row],[Article]]/Table2[[#This Row],[TOTAL]]</f>
        <v>0</v>
      </c>
      <c r="T570">
        <f>Table2[[#This Row],[Case study]]/Table2[[#This Row],[TOTAL]]</f>
        <v>0</v>
      </c>
      <c r="U570">
        <f>Table2[[#This Row],[Conclusion]]/Table2[[#This Row],[TOTAL]]</f>
        <v>0</v>
      </c>
      <c r="V570">
        <f>Table2[[#This Row],[Discussion]]/Table2[[#This Row],[TOTAL]]</f>
        <v>0</v>
      </c>
      <c r="W570">
        <f>Table2[[#This Row],[Figure]]/Table2[[#This Row],[TOTAL]]</f>
        <v>0</v>
      </c>
      <c r="X570">
        <f>Table2[[#This Row],[Introduction]]/Table2[[#This Row],[TOTAL]]</f>
        <v>0</v>
      </c>
      <c r="Y570">
        <f>Table2[[#This Row],[Methods]]/Table2[[#This Row],[TOTAL]]</f>
        <v>1</v>
      </c>
      <c r="Z570">
        <f>Table2[[#This Row],[Results]]/Table2[[#This Row],[TOTAL]]</f>
        <v>0</v>
      </c>
      <c r="AA570">
        <f>Table2[[#This Row],[Supplementary material]]/Table2[[#This Row],[TOTAL]]</f>
        <v>0</v>
      </c>
      <c r="AB570">
        <f>Table2[[#This Row],[Title]]/Table2[[#This Row],[TOTAL]]</f>
        <v>0</v>
      </c>
      <c r="AC570" s="2">
        <f>SUM(Table24[[#This Row],[Abstract]:[Title]])</f>
        <v>1</v>
      </c>
    </row>
    <row r="571" spans="1:29" x14ac:dyDescent="0.2">
      <c r="A571" t="s">
        <v>9055</v>
      </c>
      <c r="B571">
        <v>0</v>
      </c>
      <c r="C571">
        <v>0</v>
      </c>
      <c r="D571">
        <v>0</v>
      </c>
      <c r="E571">
        <v>0</v>
      </c>
      <c r="F571">
        <v>0</v>
      </c>
      <c r="G571">
        <v>2</v>
      </c>
      <c r="H571">
        <v>0</v>
      </c>
      <c r="I571">
        <v>0</v>
      </c>
      <c r="J571">
        <v>0</v>
      </c>
      <c r="K571">
        <v>0</v>
      </c>
      <c r="L571">
        <v>0</v>
      </c>
      <c r="M571">
        <v>0</v>
      </c>
      <c r="N571" s="2">
        <f>SUM(Table2[[#This Row],[Abstract]:[Title]])</f>
        <v>2</v>
      </c>
      <c r="P571" t="s">
        <v>9055</v>
      </c>
      <c r="Q571">
        <f>Table2[[#This Row],[Abstract]]/Table2[[#This Row],[TOTAL]]</f>
        <v>0</v>
      </c>
      <c r="R571">
        <f>Table2[[#This Row],[Acknowledgments]]/Table2[[#This Row],[TOTAL]]</f>
        <v>0</v>
      </c>
      <c r="S571">
        <f>Table2[[#This Row],[Article]]/Table2[[#This Row],[TOTAL]]</f>
        <v>0</v>
      </c>
      <c r="T571">
        <f>Table2[[#This Row],[Case study]]/Table2[[#This Row],[TOTAL]]</f>
        <v>0</v>
      </c>
      <c r="U571">
        <f>Table2[[#This Row],[Conclusion]]/Table2[[#This Row],[TOTAL]]</f>
        <v>0</v>
      </c>
      <c r="V571">
        <f>Table2[[#This Row],[Discussion]]/Table2[[#This Row],[TOTAL]]</f>
        <v>1</v>
      </c>
      <c r="W571">
        <f>Table2[[#This Row],[Figure]]/Table2[[#This Row],[TOTAL]]</f>
        <v>0</v>
      </c>
      <c r="X571">
        <f>Table2[[#This Row],[Introduction]]/Table2[[#This Row],[TOTAL]]</f>
        <v>0</v>
      </c>
      <c r="Y571">
        <f>Table2[[#This Row],[Methods]]/Table2[[#This Row],[TOTAL]]</f>
        <v>0</v>
      </c>
      <c r="Z571">
        <f>Table2[[#This Row],[Results]]/Table2[[#This Row],[TOTAL]]</f>
        <v>0</v>
      </c>
      <c r="AA571">
        <f>Table2[[#This Row],[Supplementary material]]/Table2[[#This Row],[TOTAL]]</f>
        <v>0</v>
      </c>
      <c r="AB571">
        <f>Table2[[#This Row],[Title]]/Table2[[#This Row],[TOTAL]]</f>
        <v>0</v>
      </c>
      <c r="AC571" s="2">
        <f>SUM(Table24[[#This Row],[Abstract]:[Title]])</f>
        <v>1</v>
      </c>
    </row>
    <row r="572" spans="1:29" x14ac:dyDescent="0.2">
      <c r="A572" t="s">
        <v>2614</v>
      </c>
      <c r="B572">
        <v>0</v>
      </c>
      <c r="C572">
        <v>0</v>
      </c>
      <c r="D572">
        <v>0</v>
      </c>
      <c r="E572">
        <v>0</v>
      </c>
      <c r="F572">
        <v>0</v>
      </c>
      <c r="G572">
        <v>0</v>
      </c>
      <c r="H572">
        <v>0</v>
      </c>
      <c r="I572">
        <v>0</v>
      </c>
      <c r="J572">
        <v>0</v>
      </c>
      <c r="K572">
        <v>1</v>
      </c>
      <c r="L572">
        <v>0</v>
      </c>
      <c r="M572">
        <v>0</v>
      </c>
      <c r="N572" s="2">
        <f>SUM(Table2[[#This Row],[Abstract]:[Title]])</f>
        <v>1</v>
      </c>
      <c r="P572" t="s">
        <v>2614</v>
      </c>
      <c r="Q572">
        <f>Table2[[#This Row],[Abstract]]/Table2[[#This Row],[TOTAL]]</f>
        <v>0</v>
      </c>
      <c r="R572">
        <f>Table2[[#This Row],[Acknowledgments]]/Table2[[#This Row],[TOTAL]]</f>
        <v>0</v>
      </c>
      <c r="S572">
        <f>Table2[[#This Row],[Article]]/Table2[[#This Row],[TOTAL]]</f>
        <v>0</v>
      </c>
      <c r="T572">
        <f>Table2[[#This Row],[Case study]]/Table2[[#This Row],[TOTAL]]</f>
        <v>0</v>
      </c>
      <c r="U572">
        <f>Table2[[#This Row],[Conclusion]]/Table2[[#This Row],[TOTAL]]</f>
        <v>0</v>
      </c>
      <c r="V572">
        <f>Table2[[#This Row],[Discussion]]/Table2[[#This Row],[TOTAL]]</f>
        <v>0</v>
      </c>
      <c r="W572">
        <f>Table2[[#This Row],[Figure]]/Table2[[#This Row],[TOTAL]]</f>
        <v>0</v>
      </c>
      <c r="X572">
        <f>Table2[[#This Row],[Introduction]]/Table2[[#This Row],[TOTAL]]</f>
        <v>0</v>
      </c>
      <c r="Y572">
        <f>Table2[[#This Row],[Methods]]/Table2[[#This Row],[TOTAL]]</f>
        <v>0</v>
      </c>
      <c r="Z572">
        <f>Table2[[#This Row],[Results]]/Table2[[#This Row],[TOTAL]]</f>
        <v>1</v>
      </c>
      <c r="AA572">
        <f>Table2[[#This Row],[Supplementary material]]/Table2[[#This Row],[TOTAL]]</f>
        <v>0</v>
      </c>
      <c r="AB572">
        <f>Table2[[#This Row],[Title]]/Table2[[#This Row],[TOTAL]]</f>
        <v>0</v>
      </c>
      <c r="AC572" s="2">
        <f>SUM(Table24[[#This Row],[Abstract]:[Title]])</f>
        <v>1</v>
      </c>
    </row>
    <row r="573" spans="1:29" x14ac:dyDescent="0.2">
      <c r="A573" t="s">
        <v>5030</v>
      </c>
      <c r="B573">
        <v>0</v>
      </c>
      <c r="C573">
        <v>0</v>
      </c>
      <c r="D573">
        <v>0</v>
      </c>
      <c r="E573">
        <v>0</v>
      </c>
      <c r="F573">
        <v>0</v>
      </c>
      <c r="G573">
        <v>1</v>
      </c>
      <c r="H573">
        <v>0</v>
      </c>
      <c r="I573">
        <v>0</v>
      </c>
      <c r="J573">
        <v>1</v>
      </c>
      <c r="K573">
        <v>2</v>
      </c>
      <c r="L573">
        <v>0</v>
      </c>
      <c r="M573">
        <v>0</v>
      </c>
      <c r="N573" s="2">
        <f>SUM(Table2[[#This Row],[Abstract]:[Title]])</f>
        <v>4</v>
      </c>
      <c r="P573" t="s">
        <v>5030</v>
      </c>
      <c r="Q573">
        <f>Table2[[#This Row],[Abstract]]/Table2[[#This Row],[TOTAL]]</f>
        <v>0</v>
      </c>
      <c r="R573">
        <f>Table2[[#This Row],[Acknowledgments]]/Table2[[#This Row],[TOTAL]]</f>
        <v>0</v>
      </c>
      <c r="S573">
        <f>Table2[[#This Row],[Article]]/Table2[[#This Row],[TOTAL]]</f>
        <v>0</v>
      </c>
      <c r="T573">
        <f>Table2[[#This Row],[Case study]]/Table2[[#This Row],[TOTAL]]</f>
        <v>0</v>
      </c>
      <c r="U573">
        <f>Table2[[#This Row],[Conclusion]]/Table2[[#This Row],[TOTAL]]</f>
        <v>0</v>
      </c>
      <c r="V573">
        <f>Table2[[#This Row],[Discussion]]/Table2[[#This Row],[TOTAL]]</f>
        <v>0.25</v>
      </c>
      <c r="W573">
        <f>Table2[[#This Row],[Figure]]/Table2[[#This Row],[TOTAL]]</f>
        <v>0</v>
      </c>
      <c r="X573">
        <f>Table2[[#This Row],[Introduction]]/Table2[[#This Row],[TOTAL]]</f>
        <v>0</v>
      </c>
      <c r="Y573">
        <f>Table2[[#This Row],[Methods]]/Table2[[#This Row],[TOTAL]]</f>
        <v>0.25</v>
      </c>
      <c r="Z573">
        <f>Table2[[#This Row],[Results]]/Table2[[#This Row],[TOTAL]]</f>
        <v>0.5</v>
      </c>
      <c r="AA573">
        <f>Table2[[#This Row],[Supplementary material]]/Table2[[#This Row],[TOTAL]]</f>
        <v>0</v>
      </c>
      <c r="AB573">
        <f>Table2[[#This Row],[Title]]/Table2[[#This Row],[TOTAL]]</f>
        <v>0</v>
      </c>
      <c r="AC573" s="2">
        <f>SUM(Table24[[#This Row],[Abstract]:[Title]])</f>
        <v>1</v>
      </c>
    </row>
    <row r="574" spans="1:29" x14ac:dyDescent="0.2">
      <c r="A574" t="s">
        <v>8457</v>
      </c>
      <c r="B574">
        <v>0</v>
      </c>
      <c r="C574">
        <v>0</v>
      </c>
      <c r="D574">
        <v>28</v>
      </c>
      <c r="E574">
        <v>0</v>
      </c>
      <c r="F574">
        <v>0</v>
      </c>
      <c r="G574">
        <v>0</v>
      </c>
      <c r="H574">
        <v>0</v>
      </c>
      <c r="I574">
        <v>0</v>
      </c>
      <c r="J574">
        <v>0</v>
      </c>
      <c r="K574">
        <v>0</v>
      </c>
      <c r="L574">
        <v>0</v>
      </c>
      <c r="M574">
        <v>0</v>
      </c>
      <c r="N574" s="2">
        <f>SUM(Table2[[#This Row],[Abstract]:[Title]])</f>
        <v>28</v>
      </c>
      <c r="P574" t="s">
        <v>8457</v>
      </c>
      <c r="Q574">
        <f>Table2[[#This Row],[Abstract]]/Table2[[#This Row],[TOTAL]]</f>
        <v>0</v>
      </c>
      <c r="R574">
        <f>Table2[[#This Row],[Acknowledgments]]/Table2[[#This Row],[TOTAL]]</f>
        <v>0</v>
      </c>
      <c r="S574">
        <f>Table2[[#This Row],[Article]]/Table2[[#This Row],[TOTAL]]</f>
        <v>1</v>
      </c>
      <c r="T574">
        <f>Table2[[#This Row],[Case study]]/Table2[[#This Row],[TOTAL]]</f>
        <v>0</v>
      </c>
      <c r="U574">
        <f>Table2[[#This Row],[Conclusion]]/Table2[[#This Row],[TOTAL]]</f>
        <v>0</v>
      </c>
      <c r="V574">
        <f>Table2[[#This Row],[Discussion]]/Table2[[#This Row],[TOTAL]]</f>
        <v>0</v>
      </c>
      <c r="W574">
        <f>Table2[[#This Row],[Figure]]/Table2[[#This Row],[TOTAL]]</f>
        <v>0</v>
      </c>
      <c r="X574">
        <f>Table2[[#This Row],[Introduction]]/Table2[[#This Row],[TOTAL]]</f>
        <v>0</v>
      </c>
      <c r="Y574">
        <f>Table2[[#This Row],[Methods]]/Table2[[#This Row],[TOTAL]]</f>
        <v>0</v>
      </c>
      <c r="Z574">
        <f>Table2[[#This Row],[Results]]/Table2[[#This Row],[TOTAL]]</f>
        <v>0</v>
      </c>
      <c r="AA574">
        <f>Table2[[#This Row],[Supplementary material]]/Table2[[#This Row],[TOTAL]]</f>
        <v>0</v>
      </c>
      <c r="AB574">
        <f>Table2[[#This Row],[Title]]/Table2[[#This Row],[TOTAL]]</f>
        <v>0</v>
      </c>
      <c r="AC574" s="2">
        <f>SUM(Table24[[#This Row],[Abstract]:[Title]])</f>
        <v>1</v>
      </c>
    </row>
    <row r="575" spans="1:29" x14ac:dyDescent="0.2">
      <c r="A575" t="s">
        <v>1899</v>
      </c>
      <c r="B575">
        <v>0</v>
      </c>
      <c r="C575">
        <v>0</v>
      </c>
      <c r="D575">
        <v>0</v>
      </c>
      <c r="E575">
        <v>0</v>
      </c>
      <c r="F575">
        <v>0</v>
      </c>
      <c r="G575">
        <v>0</v>
      </c>
      <c r="H575">
        <v>0</v>
      </c>
      <c r="I575">
        <v>0</v>
      </c>
      <c r="J575">
        <v>0</v>
      </c>
      <c r="K575">
        <v>1</v>
      </c>
      <c r="L575">
        <v>0</v>
      </c>
      <c r="M575">
        <v>0</v>
      </c>
      <c r="N575" s="2">
        <f>SUM(Table2[[#This Row],[Abstract]:[Title]])</f>
        <v>1</v>
      </c>
      <c r="P575" t="s">
        <v>1899</v>
      </c>
      <c r="Q575">
        <f>Table2[[#This Row],[Abstract]]/Table2[[#This Row],[TOTAL]]</f>
        <v>0</v>
      </c>
      <c r="R575">
        <f>Table2[[#This Row],[Acknowledgments]]/Table2[[#This Row],[TOTAL]]</f>
        <v>0</v>
      </c>
      <c r="S575">
        <f>Table2[[#This Row],[Article]]/Table2[[#This Row],[TOTAL]]</f>
        <v>0</v>
      </c>
      <c r="T575">
        <f>Table2[[#This Row],[Case study]]/Table2[[#This Row],[TOTAL]]</f>
        <v>0</v>
      </c>
      <c r="U575">
        <f>Table2[[#This Row],[Conclusion]]/Table2[[#This Row],[TOTAL]]</f>
        <v>0</v>
      </c>
      <c r="V575">
        <f>Table2[[#This Row],[Discussion]]/Table2[[#This Row],[TOTAL]]</f>
        <v>0</v>
      </c>
      <c r="W575">
        <f>Table2[[#This Row],[Figure]]/Table2[[#This Row],[TOTAL]]</f>
        <v>0</v>
      </c>
      <c r="X575">
        <f>Table2[[#This Row],[Introduction]]/Table2[[#This Row],[TOTAL]]</f>
        <v>0</v>
      </c>
      <c r="Y575">
        <f>Table2[[#This Row],[Methods]]/Table2[[#This Row],[TOTAL]]</f>
        <v>0</v>
      </c>
      <c r="Z575">
        <f>Table2[[#This Row],[Results]]/Table2[[#This Row],[TOTAL]]</f>
        <v>1</v>
      </c>
      <c r="AA575">
        <f>Table2[[#This Row],[Supplementary material]]/Table2[[#This Row],[TOTAL]]</f>
        <v>0</v>
      </c>
      <c r="AB575">
        <f>Table2[[#This Row],[Title]]/Table2[[#This Row],[TOTAL]]</f>
        <v>0</v>
      </c>
      <c r="AC575" s="2">
        <f>SUM(Table24[[#This Row],[Abstract]:[Title]])</f>
        <v>1</v>
      </c>
    </row>
    <row r="576" spans="1:29" x14ac:dyDescent="0.2">
      <c r="A576" t="s">
        <v>3099</v>
      </c>
      <c r="B576">
        <v>0</v>
      </c>
      <c r="C576">
        <v>0</v>
      </c>
      <c r="D576">
        <v>0</v>
      </c>
      <c r="E576">
        <v>0</v>
      </c>
      <c r="F576">
        <v>0</v>
      </c>
      <c r="G576">
        <v>0</v>
      </c>
      <c r="H576">
        <v>0</v>
      </c>
      <c r="I576">
        <v>0</v>
      </c>
      <c r="J576">
        <v>1</v>
      </c>
      <c r="K576">
        <v>1</v>
      </c>
      <c r="L576">
        <v>0</v>
      </c>
      <c r="M576">
        <v>0</v>
      </c>
      <c r="N576" s="2">
        <f>SUM(Table2[[#This Row],[Abstract]:[Title]])</f>
        <v>2</v>
      </c>
      <c r="P576" t="s">
        <v>3099</v>
      </c>
      <c r="Q576">
        <f>Table2[[#This Row],[Abstract]]/Table2[[#This Row],[TOTAL]]</f>
        <v>0</v>
      </c>
      <c r="R576">
        <f>Table2[[#This Row],[Acknowledgments]]/Table2[[#This Row],[TOTAL]]</f>
        <v>0</v>
      </c>
      <c r="S576">
        <f>Table2[[#This Row],[Article]]/Table2[[#This Row],[TOTAL]]</f>
        <v>0</v>
      </c>
      <c r="T576">
        <f>Table2[[#This Row],[Case study]]/Table2[[#This Row],[TOTAL]]</f>
        <v>0</v>
      </c>
      <c r="U576">
        <f>Table2[[#This Row],[Conclusion]]/Table2[[#This Row],[TOTAL]]</f>
        <v>0</v>
      </c>
      <c r="V576">
        <f>Table2[[#This Row],[Discussion]]/Table2[[#This Row],[TOTAL]]</f>
        <v>0</v>
      </c>
      <c r="W576">
        <f>Table2[[#This Row],[Figure]]/Table2[[#This Row],[TOTAL]]</f>
        <v>0</v>
      </c>
      <c r="X576">
        <f>Table2[[#This Row],[Introduction]]/Table2[[#This Row],[TOTAL]]</f>
        <v>0</v>
      </c>
      <c r="Y576">
        <f>Table2[[#This Row],[Methods]]/Table2[[#This Row],[TOTAL]]</f>
        <v>0.5</v>
      </c>
      <c r="Z576">
        <f>Table2[[#This Row],[Results]]/Table2[[#This Row],[TOTAL]]</f>
        <v>0.5</v>
      </c>
      <c r="AA576">
        <f>Table2[[#This Row],[Supplementary material]]/Table2[[#This Row],[TOTAL]]</f>
        <v>0</v>
      </c>
      <c r="AB576">
        <f>Table2[[#This Row],[Title]]/Table2[[#This Row],[TOTAL]]</f>
        <v>0</v>
      </c>
      <c r="AC576" s="2">
        <f>SUM(Table24[[#This Row],[Abstract]:[Title]])</f>
        <v>1</v>
      </c>
    </row>
    <row r="577" spans="1:29" x14ac:dyDescent="0.2">
      <c r="A577" t="s">
        <v>718</v>
      </c>
      <c r="B577">
        <v>0</v>
      </c>
      <c r="C577">
        <v>0</v>
      </c>
      <c r="D577">
        <v>0</v>
      </c>
      <c r="E577">
        <v>0</v>
      </c>
      <c r="F577">
        <v>0</v>
      </c>
      <c r="G577">
        <v>0</v>
      </c>
      <c r="H577">
        <v>0</v>
      </c>
      <c r="I577">
        <v>0</v>
      </c>
      <c r="J577">
        <v>0</v>
      </c>
      <c r="K577">
        <v>2</v>
      </c>
      <c r="L577">
        <v>0</v>
      </c>
      <c r="M577">
        <v>0</v>
      </c>
      <c r="N577" s="2">
        <f>SUM(Table2[[#This Row],[Abstract]:[Title]])</f>
        <v>2</v>
      </c>
      <c r="P577" t="s">
        <v>718</v>
      </c>
      <c r="Q577">
        <f>Table2[[#This Row],[Abstract]]/Table2[[#This Row],[TOTAL]]</f>
        <v>0</v>
      </c>
      <c r="R577">
        <f>Table2[[#This Row],[Acknowledgments]]/Table2[[#This Row],[TOTAL]]</f>
        <v>0</v>
      </c>
      <c r="S577">
        <f>Table2[[#This Row],[Article]]/Table2[[#This Row],[TOTAL]]</f>
        <v>0</v>
      </c>
      <c r="T577">
        <f>Table2[[#This Row],[Case study]]/Table2[[#This Row],[TOTAL]]</f>
        <v>0</v>
      </c>
      <c r="U577">
        <f>Table2[[#This Row],[Conclusion]]/Table2[[#This Row],[TOTAL]]</f>
        <v>0</v>
      </c>
      <c r="V577">
        <f>Table2[[#This Row],[Discussion]]/Table2[[#This Row],[TOTAL]]</f>
        <v>0</v>
      </c>
      <c r="W577">
        <f>Table2[[#This Row],[Figure]]/Table2[[#This Row],[TOTAL]]</f>
        <v>0</v>
      </c>
      <c r="X577">
        <f>Table2[[#This Row],[Introduction]]/Table2[[#This Row],[TOTAL]]</f>
        <v>0</v>
      </c>
      <c r="Y577">
        <f>Table2[[#This Row],[Methods]]/Table2[[#This Row],[TOTAL]]</f>
        <v>0</v>
      </c>
      <c r="Z577">
        <f>Table2[[#This Row],[Results]]/Table2[[#This Row],[TOTAL]]</f>
        <v>1</v>
      </c>
      <c r="AA577">
        <f>Table2[[#This Row],[Supplementary material]]/Table2[[#This Row],[TOTAL]]</f>
        <v>0</v>
      </c>
      <c r="AB577">
        <f>Table2[[#This Row],[Title]]/Table2[[#This Row],[TOTAL]]</f>
        <v>0</v>
      </c>
      <c r="AC577" s="2">
        <f>SUM(Table24[[#This Row],[Abstract]:[Title]])</f>
        <v>1</v>
      </c>
    </row>
    <row r="578" spans="1:29" x14ac:dyDescent="0.2">
      <c r="A578" t="s">
        <v>1070</v>
      </c>
      <c r="B578">
        <v>0</v>
      </c>
      <c r="C578">
        <v>0</v>
      </c>
      <c r="D578">
        <v>0</v>
      </c>
      <c r="E578">
        <v>0</v>
      </c>
      <c r="F578">
        <v>0</v>
      </c>
      <c r="G578">
        <v>0</v>
      </c>
      <c r="H578">
        <v>0</v>
      </c>
      <c r="I578">
        <v>0</v>
      </c>
      <c r="J578">
        <v>1</v>
      </c>
      <c r="K578">
        <v>0</v>
      </c>
      <c r="L578">
        <v>0</v>
      </c>
      <c r="M578">
        <v>0</v>
      </c>
      <c r="N578" s="2">
        <f>SUM(Table2[[#This Row],[Abstract]:[Title]])</f>
        <v>1</v>
      </c>
      <c r="P578" t="s">
        <v>1070</v>
      </c>
      <c r="Q578">
        <f>Table2[[#This Row],[Abstract]]/Table2[[#This Row],[TOTAL]]</f>
        <v>0</v>
      </c>
      <c r="R578">
        <f>Table2[[#This Row],[Acknowledgments]]/Table2[[#This Row],[TOTAL]]</f>
        <v>0</v>
      </c>
      <c r="S578">
        <f>Table2[[#This Row],[Article]]/Table2[[#This Row],[TOTAL]]</f>
        <v>0</v>
      </c>
      <c r="T578">
        <f>Table2[[#This Row],[Case study]]/Table2[[#This Row],[TOTAL]]</f>
        <v>0</v>
      </c>
      <c r="U578">
        <f>Table2[[#This Row],[Conclusion]]/Table2[[#This Row],[TOTAL]]</f>
        <v>0</v>
      </c>
      <c r="V578">
        <f>Table2[[#This Row],[Discussion]]/Table2[[#This Row],[TOTAL]]</f>
        <v>0</v>
      </c>
      <c r="W578">
        <f>Table2[[#This Row],[Figure]]/Table2[[#This Row],[TOTAL]]</f>
        <v>0</v>
      </c>
      <c r="X578">
        <f>Table2[[#This Row],[Introduction]]/Table2[[#This Row],[TOTAL]]</f>
        <v>0</v>
      </c>
      <c r="Y578">
        <f>Table2[[#This Row],[Methods]]/Table2[[#This Row],[TOTAL]]</f>
        <v>1</v>
      </c>
      <c r="Z578">
        <f>Table2[[#This Row],[Results]]/Table2[[#This Row],[TOTAL]]</f>
        <v>0</v>
      </c>
      <c r="AA578">
        <f>Table2[[#This Row],[Supplementary material]]/Table2[[#This Row],[TOTAL]]</f>
        <v>0</v>
      </c>
      <c r="AB578">
        <f>Table2[[#This Row],[Title]]/Table2[[#This Row],[TOTAL]]</f>
        <v>0</v>
      </c>
      <c r="AC578" s="2">
        <f>SUM(Table24[[#This Row],[Abstract]:[Title]])</f>
        <v>1</v>
      </c>
    </row>
    <row r="579" spans="1:29" x14ac:dyDescent="0.2">
      <c r="A579" t="s">
        <v>1291</v>
      </c>
      <c r="B579">
        <v>0</v>
      </c>
      <c r="C579">
        <v>0</v>
      </c>
      <c r="D579">
        <v>0</v>
      </c>
      <c r="E579">
        <v>1</v>
      </c>
      <c r="F579">
        <v>0</v>
      </c>
      <c r="G579">
        <v>0</v>
      </c>
      <c r="H579">
        <v>0</v>
      </c>
      <c r="I579">
        <v>0</v>
      </c>
      <c r="J579">
        <v>0</v>
      </c>
      <c r="K579">
        <v>0</v>
      </c>
      <c r="L579">
        <v>0</v>
      </c>
      <c r="M579">
        <v>0</v>
      </c>
      <c r="N579" s="2">
        <f>SUM(Table2[[#This Row],[Abstract]:[Title]])</f>
        <v>1</v>
      </c>
      <c r="P579" t="s">
        <v>1291</v>
      </c>
      <c r="Q579">
        <f>Table2[[#This Row],[Abstract]]/Table2[[#This Row],[TOTAL]]</f>
        <v>0</v>
      </c>
      <c r="R579">
        <f>Table2[[#This Row],[Acknowledgments]]/Table2[[#This Row],[TOTAL]]</f>
        <v>0</v>
      </c>
      <c r="S579">
        <f>Table2[[#This Row],[Article]]/Table2[[#This Row],[TOTAL]]</f>
        <v>0</v>
      </c>
      <c r="T579">
        <f>Table2[[#This Row],[Case study]]/Table2[[#This Row],[TOTAL]]</f>
        <v>1</v>
      </c>
      <c r="U579">
        <f>Table2[[#This Row],[Conclusion]]/Table2[[#This Row],[TOTAL]]</f>
        <v>0</v>
      </c>
      <c r="V579">
        <f>Table2[[#This Row],[Discussion]]/Table2[[#This Row],[TOTAL]]</f>
        <v>0</v>
      </c>
      <c r="W579">
        <f>Table2[[#This Row],[Figure]]/Table2[[#This Row],[TOTAL]]</f>
        <v>0</v>
      </c>
      <c r="X579">
        <f>Table2[[#This Row],[Introduction]]/Table2[[#This Row],[TOTAL]]</f>
        <v>0</v>
      </c>
      <c r="Y579">
        <f>Table2[[#This Row],[Methods]]/Table2[[#This Row],[TOTAL]]</f>
        <v>0</v>
      </c>
      <c r="Z579">
        <f>Table2[[#This Row],[Results]]/Table2[[#This Row],[TOTAL]]</f>
        <v>0</v>
      </c>
      <c r="AA579">
        <f>Table2[[#This Row],[Supplementary material]]/Table2[[#This Row],[TOTAL]]</f>
        <v>0</v>
      </c>
      <c r="AB579">
        <f>Table2[[#This Row],[Title]]/Table2[[#This Row],[TOTAL]]</f>
        <v>0</v>
      </c>
      <c r="AC579" s="2">
        <f>SUM(Table24[[#This Row],[Abstract]:[Title]])</f>
        <v>1</v>
      </c>
    </row>
    <row r="580" spans="1:29" x14ac:dyDescent="0.2">
      <c r="A580" t="s">
        <v>1350</v>
      </c>
      <c r="B580">
        <v>0</v>
      </c>
      <c r="C580">
        <v>0</v>
      </c>
      <c r="D580">
        <v>0</v>
      </c>
      <c r="E580">
        <v>0</v>
      </c>
      <c r="F580">
        <v>0</v>
      </c>
      <c r="G580">
        <v>0</v>
      </c>
      <c r="H580">
        <v>0</v>
      </c>
      <c r="I580">
        <v>0</v>
      </c>
      <c r="J580">
        <v>2</v>
      </c>
      <c r="K580">
        <v>0</v>
      </c>
      <c r="L580">
        <v>0</v>
      </c>
      <c r="M580">
        <v>0</v>
      </c>
      <c r="N580" s="2">
        <f>SUM(Table2[[#This Row],[Abstract]:[Title]])</f>
        <v>2</v>
      </c>
      <c r="P580" t="s">
        <v>1350</v>
      </c>
      <c r="Q580">
        <f>Table2[[#This Row],[Abstract]]/Table2[[#This Row],[TOTAL]]</f>
        <v>0</v>
      </c>
      <c r="R580">
        <f>Table2[[#This Row],[Acknowledgments]]/Table2[[#This Row],[TOTAL]]</f>
        <v>0</v>
      </c>
      <c r="S580">
        <f>Table2[[#This Row],[Article]]/Table2[[#This Row],[TOTAL]]</f>
        <v>0</v>
      </c>
      <c r="T580">
        <f>Table2[[#This Row],[Case study]]/Table2[[#This Row],[TOTAL]]</f>
        <v>0</v>
      </c>
      <c r="U580">
        <f>Table2[[#This Row],[Conclusion]]/Table2[[#This Row],[TOTAL]]</f>
        <v>0</v>
      </c>
      <c r="V580">
        <f>Table2[[#This Row],[Discussion]]/Table2[[#This Row],[TOTAL]]</f>
        <v>0</v>
      </c>
      <c r="W580">
        <f>Table2[[#This Row],[Figure]]/Table2[[#This Row],[TOTAL]]</f>
        <v>0</v>
      </c>
      <c r="X580">
        <f>Table2[[#This Row],[Introduction]]/Table2[[#This Row],[TOTAL]]</f>
        <v>0</v>
      </c>
      <c r="Y580">
        <f>Table2[[#This Row],[Methods]]/Table2[[#This Row],[TOTAL]]</f>
        <v>1</v>
      </c>
      <c r="Z580">
        <f>Table2[[#This Row],[Results]]/Table2[[#This Row],[TOTAL]]</f>
        <v>0</v>
      </c>
      <c r="AA580">
        <f>Table2[[#This Row],[Supplementary material]]/Table2[[#This Row],[TOTAL]]</f>
        <v>0</v>
      </c>
      <c r="AB580">
        <f>Table2[[#This Row],[Title]]/Table2[[#This Row],[TOTAL]]</f>
        <v>0</v>
      </c>
      <c r="AC580" s="2">
        <f>SUM(Table24[[#This Row],[Abstract]:[Title]])</f>
        <v>1</v>
      </c>
    </row>
    <row r="581" spans="1:29" x14ac:dyDescent="0.2">
      <c r="A581" t="s">
        <v>1960</v>
      </c>
      <c r="B581">
        <v>0</v>
      </c>
      <c r="C581">
        <v>0</v>
      </c>
      <c r="D581">
        <v>0</v>
      </c>
      <c r="E581">
        <v>0</v>
      </c>
      <c r="F581">
        <v>0</v>
      </c>
      <c r="G581">
        <v>0</v>
      </c>
      <c r="H581">
        <v>0</v>
      </c>
      <c r="I581">
        <v>0</v>
      </c>
      <c r="J581">
        <v>2</v>
      </c>
      <c r="K581">
        <v>0</v>
      </c>
      <c r="L581">
        <v>0</v>
      </c>
      <c r="M581">
        <v>0</v>
      </c>
      <c r="N581" s="2">
        <f>SUM(Table2[[#This Row],[Abstract]:[Title]])</f>
        <v>2</v>
      </c>
      <c r="P581" t="s">
        <v>1960</v>
      </c>
      <c r="Q581">
        <f>Table2[[#This Row],[Abstract]]/Table2[[#This Row],[TOTAL]]</f>
        <v>0</v>
      </c>
      <c r="R581">
        <f>Table2[[#This Row],[Acknowledgments]]/Table2[[#This Row],[TOTAL]]</f>
        <v>0</v>
      </c>
      <c r="S581">
        <f>Table2[[#This Row],[Article]]/Table2[[#This Row],[TOTAL]]</f>
        <v>0</v>
      </c>
      <c r="T581">
        <f>Table2[[#This Row],[Case study]]/Table2[[#This Row],[TOTAL]]</f>
        <v>0</v>
      </c>
      <c r="U581">
        <f>Table2[[#This Row],[Conclusion]]/Table2[[#This Row],[TOTAL]]</f>
        <v>0</v>
      </c>
      <c r="V581">
        <f>Table2[[#This Row],[Discussion]]/Table2[[#This Row],[TOTAL]]</f>
        <v>0</v>
      </c>
      <c r="W581">
        <f>Table2[[#This Row],[Figure]]/Table2[[#This Row],[TOTAL]]</f>
        <v>0</v>
      </c>
      <c r="X581">
        <f>Table2[[#This Row],[Introduction]]/Table2[[#This Row],[TOTAL]]</f>
        <v>0</v>
      </c>
      <c r="Y581">
        <f>Table2[[#This Row],[Methods]]/Table2[[#This Row],[TOTAL]]</f>
        <v>1</v>
      </c>
      <c r="Z581">
        <f>Table2[[#This Row],[Results]]/Table2[[#This Row],[TOTAL]]</f>
        <v>0</v>
      </c>
      <c r="AA581">
        <f>Table2[[#This Row],[Supplementary material]]/Table2[[#This Row],[TOTAL]]</f>
        <v>0</v>
      </c>
      <c r="AB581">
        <f>Table2[[#This Row],[Title]]/Table2[[#This Row],[TOTAL]]</f>
        <v>0</v>
      </c>
      <c r="AC581" s="2">
        <f>SUM(Table24[[#This Row],[Abstract]:[Title]])</f>
        <v>1</v>
      </c>
    </row>
    <row r="582" spans="1:29" x14ac:dyDescent="0.2">
      <c r="A582" t="s">
        <v>1933</v>
      </c>
      <c r="B582">
        <v>0</v>
      </c>
      <c r="C582">
        <v>0</v>
      </c>
      <c r="D582">
        <v>0</v>
      </c>
      <c r="E582">
        <v>0</v>
      </c>
      <c r="F582">
        <v>0</v>
      </c>
      <c r="G582">
        <v>0</v>
      </c>
      <c r="H582">
        <v>0</v>
      </c>
      <c r="I582">
        <v>0</v>
      </c>
      <c r="J582">
        <v>1</v>
      </c>
      <c r="K582">
        <v>0</v>
      </c>
      <c r="L582">
        <v>0</v>
      </c>
      <c r="M582">
        <v>0</v>
      </c>
      <c r="N582" s="2">
        <f>SUM(Table2[[#This Row],[Abstract]:[Title]])</f>
        <v>1</v>
      </c>
      <c r="P582" t="s">
        <v>1933</v>
      </c>
      <c r="Q582">
        <f>Table2[[#This Row],[Abstract]]/Table2[[#This Row],[TOTAL]]</f>
        <v>0</v>
      </c>
      <c r="R582">
        <f>Table2[[#This Row],[Acknowledgments]]/Table2[[#This Row],[TOTAL]]</f>
        <v>0</v>
      </c>
      <c r="S582">
        <f>Table2[[#This Row],[Article]]/Table2[[#This Row],[TOTAL]]</f>
        <v>0</v>
      </c>
      <c r="T582">
        <f>Table2[[#This Row],[Case study]]/Table2[[#This Row],[TOTAL]]</f>
        <v>0</v>
      </c>
      <c r="U582">
        <f>Table2[[#This Row],[Conclusion]]/Table2[[#This Row],[TOTAL]]</f>
        <v>0</v>
      </c>
      <c r="V582">
        <f>Table2[[#This Row],[Discussion]]/Table2[[#This Row],[TOTAL]]</f>
        <v>0</v>
      </c>
      <c r="W582">
        <f>Table2[[#This Row],[Figure]]/Table2[[#This Row],[TOTAL]]</f>
        <v>0</v>
      </c>
      <c r="X582">
        <f>Table2[[#This Row],[Introduction]]/Table2[[#This Row],[TOTAL]]</f>
        <v>0</v>
      </c>
      <c r="Y582">
        <f>Table2[[#This Row],[Methods]]/Table2[[#This Row],[TOTAL]]</f>
        <v>1</v>
      </c>
      <c r="Z582">
        <f>Table2[[#This Row],[Results]]/Table2[[#This Row],[TOTAL]]</f>
        <v>0</v>
      </c>
      <c r="AA582">
        <f>Table2[[#This Row],[Supplementary material]]/Table2[[#This Row],[TOTAL]]</f>
        <v>0</v>
      </c>
      <c r="AB582">
        <f>Table2[[#This Row],[Title]]/Table2[[#This Row],[TOTAL]]</f>
        <v>0</v>
      </c>
      <c r="AC582" s="2">
        <f>SUM(Table24[[#This Row],[Abstract]:[Title]])</f>
        <v>1</v>
      </c>
    </row>
    <row r="583" spans="1:29" x14ac:dyDescent="0.2">
      <c r="A583" t="s">
        <v>4846</v>
      </c>
      <c r="B583">
        <v>0</v>
      </c>
      <c r="C583">
        <v>0</v>
      </c>
      <c r="D583">
        <v>0</v>
      </c>
      <c r="E583">
        <v>0</v>
      </c>
      <c r="F583">
        <v>0</v>
      </c>
      <c r="G583">
        <v>0</v>
      </c>
      <c r="H583">
        <v>0</v>
      </c>
      <c r="I583">
        <v>0</v>
      </c>
      <c r="J583">
        <v>2</v>
      </c>
      <c r="K583">
        <v>0</v>
      </c>
      <c r="L583">
        <v>0</v>
      </c>
      <c r="M583">
        <v>0</v>
      </c>
      <c r="N583" s="2">
        <f>SUM(Table2[[#This Row],[Abstract]:[Title]])</f>
        <v>2</v>
      </c>
      <c r="P583" t="s">
        <v>4846</v>
      </c>
      <c r="Q583">
        <f>Table2[[#This Row],[Abstract]]/Table2[[#This Row],[TOTAL]]</f>
        <v>0</v>
      </c>
      <c r="R583">
        <f>Table2[[#This Row],[Acknowledgments]]/Table2[[#This Row],[TOTAL]]</f>
        <v>0</v>
      </c>
      <c r="S583">
        <f>Table2[[#This Row],[Article]]/Table2[[#This Row],[TOTAL]]</f>
        <v>0</v>
      </c>
      <c r="T583">
        <f>Table2[[#This Row],[Case study]]/Table2[[#This Row],[TOTAL]]</f>
        <v>0</v>
      </c>
      <c r="U583">
        <f>Table2[[#This Row],[Conclusion]]/Table2[[#This Row],[TOTAL]]</f>
        <v>0</v>
      </c>
      <c r="V583">
        <f>Table2[[#This Row],[Discussion]]/Table2[[#This Row],[TOTAL]]</f>
        <v>0</v>
      </c>
      <c r="W583">
        <f>Table2[[#This Row],[Figure]]/Table2[[#This Row],[TOTAL]]</f>
        <v>0</v>
      </c>
      <c r="X583">
        <f>Table2[[#This Row],[Introduction]]/Table2[[#This Row],[TOTAL]]</f>
        <v>0</v>
      </c>
      <c r="Y583">
        <f>Table2[[#This Row],[Methods]]/Table2[[#This Row],[TOTAL]]</f>
        <v>1</v>
      </c>
      <c r="Z583">
        <f>Table2[[#This Row],[Results]]/Table2[[#This Row],[TOTAL]]</f>
        <v>0</v>
      </c>
      <c r="AA583">
        <f>Table2[[#This Row],[Supplementary material]]/Table2[[#This Row],[TOTAL]]</f>
        <v>0</v>
      </c>
      <c r="AB583">
        <f>Table2[[#This Row],[Title]]/Table2[[#This Row],[TOTAL]]</f>
        <v>0</v>
      </c>
      <c r="AC583" s="2">
        <f>SUM(Table24[[#This Row],[Abstract]:[Title]])</f>
        <v>1</v>
      </c>
    </row>
    <row r="584" spans="1:29" x14ac:dyDescent="0.2">
      <c r="A584" t="s">
        <v>7735</v>
      </c>
      <c r="B584">
        <v>0</v>
      </c>
      <c r="C584">
        <v>0</v>
      </c>
      <c r="D584">
        <v>0</v>
      </c>
      <c r="E584">
        <v>0</v>
      </c>
      <c r="F584">
        <v>0</v>
      </c>
      <c r="G584">
        <v>0</v>
      </c>
      <c r="H584">
        <v>0</v>
      </c>
      <c r="I584">
        <v>0</v>
      </c>
      <c r="J584">
        <v>1</v>
      </c>
      <c r="K584">
        <v>0</v>
      </c>
      <c r="L584">
        <v>0</v>
      </c>
      <c r="M584">
        <v>0</v>
      </c>
      <c r="N584" s="2">
        <f>SUM(Table2[[#This Row],[Abstract]:[Title]])</f>
        <v>1</v>
      </c>
      <c r="P584" t="s">
        <v>7735</v>
      </c>
      <c r="Q584">
        <f>Table2[[#This Row],[Abstract]]/Table2[[#This Row],[TOTAL]]</f>
        <v>0</v>
      </c>
      <c r="R584">
        <f>Table2[[#This Row],[Acknowledgments]]/Table2[[#This Row],[TOTAL]]</f>
        <v>0</v>
      </c>
      <c r="S584">
        <f>Table2[[#This Row],[Article]]/Table2[[#This Row],[TOTAL]]</f>
        <v>0</v>
      </c>
      <c r="T584">
        <f>Table2[[#This Row],[Case study]]/Table2[[#This Row],[TOTAL]]</f>
        <v>0</v>
      </c>
      <c r="U584">
        <f>Table2[[#This Row],[Conclusion]]/Table2[[#This Row],[TOTAL]]</f>
        <v>0</v>
      </c>
      <c r="V584">
        <f>Table2[[#This Row],[Discussion]]/Table2[[#This Row],[TOTAL]]</f>
        <v>0</v>
      </c>
      <c r="W584">
        <f>Table2[[#This Row],[Figure]]/Table2[[#This Row],[TOTAL]]</f>
        <v>0</v>
      </c>
      <c r="X584">
        <f>Table2[[#This Row],[Introduction]]/Table2[[#This Row],[TOTAL]]</f>
        <v>0</v>
      </c>
      <c r="Y584">
        <f>Table2[[#This Row],[Methods]]/Table2[[#This Row],[TOTAL]]</f>
        <v>1</v>
      </c>
      <c r="Z584">
        <f>Table2[[#This Row],[Results]]/Table2[[#This Row],[TOTAL]]</f>
        <v>0</v>
      </c>
      <c r="AA584">
        <f>Table2[[#This Row],[Supplementary material]]/Table2[[#This Row],[TOTAL]]</f>
        <v>0</v>
      </c>
      <c r="AB584">
        <f>Table2[[#This Row],[Title]]/Table2[[#This Row],[TOTAL]]</f>
        <v>0</v>
      </c>
      <c r="AC584" s="2">
        <f>SUM(Table24[[#This Row],[Abstract]:[Title]])</f>
        <v>1</v>
      </c>
    </row>
    <row r="585" spans="1:29" x14ac:dyDescent="0.2">
      <c r="A585" t="s">
        <v>248</v>
      </c>
      <c r="B585">
        <v>0</v>
      </c>
      <c r="C585">
        <v>0</v>
      </c>
      <c r="D585">
        <v>0</v>
      </c>
      <c r="E585">
        <v>0</v>
      </c>
      <c r="F585">
        <v>0</v>
      </c>
      <c r="G585">
        <v>0</v>
      </c>
      <c r="H585">
        <v>0</v>
      </c>
      <c r="I585">
        <v>0</v>
      </c>
      <c r="J585">
        <v>1</v>
      </c>
      <c r="K585">
        <v>0</v>
      </c>
      <c r="L585">
        <v>0</v>
      </c>
      <c r="M585">
        <v>0</v>
      </c>
      <c r="N585" s="2">
        <f>SUM(Table2[[#This Row],[Abstract]:[Title]])</f>
        <v>1</v>
      </c>
      <c r="P585" t="s">
        <v>248</v>
      </c>
      <c r="Q585">
        <f>Table2[[#This Row],[Abstract]]/Table2[[#This Row],[TOTAL]]</f>
        <v>0</v>
      </c>
      <c r="R585">
        <f>Table2[[#This Row],[Acknowledgments]]/Table2[[#This Row],[TOTAL]]</f>
        <v>0</v>
      </c>
      <c r="S585">
        <f>Table2[[#This Row],[Article]]/Table2[[#This Row],[TOTAL]]</f>
        <v>0</v>
      </c>
      <c r="T585">
        <f>Table2[[#This Row],[Case study]]/Table2[[#This Row],[TOTAL]]</f>
        <v>0</v>
      </c>
      <c r="U585">
        <f>Table2[[#This Row],[Conclusion]]/Table2[[#This Row],[TOTAL]]</f>
        <v>0</v>
      </c>
      <c r="V585">
        <f>Table2[[#This Row],[Discussion]]/Table2[[#This Row],[TOTAL]]</f>
        <v>0</v>
      </c>
      <c r="W585">
        <f>Table2[[#This Row],[Figure]]/Table2[[#This Row],[TOTAL]]</f>
        <v>0</v>
      </c>
      <c r="X585">
        <f>Table2[[#This Row],[Introduction]]/Table2[[#This Row],[TOTAL]]</f>
        <v>0</v>
      </c>
      <c r="Y585">
        <f>Table2[[#This Row],[Methods]]/Table2[[#This Row],[TOTAL]]</f>
        <v>1</v>
      </c>
      <c r="Z585">
        <f>Table2[[#This Row],[Results]]/Table2[[#This Row],[TOTAL]]</f>
        <v>0</v>
      </c>
      <c r="AA585">
        <f>Table2[[#This Row],[Supplementary material]]/Table2[[#This Row],[TOTAL]]</f>
        <v>0</v>
      </c>
      <c r="AB585">
        <f>Table2[[#This Row],[Title]]/Table2[[#This Row],[TOTAL]]</f>
        <v>0</v>
      </c>
      <c r="AC585" s="2">
        <f>SUM(Table24[[#This Row],[Abstract]:[Title]])</f>
        <v>1</v>
      </c>
    </row>
    <row r="586" spans="1:29" x14ac:dyDescent="0.2">
      <c r="A586" t="s">
        <v>3431</v>
      </c>
      <c r="B586">
        <v>0</v>
      </c>
      <c r="C586">
        <v>0</v>
      </c>
      <c r="D586">
        <v>0</v>
      </c>
      <c r="E586">
        <v>0</v>
      </c>
      <c r="F586">
        <v>0</v>
      </c>
      <c r="G586">
        <v>0</v>
      </c>
      <c r="H586">
        <v>0</v>
      </c>
      <c r="I586">
        <v>0</v>
      </c>
      <c r="J586">
        <v>1</v>
      </c>
      <c r="K586">
        <v>1</v>
      </c>
      <c r="L586">
        <v>0</v>
      </c>
      <c r="M586">
        <v>0</v>
      </c>
      <c r="N586" s="2">
        <f>SUM(Table2[[#This Row],[Abstract]:[Title]])</f>
        <v>2</v>
      </c>
      <c r="P586" t="s">
        <v>3431</v>
      </c>
      <c r="Q586">
        <f>Table2[[#This Row],[Abstract]]/Table2[[#This Row],[TOTAL]]</f>
        <v>0</v>
      </c>
      <c r="R586">
        <f>Table2[[#This Row],[Acknowledgments]]/Table2[[#This Row],[TOTAL]]</f>
        <v>0</v>
      </c>
      <c r="S586">
        <f>Table2[[#This Row],[Article]]/Table2[[#This Row],[TOTAL]]</f>
        <v>0</v>
      </c>
      <c r="T586">
        <f>Table2[[#This Row],[Case study]]/Table2[[#This Row],[TOTAL]]</f>
        <v>0</v>
      </c>
      <c r="U586">
        <f>Table2[[#This Row],[Conclusion]]/Table2[[#This Row],[TOTAL]]</f>
        <v>0</v>
      </c>
      <c r="V586">
        <f>Table2[[#This Row],[Discussion]]/Table2[[#This Row],[TOTAL]]</f>
        <v>0</v>
      </c>
      <c r="W586">
        <f>Table2[[#This Row],[Figure]]/Table2[[#This Row],[TOTAL]]</f>
        <v>0</v>
      </c>
      <c r="X586">
        <f>Table2[[#This Row],[Introduction]]/Table2[[#This Row],[TOTAL]]</f>
        <v>0</v>
      </c>
      <c r="Y586">
        <f>Table2[[#This Row],[Methods]]/Table2[[#This Row],[TOTAL]]</f>
        <v>0.5</v>
      </c>
      <c r="Z586">
        <f>Table2[[#This Row],[Results]]/Table2[[#This Row],[TOTAL]]</f>
        <v>0.5</v>
      </c>
      <c r="AA586">
        <f>Table2[[#This Row],[Supplementary material]]/Table2[[#This Row],[TOTAL]]</f>
        <v>0</v>
      </c>
      <c r="AB586">
        <f>Table2[[#This Row],[Title]]/Table2[[#This Row],[TOTAL]]</f>
        <v>0</v>
      </c>
      <c r="AC586" s="2">
        <f>SUM(Table24[[#This Row],[Abstract]:[Title]])</f>
        <v>1</v>
      </c>
    </row>
    <row r="587" spans="1:29" x14ac:dyDescent="0.2">
      <c r="A587" t="s">
        <v>4117</v>
      </c>
      <c r="B587">
        <v>0</v>
      </c>
      <c r="C587">
        <v>0</v>
      </c>
      <c r="D587">
        <v>0</v>
      </c>
      <c r="E587">
        <v>0</v>
      </c>
      <c r="F587">
        <v>0</v>
      </c>
      <c r="G587">
        <v>0</v>
      </c>
      <c r="H587">
        <v>0</v>
      </c>
      <c r="I587">
        <v>1</v>
      </c>
      <c r="J587">
        <v>1</v>
      </c>
      <c r="K587">
        <v>1</v>
      </c>
      <c r="L587">
        <v>0</v>
      </c>
      <c r="M587">
        <v>0</v>
      </c>
      <c r="N587" s="2">
        <f>SUM(Table2[[#This Row],[Abstract]:[Title]])</f>
        <v>3</v>
      </c>
      <c r="P587" t="s">
        <v>4117</v>
      </c>
      <c r="Q587">
        <f>Table2[[#This Row],[Abstract]]/Table2[[#This Row],[TOTAL]]</f>
        <v>0</v>
      </c>
      <c r="R587">
        <f>Table2[[#This Row],[Acknowledgments]]/Table2[[#This Row],[TOTAL]]</f>
        <v>0</v>
      </c>
      <c r="S587">
        <f>Table2[[#This Row],[Article]]/Table2[[#This Row],[TOTAL]]</f>
        <v>0</v>
      </c>
      <c r="T587">
        <f>Table2[[#This Row],[Case study]]/Table2[[#This Row],[TOTAL]]</f>
        <v>0</v>
      </c>
      <c r="U587">
        <f>Table2[[#This Row],[Conclusion]]/Table2[[#This Row],[TOTAL]]</f>
        <v>0</v>
      </c>
      <c r="V587">
        <f>Table2[[#This Row],[Discussion]]/Table2[[#This Row],[TOTAL]]</f>
        <v>0</v>
      </c>
      <c r="W587">
        <f>Table2[[#This Row],[Figure]]/Table2[[#This Row],[TOTAL]]</f>
        <v>0</v>
      </c>
      <c r="X587">
        <f>Table2[[#This Row],[Introduction]]/Table2[[#This Row],[TOTAL]]</f>
        <v>0.33333333333333331</v>
      </c>
      <c r="Y587">
        <f>Table2[[#This Row],[Methods]]/Table2[[#This Row],[TOTAL]]</f>
        <v>0.33333333333333331</v>
      </c>
      <c r="Z587">
        <f>Table2[[#This Row],[Results]]/Table2[[#This Row],[TOTAL]]</f>
        <v>0.33333333333333331</v>
      </c>
      <c r="AA587">
        <f>Table2[[#This Row],[Supplementary material]]/Table2[[#This Row],[TOTAL]]</f>
        <v>0</v>
      </c>
      <c r="AB587">
        <f>Table2[[#This Row],[Title]]/Table2[[#This Row],[TOTAL]]</f>
        <v>0</v>
      </c>
      <c r="AC587" s="2">
        <f>SUM(Table24[[#This Row],[Abstract]:[Title]])</f>
        <v>1</v>
      </c>
    </row>
    <row r="588" spans="1:29" x14ac:dyDescent="0.2">
      <c r="A588" t="s">
        <v>1785</v>
      </c>
      <c r="B588">
        <v>0</v>
      </c>
      <c r="C588">
        <v>0</v>
      </c>
      <c r="D588">
        <v>0</v>
      </c>
      <c r="E588">
        <v>0</v>
      </c>
      <c r="F588">
        <v>0</v>
      </c>
      <c r="G588">
        <v>0</v>
      </c>
      <c r="H588">
        <v>0</v>
      </c>
      <c r="I588">
        <v>0</v>
      </c>
      <c r="J588">
        <v>1</v>
      </c>
      <c r="K588">
        <v>0</v>
      </c>
      <c r="L588">
        <v>0</v>
      </c>
      <c r="M588">
        <v>0</v>
      </c>
      <c r="N588" s="2">
        <f>SUM(Table2[[#This Row],[Abstract]:[Title]])</f>
        <v>1</v>
      </c>
      <c r="P588" t="s">
        <v>1785</v>
      </c>
      <c r="Q588">
        <f>Table2[[#This Row],[Abstract]]/Table2[[#This Row],[TOTAL]]</f>
        <v>0</v>
      </c>
      <c r="R588">
        <f>Table2[[#This Row],[Acknowledgments]]/Table2[[#This Row],[TOTAL]]</f>
        <v>0</v>
      </c>
      <c r="S588">
        <f>Table2[[#This Row],[Article]]/Table2[[#This Row],[TOTAL]]</f>
        <v>0</v>
      </c>
      <c r="T588">
        <f>Table2[[#This Row],[Case study]]/Table2[[#This Row],[TOTAL]]</f>
        <v>0</v>
      </c>
      <c r="U588">
        <f>Table2[[#This Row],[Conclusion]]/Table2[[#This Row],[TOTAL]]</f>
        <v>0</v>
      </c>
      <c r="V588">
        <f>Table2[[#This Row],[Discussion]]/Table2[[#This Row],[TOTAL]]</f>
        <v>0</v>
      </c>
      <c r="W588">
        <f>Table2[[#This Row],[Figure]]/Table2[[#This Row],[TOTAL]]</f>
        <v>0</v>
      </c>
      <c r="X588">
        <f>Table2[[#This Row],[Introduction]]/Table2[[#This Row],[TOTAL]]</f>
        <v>0</v>
      </c>
      <c r="Y588">
        <f>Table2[[#This Row],[Methods]]/Table2[[#This Row],[TOTAL]]</f>
        <v>1</v>
      </c>
      <c r="Z588">
        <f>Table2[[#This Row],[Results]]/Table2[[#This Row],[TOTAL]]</f>
        <v>0</v>
      </c>
      <c r="AA588">
        <f>Table2[[#This Row],[Supplementary material]]/Table2[[#This Row],[TOTAL]]</f>
        <v>0</v>
      </c>
      <c r="AB588">
        <f>Table2[[#This Row],[Title]]/Table2[[#This Row],[TOTAL]]</f>
        <v>0</v>
      </c>
      <c r="AC588" s="2">
        <f>SUM(Table24[[#This Row],[Abstract]:[Title]])</f>
        <v>1</v>
      </c>
    </row>
    <row r="589" spans="1:29" x14ac:dyDescent="0.2">
      <c r="A589" t="s">
        <v>3204</v>
      </c>
      <c r="B589">
        <v>0</v>
      </c>
      <c r="C589">
        <v>0</v>
      </c>
      <c r="D589">
        <v>0</v>
      </c>
      <c r="E589">
        <v>0</v>
      </c>
      <c r="F589">
        <v>0</v>
      </c>
      <c r="G589">
        <v>0</v>
      </c>
      <c r="H589">
        <v>0</v>
      </c>
      <c r="I589">
        <v>0</v>
      </c>
      <c r="J589">
        <v>1</v>
      </c>
      <c r="K589">
        <v>0</v>
      </c>
      <c r="L589">
        <v>0</v>
      </c>
      <c r="M589">
        <v>0</v>
      </c>
      <c r="N589" s="2">
        <f>SUM(Table2[[#This Row],[Abstract]:[Title]])</f>
        <v>1</v>
      </c>
      <c r="P589" t="s">
        <v>3204</v>
      </c>
      <c r="Q589">
        <f>Table2[[#This Row],[Abstract]]/Table2[[#This Row],[TOTAL]]</f>
        <v>0</v>
      </c>
      <c r="R589">
        <f>Table2[[#This Row],[Acknowledgments]]/Table2[[#This Row],[TOTAL]]</f>
        <v>0</v>
      </c>
      <c r="S589">
        <f>Table2[[#This Row],[Article]]/Table2[[#This Row],[TOTAL]]</f>
        <v>0</v>
      </c>
      <c r="T589">
        <f>Table2[[#This Row],[Case study]]/Table2[[#This Row],[TOTAL]]</f>
        <v>0</v>
      </c>
      <c r="U589">
        <f>Table2[[#This Row],[Conclusion]]/Table2[[#This Row],[TOTAL]]</f>
        <v>0</v>
      </c>
      <c r="V589">
        <f>Table2[[#This Row],[Discussion]]/Table2[[#This Row],[TOTAL]]</f>
        <v>0</v>
      </c>
      <c r="W589">
        <f>Table2[[#This Row],[Figure]]/Table2[[#This Row],[TOTAL]]</f>
        <v>0</v>
      </c>
      <c r="X589">
        <f>Table2[[#This Row],[Introduction]]/Table2[[#This Row],[TOTAL]]</f>
        <v>0</v>
      </c>
      <c r="Y589">
        <f>Table2[[#This Row],[Methods]]/Table2[[#This Row],[TOTAL]]</f>
        <v>1</v>
      </c>
      <c r="Z589">
        <f>Table2[[#This Row],[Results]]/Table2[[#This Row],[TOTAL]]</f>
        <v>0</v>
      </c>
      <c r="AA589">
        <f>Table2[[#This Row],[Supplementary material]]/Table2[[#This Row],[TOTAL]]</f>
        <v>0</v>
      </c>
      <c r="AB589">
        <f>Table2[[#This Row],[Title]]/Table2[[#This Row],[TOTAL]]</f>
        <v>0</v>
      </c>
      <c r="AC589" s="2">
        <f>SUM(Table24[[#This Row],[Abstract]:[Title]])</f>
        <v>1</v>
      </c>
    </row>
    <row r="590" spans="1:29" x14ac:dyDescent="0.2">
      <c r="A590" t="s">
        <v>7744</v>
      </c>
      <c r="B590">
        <v>1</v>
      </c>
      <c r="C590">
        <v>0</v>
      </c>
      <c r="D590">
        <v>0</v>
      </c>
      <c r="E590">
        <v>0</v>
      </c>
      <c r="F590">
        <v>0</v>
      </c>
      <c r="G590">
        <v>2</v>
      </c>
      <c r="H590">
        <v>0</v>
      </c>
      <c r="I590">
        <v>0</v>
      </c>
      <c r="J590">
        <v>3</v>
      </c>
      <c r="K590">
        <v>4</v>
      </c>
      <c r="L590">
        <v>0</v>
      </c>
      <c r="M590">
        <v>0</v>
      </c>
      <c r="N590" s="2">
        <f>SUM(Table2[[#This Row],[Abstract]:[Title]])</f>
        <v>10</v>
      </c>
      <c r="P590" t="s">
        <v>7744</v>
      </c>
      <c r="Q590">
        <f>Table2[[#This Row],[Abstract]]/Table2[[#This Row],[TOTAL]]</f>
        <v>0.1</v>
      </c>
      <c r="R590">
        <f>Table2[[#This Row],[Acknowledgments]]/Table2[[#This Row],[TOTAL]]</f>
        <v>0</v>
      </c>
      <c r="S590">
        <f>Table2[[#This Row],[Article]]/Table2[[#This Row],[TOTAL]]</f>
        <v>0</v>
      </c>
      <c r="T590">
        <f>Table2[[#This Row],[Case study]]/Table2[[#This Row],[TOTAL]]</f>
        <v>0</v>
      </c>
      <c r="U590">
        <f>Table2[[#This Row],[Conclusion]]/Table2[[#This Row],[TOTAL]]</f>
        <v>0</v>
      </c>
      <c r="V590">
        <f>Table2[[#This Row],[Discussion]]/Table2[[#This Row],[TOTAL]]</f>
        <v>0.2</v>
      </c>
      <c r="W590">
        <f>Table2[[#This Row],[Figure]]/Table2[[#This Row],[TOTAL]]</f>
        <v>0</v>
      </c>
      <c r="X590">
        <f>Table2[[#This Row],[Introduction]]/Table2[[#This Row],[TOTAL]]</f>
        <v>0</v>
      </c>
      <c r="Y590">
        <f>Table2[[#This Row],[Methods]]/Table2[[#This Row],[TOTAL]]</f>
        <v>0.3</v>
      </c>
      <c r="Z590">
        <f>Table2[[#This Row],[Results]]/Table2[[#This Row],[TOTAL]]</f>
        <v>0.4</v>
      </c>
      <c r="AA590">
        <f>Table2[[#This Row],[Supplementary material]]/Table2[[#This Row],[TOTAL]]</f>
        <v>0</v>
      </c>
      <c r="AB590">
        <f>Table2[[#This Row],[Title]]/Table2[[#This Row],[TOTAL]]</f>
        <v>0</v>
      </c>
      <c r="AC590" s="2">
        <f>SUM(Table24[[#This Row],[Abstract]:[Title]])</f>
        <v>1</v>
      </c>
    </row>
    <row r="591" spans="1:29" x14ac:dyDescent="0.2">
      <c r="A591" t="s">
        <v>1079</v>
      </c>
      <c r="B591">
        <v>0</v>
      </c>
      <c r="C591">
        <v>0</v>
      </c>
      <c r="D591">
        <v>0</v>
      </c>
      <c r="E591">
        <v>0</v>
      </c>
      <c r="F591">
        <v>0</v>
      </c>
      <c r="G591">
        <v>0</v>
      </c>
      <c r="H591">
        <v>0</v>
      </c>
      <c r="I591">
        <v>0</v>
      </c>
      <c r="J591">
        <v>1</v>
      </c>
      <c r="K591">
        <v>0</v>
      </c>
      <c r="L591">
        <v>0</v>
      </c>
      <c r="M591">
        <v>0</v>
      </c>
      <c r="N591" s="2">
        <f>SUM(Table2[[#This Row],[Abstract]:[Title]])</f>
        <v>1</v>
      </c>
      <c r="P591" t="s">
        <v>1079</v>
      </c>
      <c r="Q591">
        <f>Table2[[#This Row],[Abstract]]/Table2[[#This Row],[TOTAL]]</f>
        <v>0</v>
      </c>
      <c r="R591">
        <f>Table2[[#This Row],[Acknowledgments]]/Table2[[#This Row],[TOTAL]]</f>
        <v>0</v>
      </c>
      <c r="S591">
        <f>Table2[[#This Row],[Article]]/Table2[[#This Row],[TOTAL]]</f>
        <v>0</v>
      </c>
      <c r="T591">
        <f>Table2[[#This Row],[Case study]]/Table2[[#This Row],[TOTAL]]</f>
        <v>0</v>
      </c>
      <c r="U591">
        <f>Table2[[#This Row],[Conclusion]]/Table2[[#This Row],[TOTAL]]</f>
        <v>0</v>
      </c>
      <c r="V591">
        <f>Table2[[#This Row],[Discussion]]/Table2[[#This Row],[TOTAL]]</f>
        <v>0</v>
      </c>
      <c r="W591">
        <f>Table2[[#This Row],[Figure]]/Table2[[#This Row],[TOTAL]]</f>
        <v>0</v>
      </c>
      <c r="X591">
        <f>Table2[[#This Row],[Introduction]]/Table2[[#This Row],[TOTAL]]</f>
        <v>0</v>
      </c>
      <c r="Y591">
        <f>Table2[[#This Row],[Methods]]/Table2[[#This Row],[TOTAL]]</f>
        <v>1</v>
      </c>
      <c r="Z591">
        <f>Table2[[#This Row],[Results]]/Table2[[#This Row],[TOTAL]]</f>
        <v>0</v>
      </c>
      <c r="AA591">
        <f>Table2[[#This Row],[Supplementary material]]/Table2[[#This Row],[TOTAL]]</f>
        <v>0</v>
      </c>
      <c r="AB591">
        <f>Table2[[#This Row],[Title]]/Table2[[#This Row],[TOTAL]]</f>
        <v>0</v>
      </c>
      <c r="AC591" s="2">
        <f>SUM(Table24[[#This Row],[Abstract]:[Title]])</f>
        <v>1</v>
      </c>
    </row>
    <row r="592" spans="1:29" x14ac:dyDescent="0.2">
      <c r="A592" t="s">
        <v>2757</v>
      </c>
      <c r="B592">
        <v>0</v>
      </c>
      <c r="C592">
        <v>0</v>
      </c>
      <c r="D592">
        <v>0</v>
      </c>
      <c r="E592">
        <v>0</v>
      </c>
      <c r="F592">
        <v>0</v>
      </c>
      <c r="G592">
        <v>1</v>
      </c>
      <c r="H592">
        <v>0</v>
      </c>
      <c r="I592">
        <v>0</v>
      </c>
      <c r="J592">
        <v>1</v>
      </c>
      <c r="K592">
        <v>0</v>
      </c>
      <c r="L592">
        <v>0</v>
      </c>
      <c r="M592">
        <v>0</v>
      </c>
      <c r="N592" s="2">
        <f>SUM(Table2[[#This Row],[Abstract]:[Title]])</f>
        <v>2</v>
      </c>
      <c r="P592" t="s">
        <v>2757</v>
      </c>
      <c r="Q592">
        <f>Table2[[#This Row],[Abstract]]/Table2[[#This Row],[TOTAL]]</f>
        <v>0</v>
      </c>
      <c r="R592">
        <f>Table2[[#This Row],[Acknowledgments]]/Table2[[#This Row],[TOTAL]]</f>
        <v>0</v>
      </c>
      <c r="S592">
        <f>Table2[[#This Row],[Article]]/Table2[[#This Row],[TOTAL]]</f>
        <v>0</v>
      </c>
      <c r="T592">
        <f>Table2[[#This Row],[Case study]]/Table2[[#This Row],[TOTAL]]</f>
        <v>0</v>
      </c>
      <c r="U592">
        <f>Table2[[#This Row],[Conclusion]]/Table2[[#This Row],[TOTAL]]</f>
        <v>0</v>
      </c>
      <c r="V592">
        <f>Table2[[#This Row],[Discussion]]/Table2[[#This Row],[TOTAL]]</f>
        <v>0.5</v>
      </c>
      <c r="W592">
        <f>Table2[[#This Row],[Figure]]/Table2[[#This Row],[TOTAL]]</f>
        <v>0</v>
      </c>
      <c r="X592">
        <f>Table2[[#This Row],[Introduction]]/Table2[[#This Row],[TOTAL]]</f>
        <v>0</v>
      </c>
      <c r="Y592">
        <f>Table2[[#This Row],[Methods]]/Table2[[#This Row],[TOTAL]]</f>
        <v>0.5</v>
      </c>
      <c r="Z592">
        <f>Table2[[#This Row],[Results]]/Table2[[#This Row],[TOTAL]]</f>
        <v>0</v>
      </c>
      <c r="AA592">
        <f>Table2[[#This Row],[Supplementary material]]/Table2[[#This Row],[TOTAL]]</f>
        <v>0</v>
      </c>
      <c r="AB592">
        <f>Table2[[#This Row],[Title]]/Table2[[#This Row],[TOTAL]]</f>
        <v>0</v>
      </c>
      <c r="AC592" s="2">
        <f>SUM(Table24[[#This Row],[Abstract]:[Title]])</f>
        <v>1</v>
      </c>
    </row>
    <row r="593" spans="1:29" x14ac:dyDescent="0.2">
      <c r="A593" t="s">
        <v>7629</v>
      </c>
      <c r="B593">
        <v>0</v>
      </c>
      <c r="C593">
        <v>0</v>
      </c>
      <c r="D593">
        <v>0</v>
      </c>
      <c r="E593">
        <v>0</v>
      </c>
      <c r="F593">
        <v>0</v>
      </c>
      <c r="G593">
        <v>0</v>
      </c>
      <c r="H593">
        <v>0</v>
      </c>
      <c r="I593">
        <v>0</v>
      </c>
      <c r="J593">
        <v>2</v>
      </c>
      <c r="K593">
        <v>0</v>
      </c>
      <c r="L593">
        <v>0</v>
      </c>
      <c r="M593">
        <v>0</v>
      </c>
      <c r="N593" s="2">
        <f>SUM(Table2[[#This Row],[Abstract]:[Title]])</f>
        <v>2</v>
      </c>
      <c r="P593" t="s">
        <v>7629</v>
      </c>
      <c r="Q593">
        <f>Table2[[#This Row],[Abstract]]/Table2[[#This Row],[TOTAL]]</f>
        <v>0</v>
      </c>
      <c r="R593">
        <f>Table2[[#This Row],[Acknowledgments]]/Table2[[#This Row],[TOTAL]]</f>
        <v>0</v>
      </c>
      <c r="S593">
        <f>Table2[[#This Row],[Article]]/Table2[[#This Row],[TOTAL]]</f>
        <v>0</v>
      </c>
      <c r="T593">
        <f>Table2[[#This Row],[Case study]]/Table2[[#This Row],[TOTAL]]</f>
        <v>0</v>
      </c>
      <c r="U593">
        <f>Table2[[#This Row],[Conclusion]]/Table2[[#This Row],[TOTAL]]</f>
        <v>0</v>
      </c>
      <c r="V593">
        <f>Table2[[#This Row],[Discussion]]/Table2[[#This Row],[TOTAL]]</f>
        <v>0</v>
      </c>
      <c r="W593">
        <f>Table2[[#This Row],[Figure]]/Table2[[#This Row],[TOTAL]]</f>
        <v>0</v>
      </c>
      <c r="X593">
        <f>Table2[[#This Row],[Introduction]]/Table2[[#This Row],[TOTAL]]</f>
        <v>0</v>
      </c>
      <c r="Y593">
        <f>Table2[[#This Row],[Methods]]/Table2[[#This Row],[TOTAL]]</f>
        <v>1</v>
      </c>
      <c r="Z593">
        <f>Table2[[#This Row],[Results]]/Table2[[#This Row],[TOTAL]]</f>
        <v>0</v>
      </c>
      <c r="AA593">
        <f>Table2[[#This Row],[Supplementary material]]/Table2[[#This Row],[TOTAL]]</f>
        <v>0</v>
      </c>
      <c r="AB593">
        <f>Table2[[#This Row],[Title]]/Table2[[#This Row],[TOTAL]]</f>
        <v>0</v>
      </c>
      <c r="AC593" s="2">
        <f>SUM(Table24[[#This Row],[Abstract]:[Title]])</f>
        <v>1</v>
      </c>
    </row>
    <row r="594" spans="1:29" x14ac:dyDescent="0.2">
      <c r="A594" t="s">
        <v>6050</v>
      </c>
      <c r="B594">
        <v>0</v>
      </c>
      <c r="C594">
        <v>0</v>
      </c>
      <c r="D594">
        <v>0</v>
      </c>
      <c r="E594">
        <v>0</v>
      </c>
      <c r="F594">
        <v>0</v>
      </c>
      <c r="G594">
        <v>0</v>
      </c>
      <c r="H594">
        <v>0</v>
      </c>
      <c r="I594">
        <v>0</v>
      </c>
      <c r="J594">
        <v>1</v>
      </c>
      <c r="K594">
        <v>0</v>
      </c>
      <c r="L594">
        <v>0</v>
      </c>
      <c r="M594">
        <v>0</v>
      </c>
      <c r="N594" s="2">
        <f>SUM(Table2[[#This Row],[Abstract]:[Title]])</f>
        <v>1</v>
      </c>
      <c r="P594" t="s">
        <v>6050</v>
      </c>
      <c r="Q594">
        <f>Table2[[#This Row],[Abstract]]/Table2[[#This Row],[TOTAL]]</f>
        <v>0</v>
      </c>
      <c r="R594">
        <f>Table2[[#This Row],[Acknowledgments]]/Table2[[#This Row],[TOTAL]]</f>
        <v>0</v>
      </c>
      <c r="S594">
        <f>Table2[[#This Row],[Article]]/Table2[[#This Row],[TOTAL]]</f>
        <v>0</v>
      </c>
      <c r="T594">
        <f>Table2[[#This Row],[Case study]]/Table2[[#This Row],[TOTAL]]</f>
        <v>0</v>
      </c>
      <c r="U594">
        <f>Table2[[#This Row],[Conclusion]]/Table2[[#This Row],[TOTAL]]</f>
        <v>0</v>
      </c>
      <c r="V594">
        <f>Table2[[#This Row],[Discussion]]/Table2[[#This Row],[TOTAL]]</f>
        <v>0</v>
      </c>
      <c r="W594">
        <f>Table2[[#This Row],[Figure]]/Table2[[#This Row],[TOTAL]]</f>
        <v>0</v>
      </c>
      <c r="X594">
        <f>Table2[[#This Row],[Introduction]]/Table2[[#This Row],[TOTAL]]</f>
        <v>0</v>
      </c>
      <c r="Y594">
        <f>Table2[[#This Row],[Methods]]/Table2[[#This Row],[TOTAL]]</f>
        <v>1</v>
      </c>
      <c r="Z594">
        <f>Table2[[#This Row],[Results]]/Table2[[#This Row],[TOTAL]]</f>
        <v>0</v>
      </c>
      <c r="AA594">
        <f>Table2[[#This Row],[Supplementary material]]/Table2[[#This Row],[TOTAL]]</f>
        <v>0</v>
      </c>
      <c r="AB594">
        <f>Table2[[#This Row],[Title]]/Table2[[#This Row],[TOTAL]]</f>
        <v>0</v>
      </c>
      <c r="AC594" s="2">
        <f>SUM(Table24[[#This Row],[Abstract]:[Title]])</f>
        <v>1</v>
      </c>
    </row>
    <row r="595" spans="1:29" x14ac:dyDescent="0.2">
      <c r="A595" t="s">
        <v>430</v>
      </c>
      <c r="B595">
        <v>0</v>
      </c>
      <c r="C595">
        <v>0</v>
      </c>
      <c r="D595">
        <v>0</v>
      </c>
      <c r="E595">
        <v>0</v>
      </c>
      <c r="F595">
        <v>0</v>
      </c>
      <c r="G595">
        <v>0</v>
      </c>
      <c r="H595">
        <v>0</v>
      </c>
      <c r="I595">
        <v>0</v>
      </c>
      <c r="J595">
        <v>2</v>
      </c>
      <c r="K595">
        <v>0</v>
      </c>
      <c r="L595">
        <v>0</v>
      </c>
      <c r="M595">
        <v>0</v>
      </c>
      <c r="N595" s="2">
        <f>SUM(Table2[[#This Row],[Abstract]:[Title]])</f>
        <v>2</v>
      </c>
      <c r="P595" t="s">
        <v>430</v>
      </c>
      <c r="Q595">
        <f>Table2[[#This Row],[Abstract]]/Table2[[#This Row],[TOTAL]]</f>
        <v>0</v>
      </c>
      <c r="R595">
        <f>Table2[[#This Row],[Acknowledgments]]/Table2[[#This Row],[TOTAL]]</f>
        <v>0</v>
      </c>
      <c r="S595">
        <f>Table2[[#This Row],[Article]]/Table2[[#This Row],[TOTAL]]</f>
        <v>0</v>
      </c>
      <c r="T595">
        <f>Table2[[#This Row],[Case study]]/Table2[[#This Row],[TOTAL]]</f>
        <v>0</v>
      </c>
      <c r="U595">
        <f>Table2[[#This Row],[Conclusion]]/Table2[[#This Row],[TOTAL]]</f>
        <v>0</v>
      </c>
      <c r="V595">
        <f>Table2[[#This Row],[Discussion]]/Table2[[#This Row],[TOTAL]]</f>
        <v>0</v>
      </c>
      <c r="W595">
        <f>Table2[[#This Row],[Figure]]/Table2[[#This Row],[TOTAL]]</f>
        <v>0</v>
      </c>
      <c r="X595">
        <f>Table2[[#This Row],[Introduction]]/Table2[[#This Row],[TOTAL]]</f>
        <v>0</v>
      </c>
      <c r="Y595">
        <f>Table2[[#This Row],[Methods]]/Table2[[#This Row],[TOTAL]]</f>
        <v>1</v>
      </c>
      <c r="Z595">
        <f>Table2[[#This Row],[Results]]/Table2[[#This Row],[TOTAL]]</f>
        <v>0</v>
      </c>
      <c r="AA595">
        <f>Table2[[#This Row],[Supplementary material]]/Table2[[#This Row],[TOTAL]]</f>
        <v>0</v>
      </c>
      <c r="AB595">
        <f>Table2[[#This Row],[Title]]/Table2[[#This Row],[TOTAL]]</f>
        <v>0</v>
      </c>
      <c r="AC595" s="2">
        <f>SUM(Table24[[#This Row],[Abstract]:[Title]])</f>
        <v>1</v>
      </c>
    </row>
    <row r="596" spans="1:29" x14ac:dyDescent="0.2">
      <c r="A596" t="s">
        <v>4268</v>
      </c>
      <c r="B596">
        <v>0</v>
      </c>
      <c r="C596">
        <v>0</v>
      </c>
      <c r="D596">
        <v>0</v>
      </c>
      <c r="E596">
        <v>0</v>
      </c>
      <c r="F596">
        <v>0</v>
      </c>
      <c r="G596">
        <v>0</v>
      </c>
      <c r="H596">
        <v>0</v>
      </c>
      <c r="I596">
        <v>0</v>
      </c>
      <c r="J596">
        <v>1</v>
      </c>
      <c r="K596">
        <v>1</v>
      </c>
      <c r="L596">
        <v>0</v>
      </c>
      <c r="M596">
        <v>0</v>
      </c>
      <c r="N596" s="2">
        <f>SUM(Table2[[#This Row],[Abstract]:[Title]])</f>
        <v>2</v>
      </c>
      <c r="P596" t="s">
        <v>4268</v>
      </c>
      <c r="Q596">
        <f>Table2[[#This Row],[Abstract]]/Table2[[#This Row],[TOTAL]]</f>
        <v>0</v>
      </c>
      <c r="R596">
        <f>Table2[[#This Row],[Acknowledgments]]/Table2[[#This Row],[TOTAL]]</f>
        <v>0</v>
      </c>
      <c r="S596">
        <f>Table2[[#This Row],[Article]]/Table2[[#This Row],[TOTAL]]</f>
        <v>0</v>
      </c>
      <c r="T596">
        <f>Table2[[#This Row],[Case study]]/Table2[[#This Row],[TOTAL]]</f>
        <v>0</v>
      </c>
      <c r="U596">
        <f>Table2[[#This Row],[Conclusion]]/Table2[[#This Row],[TOTAL]]</f>
        <v>0</v>
      </c>
      <c r="V596">
        <f>Table2[[#This Row],[Discussion]]/Table2[[#This Row],[TOTAL]]</f>
        <v>0</v>
      </c>
      <c r="W596">
        <f>Table2[[#This Row],[Figure]]/Table2[[#This Row],[TOTAL]]</f>
        <v>0</v>
      </c>
      <c r="X596">
        <f>Table2[[#This Row],[Introduction]]/Table2[[#This Row],[TOTAL]]</f>
        <v>0</v>
      </c>
      <c r="Y596">
        <f>Table2[[#This Row],[Methods]]/Table2[[#This Row],[TOTAL]]</f>
        <v>0.5</v>
      </c>
      <c r="Z596">
        <f>Table2[[#This Row],[Results]]/Table2[[#This Row],[TOTAL]]</f>
        <v>0.5</v>
      </c>
      <c r="AA596">
        <f>Table2[[#This Row],[Supplementary material]]/Table2[[#This Row],[TOTAL]]</f>
        <v>0</v>
      </c>
      <c r="AB596">
        <f>Table2[[#This Row],[Title]]/Table2[[#This Row],[TOTAL]]</f>
        <v>0</v>
      </c>
      <c r="AC596" s="2">
        <f>SUM(Table24[[#This Row],[Abstract]:[Title]])</f>
        <v>1</v>
      </c>
    </row>
    <row r="597" spans="1:29" x14ac:dyDescent="0.2">
      <c r="A597" t="s">
        <v>723</v>
      </c>
      <c r="B597">
        <v>0</v>
      </c>
      <c r="C597">
        <v>0</v>
      </c>
      <c r="D597">
        <v>2</v>
      </c>
      <c r="E597">
        <v>0</v>
      </c>
      <c r="F597">
        <v>0</v>
      </c>
      <c r="G597">
        <v>0</v>
      </c>
      <c r="H597">
        <v>0</v>
      </c>
      <c r="I597">
        <v>0</v>
      </c>
      <c r="J597">
        <v>0</v>
      </c>
      <c r="K597">
        <v>0</v>
      </c>
      <c r="L597">
        <v>0</v>
      </c>
      <c r="M597">
        <v>0</v>
      </c>
      <c r="N597" s="2">
        <f>SUM(Table2[[#This Row],[Abstract]:[Title]])</f>
        <v>2</v>
      </c>
      <c r="P597" t="s">
        <v>723</v>
      </c>
      <c r="Q597">
        <f>Table2[[#This Row],[Abstract]]/Table2[[#This Row],[TOTAL]]</f>
        <v>0</v>
      </c>
      <c r="R597">
        <f>Table2[[#This Row],[Acknowledgments]]/Table2[[#This Row],[TOTAL]]</f>
        <v>0</v>
      </c>
      <c r="S597">
        <f>Table2[[#This Row],[Article]]/Table2[[#This Row],[TOTAL]]</f>
        <v>1</v>
      </c>
      <c r="T597">
        <f>Table2[[#This Row],[Case study]]/Table2[[#This Row],[TOTAL]]</f>
        <v>0</v>
      </c>
      <c r="U597">
        <f>Table2[[#This Row],[Conclusion]]/Table2[[#This Row],[TOTAL]]</f>
        <v>0</v>
      </c>
      <c r="V597">
        <f>Table2[[#This Row],[Discussion]]/Table2[[#This Row],[TOTAL]]</f>
        <v>0</v>
      </c>
      <c r="W597">
        <f>Table2[[#This Row],[Figure]]/Table2[[#This Row],[TOTAL]]</f>
        <v>0</v>
      </c>
      <c r="X597">
        <f>Table2[[#This Row],[Introduction]]/Table2[[#This Row],[TOTAL]]</f>
        <v>0</v>
      </c>
      <c r="Y597">
        <f>Table2[[#This Row],[Methods]]/Table2[[#This Row],[TOTAL]]</f>
        <v>0</v>
      </c>
      <c r="Z597">
        <f>Table2[[#This Row],[Results]]/Table2[[#This Row],[TOTAL]]</f>
        <v>0</v>
      </c>
      <c r="AA597">
        <f>Table2[[#This Row],[Supplementary material]]/Table2[[#This Row],[TOTAL]]</f>
        <v>0</v>
      </c>
      <c r="AB597">
        <f>Table2[[#This Row],[Title]]/Table2[[#This Row],[TOTAL]]</f>
        <v>0</v>
      </c>
      <c r="AC597" s="2">
        <f>SUM(Table24[[#This Row],[Abstract]:[Title]])</f>
        <v>1</v>
      </c>
    </row>
    <row r="598" spans="1:29" x14ac:dyDescent="0.2">
      <c r="A598" t="s">
        <v>3353</v>
      </c>
      <c r="B598">
        <v>0</v>
      </c>
      <c r="C598">
        <v>0</v>
      </c>
      <c r="D598">
        <v>0</v>
      </c>
      <c r="E598">
        <v>0</v>
      </c>
      <c r="F598">
        <v>0</v>
      </c>
      <c r="G598">
        <v>0</v>
      </c>
      <c r="H598">
        <v>0</v>
      </c>
      <c r="I598">
        <v>0</v>
      </c>
      <c r="J598">
        <v>1</v>
      </c>
      <c r="K598">
        <v>2</v>
      </c>
      <c r="L598">
        <v>0</v>
      </c>
      <c r="M598">
        <v>0</v>
      </c>
      <c r="N598" s="2">
        <f>SUM(Table2[[#This Row],[Abstract]:[Title]])</f>
        <v>3</v>
      </c>
      <c r="P598" t="s">
        <v>3353</v>
      </c>
      <c r="Q598">
        <f>Table2[[#This Row],[Abstract]]/Table2[[#This Row],[TOTAL]]</f>
        <v>0</v>
      </c>
      <c r="R598">
        <f>Table2[[#This Row],[Acknowledgments]]/Table2[[#This Row],[TOTAL]]</f>
        <v>0</v>
      </c>
      <c r="S598">
        <f>Table2[[#This Row],[Article]]/Table2[[#This Row],[TOTAL]]</f>
        <v>0</v>
      </c>
      <c r="T598">
        <f>Table2[[#This Row],[Case study]]/Table2[[#This Row],[TOTAL]]</f>
        <v>0</v>
      </c>
      <c r="U598">
        <f>Table2[[#This Row],[Conclusion]]/Table2[[#This Row],[TOTAL]]</f>
        <v>0</v>
      </c>
      <c r="V598">
        <f>Table2[[#This Row],[Discussion]]/Table2[[#This Row],[TOTAL]]</f>
        <v>0</v>
      </c>
      <c r="W598">
        <f>Table2[[#This Row],[Figure]]/Table2[[#This Row],[TOTAL]]</f>
        <v>0</v>
      </c>
      <c r="X598">
        <f>Table2[[#This Row],[Introduction]]/Table2[[#This Row],[TOTAL]]</f>
        <v>0</v>
      </c>
      <c r="Y598">
        <f>Table2[[#This Row],[Methods]]/Table2[[#This Row],[TOTAL]]</f>
        <v>0.33333333333333331</v>
      </c>
      <c r="Z598">
        <f>Table2[[#This Row],[Results]]/Table2[[#This Row],[TOTAL]]</f>
        <v>0.66666666666666663</v>
      </c>
      <c r="AA598">
        <f>Table2[[#This Row],[Supplementary material]]/Table2[[#This Row],[TOTAL]]</f>
        <v>0</v>
      </c>
      <c r="AB598">
        <f>Table2[[#This Row],[Title]]/Table2[[#This Row],[TOTAL]]</f>
        <v>0</v>
      </c>
      <c r="AC598" s="2">
        <f>SUM(Table24[[#This Row],[Abstract]:[Title]])</f>
        <v>1</v>
      </c>
    </row>
    <row r="599" spans="1:29" x14ac:dyDescent="0.2">
      <c r="A599" t="s">
        <v>2542</v>
      </c>
      <c r="B599">
        <v>0</v>
      </c>
      <c r="C599">
        <v>0</v>
      </c>
      <c r="D599">
        <v>0</v>
      </c>
      <c r="E599">
        <v>0</v>
      </c>
      <c r="F599">
        <v>0</v>
      </c>
      <c r="G599">
        <v>0</v>
      </c>
      <c r="H599">
        <v>0</v>
      </c>
      <c r="I599">
        <v>0</v>
      </c>
      <c r="J599">
        <v>1</v>
      </c>
      <c r="K599">
        <v>0</v>
      </c>
      <c r="L599">
        <v>0</v>
      </c>
      <c r="M599">
        <v>0</v>
      </c>
      <c r="N599" s="2">
        <f>SUM(Table2[[#This Row],[Abstract]:[Title]])</f>
        <v>1</v>
      </c>
      <c r="P599" t="s">
        <v>2542</v>
      </c>
      <c r="Q599">
        <f>Table2[[#This Row],[Abstract]]/Table2[[#This Row],[TOTAL]]</f>
        <v>0</v>
      </c>
      <c r="R599">
        <f>Table2[[#This Row],[Acknowledgments]]/Table2[[#This Row],[TOTAL]]</f>
        <v>0</v>
      </c>
      <c r="S599">
        <f>Table2[[#This Row],[Article]]/Table2[[#This Row],[TOTAL]]</f>
        <v>0</v>
      </c>
      <c r="T599">
        <f>Table2[[#This Row],[Case study]]/Table2[[#This Row],[TOTAL]]</f>
        <v>0</v>
      </c>
      <c r="U599">
        <f>Table2[[#This Row],[Conclusion]]/Table2[[#This Row],[TOTAL]]</f>
        <v>0</v>
      </c>
      <c r="V599">
        <f>Table2[[#This Row],[Discussion]]/Table2[[#This Row],[TOTAL]]</f>
        <v>0</v>
      </c>
      <c r="W599">
        <f>Table2[[#This Row],[Figure]]/Table2[[#This Row],[TOTAL]]</f>
        <v>0</v>
      </c>
      <c r="X599">
        <f>Table2[[#This Row],[Introduction]]/Table2[[#This Row],[TOTAL]]</f>
        <v>0</v>
      </c>
      <c r="Y599">
        <f>Table2[[#This Row],[Methods]]/Table2[[#This Row],[TOTAL]]</f>
        <v>1</v>
      </c>
      <c r="Z599">
        <f>Table2[[#This Row],[Results]]/Table2[[#This Row],[TOTAL]]</f>
        <v>0</v>
      </c>
      <c r="AA599">
        <f>Table2[[#This Row],[Supplementary material]]/Table2[[#This Row],[TOTAL]]</f>
        <v>0</v>
      </c>
      <c r="AB599">
        <f>Table2[[#This Row],[Title]]/Table2[[#This Row],[TOTAL]]</f>
        <v>0</v>
      </c>
      <c r="AC599" s="2">
        <f>SUM(Table24[[#This Row],[Abstract]:[Title]])</f>
        <v>1</v>
      </c>
    </row>
    <row r="600" spans="1:29" x14ac:dyDescent="0.2">
      <c r="A600" t="s">
        <v>5912</v>
      </c>
      <c r="B600">
        <v>0</v>
      </c>
      <c r="C600">
        <v>0</v>
      </c>
      <c r="D600">
        <v>0</v>
      </c>
      <c r="E600">
        <v>0</v>
      </c>
      <c r="F600">
        <v>0</v>
      </c>
      <c r="G600">
        <v>0</v>
      </c>
      <c r="H600">
        <v>0</v>
      </c>
      <c r="I600">
        <v>0</v>
      </c>
      <c r="J600">
        <v>1</v>
      </c>
      <c r="K600">
        <v>2</v>
      </c>
      <c r="L600">
        <v>0</v>
      </c>
      <c r="M600">
        <v>0</v>
      </c>
      <c r="N600" s="2">
        <f>SUM(Table2[[#This Row],[Abstract]:[Title]])</f>
        <v>3</v>
      </c>
      <c r="P600" t="s">
        <v>5912</v>
      </c>
      <c r="Q600">
        <f>Table2[[#This Row],[Abstract]]/Table2[[#This Row],[TOTAL]]</f>
        <v>0</v>
      </c>
      <c r="R600">
        <f>Table2[[#This Row],[Acknowledgments]]/Table2[[#This Row],[TOTAL]]</f>
        <v>0</v>
      </c>
      <c r="S600">
        <f>Table2[[#This Row],[Article]]/Table2[[#This Row],[TOTAL]]</f>
        <v>0</v>
      </c>
      <c r="T600">
        <f>Table2[[#This Row],[Case study]]/Table2[[#This Row],[TOTAL]]</f>
        <v>0</v>
      </c>
      <c r="U600">
        <f>Table2[[#This Row],[Conclusion]]/Table2[[#This Row],[TOTAL]]</f>
        <v>0</v>
      </c>
      <c r="V600">
        <f>Table2[[#This Row],[Discussion]]/Table2[[#This Row],[TOTAL]]</f>
        <v>0</v>
      </c>
      <c r="W600">
        <f>Table2[[#This Row],[Figure]]/Table2[[#This Row],[TOTAL]]</f>
        <v>0</v>
      </c>
      <c r="X600">
        <f>Table2[[#This Row],[Introduction]]/Table2[[#This Row],[TOTAL]]</f>
        <v>0</v>
      </c>
      <c r="Y600">
        <f>Table2[[#This Row],[Methods]]/Table2[[#This Row],[TOTAL]]</f>
        <v>0.33333333333333331</v>
      </c>
      <c r="Z600">
        <f>Table2[[#This Row],[Results]]/Table2[[#This Row],[TOTAL]]</f>
        <v>0.66666666666666663</v>
      </c>
      <c r="AA600">
        <f>Table2[[#This Row],[Supplementary material]]/Table2[[#This Row],[TOTAL]]</f>
        <v>0</v>
      </c>
      <c r="AB600">
        <f>Table2[[#This Row],[Title]]/Table2[[#This Row],[TOTAL]]</f>
        <v>0</v>
      </c>
      <c r="AC600" s="2">
        <f>SUM(Table24[[#This Row],[Abstract]:[Title]])</f>
        <v>1</v>
      </c>
    </row>
    <row r="601" spans="1:29" x14ac:dyDescent="0.2">
      <c r="A601" t="s">
        <v>8865</v>
      </c>
      <c r="B601">
        <v>0</v>
      </c>
      <c r="C601">
        <v>0</v>
      </c>
      <c r="D601">
        <v>0</v>
      </c>
      <c r="E601">
        <v>0</v>
      </c>
      <c r="F601">
        <v>0</v>
      </c>
      <c r="G601">
        <v>0</v>
      </c>
      <c r="H601">
        <v>0</v>
      </c>
      <c r="I601">
        <v>0</v>
      </c>
      <c r="J601">
        <v>2</v>
      </c>
      <c r="K601">
        <v>0</v>
      </c>
      <c r="L601">
        <v>0</v>
      </c>
      <c r="M601">
        <v>0</v>
      </c>
      <c r="N601" s="2">
        <f>SUM(Table2[[#This Row],[Abstract]:[Title]])</f>
        <v>2</v>
      </c>
      <c r="P601" t="s">
        <v>8865</v>
      </c>
      <c r="Q601">
        <f>Table2[[#This Row],[Abstract]]/Table2[[#This Row],[TOTAL]]</f>
        <v>0</v>
      </c>
      <c r="R601">
        <f>Table2[[#This Row],[Acknowledgments]]/Table2[[#This Row],[TOTAL]]</f>
        <v>0</v>
      </c>
      <c r="S601">
        <f>Table2[[#This Row],[Article]]/Table2[[#This Row],[TOTAL]]</f>
        <v>0</v>
      </c>
      <c r="T601">
        <f>Table2[[#This Row],[Case study]]/Table2[[#This Row],[TOTAL]]</f>
        <v>0</v>
      </c>
      <c r="U601">
        <f>Table2[[#This Row],[Conclusion]]/Table2[[#This Row],[TOTAL]]</f>
        <v>0</v>
      </c>
      <c r="V601">
        <f>Table2[[#This Row],[Discussion]]/Table2[[#This Row],[TOTAL]]</f>
        <v>0</v>
      </c>
      <c r="W601">
        <f>Table2[[#This Row],[Figure]]/Table2[[#This Row],[TOTAL]]</f>
        <v>0</v>
      </c>
      <c r="X601">
        <f>Table2[[#This Row],[Introduction]]/Table2[[#This Row],[TOTAL]]</f>
        <v>0</v>
      </c>
      <c r="Y601">
        <f>Table2[[#This Row],[Methods]]/Table2[[#This Row],[TOTAL]]</f>
        <v>1</v>
      </c>
      <c r="Z601">
        <f>Table2[[#This Row],[Results]]/Table2[[#This Row],[TOTAL]]</f>
        <v>0</v>
      </c>
      <c r="AA601">
        <f>Table2[[#This Row],[Supplementary material]]/Table2[[#This Row],[TOTAL]]</f>
        <v>0</v>
      </c>
      <c r="AB601">
        <f>Table2[[#This Row],[Title]]/Table2[[#This Row],[TOTAL]]</f>
        <v>0</v>
      </c>
      <c r="AC601" s="2">
        <f>SUM(Table24[[#This Row],[Abstract]:[Title]])</f>
        <v>1</v>
      </c>
    </row>
    <row r="602" spans="1:29" x14ac:dyDescent="0.2">
      <c r="A602" t="s">
        <v>3289</v>
      </c>
      <c r="B602">
        <v>0</v>
      </c>
      <c r="C602">
        <v>0</v>
      </c>
      <c r="D602">
        <v>0</v>
      </c>
      <c r="E602">
        <v>0</v>
      </c>
      <c r="F602">
        <v>0</v>
      </c>
      <c r="G602">
        <v>0</v>
      </c>
      <c r="H602">
        <v>0</v>
      </c>
      <c r="I602">
        <v>0</v>
      </c>
      <c r="J602">
        <v>2</v>
      </c>
      <c r="K602">
        <v>0</v>
      </c>
      <c r="L602">
        <v>0</v>
      </c>
      <c r="M602">
        <v>0</v>
      </c>
      <c r="N602" s="2">
        <f>SUM(Table2[[#This Row],[Abstract]:[Title]])</f>
        <v>2</v>
      </c>
      <c r="P602" t="s">
        <v>3289</v>
      </c>
      <c r="Q602">
        <f>Table2[[#This Row],[Abstract]]/Table2[[#This Row],[TOTAL]]</f>
        <v>0</v>
      </c>
      <c r="R602">
        <f>Table2[[#This Row],[Acknowledgments]]/Table2[[#This Row],[TOTAL]]</f>
        <v>0</v>
      </c>
      <c r="S602">
        <f>Table2[[#This Row],[Article]]/Table2[[#This Row],[TOTAL]]</f>
        <v>0</v>
      </c>
      <c r="T602">
        <f>Table2[[#This Row],[Case study]]/Table2[[#This Row],[TOTAL]]</f>
        <v>0</v>
      </c>
      <c r="U602">
        <f>Table2[[#This Row],[Conclusion]]/Table2[[#This Row],[TOTAL]]</f>
        <v>0</v>
      </c>
      <c r="V602">
        <f>Table2[[#This Row],[Discussion]]/Table2[[#This Row],[TOTAL]]</f>
        <v>0</v>
      </c>
      <c r="W602">
        <f>Table2[[#This Row],[Figure]]/Table2[[#This Row],[TOTAL]]</f>
        <v>0</v>
      </c>
      <c r="X602">
        <f>Table2[[#This Row],[Introduction]]/Table2[[#This Row],[TOTAL]]</f>
        <v>0</v>
      </c>
      <c r="Y602">
        <f>Table2[[#This Row],[Methods]]/Table2[[#This Row],[TOTAL]]</f>
        <v>1</v>
      </c>
      <c r="Z602">
        <f>Table2[[#This Row],[Results]]/Table2[[#This Row],[TOTAL]]</f>
        <v>0</v>
      </c>
      <c r="AA602">
        <f>Table2[[#This Row],[Supplementary material]]/Table2[[#This Row],[TOTAL]]</f>
        <v>0</v>
      </c>
      <c r="AB602">
        <f>Table2[[#This Row],[Title]]/Table2[[#This Row],[TOTAL]]</f>
        <v>0</v>
      </c>
      <c r="AC602" s="2">
        <f>SUM(Table24[[#This Row],[Abstract]:[Title]])</f>
        <v>1</v>
      </c>
    </row>
    <row r="603" spans="1:29" x14ac:dyDescent="0.2">
      <c r="A603" t="s">
        <v>1194</v>
      </c>
      <c r="B603">
        <v>0</v>
      </c>
      <c r="C603">
        <v>0</v>
      </c>
      <c r="D603">
        <v>2</v>
      </c>
      <c r="E603">
        <v>0</v>
      </c>
      <c r="F603">
        <v>0</v>
      </c>
      <c r="G603">
        <v>0</v>
      </c>
      <c r="H603">
        <v>0</v>
      </c>
      <c r="I603">
        <v>0</v>
      </c>
      <c r="J603">
        <v>0</v>
      </c>
      <c r="K603">
        <v>0</v>
      </c>
      <c r="L603">
        <v>0</v>
      </c>
      <c r="M603">
        <v>0</v>
      </c>
      <c r="N603" s="2">
        <f>SUM(Table2[[#This Row],[Abstract]:[Title]])</f>
        <v>2</v>
      </c>
      <c r="P603" t="s">
        <v>1194</v>
      </c>
      <c r="Q603">
        <f>Table2[[#This Row],[Abstract]]/Table2[[#This Row],[TOTAL]]</f>
        <v>0</v>
      </c>
      <c r="R603">
        <f>Table2[[#This Row],[Acknowledgments]]/Table2[[#This Row],[TOTAL]]</f>
        <v>0</v>
      </c>
      <c r="S603">
        <f>Table2[[#This Row],[Article]]/Table2[[#This Row],[TOTAL]]</f>
        <v>1</v>
      </c>
      <c r="T603">
        <f>Table2[[#This Row],[Case study]]/Table2[[#This Row],[TOTAL]]</f>
        <v>0</v>
      </c>
      <c r="U603">
        <f>Table2[[#This Row],[Conclusion]]/Table2[[#This Row],[TOTAL]]</f>
        <v>0</v>
      </c>
      <c r="V603">
        <f>Table2[[#This Row],[Discussion]]/Table2[[#This Row],[TOTAL]]</f>
        <v>0</v>
      </c>
      <c r="W603">
        <f>Table2[[#This Row],[Figure]]/Table2[[#This Row],[TOTAL]]</f>
        <v>0</v>
      </c>
      <c r="X603">
        <f>Table2[[#This Row],[Introduction]]/Table2[[#This Row],[TOTAL]]</f>
        <v>0</v>
      </c>
      <c r="Y603">
        <f>Table2[[#This Row],[Methods]]/Table2[[#This Row],[TOTAL]]</f>
        <v>0</v>
      </c>
      <c r="Z603">
        <f>Table2[[#This Row],[Results]]/Table2[[#This Row],[TOTAL]]</f>
        <v>0</v>
      </c>
      <c r="AA603">
        <f>Table2[[#This Row],[Supplementary material]]/Table2[[#This Row],[TOTAL]]</f>
        <v>0</v>
      </c>
      <c r="AB603">
        <f>Table2[[#This Row],[Title]]/Table2[[#This Row],[TOTAL]]</f>
        <v>0</v>
      </c>
      <c r="AC603" s="2">
        <f>SUM(Table24[[#This Row],[Abstract]:[Title]])</f>
        <v>1</v>
      </c>
    </row>
    <row r="604" spans="1:29" x14ac:dyDescent="0.2">
      <c r="A604" t="s">
        <v>1977</v>
      </c>
      <c r="B604">
        <v>0</v>
      </c>
      <c r="C604">
        <v>0</v>
      </c>
      <c r="D604">
        <v>0</v>
      </c>
      <c r="E604">
        <v>0</v>
      </c>
      <c r="F604">
        <v>0</v>
      </c>
      <c r="G604">
        <v>0</v>
      </c>
      <c r="H604">
        <v>0</v>
      </c>
      <c r="I604">
        <v>0</v>
      </c>
      <c r="J604">
        <v>2</v>
      </c>
      <c r="K604">
        <v>8</v>
      </c>
      <c r="L604">
        <v>0</v>
      </c>
      <c r="M604">
        <v>0</v>
      </c>
      <c r="N604" s="2">
        <f>SUM(Table2[[#This Row],[Abstract]:[Title]])</f>
        <v>10</v>
      </c>
      <c r="P604" t="s">
        <v>1977</v>
      </c>
      <c r="Q604">
        <f>Table2[[#This Row],[Abstract]]/Table2[[#This Row],[TOTAL]]</f>
        <v>0</v>
      </c>
      <c r="R604">
        <f>Table2[[#This Row],[Acknowledgments]]/Table2[[#This Row],[TOTAL]]</f>
        <v>0</v>
      </c>
      <c r="S604">
        <f>Table2[[#This Row],[Article]]/Table2[[#This Row],[TOTAL]]</f>
        <v>0</v>
      </c>
      <c r="T604">
        <f>Table2[[#This Row],[Case study]]/Table2[[#This Row],[TOTAL]]</f>
        <v>0</v>
      </c>
      <c r="U604">
        <f>Table2[[#This Row],[Conclusion]]/Table2[[#This Row],[TOTAL]]</f>
        <v>0</v>
      </c>
      <c r="V604">
        <f>Table2[[#This Row],[Discussion]]/Table2[[#This Row],[TOTAL]]</f>
        <v>0</v>
      </c>
      <c r="W604">
        <f>Table2[[#This Row],[Figure]]/Table2[[#This Row],[TOTAL]]</f>
        <v>0</v>
      </c>
      <c r="X604">
        <f>Table2[[#This Row],[Introduction]]/Table2[[#This Row],[TOTAL]]</f>
        <v>0</v>
      </c>
      <c r="Y604">
        <f>Table2[[#This Row],[Methods]]/Table2[[#This Row],[TOTAL]]</f>
        <v>0.2</v>
      </c>
      <c r="Z604">
        <f>Table2[[#This Row],[Results]]/Table2[[#This Row],[TOTAL]]</f>
        <v>0.8</v>
      </c>
      <c r="AA604">
        <f>Table2[[#This Row],[Supplementary material]]/Table2[[#This Row],[TOTAL]]</f>
        <v>0</v>
      </c>
      <c r="AB604">
        <f>Table2[[#This Row],[Title]]/Table2[[#This Row],[TOTAL]]</f>
        <v>0</v>
      </c>
      <c r="AC604" s="2">
        <f>SUM(Table24[[#This Row],[Abstract]:[Title]])</f>
        <v>1</v>
      </c>
    </row>
    <row r="605" spans="1:29" x14ac:dyDescent="0.2">
      <c r="A605" t="s">
        <v>5378</v>
      </c>
      <c r="B605">
        <v>0</v>
      </c>
      <c r="C605">
        <v>0</v>
      </c>
      <c r="D605">
        <v>0</v>
      </c>
      <c r="E605">
        <v>0</v>
      </c>
      <c r="F605">
        <v>0</v>
      </c>
      <c r="G605">
        <v>0</v>
      </c>
      <c r="H605">
        <v>0</v>
      </c>
      <c r="I605">
        <v>0</v>
      </c>
      <c r="J605">
        <v>2</v>
      </c>
      <c r="K605">
        <v>0</v>
      </c>
      <c r="L605">
        <v>0</v>
      </c>
      <c r="M605">
        <v>0</v>
      </c>
      <c r="N605" s="2">
        <f>SUM(Table2[[#This Row],[Abstract]:[Title]])</f>
        <v>2</v>
      </c>
      <c r="P605" t="s">
        <v>5378</v>
      </c>
      <c r="Q605">
        <f>Table2[[#This Row],[Abstract]]/Table2[[#This Row],[TOTAL]]</f>
        <v>0</v>
      </c>
      <c r="R605">
        <f>Table2[[#This Row],[Acknowledgments]]/Table2[[#This Row],[TOTAL]]</f>
        <v>0</v>
      </c>
      <c r="S605">
        <f>Table2[[#This Row],[Article]]/Table2[[#This Row],[TOTAL]]</f>
        <v>0</v>
      </c>
      <c r="T605">
        <f>Table2[[#This Row],[Case study]]/Table2[[#This Row],[TOTAL]]</f>
        <v>0</v>
      </c>
      <c r="U605">
        <f>Table2[[#This Row],[Conclusion]]/Table2[[#This Row],[TOTAL]]</f>
        <v>0</v>
      </c>
      <c r="V605">
        <f>Table2[[#This Row],[Discussion]]/Table2[[#This Row],[TOTAL]]</f>
        <v>0</v>
      </c>
      <c r="W605">
        <f>Table2[[#This Row],[Figure]]/Table2[[#This Row],[TOTAL]]</f>
        <v>0</v>
      </c>
      <c r="X605">
        <f>Table2[[#This Row],[Introduction]]/Table2[[#This Row],[TOTAL]]</f>
        <v>0</v>
      </c>
      <c r="Y605">
        <f>Table2[[#This Row],[Methods]]/Table2[[#This Row],[TOTAL]]</f>
        <v>1</v>
      </c>
      <c r="Z605">
        <f>Table2[[#This Row],[Results]]/Table2[[#This Row],[TOTAL]]</f>
        <v>0</v>
      </c>
      <c r="AA605">
        <f>Table2[[#This Row],[Supplementary material]]/Table2[[#This Row],[TOTAL]]</f>
        <v>0</v>
      </c>
      <c r="AB605">
        <f>Table2[[#This Row],[Title]]/Table2[[#This Row],[TOTAL]]</f>
        <v>0</v>
      </c>
      <c r="AC605" s="2">
        <f>SUM(Table24[[#This Row],[Abstract]:[Title]])</f>
        <v>1</v>
      </c>
    </row>
    <row r="606" spans="1:29" x14ac:dyDescent="0.2">
      <c r="A606" t="s">
        <v>24</v>
      </c>
      <c r="B606">
        <v>0</v>
      </c>
      <c r="C606">
        <v>0</v>
      </c>
      <c r="D606">
        <v>4</v>
      </c>
      <c r="E606">
        <v>0</v>
      </c>
      <c r="F606">
        <v>0</v>
      </c>
      <c r="G606">
        <v>0</v>
      </c>
      <c r="H606">
        <v>0</v>
      </c>
      <c r="I606">
        <v>0</v>
      </c>
      <c r="J606">
        <v>0</v>
      </c>
      <c r="K606">
        <v>0</v>
      </c>
      <c r="L606">
        <v>0</v>
      </c>
      <c r="M606">
        <v>0</v>
      </c>
      <c r="N606" s="2">
        <f>SUM(Table2[[#This Row],[Abstract]:[Title]])</f>
        <v>4</v>
      </c>
      <c r="P606" t="s">
        <v>24</v>
      </c>
      <c r="Q606">
        <f>Table2[[#This Row],[Abstract]]/Table2[[#This Row],[TOTAL]]</f>
        <v>0</v>
      </c>
      <c r="R606">
        <f>Table2[[#This Row],[Acknowledgments]]/Table2[[#This Row],[TOTAL]]</f>
        <v>0</v>
      </c>
      <c r="S606">
        <f>Table2[[#This Row],[Article]]/Table2[[#This Row],[TOTAL]]</f>
        <v>1</v>
      </c>
      <c r="T606">
        <f>Table2[[#This Row],[Case study]]/Table2[[#This Row],[TOTAL]]</f>
        <v>0</v>
      </c>
      <c r="U606">
        <f>Table2[[#This Row],[Conclusion]]/Table2[[#This Row],[TOTAL]]</f>
        <v>0</v>
      </c>
      <c r="V606">
        <f>Table2[[#This Row],[Discussion]]/Table2[[#This Row],[TOTAL]]</f>
        <v>0</v>
      </c>
      <c r="W606">
        <f>Table2[[#This Row],[Figure]]/Table2[[#This Row],[TOTAL]]</f>
        <v>0</v>
      </c>
      <c r="X606">
        <f>Table2[[#This Row],[Introduction]]/Table2[[#This Row],[TOTAL]]</f>
        <v>0</v>
      </c>
      <c r="Y606">
        <f>Table2[[#This Row],[Methods]]/Table2[[#This Row],[TOTAL]]</f>
        <v>0</v>
      </c>
      <c r="Z606">
        <f>Table2[[#This Row],[Results]]/Table2[[#This Row],[TOTAL]]</f>
        <v>0</v>
      </c>
      <c r="AA606">
        <f>Table2[[#This Row],[Supplementary material]]/Table2[[#This Row],[TOTAL]]</f>
        <v>0</v>
      </c>
      <c r="AB606">
        <f>Table2[[#This Row],[Title]]/Table2[[#This Row],[TOTAL]]</f>
        <v>0</v>
      </c>
      <c r="AC606" s="2">
        <f>SUM(Table24[[#This Row],[Abstract]:[Title]])</f>
        <v>1</v>
      </c>
    </row>
    <row r="607" spans="1:29" x14ac:dyDescent="0.2">
      <c r="A607" t="s">
        <v>897</v>
      </c>
      <c r="B607">
        <v>0</v>
      </c>
      <c r="C607">
        <v>0</v>
      </c>
      <c r="D607">
        <v>0</v>
      </c>
      <c r="E607">
        <v>0</v>
      </c>
      <c r="F607">
        <v>0</v>
      </c>
      <c r="G607">
        <v>0</v>
      </c>
      <c r="H607">
        <v>0</v>
      </c>
      <c r="I607">
        <v>0</v>
      </c>
      <c r="J607">
        <v>1</v>
      </c>
      <c r="K607">
        <v>0</v>
      </c>
      <c r="L607">
        <v>0</v>
      </c>
      <c r="M607">
        <v>0</v>
      </c>
      <c r="N607" s="2">
        <f>SUM(Table2[[#This Row],[Abstract]:[Title]])</f>
        <v>1</v>
      </c>
      <c r="P607" t="s">
        <v>897</v>
      </c>
      <c r="Q607">
        <f>Table2[[#This Row],[Abstract]]/Table2[[#This Row],[TOTAL]]</f>
        <v>0</v>
      </c>
      <c r="R607">
        <f>Table2[[#This Row],[Acknowledgments]]/Table2[[#This Row],[TOTAL]]</f>
        <v>0</v>
      </c>
      <c r="S607">
        <f>Table2[[#This Row],[Article]]/Table2[[#This Row],[TOTAL]]</f>
        <v>0</v>
      </c>
      <c r="T607">
        <f>Table2[[#This Row],[Case study]]/Table2[[#This Row],[TOTAL]]</f>
        <v>0</v>
      </c>
      <c r="U607">
        <f>Table2[[#This Row],[Conclusion]]/Table2[[#This Row],[TOTAL]]</f>
        <v>0</v>
      </c>
      <c r="V607">
        <f>Table2[[#This Row],[Discussion]]/Table2[[#This Row],[TOTAL]]</f>
        <v>0</v>
      </c>
      <c r="W607">
        <f>Table2[[#This Row],[Figure]]/Table2[[#This Row],[TOTAL]]</f>
        <v>0</v>
      </c>
      <c r="X607">
        <f>Table2[[#This Row],[Introduction]]/Table2[[#This Row],[TOTAL]]</f>
        <v>0</v>
      </c>
      <c r="Y607">
        <f>Table2[[#This Row],[Methods]]/Table2[[#This Row],[TOTAL]]</f>
        <v>1</v>
      </c>
      <c r="Z607">
        <f>Table2[[#This Row],[Results]]/Table2[[#This Row],[TOTAL]]</f>
        <v>0</v>
      </c>
      <c r="AA607">
        <f>Table2[[#This Row],[Supplementary material]]/Table2[[#This Row],[TOTAL]]</f>
        <v>0</v>
      </c>
      <c r="AB607">
        <f>Table2[[#This Row],[Title]]/Table2[[#This Row],[TOTAL]]</f>
        <v>0</v>
      </c>
      <c r="AC607" s="2">
        <f>SUM(Table24[[#This Row],[Abstract]:[Title]])</f>
        <v>1</v>
      </c>
    </row>
    <row r="608" spans="1:29" x14ac:dyDescent="0.2">
      <c r="A608" t="s">
        <v>8574</v>
      </c>
      <c r="B608">
        <v>2</v>
      </c>
      <c r="C608">
        <v>0</v>
      </c>
      <c r="D608">
        <v>0</v>
      </c>
      <c r="E608">
        <v>0</v>
      </c>
      <c r="F608">
        <v>0</v>
      </c>
      <c r="G608">
        <v>4</v>
      </c>
      <c r="H608">
        <v>1</v>
      </c>
      <c r="I608">
        <v>0</v>
      </c>
      <c r="J608">
        <v>1</v>
      </c>
      <c r="K608">
        <v>4</v>
      </c>
      <c r="L608">
        <v>0</v>
      </c>
      <c r="M608">
        <v>0</v>
      </c>
      <c r="N608" s="2">
        <f>SUM(Table2[[#This Row],[Abstract]:[Title]])</f>
        <v>12</v>
      </c>
      <c r="P608" t="s">
        <v>8574</v>
      </c>
      <c r="Q608">
        <f>Table2[[#This Row],[Abstract]]/Table2[[#This Row],[TOTAL]]</f>
        <v>0.16666666666666666</v>
      </c>
      <c r="R608">
        <f>Table2[[#This Row],[Acknowledgments]]/Table2[[#This Row],[TOTAL]]</f>
        <v>0</v>
      </c>
      <c r="S608">
        <f>Table2[[#This Row],[Article]]/Table2[[#This Row],[TOTAL]]</f>
        <v>0</v>
      </c>
      <c r="T608">
        <f>Table2[[#This Row],[Case study]]/Table2[[#This Row],[TOTAL]]</f>
        <v>0</v>
      </c>
      <c r="U608">
        <f>Table2[[#This Row],[Conclusion]]/Table2[[#This Row],[TOTAL]]</f>
        <v>0</v>
      </c>
      <c r="V608">
        <f>Table2[[#This Row],[Discussion]]/Table2[[#This Row],[TOTAL]]</f>
        <v>0.33333333333333331</v>
      </c>
      <c r="W608">
        <f>Table2[[#This Row],[Figure]]/Table2[[#This Row],[TOTAL]]</f>
        <v>8.3333333333333329E-2</v>
      </c>
      <c r="X608">
        <f>Table2[[#This Row],[Introduction]]/Table2[[#This Row],[TOTAL]]</f>
        <v>0</v>
      </c>
      <c r="Y608">
        <f>Table2[[#This Row],[Methods]]/Table2[[#This Row],[TOTAL]]</f>
        <v>8.3333333333333329E-2</v>
      </c>
      <c r="Z608">
        <f>Table2[[#This Row],[Results]]/Table2[[#This Row],[TOTAL]]</f>
        <v>0.33333333333333331</v>
      </c>
      <c r="AA608">
        <f>Table2[[#This Row],[Supplementary material]]/Table2[[#This Row],[TOTAL]]</f>
        <v>0</v>
      </c>
      <c r="AB608">
        <f>Table2[[#This Row],[Title]]/Table2[[#This Row],[TOTAL]]</f>
        <v>0</v>
      </c>
      <c r="AC608" s="2">
        <f>SUM(Table24[[#This Row],[Abstract]:[Title]])</f>
        <v>1</v>
      </c>
    </row>
    <row r="609" spans="1:29" x14ac:dyDescent="0.2">
      <c r="A609" t="s">
        <v>528</v>
      </c>
      <c r="B609">
        <v>0</v>
      </c>
      <c r="C609">
        <v>0</v>
      </c>
      <c r="D609">
        <v>0</v>
      </c>
      <c r="E609">
        <v>0</v>
      </c>
      <c r="F609">
        <v>0</v>
      </c>
      <c r="G609">
        <v>0</v>
      </c>
      <c r="H609">
        <v>0</v>
      </c>
      <c r="I609">
        <v>0</v>
      </c>
      <c r="J609">
        <v>3</v>
      </c>
      <c r="K609">
        <v>0</v>
      </c>
      <c r="L609">
        <v>0</v>
      </c>
      <c r="M609">
        <v>0</v>
      </c>
      <c r="N609" s="2">
        <f>SUM(Table2[[#This Row],[Abstract]:[Title]])</f>
        <v>3</v>
      </c>
      <c r="P609" t="s">
        <v>528</v>
      </c>
      <c r="Q609">
        <f>Table2[[#This Row],[Abstract]]/Table2[[#This Row],[TOTAL]]</f>
        <v>0</v>
      </c>
      <c r="R609">
        <f>Table2[[#This Row],[Acknowledgments]]/Table2[[#This Row],[TOTAL]]</f>
        <v>0</v>
      </c>
      <c r="S609">
        <f>Table2[[#This Row],[Article]]/Table2[[#This Row],[TOTAL]]</f>
        <v>0</v>
      </c>
      <c r="T609">
        <f>Table2[[#This Row],[Case study]]/Table2[[#This Row],[TOTAL]]</f>
        <v>0</v>
      </c>
      <c r="U609">
        <f>Table2[[#This Row],[Conclusion]]/Table2[[#This Row],[TOTAL]]</f>
        <v>0</v>
      </c>
      <c r="V609">
        <f>Table2[[#This Row],[Discussion]]/Table2[[#This Row],[TOTAL]]</f>
        <v>0</v>
      </c>
      <c r="W609">
        <f>Table2[[#This Row],[Figure]]/Table2[[#This Row],[TOTAL]]</f>
        <v>0</v>
      </c>
      <c r="X609">
        <f>Table2[[#This Row],[Introduction]]/Table2[[#This Row],[TOTAL]]</f>
        <v>0</v>
      </c>
      <c r="Y609">
        <f>Table2[[#This Row],[Methods]]/Table2[[#This Row],[TOTAL]]</f>
        <v>1</v>
      </c>
      <c r="Z609">
        <f>Table2[[#This Row],[Results]]/Table2[[#This Row],[TOTAL]]</f>
        <v>0</v>
      </c>
      <c r="AA609">
        <f>Table2[[#This Row],[Supplementary material]]/Table2[[#This Row],[TOTAL]]</f>
        <v>0</v>
      </c>
      <c r="AB609">
        <f>Table2[[#This Row],[Title]]/Table2[[#This Row],[TOTAL]]</f>
        <v>0</v>
      </c>
      <c r="AC609" s="2">
        <f>SUM(Table24[[#This Row],[Abstract]:[Title]])</f>
        <v>1</v>
      </c>
    </row>
    <row r="610" spans="1:29" x14ac:dyDescent="0.2">
      <c r="A610" t="s">
        <v>1075</v>
      </c>
      <c r="B610">
        <v>0</v>
      </c>
      <c r="C610">
        <v>0</v>
      </c>
      <c r="D610">
        <v>0</v>
      </c>
      <c r="E610">
        <v>0</v>
      </c>
      <c r="F610">
        <v>0</v>
      </c>
      <c r="G610">
        <v>0</v>
      </c>
      <c r="H610">
        <v>0</v>
      </c>
      <c r="I610">
        <v>0</v>
      </c>
      <c r="J610">
        <v>1</v>
      </c>
      <c r="K610">
        <v>0</v>
      </c>
      <c r="L610">
        <v>0</v>
      </c>
      <c r="M610">
        <v>0</v>
      </c>
      <c r="N610" s="2">
        <f>SUM(Table2[[#This Row],[Abstract]:[Title]])</f>
        <v>1</v>
      </c>
      <c r="P610" t="s">
        <v>1075</v>
      </c>
      <c r="Q610">
        <f>Table2[[#This Row],[Abstract]]/Table2[[#This Row],[TOTAL]]</f>
        <v>0</v>
      </c>
      <c r="R610">
        <f>Table2[[#This Row],[Acknowledgments]]/Table2[[#This Row],[TOTAL]]</f>
        <v>0</v>
      </c>
      <c r="S610">
        <f>Table2[[#This Row],[Article]]/Table2[[#This Row],[TOTAL]]</f>
        <v>0</v>
      </c>
      <c r="T610">
        <f>Table2[[#This Row],[Case study]]/Table2[[#This Row],[TOTAL]]</f>
        <v>0</v>
      </c>
      <c r="U610">
        <f>Table2[[#This Row],[Conclusion]]/Table2[[#This Row],[TOTAL]]</f>
        <v>0</v>
      </c>
      <c r="V610">
        <f>Table2[[#This Row],[Discussion]]/Table2[[#This Row],[TOTAL]]</f>
        <v>0</v>
      </c>
      <c r="W610">
        <f>Table2[[#This Row],[Figure]]/Table2[[#This Row],[TOTAL]]</f>
        <v>0</v>
      </c>
      <c r="X610">
        <f>Table2[[#This Row],[Introduction]]/Table2[[#This Row],[TOTAL]]</f>
        <v>0</v>
      </c>
      <c r="Y610">
        <f>Table2[[#This Row],[Methods]]/Table2[[#This Row],[TOTAL]]</f>
        <v>1</v>
      </c>
      <c r="Z610">
        <f>Table2[[#This Row],[Results]]/Table2[[#This Row],[TOTAL]]</f>
        <v>0</v>
      </c>
      <c r="AA610">
        <f>Table2[[#This Row],[Supplementary material]]/Table2[[#This Row],[TOTAL]]</f>
        <v>0</v>
      </c>
      <c r="AB610">
        <f>Table2[[#This Row],[Title]]/Table2[[#This Row],[TOTAL]]</f>
        <v>0</v>
      </c>
      <c r="AC610" s="2">
        <f>SUM(Table24[[#This Row],[Abstract]:[Title]])</f>
        <v>1</v>
      </c>
    </row>
    <row r="611" spans="1:29" x14ac:dyDescent="0.2">
      <c r="A611" t="s">
        <v>294</v>
      </c>
      <c r="B611">
        <v>0</v>
      </c>
      <c r="C611">
        <v>0</v>
      </c>
      <c r="D611">
        <v>1</v>
      </c>
      <c r="E611">
        <v>0</v>
      </c>
      <c r="F611">
        <v>0</v>
      </c>
      <c r="G611">
        <v>0</v>
      </c>
      <c r="H611">
        <v>0</v>
      </c>
      <c r="I611">
        <v>0</v>
      </c>
      <c r="J611">
        <v>2</v>
      </c>
      <c r="K611">
        <v>0</v>
      </c>
      <c r="L611">
        <v>0</v>
      </c>
      <c r="M611">
        <v>0</v>
      </c>
      <c r="N611" s="2">
        <f>SUM(Table2[[#This Row],[Abstract]:[Title]])</f>
        <v>3</v>
      </c>
      <c r="P611" t="s">
        <v>294</v>
      </c>
      <c r="Q611">
        <f>Table2[[#This Row],[Abstract]]/Table2[[#This Row],[TOTAL]]</f>
        <v>0</v>
      </c>
      <c r="R611">
        <f>Table2[[#This Row],[Acknowledgments]]/Table2[[#This Row],[TOTAL]]</f>
        <v>0</v>
      </c>
      <c r="S611">
        <f>Table2[[#This Row],[Article]]/Table2[[#This Row],[TOTAL]]</f>
        <v>0.33333333333333331</v>
      </c>
      <c r="T611">
        <f>Table2[[#This Row],[Case study]]/Table2[[#This Row],[TOTAL]]</f>
        <v>0</v>
      </c>
      <c r="U611">
        <f>Table2[[#This Row],[Conclusion]]/Table2[[#This Row],[TOTAL]]</f>
        <v>0</v>
      </c>
      <c r="V611">
        <f>Table2[[#This Row],[Discussion]]/Table2[[#This Row],[TOTAL]]</f>
        <v>0</v>
      </c>
      <c r="W611">
        <f>Table2[[#This Row],[Figure]]/Table2[[#This Row],[TOTAL]]</f>
        <v>0</v>
      </c>
      <c r="X611">
        <f>Table2[[#This Row],[Introduction]]/Table2[[#This Row],[TOTAL]]</f>
        <v>0</v>
      </c>
      <c r="Y611">
        <f>Table2[[#This Row],[Methods]]/Table2[[#This Row],[TOTAL]]</f>
        <v>0.66666666666666663</v>
      </c>
      <c r="Z611">
        <f>Table2[[#This Row],[Results]]/Table2[[#This Row],[TOTAL]]</f>
        <v>0</v>
      </c>
      <c r="AA611">
        <f>Table2[[#This Row],[Supplementary material]]/Table2[[#This Row],[TOTAL]]</f>
        <v>0</v>
      </c>
      <c r="AB611">
        <f>Table2[[#This Row],[Title]]/Table2[[#This Row],[TOTAL]]</f>
        <v>0</v>
      </c>
      <c r="AC611" s="2">
        <f>SUM(Table24[[#This Row],[Abstract]:[Title]])</f>
        <v>1</v>
      </c>
    </row>
    <row r="612" spans="1:29" x14ac:dyDescent="0.2">
      <c r="A612" t="s">
        <v>3421</v>
      </c>
      <c r="B612">
        <v>0</v>
      </c>
      <c r="C612">
        <v>0</v>
      </c>
      <c r="D612">
        <v>0</v>
      </c>
      <c r="E612">
        <v>0</v>
      </c>
      <c r="F612">
        <v>0</v>
      </c>
      <c r="G612">
        <v>0</v>
      </c>
      <c r="H612">
        <v>0</v>
      </c>
      <c r="I612">
        <v>0</v>
      </c>
      <c r="J612">
        <v>1</v>
      </c>
      <c r="K612">
        <v>0</v>
      </c>
      <c r="L612">
        <v>0</v>
      </c>
      <c r="M612">
        <v>0</v>
      </c>
      <c r="N612" s="2">
        <f>SUM(Table2[[#This Row],[Abstract]:[Title]])</f>
        <v>1</v>
      </c>
      <c r="P612" t="s">
        <v>3421</v>
      </c>
      <c r="Q612">
        <f>Table2[[#This Row],[Abstract]]/Table2[[#This Row],[TOTAL]]</f>
        <v>0</v>
      </c>
      <c r="R612">
        <f>Table2[[#This Row],[Acknowledgments]]/Table2[[#This Row],[TOTAL]]</f>
        <v>0</v>
      </c>
      <c r="S612">
        <f>Table2[[#This Row],[Article]]/Table2[[#This Row],[TOTAL]]</f>
        <v>0</v>
      </c>
      <c r="T612">
        <f>Table2[[#This Row],[Case study]]/Table2[[#This Row],[TOTAL]]</f>
        <v>0</v>
      </c>
      <c r="U612">
        <f>Table2[[#This Row],[Conclusion]]/Table2[[#This Row],[TOTAL]]</f>
        <v>0</v>
      </c>
      <c r="V612">
        <f>Table2[[#This Row],[Discussion]]/Table2[[#This Row],[TOTAL]]</f>
        <v>0</v>
      </c>
      <c r="W612">
        <f>Table2[[#This Row],[Figure]]/Table2[[#This Row],[TOTAL]]</f>
        <v>0</v>
      </c>
      <c r="X612">
        <f>Table2[[#This Row],[Introduction]]/Table2[[#This Row],[TOTAL]]</f>
        <v>0</v>
      </c>
      <c r="Y612">
        <f>Table2[[#This Row],[Methods]]/Table2[[#This Row],[TOTAL]]</f>
        <v>1</v>
      </c>
      <c r="Z612">
        <f>Table2[[#This Row],[Results]]/Table2[[#This Row],[TOTAL]]</f>
        <v>0</v>
      </c>
      <c r="AA612">
        <f>Table2[[#This Row],[Supplementary material]]/Table2[[#This Row],[TOTAL]]</f>
        <v>0</v>
      </c>
      <c r="AB612">
        <f>Table2[[#This Row],[Title]]/Table2[[#This Row],[TOTAL]]</f>
        <v>0</v>
      </c>
      <c r="AC612" s="2">
        <f>SUM(Table24[[#This Row],[Abstract]:[Title]])</f>
        <v>1</v>
      </c>
    </row>
    <row r="613" spans="1:29" x14ac:dyDescent="0.2">
      <c r="A613" t="s">
        <v>1670</v>
      </c>
      <c r="B613">
        <v>0</v>
      </c>
      <c r="C613">
        <v>0</v>
      </c>
      <c r="D613">
        <v>0</v>
      </c>
      <c r="E613">
        <v>0</v>
      </c>
      <c r="F613">
        <v>0</v>
      </c>
      <c r="G613">
        <v>0</v>
      </c>
      <c r="H613">
        <v>0</v>
      </c>
      <c r="I613">
        <v>0</v>
      </c>
      <c r="J613">
        <v>1</v>
      </c>
      <c r="K613">
        <v>0</v>
      </c>
      <c r="L613">
        <v>0</v>
      </c>
      <c r="M613">
        <v>0</v>
      </c>
      <c r="N613" s="2">
        <f>SUM(Table2[[#This Row],[Abstract]:[Title]])</f>
        <v>1</v>
      </c>
      <c r="P613" t="s">
        <v>1670</v>
      </c>
      <c r="Q613">
        <f>Table2[[#This Row],[Abstract]]/Table2[[#This Row],[TOTAL]]</f>
        <v>0</v>
      </c>
      <c r="R613">
        <f>Table2[[#This Row],[Acknowledgments]]/Table2[[#This Row],[TOTAL]]</f>
        <v>0</v>
      </c>
      <c r="S613">
        <f>Table2[[#This Row],[Article]]/Table2[[#This Row],[TOTAL]]</f>
        <v>0</v>
      </c>
      <c r="T613">
        <f>Table2[[#This Row],[Case study]]/Table2[[#This Row],[TOTAL]]</f>
        <v>0</v>
      </c>
      <c r="U613">
        <f>Table2[[#This Row],[Conclusion]]/Table2[[#This Row],[TOTAL]]</f>
        <v>0</v>
      </c>
      <c r="V613">
        <f>Table2[[#This Row],[Discussion]]/Table2[[#This Row],[TOTAL]]</f>
        <v>0</v>
      </c>
      <c r="W613">
        <f>Table2[[#This Row],[Figure]]/Table2[[#This Row],[TOTAL]]</f>
        <v>0</v>
      </c>
      <c r="X613">
        <f>Table2[[#This Row],[Introduction]]/Table2[[#This Row],[TOTAL]]</f>
        <v>0</v>
      </c>
      <c r="Y613">
        <f>Table2[[#This Row],[Methods]]/Table2[[#This Row],[TOTAL]]</f>
        <v>1</v>
      </c>
      <c r="Z613">
        <f>Table2[[#This Row],[Results]]/Table2[[#This Row],[TOTAL]]</f>
        <v>0</v>
      </c>
      <c r="AA613">
        <f>Table2[[#This Row],[Supplementary material]]/Table2[[#This Row],[TOTAL]]</f>
        <v>0</v>
      </c>
      <c r="AB613">
        <f>Table2[[#This Row],[Title]]/Table2[[#This Row],[TOTAL]]</f>
        <v>0</v>
      </c>
      <c r="AC613" s="2">
        <f>SUM(Table24[[#This Row],[Abstract]:[Title]])</f>
        <v>1</v>
      </c>
    </row>
    <row r="614" spans="1:29" x14ac:dyDescent="0.2">
      <c r="A614" t="s">
        <v>5025</v>
      </c>
      <c r="B614">
        <v>0</v>
      </c>
      <c r="C614">
        <v>0</v>
      </c>
      <c r="D614">
        <v>0</v>
      </c>
      <c r="E614">
        <v>0</v>
      </c>
      <c r="F614">
        <v>0</v>
      </c>
      <c r="G614">
        <v>0</v>
      </c>
      <c r="H614">
        <v>0</v>
      </c>
      <c r="I614">
        <v>0</v>
      </c>
      <c r="J614">
        <v>1</v>
      </c>
      <c r="K614">
        <v>0</v>
      </c>
      <c r="L614">
        <v>0</v>
      </c>
      <c r="M614">
        <v>0</v>
      </c>
      <c r="N614" s="2">
        <f>SUM(Table2[[#This Row],[Abstract]:[Title]])</f>
        <v>1</v>
      </c>
      <c r="P614" t="s">
        <v>5025</v>
      </c>
      <c r="Q614">
        <f>Table2[[#This Row],[Abstract]]/Table2[[#This Row],[TOTAL]]</f>
        <v>0</v>
      </c>
      <c r="R614">
        <f>Table2[[#This Row],[Acknowledgments]]/Table2[[#This Row],[TOTAL]]</f>
        <v>0</v>
      </c>
      <c r="S614">
        <f>Table2[[#This Row],[Article]]/Table2[[#This Row],[TOTAL]]</f>
        <v>0</v>
      </c>
      <c r="T614">
        <f>Table2[[#This Row],[Case study]]/Table2[[#This Row],[TOTAL]]</f>
        <v>0</v>
      </c>
      <c r="U614">
        <f>Table2[[#This Row],[Conclusion]]/Table2[[#This Row],[TOTAL]]</f>
        <v>0</v>
      </c>
      <c r="V614">
        <f>Table2[[#This Row],[Discussion]]/Table2[[#This Row],[TOTAL]]</f>
        <v>0</v>
      </c>
      <c r="W614">
        <f>Table2[[#This Row],[Figure]]/Table2[[#This Row],[TOTAL]]</f>
        <v>0</v>
      </c>
      <c r="X614">
        <f>Table2[[#This Row],[Introduction]]/Table2[[#This Row],[TOTAL]]</f>
        <v>0</v>
      </c>
      <c r="Y614">
        <f>Table2[[#This Row],[Methods]]/Table2[[#This Row],[TOTAL]]</f>
        <v>1</v>
      </c>
      <c r="Z614">
        <f>Table2[[#This Row],[Results]]/Table2[[#This Row],[TOTAL]]</f>
        <v>0</v>
      </c>
      <c r="AA614">
        <f>Table2[[#This Row],[Supplementary material]]/Table2[[#This Row],[TOTAL]]</f>
        <v>0</v>
      </c>
      <c r="AB614">
        <f>Table2[[#This Row],[Title]]/Table2[[#This Row],[TOTAL]]</f>
        <v>0</v>
      </c>
      <c r="AC614" s="2">
        <f>SUM(Table24[[#This Row],[Abstract]:[Title]])</f>
        <v>1</v>
      </c>
    </row>
    <row r="615" spans="1:29" x14ac:dyDescent="0.2">
      <c r="A615" t="s">
        <v>5112</v>
      </c>
      <c r="B615">
        <v>0</v>
      </c>
      <c r="C615">
        <v>0</v>
      </c>
      <c r="D615">
        <v>1</v>
      </c>
      <c r="E615">
        <v>0</v>
      </c>
      <c r="F615">
        <v>0</v>
      </c>
      <c r="G615">
        <v>0</v>
      </c>
      <c r="H615">
        <v>0</v>
      </c>
      <c r="I615">
        <v>0</v>
      </c>
      <c r="J615">
        <v>0</v>
      </c>
      <c r="K615">
        <v>0</v>
      </c>
      <c r="L615">
        <v>0</v>
      </c>
      <c r="M615">
        <v>0</v>
      </c>
      <c r="N615" s="2">
        <f>SUM(Table2[[#This Row],[Abstract]:[Title]])</f>
        <v>1</v>
      </c>
      <c r="P615" t="s">
        <v>5112</v>
      </c>
      <c r="Q615">
        <f>Table2[[#This Row],[Abstract]]/Table2[[#This Row],[TOTAL]]</f>
        <v>0</v>
      </c>
      <c r="R615">
        <f>Table2[[#This Row],[Acknowledgments]]/Table2[[#This Row],[TOTAL]]</f>
        <v>0</v>
      </c>
      <c r="S615">
        <f>Table2[[#This Row],[Article]]/Table2[[#This Row],[TOTAL]]</f>
        <v>1</v>
      </c>
      <c r="T615">
        <f>Table2[[#This Row],[Case study]]/Table2[[#This Row],[TOTAL]]</f>
        <v>0</v>
      </c>
      <c r="U615">
        <f>Table2[[#This Row],[Conclusion]]/Table2[[#This Row],[TOTAL]]</f>
        <v>0</v>
      </c>
      <c r="V615">
        <f>Table2[[#This Row],[Discussion]]/Table2[[#This Row],[TOTAL]]</f>
        <v>0</v>
      </c>
      <c r="W615">
        <f>Table2[[#This Row],[Figure]]/Table2[[#This Row],[TOTAL]]</f>
        <v>0</v>
      </c>
      <c r="X615">
        <f>Table2[[#This Row],[Introduction]]/Table2[[#This Row],[TOTAL]]</f>
        <v>0</v>
      </c>
      <c r="Y615">
        <f>Table2[[#This Row],[Methods]]/Table2[[#This Row],[TOTAL]]</f>
        <v>0</v>
      </c>
      <c r="Z615">
        <f>Table2[[#This Row],[Results]]/Table2[[#This Row],[TOTAL]]</f>
        <v>0</v>
      </c>
      <c r="AA615">
        <f>Table2[[#This Row],[Supplementary material]]/Table2[[#This Row],[TOTAL]]</f>
        <v>0</v>
      </c>
      <c r="AB615">
        <f>Table2[[#This Row],[Title]]/Table2[[#This Row],[TOTAL]]</f>
        <v>0</v>
      </c>
      <c r="AC615" s="2">
        <f>SUM(Table24[[#This Row],[Abstract]:[Title]])</f>
        <v>1</v>
      </c>
    </row>
    <row r="616" spans="1:29" x14ac:dyDescent="0.2">
      <c r="A616" t="s">
        <v>3348</v>
      </c>
      <c r="B616">
        <v>0</v>
      </c>
      <c r="C616">
        <v>0</v>
      </c>
      <c r="D616">
        <v>0</v>
      </c>
      <c r="E616">
        <v>0</v>
      </c>
      <c r="F616">
        <v>0</v>
      </c>
      <c r="G616">
        <v>0</v>
      </c>
      <c r="H616">
        <v>0</v>
      </c>
      <c r="I616">
        <v>0</v>
      </c>
      <c r="J616">
        <v>1</v>
      </c>
      <c r="K616">
        <v>0</v>
      </c>
      <c r="L616">
        <v>0</v>
      </c>
      <c r="M616">
        <v>0</v>
      </c>
      <c r="N616" s="2">
        <f>SUM(Table2[[#This Row],[Abstract]:[Title]])</f>
        <v>1</v>
      </c>
      <c r="P616" t="s">
        <v>3348</v>
      </c>
      <c r="Q616">
        <f>Table2[[#This Row],[Abstract]]/Table2[[#This Row],[TOTAL]]</f>
        <v>0</v>
      </c>
      <c r="R616">
        <f>Table2[[#This Row],[Acknowledgments]]/Table2[[#This Row],[TOTAL]]</f>
        <v>0</v>
      </c>
      <c r="S616">
        <f>Table2[[#This Row],[Article]]/Table2[[#This Row],[TOTAL]]</f>
        <v>0</v>
      </c>
      <c r="T616">
        <f>Table2[[#This Row],[Case study]]/Table2[[#This Row],[TOTAL]]</f>
        <v>0</v>
      </c>
      <c r="U616">
        <f>Table2[[#This Row],[Conclusion]]/Table2[[#This Row],[TOTAL]]</f>
        <v>0</v>
      </c>
      <c r="V616">
        <f>Table2[[#This Row],[Discussion]]/Table2[[#This Row],[TOTAL]]</f>
        <v>0</v>
      </c>
      <c r="W616">
        <f>Table2[[#This Row],[Figure]]/Table2[[#This Row],[TOTAL]]</f>
        <v>0</v>
      </c>
      <c r="X616">
        <f>Table2[[#This Row],[Introduction]]/Table2[[#This Row],[TOTAL]]</f>
        <v>0</v>
      </c>
      <c r="Y616">
        <f>Table2[[#This Row],[Methods]]/Table2[[#This Row],[TOTAL]]</f>
        <v>1</v>
      </c>
      <c r="Z616">
        <f>Table2[[#This Row],[Results]]/Table2[[#This Row],[TOTAL]]</f>
        <v>0</v>
      </c>
      <c r="AA616">
        <f>Table2[[#This Row],[Supplementary material]]/Table2[[#This Row],[TOTAL]]</f>
        <v>0</v>
      </c>
      <c r="AB616">
        <f>Table2[[#This Row],[Title]]/Table2[[#This Row],[TOTAL]]</f>
        <v>0</v>
      </c>
      <c r="AC616" s="2">
        <f>SUM(Table24[[#This Row],[Abstract]:[Title]])</f>
        <v>1</v>
      </c>
    </row>
    <row r="617" spans="1:29" x14ac:dyDescent="0.2">
      <c r="A617" t="s">
        <v>764</v>
      </c>
      <c r="B617">
        <v>0</v>
      </c>
      <c r="C617">
        <v>0</v>
      </c>
      <c r="D617">
        <v>0</v>
      </c>
      <c r="E617">
        <v>0</v>
      </c>
      <c r="F617">
        <v>0</v>
      </c>
      <c r="G617">
        <v>0</v>
      </c>
      <c r="H617">
        <v>0</v>
      </c>
      <c r="I617">
        <v>0</v>
      </c>
      <c r="J617">
        <v>1</v>
      </c>
      <c r="K617">
        <v>0</v>
      </c>
      <c r="L617">
        <v>0</v>
      </c>
      <c r="M617">
        <v>0</v>
      </c>
      <c r="N617" s="2">
        <f>SUM(Table2[[#This Row],[Abstract]:[Title]])</f>
        <v>1</v>
      </c>
      <c r="P617" t="s">
        <v>764</v>
      </c>
      <c r="Q617">
        <f>Table2[[#This Row],[Abstract]]/Table2[[#This Row],[TOTAL]]</f>
        <v>0</v>
      </c>
      <c r="R617">
        <f>Table2[[#This Row],[Acknowledgments]]/Table2[[#This Row],[TOTAL]]</f>
        <v>0</v>
      </c>
      <c r="S617">
        <f>Table2[[#This Row],[Article]]/Table2[[#This Row],[TOTAL]]</f>
        <v>0</v>
      </c>
      <c r="T617">
        <f>Table2[[#This Row],[Case study]]/Table2[[#This Row],[TOTAL]]</f>
        <v>0</v>
      </c>
      <c r="U617">
        <f>Table2[[#This Row],[Conclusion]]/Table2[[#This Row],[TOTAL]]</f>
        <v>0</v>
      </c>
      <c r="V617">
        <f>Table2[[#This Row],[Discussion]]/Table2[[#This Row],[TOTAL]]</f>
        <v>0</v>
      </c>
      <c r="W617">
        <f>Table2[[#This Row],[Figure]]/Table2[[#This Row],[TOTAL]]</f>
        <v>0</v>
      </c>
      <c r="X617">
        <f>Table2[[#This Row],[Introduction]]/Table2[[#This Row],[TOTAL]]</f>
        <v>0</v>
      </c>
      <c r="Y617">
        <f>Table2[[#This Row],[Methods]]/Table2[[#This Row],[TOTAL]]</f>
        <v>1</v>
      </c>
      <c r="Z617">
        <f>Table2[[#This Row],[Results]]/Table2[[#This Row],[TOTAL]]</f>
        <v>0</v>
      </c>
      <c r="AA617">
        <f>Table2[[#This Row],[Supplementary material]]/Table2[[#This Row],[TOTAL]]</f>
        <v>0</v>
      </c>
      <c r="AB617">
        <f>Table2[[#This Row],[Title]]/Table2[[#This Row],[TOTAL]]</f>
        <v>0</v>
      </c>
      <c r="AC617" s="2">
        <f>SUM(Table24[[#This Row],[Abstract]:[Title]])</f>
        <v>1</v>
      </c>
    </row>
    <row r="618" spans="1:29" x14ac:dyDescent="0.2">
      <c r="A618" t="s">
        <v>5502</v>
      </c>
      <c r="B618">
        <v>0</v>
      </c>
      <c r="C618">
        <v>0</v>
      </c>
      <c r="D618">
        <v>0</v>
      </c>
      <c r="E618">
        <v>0</v>
      </c>
      <c r="F618">
        <v>0</v>
      </c>
      <c r="G618">
        <v>0</v>
      </c>
      <c r="H618">
        <v>0</v>
      </c>
      <c r="I618">
        <v>0</v>
      </c>
      <c r="J618">
        <v>4</v>
      </c>
      <c r="K618">
        <v>0</v>
      </c>
      <c r="L618">
        <v>0</v>
      </c>
      <c r="M618">
        <v>0</v>
      </c>
      <c r="N618" s="2">
        <f>SUM(Table2[[#This Row],[Abstract]:[Title]])</f>
        <v>4</v>
      </c>
      <c r="P618" t="s">
        <v>5502</v>
      </c>
      <c r="Q618">
        <f>Table2[[#This Row],[Abstract]]/Table2[[#This Row],[TOTAL]]</f>
        <v>0</v>
      </c>
      <c r="R618">
        <f>Table2[[#This Row],[Acknowledgments]]/Table2[[#This Row],[TOTAL]]</f>
        <v>0</v>
      </c>
      <c r="S618">
        <f>Table2[[#This Row],[Article]]/Table2[[#This Row],[TOTAL]]</f>
        <v>0</v>
      </c>
      <c r="T618">
        <f>Table2[[#This Row],[Case study]]/Table2[[#This Row],[TOTAL]]</f>
        <v>0</v>
      </c>
      <c r="U618">
        <f>Table2[[#This Row],[Conclusion]]/Table2[[#This Row],[TOTAL]]</f>
        <v>0</v>
      </c>
      <c r="V618">
        <f>Table2[[#This Row],[Discussion]]/Table2[[#This Row],[TOTAL]]</f>
        <v>0</v>
      </c>
      <c r="W618">
        <f>Table2[[#This Row],[Figure]]/Table2[[#This Row],[TOTAL]]</f>
        <v>0</v>
      </c>
      <c r="X618">
        <f>Table2[[#This Row],[Introduction]]/Table2[[#This Row],[TOTAL]]</f>
        <v>0</v>
      </c>
      <c r="Y618">
        <f>Table2[[#This Row],[Methods]]/Table2[[#This Row],[TOTAL]]</f>
        <v>1</v>
      </c>
      <c r="Z618">
        <f>Table2[[#This Row],[Results]]/Table2[[#This Row],[TOTAL]]</f>
        <v>0</v>
      </c>
      <c r="AA618">
        <f>Table2[[#This Row],[Supplementary material]]/Table2[[#This Row],[TOTAL]]</f>
        <v>0</v>
      </c>
      <c r="AB618">
        <f>Table2[[#This Row],[Title]]/Table2[[#This Row],[TOTAL]]</f>
        <v>0</v>
      </c>
      <c r="AC618" s="2">
        <f>SUM(Table24[[#This Row],[Abstract]:[Title]])</f>
        <v>1</v>
      </c>
    </row>
    <row r="619" spans="1:29" x14ac:dyDescent="0.2">
      <c r="A619" t="s">
        <v>4867</v>
      </c>
      <c r="B619">
        <v>0</v>
      </c>
      <c r="C619">
        <v>0</v>
      </c>
      <c r="D619">
        <v>0</v>
      </c>
      <c r="E619">
        <v>0</v>
      </c>
      <c r="F619">
        <v>0</v>
      </c>
      <c r="G619">
        <v>0</v>
      </c>
      <c r="H619">
        <v>0</v>
      </c>
      <c r="I619">
        <v>1</v>
      </c>
      <c r="J619">
        <v>1</v>
      </c>
      <c r="K619">
        <v>1</v>
      </c>
      <c r="L619">
        <v>0</v>
      </c>
      <c r="M619">
        <v>0</v>
      </c>
      <c r="N619" s="2">
        <f>SUM(Table2[[#This Row],[Abstract]:[Title]])</f>
        <v>3</v>
      </c>
      <c r="P619" t="s">
        <v>4867</v>
      </c>
      <c r="Q619">
        <f>Table2[[#This Row],[Abstract]]/Table2[[#This Row],[TOTAL]]</f>
        <v>0</v>
      </c>
      <c r="R619">
        <f>Table2[[#This Row],[Acknowledgments]]/Table2[[#This Row],[TOTAL]]</f>
        <v>0</v>
      </c>
      <c r="S619">
        <f>Table2[[#This Row],[Article]]/Table2[[#This Row],[TOTAL]]</f>
        <v>0</v>
      </c>
      <c r="T619">
        <f>Table2[[#This Row],[Case study]]/Table2[[#This Row],[TOTAL]]</f>
        <v>0</v>
      </c>
      <c r="U619">
        <f>Table2[[#This Row],[Conclusion]]/Table2[[#This Row],[TOTAL]]</f>
        <v>0</v>
      </c>
      <c r="V619">
        <f>Table2[[#This Row],[Discussion]]/Table2[[#This Row],[TOTAL]]</f>
        <v>0</v>
      </c>
      <c r="W619">
        <f>Table2[[#This Row],[Figure]]/Table2[[#This Row],[TOTAL]]</f>
        <v>0</v>
      </c>
      <c r="X619">
        <f>Table2[[#This Row],[Introduction]]/Table2[[#This Row],[TOTAL]]</f>
        <v>0.33333333333333331</v>
      </c>
      <c r="Y619">
        <f>Table2[[#This Row],[Methods]]/Table2[[#This Row],[TOTAL]]</f>
        <v>0.33333333333333331</v>
      </c>
      <c r="Z619">
        <f>Table2[[#This Row],[Results]]/Table2[[#This Row],[TOTAL]]</f>
        <v>0.33333333333333331</v>
      </c>
      <c r="AA619">
        <f>Table2[[#This Row],[Supplementary material]]/Table2[[#This Row],[TOTAL]]</f>
        <v>0</v>
      </c>
      <c r="AB619">
        <f>Table2[[#This Row],[Title]]/Table2[[#This Row],[TOTAL]]</f>
        <v>0</v>
      </c>
      <c r="AC619" s="2">
        <f>SUM(Table24[[#This Row],[Abstract]:[Title]])</f>
        <v>1</v>
      </c>
    </row>
    <row r="620" spans="1:29" x14ac:dyDescent="0.2">
      <c r="A620" t="s">
        <v>6985</v>
      </c>
      <c r="B620">
        <v>0</v>
      </c>
      <c r="C620">
        <v>0</v>
      </c>
      <c r="D620">
        <v>1</v>
      </c>
      <c r="E620">
        <v>0</v>
      </c>
      <c r="F620">
        <v>0</v>
      </c>
      <c r="G620">
        <v>0</v>
      </c>
      <c r="H620">
        <v>0</v>
      </c>
      <c r="I620">
        <v>0</v>
      </c>
      <c r="J620">
        <v>0</v>
      </c>
      <c r="K620">
        <v>0</v>
      </c>
      <c r="L620">
        <v>0</v>
      </c>
      <c r="M620">
        <v>0</v>
      </c>
      <c r="N620" s="2">
        <f>SUM(Table2[[#This Row],[Abstract]:[Title]])</f>
        <v>1</v>
      </c>
      <c r="P620" t="s">
        <v>6985</v>
      </c>
      <c r="Q620">
        <f>Table2[[#This Row],[Abstract]]/Table2[[#This Row],[TOTAL]]</f>
        <v>0</v>
      </c>
      <c r="R620">
        <f>Table2[[#This Row],[Acknowledgments]]/Table2[[#This Row],[TOTAL]]</f>
        <v>0</v>
      </c>
      <c r="S620">
        <f>Table2[[#This Row],[Article]]/Table2[[#This Row],[TOTAL]]</f>
        <v>1</v>
      </c>
      <c r="T620">
        <f>Table2[[#This Row],[Case study]]/Table2[[#This Row],[TOTAL]]</f>
        <v>0</v>
      </c>
      <c r="U620">
        <f>Table2[[#This Row],[Conclusion]]/Table2[[#This Row],[TOTAL]]</f>
        <v>0</v>
      </c>
      <c r="V620">
        <f>Table2[[#This Row],[Discussion]]/Table2[[#This Row],[TOTAL]]</f>
        <v>0</v>
      </c>
      <c r="W620">
        <f>Table2[[#This Row],[Figure]]/Table2[[#This Row],[TOTAL]]</f>
        <v>0</v>
      </c>
      <c r="X620">
        <f>Table2[[#This Row],[Introduction]]/Table2[[#This Row],[TOTAL]]</f>
        <v>0</v>
      </c>
      <c r="Y620">
        <f>Table2[[#This Row],[Methods]]/Table2[[#This Row],[TOTAL]]</f>
        <v>0</v>
      </c>
      <c r="Z620">
        <f>Table2[[#This Row],[Results]]/Table2[[#This Row],[TOTAL]]</f>
        <v>0</v>
      </c>
      <c r="AA620">
        <f>Table2[[#This Row],[Supplementary material]]/Table2[[#This Row],[TOTAL]]</f>
        <v>0</v>
      </c>
      <c r="AB620">
        <f>Table2[[#This Row],[Title]]/Table2[[#This Row],[TOTAL]]</f>
        <v>0</v>
      </c>
      <c r="AC620" s="2">
        <f>SUM(Table24[[#This Row],[Abstract]:[Title]])</f>
        <v>1</v>
      </c>
    </row>
    <row r="621" spans="1:29" x14ac:dyDescent="0.2">
      <c r="A621" t="s">
        <v>218</v>
      </c>
      <c r="B621">
        <v>0</v>
      </c>
      <c r="C621">
        <v>0</v>
      </c>
      <c r="D621">
        <v>0</v>
      </c>
      <c r="E621">
        <v>0</v>
      </c>
      <c r="F621">
        <v>0</v>
      </c>
      <c r="G621">
        <v>0</v>
      </c>
      <c r="H621">
        <v>0</v>
      </c>
      <c r="I621">
        <v>0</v>
      </c>
      <c r="J621">
        <v>1</v>
      </c>
      <c r="K621">
        <v>0</v>
      </c>
      <c r="L621">
        <v>0</v>
      </c>
      <c r="M621">
        <v>0</v>
      </c>
      <c r="N621" s="2">
        <f>SUM(Table2[[#This Row],[Abstract]:[Title]])</f>
        <v>1</v>
      </c>
      <c r="P621" t="s">
        <v>218</v>
      </c>
      <c r="Q621">
        <f>Table2[[#This Row],[Abstract]]/Table2[[#This Row],[TOTAL]]</f>
        <v>0</v>
      </c>
      <c r="R621">
        <f>Table2[[#This Row],[Acknowledgments]]/Table2[[#This Row],[TOTAL]]</f>
        <v>0</v>
      </c>
      <c r="S621">
        <f>Table2[[#This Row],[Article]]/Table2[[#This Row],[TOTAL]]</f>
        <v>0</v>
      </c>
      <c r="T621">
        <f>Table2[[#This Row],[Case study]]/Table2[[#This Row],[TOTAL]]</f>
        <v>0</v>
      </c>
      <c r="U621">
        <f>Table2[[#This Row],[Conclusion]]/Table2[[#This Row],[TOTAL]]</f>
        <v>0</v>
      </c>
      <c r="V621">
        <f>Table2[[#This Row],[Discussion]]/Table2[[#This Row],[TOTAL]]</f>
        <v>0</v>
      </c>
      <c r="W621">
        <f>Table2[[#This Row],[Figure]]/Table2[[#This Row],[TOTAL]]</f>
        <v>0</v>
      </c>
      <c r="X621">
        <f>Table2[[#This Row],[Introduction]]/Table2[[#This Row],[TOTAL]]</f>
        <v>0</v>
      </c>
      <c r="Y621">
        <f>Table2[[#This Row],[Methods]]/Table2[[#This Row],[TOTAL]]</f>
        <v>1</v>
      </c>
      <c r="Z621">
        <f>Table2[[#This Row],[Results]]/Table2[[#This Row],[TOTAL]]</f>
        <v>0</v>
      </c>
      <c r="AA621">
        <f>Table2[[#This Row],[Supplementary material]]/Table2[[#This Row],[TOTAL]]</f>
        <v>0</v>
      </c>
      <c r="AB621">
        <f>Table2[[#This Row],[Title]]/Table2[[#This Row],[TOTAL]]</f>
        <v>0</v>
      </c>
      <c r="AC621" s="2">
        <f>SUM(Table24[[#This Row],[Abstract]:[Title]])</f>
        <v>1</v>
      </c>
    </row>
    <row r="622" spans="1:29" x14ac:dyDescent="0.2">
      <c r="A622" t="s">
        <v>8854</v>
      </c>
      <c r="B622">
        <v>0</v>
      </c>
      <c r="C622">
        <v>0</v>
      </c>
      <c r="D622">
        <v>0</v>
      </c>
      <c r="E622">
        <v>0</v>
      </c>
      <c r="F622">
        <v>0</v>
      </c>
      <c r="G622">
        <v>0</v>
      </c>
      <c r="H622">
        <v>0</v>
      </c>
      <c r="I622">
        <v>0</v>
      </c>
      <c r="J622">
        <v>1</v>
      </c>
      <c r="K622">
        <v>2</v>
      </c>
      <c r="L622">
        <v>0</v>
      </c>
      <c r="M622">
        <v>0</v>
      </c>
      <c r="N622" s="2">
        <f>SUM(Table2[[#This Row],[Abstract]:[Title]])</f>
        <v>3</v>
      </c>
      <c r="P622" t="s">
        <v>8854</v>
      </c>
      <c r="Q622">
        <f>Table2[[#This Row],[Abstract]]/Table2[[#This Row],[TOTAL]]</f>
        <v>0</v>
      </c>
      <c r="R622">
        <f>Table2[[#This Row],[Acknowledgments]]/Table2[[#This Row],[TOTAL]]</f>
        <v>0</v>
      </c>
      <c r="S622">
        <f>Table2[[#This Row],[Article]]/Table2[[#This Row],[TOTAL]]</f>
        <v>0</v>
      </c>
      <c r="T622">
        <f>Table2[[#This Row],[Case study]]/Table2[[#This Row],[TOTAL]]</f>
        <v>0</v>
      </c>
      <c r="U622">
        <f>Table2[[#This Row],[Conclusion]]/Table2[[#This Row],[TOTAL]]</f>
        <v>0</v>
      </c>
      <c r="V622">
        <f>Table2[[#This Row],[Discussion]]/Table2[[#This Row],[TOTAL]]</f>
        <v>0</v>
      </c>
      <c r="W622">
        <f>Table2[[#This Row],[Figure]]/Table2[[#This Row],[TOTAL]]</f>
        <v>0</v>
      </c>
      <c r="X622">
        <f>Table2[[#This Row],[Introduction]]/Table2[[#This Row],[TOTAL]]</f>
        <v>0</v>
      </c>
      <c r="Y622">
        <f>Table2[[#This Row],[Methods]]/Table2[[#This Row],[TOTAL]]</f>
        <v>0.33333333333333331</v>
      </c>
      <c r="Z622">
        <f>Table2[[#This Row],[Results]]/Table2[[#This Row],[TOTAL]]</f>
        <v>0.66666666666666663</v>
      </c>
      <c r="AA622">
        <f>Table2[[#This Row],[Supplementary material]]/Table2[[#This Row],[TOTAL]]</f>
        <v>0</v>
      </c>
      <c r="AB622">
        <f>Table2[[#This Row],[Title]]/Table2[[#This Row],[TOTAL]]</f>
        <v>0</v>
      </c>
      <c r="AC622" s="2">
        <f>SUM(Table24[[#This Row],[Abstract]:[Title]])</f>
        <v>1</v>
      </c>
    </row>
    <row r="623" spans="1:29" x14ac:dyDescent="0.2">
      <c r="A623" t="s">
        <v>774</v>
      </c>
      <c r="B623">
        <v>0</v>
      </c>
      <c r="C623">
        <v>0</v>
      </c>
      <c r="D623">
        <v>0</v>
      </c>
      <c r="E623">
        <v>0</v>
      </c>
      <c r="F623">
        <v>0</v>
      </c>
      <c r="G623">
        <v>0</v>
      </c>
      <c r="H623">
        <v>0</v>
      </c>
      <c r="I623">
        <v>0</v>
      </c>
      <c r="J623">
        <v>1</v>
      </c>
      <c r="K623">
        <v>4</v>
      </c>
      <c r="L623">
        <v>0</v>
      </c>
      <c r="M623">
        <v>0</v>
      </c>
      <c r="N623" s="2">
        <f>SUM(Table2[[#This Row],[Abstract]:[Title]])</f>
        <v>5</v>
      </c>
      <c r="P623" t="s">
        <v>774</v>
      </c>
      <c r="Q623">
        <f>Table2[[#This Row],[Abstract]]/Table2[[#This Row],[TOTAL]]</f>
        <v>0</v>
      </c>
      <c r="R623">
        <f>Table2[[#This Row],[Acknowledgments]]/Table2[[#This Row],[TOTAL]]</f>
        <v>0</v>
      </c>
      <c r="S623">
        <f>Table2[[#This Row],[Article]]/Table2[[#This Row],[TOTAL]]</f>
        <v>0</v>
      </c>
      <c r="T623">
        <f>Table2[[#This Row],[Case study]]/Table2[[#This Row],[TOTAL]]</f>
        <v>0</v>
      </c>
      <c r="U623">
        <f>Table2[[#This Row],[Conclusion]]/Table2[[#This Row],[TOTAL]]</f>
        <v>0</v>
      </c>
      <c r="V623">
        <f>Table2[[#This Row],[Discussion]]/Table2[[#This Row],[TOTAL]]</f>
        <v>0</v>
      </c>
      <c r="W623">
        <f>Table2[[#This Row],[Figure]]/Table2[[#This Row],[TOTAL]]</f>
        <v>0</v>
      </c>
      <c r="X623">
        <f>Table2[[#This Row],[Introduction]]/Table2[[#This Row],[TOTAL]]</f>
        <v>0</v>
      </c>
      <c r="Y623">
        <f>Table2[[#This Row],[Methods]]/Table2[[#This Row],[TOTAL]]</f>
        <v>0.2</v>
      </c>
      <c r="Z623">
        <f>Table2[[#This Row],[Results]]/Table2[[#This Row],[TOTAL]]</f>
        <v>0.8</v>
      </c>
      <c r="AA623">
        <f>Table2[[#This Row],[Supplementary material]]/Table2[[#This Row],[TOTAL]]</f>
        <v>0</v>
      </c>
      <c r="AB623">
        <f>Table2[[#This Row],[Title]]/Table2[[#This Row],[TOTAL]]</f>
        <v>0</v>
      </c>
      <c r="AC623" s="2">
        <f>SUM(Table24[[#This Row],[Abstract]:[Title]])</f>
        <v>1</v>
      </c>
    </row>
    <row r="624" spans="1:29" x14ac:dyDescent="0.2">
      <c r="A624" t="s">
        <v>6264</v>
      </c>
      <c r="B624">
        <v>0</v>
      </c>
      <c r="C624">
        <v>0</v>
      </c>
      <c r="D624">
        <v>0</v>
      </c>
      <c r="E624">
        <v>0</v>
      </c>
      <c r="F624">
        <v>0</v>
      </c>
      <c r="G624">
        <v>1</v>
      </c>
      <c r="H624">
        <v>0</v>
      </c>
      <c r="I624">
        <v>0</v>
      </c>
      <c r="J624">
        <v>0</v>
      </c>
      <c r="K624">
        <v>1</v>
      </c>
      <c r="L624">
        <v>0</v>
      </c>
      <c r="M624">
        <v>0</v>
      </c>
      <c r="N624" s="2">
        <f>SUM(Table2[[#This Row],[Abstract]:[Title]])</f>
        <v>2</v>
      </c>
      <c r="P624" t="s">
        <v>6264</v>
      </c>
      <c r="Q624">
        <f>Table2[[#This Row],[Abstract]]/Table2[[#This Row],[TOTAL]]</f>
        <v>0</v>
      </c>
      <c r="R624">
        <f>Table2[[#This Row],[Acknowledgments]]/Table2[[#This Row],[TOTAL]]</f>
        <v>0</v>
      </c>
      <c r="S624">
        <f>Table2[[#This Row],[Article]]/Table2[[#This Row],[TOTAL]]</f>
        <v>0</v>
      </c>
      <c r="T624">
        <f>Table2[[#This Row],[Case study]]/Table2[[#This Row],[TOTAL]]</f>
        <v>0</v>
      </c>
      <c r="U624">
        <f>Table2[[#This Row],[Conclusion]]/Table2[[#This Row],[TOTAL]]</f>
        <v>0</v>
      </c>
      <c r="V624">
        <f>Table2[[#This Row],[Discussion]]/Table2[[#This Row],[TOTAL]]</f>
        <v>0.5</v>
      </c>
      <c r="W624">
        <f>Table2[[#This Row],[Figure]]/Table2[[#This Row],[TOTAL]]</f>
        <v>0</v>
      </c>
      <c r="X624">
        <f>Table2[[#This Row],[Introduction]]/Table2[[#This Row],[TOTAL]]</f>
        <v>0</v>
      </c>
      <c r="Y624">
        <f>Table2[[#This Row],[Methods]]/Table2[[#This Row],[TOTAL]]</f>
        <v>0</v>
      </c>
      <c r="Z624">
        <f>Table2[[#This Row],[Results]]/Table2[[#This Row],[TOTAL]]</f>
        <v>0.5</v>
      </c>
      <c r="AA624">
        <f>Table2[[#This Row],[Supplementary material]]/Table2[[#This Row],[TOTAL]]</f>
        <v>0</v>
      </c>
      <c r="AB624">
        <f>Table2[[#This Row],[Title]]/Table2[[#This Row],[TOTAL]]</f>
        <v>0</v>
      </c>
      <c r="AC624" s="2">
        <f>SUM(Table24[[#This Row],[Abstract]:[Title]])</f>
        <v>1</v>
      </c>
    </row>
    <row r="625" spans="1:29" x14ac:dyDescent="0.2">
      <c r="A625" t="s">
        <v>1001</v>
      </c>
      <c r="B625">
        <v>0</v>
      </c>
      <c r="C625">
        <v>0</v>
      </c>
      <c r="D625">
        <v>0</v>
      </c>
      <c r="E625">
        <v>0</v>
      </c>
      <c r="F625">
        <v>0</v>
      </c>
      <c r="G625">
        <v>0</v>
      </c>
      <c r="H625">
        <v>0</v>
      </c>
      <c r="I625">
        <v>0</v>
      </c>
      <c r="J625">
        <v>1</v>
      </c>
      <c r="K625">
        <v>2</v>
      </c>
      <c r="L625">
        <v>0</v>
      </c>
      <c r="M625">
        <v>0</v>
      </c>
      <c r="N625" s="2">
        <f>SUM(Table2[[#This Row],[Abstract]:[Title]])</f>
        <v>3</v>
      </c>
      <c r="P625" t="s">
        <v>1001</v>
      </c>
      <c r="Q625">
        <f>Table2[[#This Row],[Abstract]]/Table2[[#This Row],[TOTAL]]</f>
        <v>0</v>
      </c>
      <c r="R625">
        <f>Table2[[#This Row],[Acknowledgments]]/Table2[[#This Row],[TOTAL]]</f>
        <v>0</v>
      </c>
      <c r="S625">
        <f>Table2[[#This Row],[Article]]/Table2[[#This Row],[TOTAL]]</f>
        <v>0</v>
      </c>
      <c r="T625">
        <f>Table2[[#This Row],[Case study]]/Table2[[#This Row],[TOTAL]]</f>
        <v>0</v>
      </c>
      <c r="U625">
        <f>Table2[[#This Row],[Conclusion]]/Table2[[#This Row],[TOTAL]]</f>
        <v>0</v>
      </c>
      <c r="V625">
        <f>Table2[[#This Row],[Discussion]]/Table2[[#This Row],[TOTAL]]</f>
        <v>0</v>
      </c>
      <c r="W625">
        <f>Table2[[#This Row],[Figure]]/Table2[[#This Row],[TOTAL]]</f>
        <v>0</v>
      </c>
      <c r="X625">
        <f>Table2[[#This Row],[Introduction]]/Table2[[#This Row],[TOTAL]]</f>
        <v>0</v>
      </c>
      <c r="Y625">
        <f>Table2[[#This Row],[Methods]]/Table2[[#This Row],[TOTAL]]</f>
        <v>0.33333333333333331</v>
      </c>
      <c r="Z625">
        <f>Table2[[#This Row],[Results]]/Table2[[#This Row],[TOTAL]]</f>
        <v>0.66666666666666663</v>
      </c>
      <c r="AA625">
        <f>Table2[[#This Row],[Supplementary material]]/Table2[[#This Row],[TOTAL]]</f>
        <v>0</v>
      </c>
      <c r="AB625">
        <f>Table2[[#This Row],[Title]]/Table2[[#This Row],[TOTAL]]</f>
        <v>0</v>
      </c>
      <c r="AC625" s="2">
        <f>SUM(Table24[[#This Row],[Abstract]:[Title]])</f>
        <v>1</v>
      </c>
    </row>
    <row r="626" spans="1:29" x14ac:dyDescent="0.2">
      <c r="A626" t="s">
        <v>1255</v>
      </c>
      <c r="B626">
        <v>0</v>
      </c>
      <c r="C626">
        <v>0</v>
      </c>
      <c r="D626">
        <v>0</v>
      </c>
      <c r="E626">
        <v>0</v>
      </c>
      <c r="F626">
        <v>0</v>
      </c>
      <c r="G626">
        <v>0</v>
      </c>
      <c r="H626">
        <v>0</v>
      </c>
      <c r="I626">
        <v>0</v>
      </c>
      <c r="J626">
        <v>0</v>
      </c>
      <c r="K626">
        <v>2</v>
      </c>
      <c r="L626">
        <v>0</v>
      </c>
      <c r="M626">
        <v>0</v>
      </c>
      <c r="N626" s="2">
        <f>SUM(Table2[[#This Row],[Abstract]:[Title]])</f>
        <v>2</v>
      </c>
      <c r="P626" t="s">
        <v>1255</v>
      </c>
      <c r="Q626">
        <f>Table2[[#This Row],[Abstract]]/Table2[[#This Row],[TOTAL]]</f>
        <v>0</v>
      </c>
      <c r="R626">
        <f>Table2[[#This Row],[Acknowledgments]]/Table2[[#This Row],[TOTAL]]</f>
        <v>0</v>
      </c>
      <c r="S626">
        <f>Table2[[#This Row],[Article]]/Table2[[#This Row],[TOTAL]]</f>
        <v>0</v>
      </c>
      <c r="T626">
        <f>Table2[[#This Row],[Case study]]/Table2[[#This Row],[TOTAL]]</f>
        <v>0</v>
      </c>
      <c r="U626">
        <f>Table2[[#This Row],[Conclusion]]/Table2[[#This Row],[TOTAL]]</f>
        <v>0</v>
      </c>
      <c r="V626">
        <f>Table2[[#This Row],[Discussion]]/Table2[[#This Row],[TOTAL]]</f>
        <v>0</v>
      </c>
      <c r="W626">
        <f>Table2[[#This Row],[Figure]]/Table2[[#This Row],[TOTAL]]</f>
        <v>0</v>
      </c>
      <c r="X626">
        <f>Table2[[#This Row],[Introduction]]/Table2[[#This Row],[TOTAL]]</f>
        <v>0</v>
      </c>
      <c r="Y626">
        <f>Table2[[#This Row],[Methods]]/Table2[[#This Row],[TOTAL]]</f>
        <v>0</v>
      </c>
      <c r="Z626">
        <f>Table2[[#This Row],[Results]]/Table2[[#This Row],[TOTAL]]</f>
        <v>1</v>
      </c>
      <c r="AA626">
        <f>Table2[[#This Row],[Supplementary material]]/Table2[[#This Row],[TOTAL]]</f>
        <v>0</v>
      </c>
      <c r="AB626">
        <f>Table2[[#This Row],[Title]]/Table2[[#This Row],[TOTAL]]</f>
        <v>0</v>
      </c>
      <c r="AC626" s="2">
        <f>SUM(Table24[[#This Row],[Abstract]:[Title]])</f>
        <v>1</v>
      </c>
    </row>
    <row r="627" spans="1:29" x14ac:dyDescent="0.2">
      <c r="A627" t="s">
        <v>989</v>
      </c>
      <c r="B627">
        <v>0</v>
      </c>
      <c r="C627">
        <v>0</v>
      </c>
      <c r="D627">
        <v>0</v>
      </c>
      <c r="E627">
        <v>0</v>
      </c>
      <c r="F627">
        <v>0</v>
      </c>
      <c r="G627">
        <v>0</v>
      </c>
      <c r="H627">
        <v>2</v>
      </c>
      <c r="I627">
        <v>0</v>
      </c>
      <c r="J627">
        <v>2</v>
      </c>
      <c r="K627">
        <v>1</v>
      </c>
      <c r="L627">
        <v>0</v>
      </c>
      <c r="M627">
        <v>0</v>
      </c>
      <c r="N627" s="2">
        <f>SUM(Table2[[#This Row],[Abstract]:[Title]])</f>
        <v>5</v>
      </c>
      <c r="P627" t="s">
        <v>989</v>
      </c>
      <c r="Q627">
        <f>Table2[[#This Row],[Abstract]]/Table2[[#This Row],[TOTAL]]</f>
        <v>0</v>
      </c>
      <c r="R627">
        <f>Table2[[#This Row],[Acknowledgments]]/Table2[[#This Row],[TOTAL]]</f>
        <v>0</v>
      </c>
      <c r="S627">
        <f>Table2[[#This Row],[Article]]/Table2[[#This Row],[TOTAL]]</f>
        <v>0</v>
      </c>
      <c r="T627">
        <f>Table2[[#This Row],[Case study]]/Table2[[#This Row],[TOTAL]]</f>
        <v>0</v>
      </c>
      <c r="U627">
        <f>Table2[[#This Row],[Conclusion]]/Table2[[#This Row],[TOTAL]]</f>
        <v>0</v>
      </c>
      <c r="V627">
        <f>Table2[[#This Row],[Discussion]]/Table2[[#This Row],[TOTAL]]</f>
        <v>0</v>
      </c>
      <c r="W627">
        <f>Table2[[#This Row],[Figure]]/Table2[[#This Row],[TOTAL]]</f>
        <v>0.4</v>
      </c>
      <c r="X627">
        <f>Table2[[#This Row],[Introduction]]/Table2[[#This Row],[TOTAL]]</f>
        <v>0</v>
      </c>
      <c r="Y627">
        <f>Table2[[#This Row],[Methods]]/Table2[[#This Row],[TOTAL]]</f>
        <v>0.4</v>
      </c>
      <c r="Z627">
        <f>Table2[[#This Row],[Results]]/Table2[[#This Row],[TOTAL]]</f>
        <v>0.2</v>
      </c>
      <c r="AA627">
        <f>Table2[[#This Row],[Supplementary material]]/Table2[[#This Row],[TOTAL]]</f>
        <v>0</v>
      </c>
      <c r="AB627">
        <f>Table2[[#This Row],[Title]]/Table2[[#This Row],[TOTAL]]</f>
        <v>0</v>
      </c>
      <c r="AC627" s="2">
        <f>SUM(Table24[[#This Row],[Abstract]:[Title]])</f>
        <v>1</v>
      </c>
    </row>
    <row r="628" spans="1:29" x14ac:dyDescent="0.2">
      <c r="A628" t="s">
        <v>8959</v>
      </c>
      <c r="B628">
        <v>0</v>
      </c>
      <c r="C628">
        <v>0</v>
      </c>
      <c r="D628">
        <v>0</v>
      </c>
      <c r="E628">
        <v>0</v>
      </c>
      <c r="F628">
        <v>0</v>
      </c>
      <c r="G628">
        <v>0</v>
      </c>
      <c r="H628">
        <v>0</v>
      </c>
      <c r="I628">
        <v>0</v>
      </c>
      <c r="J628">
        <v>0</v>
      </c>
      <c r="K628">
        <v>2</v>
      </c>
      <c r="L628">
        <v>0</v>
      </c>
      <c r="M628">
        <v>0</v>
      </c>
      <c r="N628" s="2">
        <f>SUM(Table2[[#This Row],[Abstract]:[Title]])</f>
        <v>2</v>
      </c>
      <c r="P628" t="s">
        <v>8959</v>
      </c>
      <c r="Q628">
        <f>Table2[[#This Row],[Abstract]]/Table2[[#This Row],[TOTAL]]</f>
        <v>0</v>
      </c>
      <c r="R628">
        <f>Table2[[#This Row],[Acknowledgments]]/Table2[[#This Row],[TOTAL]]</f>
        <v>0</v>
      </c>
      <c r="S628">
        <f>Table2[[#This Row],[Article]]/Table2[[#This Row],[TOTAL]]</f>
        <v>0</v>
      </c>
      <c r="T628">
        <f>Table2[[#This Row],[Case study]]/Table2[[#This Row],[TOTAL]]</f>
        <v>0</v>
      </c>
      <c r="U628">
        <f>Table2[[#This Row],[Conclusion]]/Table2[[#This Row],[TOTAL]]</f>
        <v>0</v>
      </c>
      <c r="V628">
        <f>Table2[[#This Row],[Discussion]]/Table2[[#This Row],[TOTAL]]</f>
        <v>0</v>
      </c>
      <c r="W628">
        <f>Table2[[#This Row],[Figure]]/Table2[[#This Row],[TOTAL]]</f>
        <v>0</v>
      </c>
      <c r="X628">
        <f>Table2[[#This Row],[Introduction]]/Table2[[#This Row],[TOTAL]]</f>
        <v>0</v>
      </c>
      <c r="Y628">
        <f>Table2[[#This Row],[Methods]]/Table2[[#This Row],[TOTAL]]</f>
        <v>0</v>
      </c>
      <c r="Z628">
        <f>Table2[[#This Row],[Results]]/Table2[[#This Row],[TOTAL]]</f>
        <v>1</v>
      </c>
      <c r="AA628">
        <f>Table2[[#This Row],[Supplementary material]]/Table2[[#This Row],[TOTAL]]</f>
        <v>0</v>
      </c>
      <c r="AB628">
        <f>Table2[[#This Row],[Title]]/Table2[[#This Row],[TOTAL]]</f>
        <v>0</v>
      </c>
      <c r="AC628" s="2">
        <f>SUM(Table24[[#This Row],[Abstract]:[Title]])</f>
        <v>1</v>
      </c>
    </row>
    <row r="629" spans="1:29" x14ac:dyDescent="0.2">
      <c r="A629" t="s">
        <v>1166</v>
      </c>
      <c r="B629">
        <v>0</v>
      </c>
      <c r="C629">
        <v>0</v>
      </c>
      <c r="D629">
        <v>0</v>
      </c>
      <c r="E629">
        <v>0</v>
      </c>
      <c r="F629">
        <v>0</v>
      </c>
      <c r="G629">
        <v>0</v>
      </c>
      <c r="H629">
        <v>0</v>
      </c>
      <c r="I629">
        <v>0</v>
      </c>
      <c r="J629">
        <v>2</v>
      </c>
      <c r="K629">
        <v>4</v>
      </c>
      <c r="L629">
        <v>0</v>
      </c>
      <c r="M629">
        <v>0</v>
      </c>
      <c r="N629" s="2">
        <f>SUM(Table2[[#This Row],[Abstract]:[Title]])</f>
        <v>6</v>
      </c>
      <c r="P629" t="s">
        <v>1166</v>
      </c>
      <c r="Q629">
        <f>Table2[[#This Row],[Abstract]]/Table2[[#This Row],[TOTAL]]</f>
        <v>0</v>
      </c>
      <c r="R629">
        <f>Table2[[#This Row],[Acknowledgments]]/Table2[[#This Row],[TOTAL]]</f>
        <v>0</v>
      </c>
      <c r="S629">
        <f>Table2[[#This Row],[Article]]/Table2[[#This Row],[TOTAL]]</f>
        <v>0</v>
      </c>
      <c r="T629">
        <f>Table2[[#This Row],[Case study]]/Table2[[#This Row],[TOTAL]]</f>
        <v>0</v>
      </c>
      <c r="U629">
        <f>Table2[[#This Row],[Conclusion]]/Table2[[#This Row],[TOTAL]]</f>
        <v>0</v>
      </c>
      <c r="V629">
        <f>Table2[[#This Row],[Discussion]]/Table2[[#This Row],[TOTAL]]</f>
        <v>0</v>
      </c>
      <c r="W629">
        <f>Table2[[#This Row],[Figure]]/Table2[[#This Row],[TOTAL]]</f>
        <v>0</v>
      </c>
      <c r="X629">
        <f>Table2[[#This Row],[Introduction]]/Table2[[#This Row],[TOTAL]]</f>
        <v>0</v>
      </c>
      <c r="Y629">
        <f>Table2[[#This Row],[Methods]]/Table2[[#This Row],[TOTAL]]</f>
        <v>0.33333333333333331</v>
      </c>
      <c r="Z629">
        <f>Table2[[#This Row],[Results]]/Table2[[#This Row],[TOTAL]]</f>
        <v>0.66666666666666663</v>
      </c>
      <c r="AA629">
        <f>Table2[[#This Row],[Supplementary material]]/Table2[[#This Row],[TOTAL]]</f>
        <v>0</v>
      </c>
      <c r="AB629">
        <f>Table2[[#This Row],[Title]]/Table2[[#This Row],[TOTAL]]</f>
        <v>0</v>
      </c>
      <c r="AC629" s="2">
        <f>SUM(Table24[[#This Row],[Abstract]:[Title]])</f>
        <v>1</v>
      </c>
    </row>
    <row r="630" spans="1:29" x14ac:dyDescent="0.2">
      <c r="A630" t="s">
        <v>8613</v>
      </c>
      <c r="B630">
        <v>0</v>
      </c>
      <c r="C630">
        <v>0</v>
      </c>
      <c r="D630">
        <v>0</v>
      </c>
      <c r="E630">
        <v>0</v>
      </c>
      <c r="F630">
        <v>0</v>
      </c>
      <c r="G630">
        <v>0</v>
      </c>
      <c r="H630">
        <v>0</v>
      </c>
      <c r="I630">
        <v>0</v>
      </c>
      <c r="J630">
        <v>1</v>
      </c>
      <c r="K630">
        <v>0</v>
      </c>
      <c r="L630">
        <v>0</v>
      </c>
      <c r="M630">
        <v>0</v>
      </c>
      <c r="N630" s="2">
        <f>SUM(Table2[[#This Row],[Abstract]:[Title]])</f>
        <v>1</v>
      </c>
      <c r="P630" t="s">
        <v>8613</v>
      </c>
      <c r="Q630">
        <f>Table2[[#This Row],[Abstract]]/Table2[[#This Row],[TOTAL]]</f>
        <v>0</v>
      </c>
      <c r="R630">
        <f>Table2[[#This Row],[Acknowledgments]]/Table2[[#This Row],[TOTAL]]</f>
        <v>0</v>
      </c>
      <c r="S630">
        <f>Table2[[#This Row],[Article]]/Table2[[#This Row],[TOTAL]]</f>
        <v>0</v>
      </c>
      <c r="T630">
        <f>Table2[[#This Row],[Case study]]/Table2[[#This Row],[TOTAL]]</f>
        <v>0</v>
      </c>
      <c r="U630">
        <f>Table2[[#This Row],[Conclusion]]/Table2[[#This Row],[TOTAL]]</f>
        <v>0</v>
      </c>
      <c r="V630">
        <f>Table2[[#This Row],[Discussion]]/Table2[[#This Row],[TOTAL]]</f>
        <v>0</v>
      </c>
      <c r="W630">
        <f>Table2[[#This Row],[Figure]]/Table2[[#This Row],[TOTAL]]</f>
        <v>0</v>
      </c>
      <c r="X630">
        <f>Table2[[#This Row],[Introduction]]/Table2[[#This Row],[TOTAL]]</f>
        <v>0</v>
      </c>
      <c r="Y630">
        <f>Table2[[#This Row],[Methods]]/Table2[[#This Row],[TOTAL]]</f>
        <v>1</v>
      </c>
      <c r="Z630">
        <f>Table2[[#This Row],[Results]]/Table2[[#This Row],[TOTAL]]</f>
        <v>0</v>
      </c>
      <c r="AA630">
        <f>Table2[[#This Row],[Supplementary material]]/Table2[[#This Row],[TOTAL]]</f>
        <v>0</v>
      </c>
      <c r="AB630">
        <f>Table2[[#This Row],[Title]]/Table2[[#This Row],[TOTAL]]</f>
        <v>0</v>
      </c>
      <c r="AC630" s="2">
        <f>SUM(Table24[[#This Row],[Abstract]:[Title]])</f>
        <v>1</v>
      </c>
    </row>
    <row r="631" spans="1:29" x14ac:dyDescent="0.2">
      <c r="A631" t="s">
        <v>1837</v>
      </c>
      <c r="B631">
        <v>0</v>
      </c>
      <c r="C631">
        <v>0</v>
      </c>
      <c r="D631">
        <v>0</v>
      </c>
      <c r="E631">
        <v>0</v>
      </c>
      <c r="F631">
        <v>0</v>
      </c>
      <c r="G631">
        <v>0</v>
      </c>
      <c r="H631">
        <v>0</v>
      </c>
      <c r="I631">
        <v>0</v>
      </c>
      <c r="J631">
        <v>2</v>
      </c>
      <c r="K631">
        <v>2</v>
      </c>
      <c r="L631">
        <v>0</v>
      </c>
      <c r="M631">
        <v>0</v>
      </c>
      <c r="N631" s="2">
        <f>SUM(Table2[[#This Row],[Abstract]:[Title]])</f>
        <v>4</v>
      </c>
      <c r="P631" t="s">
        <v>1837</v>
      </c>
      <c r="Q631">
        <f>Table2[[#This Row],[Abstract]]/Table2[[#This Row],[TOTAL]]</f>
        <v>0</v>
      </c>
      <c r="R631">
        <f>Table2[[#This Row],[Acknowledgments]]/Table2[[#This Row],[TOTAL]]</f>
        <v>0</v>
      </c>
      <c r="S631">
        <f>Table2[[#This Row],[Article]]/Table2[[#This Row],[TOTAL]]</f>
        <v>0</v>
      </c>
      <c r="T631">
        <f>Table2[[#This Row],[Case study]]/Table2[[#This Row],[TOTAL]]</f>
        <v>0</v>
      </c>
      <c r="U631">
        <f>Table2[[#This Row],[Conclusion]]/Table2[[#This Row],[TOTAL]]</f>
        <v>0</v>
      </c>
      <c r="V631">
        <f>Table2[[#This Row],[Discussion]]/Table2[[#This Row],[TOTAL]]</f>
        <v>0</v>
      </c>
      <c r="W631">
        <f>Table2[[#This Row],[Figure]]/Table2[[#This Row],[TOTAL]]</f>
        <v>0</v>
      </c>
      <c r="X631">
        <f>Table2[[#This Row],[Introduction]]/Table2[[#This Row],[TOTAL]]</f>
        <v>0</v>
      </c>
      <c r="Y631">
        <f>Table2[[#This Row],[Methods]]/Table2[[#This Row],[TOTAL]]</f>
        <v>0.5</v>
      </c>
      <c r="Z631">
        <f>Table2[[#This Row],[Results]]/Table2[[#This Row],[TOTAL]]</f>
        <v>0.5</v>
      </c>
      <c r="AA631">
        <f>Table2[[#This Row],[Supplementary material]]/Table2[[#This Row],[TOTAL]]</f>
        <v>0</v>
      </c>
      <c r="AB631">
        <f>Table2[[#This Row],[Title]]/Table2[[#This Row],[TOTAL]]</f>
        <v>0</v>
      </c>
      <c r="AC631" s="2">
        <f>SUM(Table24[[#This Row],[Abstract]:[Title]])</f>
        <v>1</v>
      </c>
    </row>
    <row r="632" spans="1:29" x14ac:dyDescent="0.2">
      <c r="A632" t="s">
        <v>6865</v>
      </c>
      <c r="B632">
        <v>0</v>
      </c>
      <c r="C632">
        <v>0</v>
      </c>
      <c r="D632">
        <v>0</v>
      </c>
      <c r="E632">
        <v>0</v>
      </c>
      <c r="F632">
        <v>0</v>
      </c>
      <c r="G632">
        <v>0</v>
      </c>
      <c r="H632">
        <v>0</v>
      </c>
      <c r="I632">
        <v>0</v>
      </c>
      <c r="J632">
        <v>1</v>
      </c>
      <c r="K632">
        <v>1</v>
      </c>
      <c r="L632">
        <v>0</v>
      </c>
      <c r="M632">
        <v>0</v>
      </c>
      <c r="N632" s="2">
        <f>SUM(Table2[[#This Row],[Abstract]:[Title]])</f>
        <v>2</v>
      </c>
      <c r="P632" t="s">
        <v>6865</v>
      </c>
      <c r="Q632">
        <f>Table2[[#This Row],[Abstract]]/Table2[[#This Row],[TOTAL]]</f>
        <v>0</v>
      </c>
      <c r="R632">
        <f>Table2[[#This Row],[Acknowledgments]]/Table2[[#This Row],[TOTAL]]</f>
        <v>0</v>
      </c>
      <c r="S632">
        <f>Table2[[#This Row],[Article]]/Table2[[#This Row],[TOTAL]]</f>
        <v>0</v>
      </c>
      <c r="T632">
        <f>Table2[[#This Row],[Case study]]/Table2[[#This Row],[TOTAL]]</f>
        <v>0</v>
      </c>
      <c r="U632">
        <f>Table2[[#This Row],[Conclusion]]/Table2[[#This Row],[TOTAL]]</f>
        <v>0</v>
      </c>
      <c r="V632">
        <f>Table2[[#This Row],[Discussion]]/Table2[[#This Row],[TOTAL]]</f>
        <v>0</v>
      </c>
      <c r="W632">
        <f>Table2[[#This Row],[Figure]]/Table2[[#This Row],[TOTAL]]</f>
        <v>0</v>
      </c>
      <c r="X632">
        <f>Table2[[#This Row],[Introduction]]/Table2[[#This Row],[TOTAL]]</f>
        <v>0</v>
      </c>
      <c r="Y632">
        <f>Table2[[#This Row],[Methods]]/Table2[[#This Row],[TOTAL]]</f>
        <v>0.5</v>
      </c>
      <c r="Z632">
        <f>Table2[[#This Row],[Results]]/Table2[[#This Row],[TOTAL]]</f>
        <v>0.5</v>
      </c>
      <c r="AA632">
        <f>Table2[[#This Row],[Supplementary material]]/Table2[[#This Row],[TOTAL]]</f>
        <v>0</v>
      </c>
      <c r="AB632">
        <f>Table2[[#This Row],[Title]]/Table2[[#This Row],[TOTAL]]</f>
        <v>0</v>
      </c>
      <c r="AC632" s="2">
        <f>SUM(Table24[[#This Row],[Abstract]:[Title]])</f>
        <v>1</v>
      </c>
    </row>
    <row r="633" spans="1:29" x14ac:dyDescent="0.2">
      <c r="A633" t="s">
        <v>7730</v>
      </c>
      <c r="B633">
        <v>0</v>
      </c>
      <c r="C633">
        <v>0</v>
      </c>
      <c r="D633">
        <v>0</v>
      </c>
      <c r="E633">
        <v>0</v>
      </c>
      <c r="F633">
        <v>0</v>
      </c>
      <c r="G633">
        <v>0</v>
      </c>
      <c r="H633">
        <v>0</v>
      </c>
      <c r="I633">
        <v>1</v>
      </c>
      <c r="J633">
        <v>0</v>
      </c>
      <c r="K633">
        <v>0</v>
      </c>
      <c r="L633">
        <v>0</v>
      </c>
      <c r="M633">
        <v>0</v>
      </c>
      <c r="N633" s="2">
        <f>SUM(Table2[[#This Row],[Abstract]:[Title]])</f>
        <v>1</v>
      </c>
      <c r="P633" t="s">
        <v>7730</v>
      </c>
      <c r="Q633">
        <f>Table2[[#This Row],[Abstract]]/Table2[[#This Row],[TOTAL]]</f>
        <v>0</v>
      </c>
      <c r="R633">
        <f>Table2[[#This Row],[Acknowledgments]]/Table2[[#This Row],[TOTAL]]</f>
        <v>0</v>
      </c>
      <c r="S633">
        <f>Table2[[#This Row],[Article]]/Table2[[#This Row],[TOTAL]]</f>
        <v>0</v>
      </c>
      <c r="T633">
        <f>Table2[[#This Row],[Case study]]/Table2[[#This Row],[TOTAL]]</f>
        <v>0</v>
      </c>
      <c r="U633">
        <f>Table2[[#This Row],[Conclusion]]/Table2[[#This Row],[TOTAL]]</f>
        <v>0</v>
      </c>
      <c r="V633">
        <f>Table2[[#This Row],[Discussion]]/Table2[[#This Row],[TOTAL]]</f>
        <v>0</v>
      </c>
      <c r="W633">
        <f>Table2[[#This Row],[Figure]]/Table2[[#This Row],[TOTAL]]</f>
        <v>0</v>
      </c>
      <c r="X633">
        <f>Table2[[#This Row],[Introduction]]/Table2[[#This Row],[TOTAL]]</f>
        <v>1</v>
      </c>
      <c r="Y633">
        <f>Table2[[#This Row],[Methods]]/Table2[[#This Row],[TOTAL]]</f>
        <v>0</v>
      </c>
      <c r="Z633">
        <f>Table2[[#This Row],[Results]]/Table2[[#This Row],[TOTAL]]</f>
        <v>0</v>
      </c>
      <c r="AA633">
        <f>Table2[[#This Row],[Supplementary material]]/Table2[[#This Row],[TOTAL]]</f>
        <v>0</v>
      </c>
      <c r="AB633">
        <f>Table2[[#This Row],[Title]]/Table2[[#This Row],[TOTAL]]</f>
        <v>0</v>
      </c>
      <c r="AC633" s="2">
        <f>SUM(Table24[[#This Row],[Abstract]:[Title]])</f>
        <v>1</v>
      </c>
    </row>
    <row r="634" spans="1:29" x14ac:dyDescent="0.2">
      <c r="A634" t="s">
        <v>5888</v>
      </c>
      <c r="B634">
        <v>0</v>
      </c>
      <c r="C634">
        <v>0</v>
      </c>
      <c r="D634">
        <v>0</v>
      </c>
      <c r="E634">
        <v>0</v>
      </c>
      <c r="F634">
        <v>0</v>
      </c>
      <c r="G634">
        <v>2</v>
      </c>
      <c r="H634">
        <v>0</v>
      </c>
      <c r="I634">
        <v>1</v>
      </c>
      <c r="J634">
        <v>2</v>
      </c>
      <c r="K634">
        <v>1</v>
      </c>
      <c r="L634">
        <v>0</v>
      </c>
      <c r="M634">
        <v>0</v>
      </c>
      <c r="N634" s="2">
        <f>SUM(Table2[[#This Row],[Abstract]:[Title]])</f>
        <v>6</v>
      </c>
      <c r="P634" t="s">
        <v>5888</v>
      </c>
      <c r="Q634">
        <f>Table2[[#This Row],[Abstract]]/Table2[[#This Row],[TOTAL]]</f>
        <v>0</v>
      </c>
      <c r="R634">
        <f>Table2[[#This Row],[Acknowledgments]]/Table2[[#This Row],[TOTAL]]</f>
        <v>0</v>
      </c>
      <c r="S634">
        <f>Table2[[#This Row],[Article]]/Table2[[#This Row],[TOTAL]]</f>
        <v>0</v>
      </c>
      <c r="T634">
        <f>Table2[[#This Row],[Case study]]/Table2[[#This Row],[TOTAL]]</f>
        <v>0</v>
      </c>
      <c r="U634">
        <f>Table2[[#This Row],[Conclusion]]/Table2[[#This Row],[TOTAL]]</f>
        <v>0</v>
      </c>
      <c r="V634">
        <f>Table2[[#This Row],[Discussion]]/Table2[[#This Row],[TOTAL]]</f>
        <v>0.33333333333333331</v>
      </c>
      <c r="W634">
        <f>Table2[[#This Row],[Figure]]/Table2[[#This Row],[TOTAL]]</f>
        <v>0</v>
      </c>
      <c r="X634">
        <f>Table2[[#This Row],[Introduction]]/Table2[[#This Row],[TOTAL]]</f>
        <v>0.16666666666666666</v>
      </c>
      <c r="Y634">
        <f>Table2[[#This Row],[Methods]]/Table2[[#This Row],[TOTAL]]</f>
        <v>0.33333333333333331</v>
      </c>
      <c r="Z634">
        <f>Table2[[#This Row],[Results]]/Table2[[#This Row],[TOTAL]]</f>
        <v>0.16666666666666666</v>
      </c>
      <c r="AA634">
        <f>Table2[[#This Row],[Supplementary material]]/Table2[[#This Row],[TOTAL]]</f>
        <v>0</v>
      </c>
      <c r="AB634">
        <f>Table2[[#This Row],[Title]]/Table2[[#This Row],[TOTAL]]</f>
        <v>0</v>
      </c>
      <c r="AC634" s="2">
        <f>SUM(Table24[[#This Row],[Abstract]:[Title]])</f>
        <v>0.99999999999999989</v>
      </c>
    </row>
    <row r="635" spans="1:29" x14ac:dyDescent="0.2">
      <c r="A635" t="s">
        <v>8544</v>
      </c>
      <c r="B635">
        <v>0</v>
      </c>
      <c r="C635">
        <v>0</v>
      </c>
      <c r="D635">
        <v>1</v>
      </c>
      <c r="E635">
        <v>0</v>
      </c>
      <c r="F635">
        <v>0</v>
      </c>
      <c r="G635">
        <v>0</v>
      </c>
      <c r="H635">
        <v>0</v>
      </c>
      <c r="I635">
        <v>0</v>
      </c>
      <c r="J635">
        <v>0</v>
      </c>
      <c r="K635">
        <v>0</v>
      </c>
      <c r="L635">
        <v>0</v>
      </c>
      <c r="M635">
        <v>0</v>
      </c>
      <c r="N635" s="2">
        <f>SUM(Table2[[#This Row],[Abstract]:[Title]])</f>
        <v>1</v>
      </c>
      <c r="P635" t="s">
        <v>8544</v>
      </c>
      <c r="Q635">
        <f>Table2[[#This Row],[Abstract]]/Table2[[#This Row],[TOTAL]]</f>
        <v>0</v>
      </c>
      <c r="R635">
        <f>Table2[[#This Row],[Acknowledgments]]/Table2[[#This Row],[TOTAL]]</f>
        <v>0</v>
      </c>
      <c r="S635">
        <f>Table2[[#This Row],[Article]]/Table2[[#This Row],[TOTAL]]</f>
        <v>1</v>
      </c>
      <c r="T635">
        <f>Table2[[#This Row],[Case study]]/Table2[[#This Row],[TOTAL]]</f>
        <v>0</v>
      </c>
      <c r="U635">
        <f>Table2[[#This Row],[Conclusion]]/Table2[[#This Row],[TOTAL]]</f>
        <v>0</v>
      </c>
      <c r="V635">
        <f>Table2[[#This Row],[Discussion]]/Table2[[#This Row],[TOTAL]]</f>
        <v>0</v>
      </c>
      <c r="W635">
        <f>Table2[[#This Row],[Figure]]/Table2[[#This Row],[TOTAL]]</f>
        <v>0</v>
      </c>
      <c r="X635">
        <f>Table2[[#This Row],[Introduction]]/Table2[[#This Row],[TOTAL]]</f>
        <v>0</v>
      </c>
      <c r="Y635">
        <f>Table2[[#This Row],[Methods]]/Table2[[#This Row],[TOTAL]]</f>
        <v>0</v>
      </c>
      <c r="Z635">
        <f>Table2[[#This Row],[Results]]/Table2[[#This Row],[TOTAL]]</f>
        <v>0</v>
      </c>
      <c r="AA635">
        <f>Table2[[#This Row],[Supplementary material]]/Table2[[#This Row],[TOTAL]]</f>
        <v>0</v>
      </c>
      <c r="AB635">
        <f>Table2[[#This Row],[Title]]/Table2[[#This Row],[TOTAL]]</f>
        <v>0</v>
      </c>
      <c r="AC635" s="2">
        <f>SUM(Table24[[#This Row],[Abstract]:[Title]])</f>
        <v>1</v>
      </c>
    </row>
    <row r="636" spans="1:29" x14ac:dyDescent="0.2">
      <c r="A636" t="s">
        <v>3480</v>
      </c>
      <c r="B636">
        <v>0</v>
      </c>
      <c r="C636">
        <v>0</v>
      </c>
      <c r="D636">
        <v>0</v>
      </c>
      <c r="E636">
        <v>0</v>
      </c>
      <c r="F636">
        <v>0</v>
      </c>
      <c r="G636">
        <v>0</v>
      </c>
      <c r="H636">
        <v>0</v>
      </c>
      <c r="I636">
        <v>0</v>
      </c>
      <c r="J636">
        <v>0</v>
      </c>
      <c r="K636">
        <v>1</v>
      </c>
      <c r="L636">
        <v>0</v>
      </c>
      <c r="M636">
        <v>0</v>
      </c>
      <c r="N636" s="2">
        <f>SUM(Table2[[#This Row],[Abstract]:[Title]])</f>
        <v>1</v>
      </c>
      <c r="P636" t="s">
        <v>3480</v>
      </c>
      <c r="Q636">
        <f>Table2[[#This Row],[Abstract]]/Table2[[#This Row],[TOTAL]]</f>
        <v>0</v>
      </c>
      <c r="R636">
        <f>Table2[[#This Row],[Acknowledgments]]/Table2[[#This Row],[TOTAL]]</f>
        <v>0</v>
      </c>
      <c r="S636">
        <f>Table2[[#This Row],[Article]]/Table2[[#This Row],[TOTAL]]</f>
        <v>0</v>
      </c>
      <c r="T636">
        <f>Table2[[#This Row],[Case study]]/Table2[[#This Row],[TOTAL]]</f>
        <v>0</v>
      </c>
      <c r="U636">
        <f>Table2[[#This Row],[Conclusion]]/Table2[[#This Row],[TOTAL]]</f>
        <v>0</v>
      </c>
      <c r="V636">
        <f>Table2[[#This Row],[Discussion]]/Table2[[#This Row],[TOTAL]]</f>
        <v>0</v>
      </c>
      <c r="W636">
        <f>Table2[[#This Row],[Figure]]/Table2[[#This Row],[TOTAL]]</f>
        <v>0</v>
      </c>
      <c r="X636">
        <f>Table2[[#This Row],[Introduction]]/Table2[[#This Row],[TOTAL]]</f>
        <v>0</v>
      </c>
      <c r="Y636">
        <f>Table2[[#This Row],[Methods]]/Table2[[#This Row],[TOTAL]]</f>
        <v>0</v>
      </c>
      <c r="Z636">
        <f>Table2[[#This Row],[Results]]/Table2[[#This Row],[TOTAL]]</f>
        <v>1</v>
      </c>
      <c r="AA636">
        <f>Table2[[#This Row],[Supplementary material]]/Table2[[#This Row],[TOTAL]]</f>
        <v>0</v>
      </c>
      <c r="AB636">
        <f>Table2[[#This Row],[Title]]/Table2[[#This Row],[TOTAL]]</f>
        <v>0</v>
      </c>
      <c r="AC636" s="2">
        <f>SUM(Table24[[#This Row],[Abstract]:[Title]])</f>
        <v>1</v>
      </c>
    </row>
    <row r="637" spans="1:29" x14ac:dyDescent="0.2">
      <c r="A637" t="s">
        <v>4527</v>
      </c>
      <c r="B637">
        <v>0</v>
      </c>
      <c r="C637">
        <v>0</v>
      </c>
      <c r="D637">
        <v>0</v>
      </c>
      <c r="E637">
        <v>0</v>
      </c>
      <c r="F637">
        <v>0</v>
      </c>
      <c r="G637">
        <v>0</v>
      </c>
      <c r="H637">
        <v>0</v>
      </c>
      <c r="I637">
        <v>0</v>
      </c>
      <c r="J637">
        <v>1</v>
      </c>
      <c r="K637">
        <v>5</v>
      </c>
      <c r="L637">
        <v>0</v>
      </c>
      <c r="M637">
        <v>0</v>
      </c>
      <c r="N637" s="2">
        <f>SUM(Table2[[#This Row],[Abstract]:[Title]])</f>
        <v>6</v>
      </c>
      <c r="P637" t="s">
        <v>4527</v>
      </c>
      <c r="Q637">
        <f>Table2[[#This Row],[Abstract]]/Table2[[#This Row],[TOTAL]]</f>
        <v>0</v>
      </c>
      <c r="R637">
        <f>Table2[[#This Row],[Acknowledgments]]/Table2[[#This Row],[TOTAL]]</f>
        <v>0</v>
      </c>
      <c r="S637">
        <f>Table2[[#This Row],[Article]]/Table2[[#This Row],[TOTAL]]</f>
        <v>0</v>
      </c>
      <c r="T637">
        <f>Table2[[#This Row],[Case study]]/Table2[[#This Row],[TOTAL]]</f>
        <v>0</v>
      </c>
      <c r="U637">
        <f>Table2[[#This Row],[Conclusion]]/Table2[[#This Row],[TOTAL]]</f>
        <v>0</v>
      </c>
      <c r="V637">
        <f>Table2[[#This Row],[Discussion]]/Table2[[#This Row],[TOTAL]]</f>
        <v>0</v>
      </c>
      <c r="W637">
        <f>Table2[[#This Row],[Figure]]/Table2[[#This Row],[TOTAL]]</f>
        <v>0</v>
      </c>
      <c r="X637">
        <f>Table2[[#This Row],[Introduction]]/Table2[[#This Row],[TOTAL]]</f>
        <v>0</v>
      </c>
      <c r="Y637">
        <f>Table2[[#This Row],[Methods]]/Table2[[#This Row],[TOTAL]]</f>
        <v>0.16666666666666666</v>
      </c>
      <c r="Z637">
        <f>Table2[[#This Row],[Results]]/Table2[[#This Row],[TOTAL]]</f>
        <v>0.83333333333333337</v>
      </c>
      <c r="AA637">
        <f>Table2[[#This Row],[Supplementary material]]/Table2[[#This Row],[TOTAL]]</f>
        <v>0</v>
      </c>
      <c r="AB637">
        <f>Table2[[#This Row],[Title]]/Table2[[#This Row],[TOTAL]]</f>
        <v>0</v>
      </c>
      <c r="AC637" s="2">
        <f>SUM(Table24[[#This Row],[Abstract]:[Title]])</f>
        <v>1</v>
      </c>
    </row>
    <row r="638" spans="1:29" x14ac:dyDescent="0.2">
      <c r="A638" t="s">
        <v>2368</v>
      </c>
      <c r="B638">
        <v>0</v>
      </c>
      <c r="C638">
        <v>0</v>
      </c>
      <c r="D638">
        <v>0</v>
      </c>
      <c r="E638">
        <v>0</v>
      </c>
      <c r="F638">
        <v>0</v>
      </c>
      <c r="G638">
        <v>0</v>
      </c>
      <c r="H638">
        <v>0</v>
      </c>
      <c r="I638">
        <v>0</v>
      </c>
      <c r="J638">
        <v>1</v>
      </c>
      <c r="K638">
        <v>0</v>
      </c>
      <c r="L638">
        <v>0</v>
      </c>
      <c r="M638">
        <v>0</v>
      </c>
      <c r="N638" s="2">
        <f>SUM(Table2[[#This Row],[Abstract]:[Title]])</f>
        <v>1</v>
      </c>
      <c r="P638" t="s">
        <v>2368</v>
      </c>
      <c r="Q638">
        <f>Table2[[#This Row],[Abstract]]/Table2[[#This Row],[TOTAL]]</f>
        <v>0</v>
      </c>
      <c r="R638">
        <f>Table2[[#This Row],[Acknowledgments]]/Table2[[#This Row],[TOTAL]]</f>
        <v>0</v>
      </c>
      <c r="S638">
        <f>Table2[[#This Row],[Article]]/Table2[[#This Row],[TOTAL]]</f>
        <v>0</v>
      </c>
      <c r="T638">
        <f>Table2[[#This Row],[Case study]]/Table2[[#This Row],[TOTAL]]</f>
        <v>0</v>
      </c>
      <c r="U638">
        <f>Table2[[#This Row],[Conclusion]]/Table2[[#This Row],[TOTAL]]</f>
        <v>0</v>
      </c>
      <c r="V638">
        <f>Table2[[#This Row],[Discussion]]/Table2[[#This Row],[TOTAL]]</f>
        <v>0</v>
      </c>
      <c r="W638">
        <f>Table2[[#This Row],[Figure]]/Table2[[#This Row],[TOTAL]]</f>
        <v>0</v>
      </c>
      <c r="X638">
        <f>Table2[[#This Row],[Introduction]]/Table2[[#This Row],[TOTAL]]</f>
        <v>0</v>
      </c>
      <c r="Y638">
        <f>Table2[[#This Row],[Methods]]/Table2[[#This Row],[TOTAL]]</f>
        <v>1</v>
      </c>
      <c r="Z638">
        <f>Table2[[#This Row],[Results]]/Table2[[#This Row],[TOTAL]]</f>
        <v>0</v>
      </c>
      <c r="AA638">
        <f>Table2[[#This Row],[Supplementary material]]/Table2[[#This Row],[TOTAL]]</f>
        <v>0</v>
      </c>
      <c r="AB638">
        <f>Table2[[#This Row],[Title]]/Table2[[#This Row],[TOTAL]]</f>
        <v>0</v>
      </c>
      <c r="AC638" s="2">
        <f>SUM(Table24[[#This Row],[Abstract]:[Title]])</f>
        <v>1</v>
      </c>
    </row>
    <row r="639" spans="1:29" x14ac:dyDescent="0.2">
      <c r="A639" t="s">
        <v>8004</v>
      </c>
      <c r="B639">
        <v>2</v>
      </c>
      <c r="C639">
        <v>0</v>
      </c>
      <c r="D639">
        <v>17</v>
      </c>
      <c r="E639">
        <v>0</v>
      </c>
      <c r="F639">
        <v>0</v>
      </c>
      <c r="G639">
        <v>0</v>
      </c>
      <c r="H639">
        <v>0</v>
      </c>
      <c r="I639">
        <v>0</v>
      </c>
      <c r="J639">
        <v>0</v>
      </c>
      <c r="K639">
        <v>0</v>
      </c>
      <c r="L639">
        <v>0</v>
      </c>
      <c r="M639">
        <v>0</v>
      </c>
      <c r="N639" s="2">
        <f>SUM(Table2[[#This Row],[Abstract]:[Title]])</f>
        <v>19</v>
      </c>
      <c r="P639" t="s">
        <v>8004</v>
      </c>
      <c r="Q639">
        <f>Table2[[#This Row],[Abstract]]/Table2[[#This Row],[TOTAL]]</f>
        <v>0.10526315789473684</v>
      </c>
      <c r="R639">
        <f>Table2[[#This Row],[Acknowledgments]]/Table2[[#This Row],[TOTAL]]</f>
        <v>0</v>
      </c>
      <c r="S639">
        <f>Table2[[#This Row],[Article]]/Table2[[#This Row],[TOTAL]]</f>
        <v>0.89473684210526316</v>
      </c>
      <c r="T639">
        <f>Table2[[#This Row],[Case study]]/Table2[[#This Row],[TOTAL]]</f>
        <v>0</v>
      </c>
      <c r="U639">
        <f>Table2[[#This Row],[Conclusion]]/Table2[[#This Row],[TOTAL]]</f>
        <v>0</v>
      </c>
      <c r="V639">
        <f>Table2[[#This Row],[Discussion]]/Table2[[#This Row],[TOTAL]]</f>
        <v>0</v>
      </c>
      <c r="W639">
        <f>Table2[[#This Row],[Figure]]/Table2[[#This Row],[TOTAL]]</f>
        <v>0</v>
      </c>
      <c r="X639">
        <f>Table2[[#This Row],[Introduction]]/Table2[[#This Row],[TOTAL]]</f>
        <v>0</v>
      </c>
      <c r="Y639">
        <f>Table2[[#This Row],[Methods]]/Table2[[#This Row],[TOTAL]]</f>
        <v>0</v>
      </c>
      <c r="Z639">
        <f>Table2[[#This Row],[Results]]/Table2[[#This Row],[TOTAL]]</f>
        <v>0</v>
      </c>
      <c r="AA639">
        <f>Table2[[#This Row],[Supplementary material]]/Table2[[#This Row],[TOTAL]]</f>
        <v>0</v>
      </c>
      <c r="AB639">
        <f>Table2[[#This Row],[Title]]/Table2[[#This Row],[TOTAL]]</f>
        <v>0</v>
      </c>
      <c r="AC639" s="2">
        <f>SUM(Table24[[#This Row],[Abstract]:[Title]])</f>
        <v>1</v>
      </c>
    </row>
    <row r="640" spans="1:29" x14ac:dyDescent="0.2">
      <c r="A640" t="s">
        <v>178</v>
      </c>
      <c r="B640">
        <v>0</v>
      </c>
      <c r="C640">
        <v>0</v>
      </c>
      <c r="D640">
        <v>1</v>
      </c>
      <c r="E640">
        <v>0</v>
      </c>
      <c r="F640">
        <v>0</v>
      </c>
      <c r="G640">
        <v>0</v>
      </c>
      <c r="H640">
        <v>0</v>
      </c>
      <c r="I640">
        <v>0</v>
      </c>
      <c r="J640">
        <v>0</v>
      </c>
      <c r="K640">
        <v>0</v>
      </c>
      <c r="L640">
        <v>0</v>
      </c>
      <c r="M640">
        <v>0</v>
      </c>
      <c r="N640" s="2">
        <f>SUM(Table2[[#This Row],[Abstract]:[Title]])</f>
        <v>1</v>
      </c>
      <c r="P640" t="s">
        <v>178</v>
      </c>
      <c r="Q640">
        <f>Table2[[#This Row],[Abstract]]/Table2[[#This Row],[TOTAL]]</f>
        <v>0</v>
      </c>
      <c r="R640">
        <f>Table2[[#This Row],[Acknowledgments]]/Table2[[#This Row],[TOTAL]]</f>
        <v>0</v>
      </c>
      <c r="S640">
        <f>Table2[[#This Row],[Article]]/Table2[[#This Row],[TOTAL]]</f>
        <v>1</v>
      </c>
      <c r="T640">
        <f>Table2[[#This Row],[Case study]]/Table2[[#This Row],[TOTAL]]</f>
        <v>0</v>
      </c>
      <c r="U640">
        <f>Table2[[#This Row],[Conclusion]]/Table2[[#This Row],[TOTAL]]</f>
        <v>0</v>
      </c>
      <c r="V640">
        <f>Table2[[#This Row],[Discussion]]/Table2[[#This Row],[TOTAL]]</f>
        <v>0</v>
      </c>
      <c r="W640">
        <f>Table2[[#This Row],[Figure]]/Table2[[#This Row],[TOTAL]]</f>
        <v>0</v>
      </c>
      <c r="X640">
        <f>Table2[[#This Row],[Introduction]]/Table2[[#This Row],[TOTAL]]</f>
        <v>0</v>
      </c>
      <c r="Y640">
        <f>Table2[[#This Row],[Methods]]/Table2[[#This Row],[TOTAL]]</f>
        <v>0</v>
      </c>
      <c r="Z640">
        <f>Table2[[#This Row],[Results]]/Table2[[#This Row],[TOTAL]]</f>
        <v>0</v>
      </c>
      <c r="AA640">
        <f>Table2[[#This Row],[Supplementary material]]/Table2[[#This Row],[TOTAL]]</f>
        <v>0</v>
      </c>
      <c r="AB640">
        <f>Table2[[#This Row],[Title]]/Table2[[#This Row],[TOTAL]]</f>
        <v>0</v>
      </c>
      <c r="AC640" s="2">
        <f>SUM(Table24[[#This Row],[Abstract]:[Title]])</f>
        <v>1</v>
      </c>
    </row>
    <row r="641" spans="1:29" x14ac:dyDescent="0.2">
      <c r="A641" t="s">
        <v>136</v>
      </c>
      <c r="B641">
        <v>0</v>
      </c>
      <c r="C641">
        <v>0</v>
      </c>
      <c r="D641">
        <v>0</v>
      </c>
      <c r="E641">
        <v>0</v>
      </c>
      <c r="F641">
        <v>0</v>
      </c>
      <c r="G641">
        <v>0</v>
      </c>
      <c r="H641">
        <v>0</v>
      </c>
      <c r="I641">
        <v>0</v>
      </c>
      <c r="J641">
        <v>1</v>
      </c>
      <c r="K641">
        <v>0</v>
      </c>
      <c r="L641">
        <v>0</v>
      </c>
      <c r="M641">
        <v>0</v>
      </c>
      <c r="N641" s="2">
        <f>SUM(Table2[[#This Row],[Abstract]:[Title]])</f>
        <v>1</v>
      </c>
      <c r="P641" t="s">
        <v>136</v>
      </c>
      <c r="Q641">
        <f>Table2[[#This Row],[Abstract]]/Table2[[#This Row],[TOTAL]]</f>
        <v>0</v>
      </c>
      <c r="R641">
        <f>Table2[[#This Row],[Acknowledgments]]/Table2[[#This Row],[TOTAL]]</f>
        <v>0</v>
      </c>
      <c r="S641">
        <f>Table2[[#This Row],[Article]]/Table2[[#This Row],[TOTAL]]</f>
        <v>0</v>
      </c>
      <c r="T641">
        <f>Table2[[#This Row],[Case study]]/Table2[[#This Row],[TOTAL]]</f>
        <v>0</v>
      </c>
      <c r="U641">
        <f>Table2[[#This Row],[Conclusion]]/Table2[[#This Row],[TOTAL]]</f>
        <v>0</v>
      </c>
      <c r="V641">
        <f>Table2[[#This Row],[Discussion]]/Table2[[#This Row],[TOTAL]]</f>
        <v>0</v>
      </c>
      <c r="W641">
        <f>Table2[[#This Row],[Figure]]/Table2[[#This Row],[TOTAL]]</f>
        <v>0</v>
      </c>
      <c r="X641">
        <f>Table2[[#This Row],[Introduction]]/Table2[[#This Row],[TOTAL]]</f>
        <v>0</v>
      </c>
      <c r="Y641">
        <f>Table2[[#This Row],[Methods]]/Table2[[#This Row],[TOTAL]]</f>
        <v>1</v>
      </c>
      <c r="Z641">
        <f>Table2[[#This Row],[Results]]/Table2[[#This Row],[TOTAL]]</f>
        <v>0</v>
      </c>
      <c r="AA641">
        <f>Table2[[#This Row],[Supplementary material]]/Table2[[#This Row],[TOTAL]]</f>
        <v>0</v>
      </c>
      <c r="AB641">
        <f>Table2[[#This Row],[Title]]/Table2[[#This Row],[TOTAL]]</f>
        <v>0</v>
      </c>
      <c r="AC641" s="2">
        <f>SUM(Table24[[#This Row],[Abstract]:[Title]])</f>
        <v>1</v>
      </c>
    </row>
    <row r="642" spans="1:29" x14ac:dyDescent="0.2">
      <c r="A642" t="s">
        <v>5880</v>
      </c>
      <c r="B642">
        <v>1</v>
      </c>
      <c r="C642">
        <v>0</v>
      </c>
      <c r="D642">
        <v>0</v>
      </c>
      <c r="E642">
        <v>0</v>
      </c>
      <c r="F642">
        <v>0</v>
      </c>
      <c r="G642">
        <v>0</v>
      </c>
      <c r="H642">
        <v>0</v>
      </c>
      <c r="I642">
        <v>0</v>
      </c>
      <c r="J642">
        <v>0</v>
      </c>
      <c r="K642">
        <v>0</v>
      </c>
      <c r="L642">
        <v>0</v>
      </c>
      <c r="M642">
        <v>0</v>
      </c>
      <c r="N642" s="2">
        <f>SUM(Table2[[#This Row],[Abstract]:[Title]])</f>
        <v>1</v>
      </c>
      <c r="P642" t="s">
        <v>5880</v>
      </c>
      <c r="Q642">
        <f>Table2[[#This Row],[Abstract]]/Table2[[#This Row],[TOTAL]]</f>
        <v>1</v>
      </c>
      <c r="R642">
        <f>Table2[[#This Row],[Acknowledgments]]/Table2[[#This Row],[TOTAL]]</f>
        <v>0</v>
      </c>
      <c r="S642">
        <f>Table2[[#This Row],[Article]]/Table2[[#This Row],[TOTAL]]</f>
        <v>0</v>
      </c>
      <c r="T642">
        <f>Table2[[#This Row],[Case study]]/Table2[[#This Row],[TOTAL]]</f>
        <v>0</v>
      </c>
      <c r="U642">
        <f>Table2[[#This Row],[Conclusion]]/Table2[[#This Row],[TOTAL]]</f>
        <v>0</v>
      </c>
      <c r="V642">
        <f>Table2[[#This Row],[Discussion]]/Table2[[#This Row],[TOTAL]]</f>
        <v>0</v>
      </c>
      <c r="W642">
        <f>Table2[[#This Row],[Figure]]/Table2[[#This Row],[TOTAL]]</f>
        <v>0</v>
      </c>
      <c r="X642">
        <f>Table2[[#This Row],[Introduction]]/Table2[[#This Row],[TOTAL]]</f>
        <v>0</v>
      </c>
      <c r="Y642">
        <f>Table2[[#This Row],[Methods]]/Table2[[#This Row],[TOTAL]]</f>
        <v>0</v>
      </c>
      <c r="Z642">
        <f>Table2[[#This Row],[Results]]/Table2[[#This Row],[TOTAL]]</f>
        <v>0</v>
      </c>
      <c r="AA642">
        <f>Table2[[#This Row],[Supplementary material]]/Table2[[#This Row],[TOTAL]]</f>
        <v>0</v>
      </c>
      <c r="AB642">
        <f>Table2[[#This Row],[Title]]/Table2[[#This Row],[TOTAL]]</f>
        <v>0</v>
      </c>
      <c r="AC642" s="2">
        <f>SUM(Table24[[#This Row],[Abstract]:[Title]])</f>
        <v>1</v>
      </c>
    </row>
    <row r="643" spans="1:29" x14ac:dyDescent="0.2">
      <c r="A643" t="s">
        <v>4193</v>
      </c>
      <c r="B643">
        <v>0</v>
      </c>
      <c r="C643">
        <v>0</v>
      </c>
      <c r="D643">
        <v>0</v>
      </c>
      <c r="E643">
        <v>0</v>
      </c>
      <c r="F643">
        <v>0</v>
      </c>
      <c r="G643">
        <v>0</v>
      </c>
      <c r="H643">
        <v>0</v>
      </c>
      <c r="I643">
        <v>1</v>
      </c>
      <c r="J643">
        <v>1</v>
      </c>
      <c r="K643">
        <v>6</v>
      </c>
      <c r="L643">
        <v>0</v>
      </c>
      <c r="M643">
        <v>0</v>
      </c>
      <c r="N643" s="2">
        <f>SUM(Table2[[#This Row],[Abstract]:[Title]])</f>
        <v>8</v>
      </c>
      <c r="P643" t="s">
        <v>4193</v>
      </c>
      <c r="Q643">
        <f>Table2[[#This Row],[Abstract]]/Table2[[#This Row],[TOTAL]]</f>
        <v>0</v>
      </c>
      <c r="R643">
        <f>Table2[[#This Row],[Acknowledgments]]/Table2[[#This Row],[TOTAL]]</f>
        <v>0</v>
      </c>
      <c r="S643">
        <f>Table2[[#This Row],[Article]]/Table2[[#This Row],[TOTAL]]</f>
        <v>0</v>
      </c>
      <c r="T643">
        <f>Table2[[#This Row],[Case study]]/Table2[[#This Row],[TOTAL]]</f>
        <v>0</v>
      </c>
      <c r="U643">
        <f>Table2[[#This Row],[Conclusion]]/Table2[[#This Row],[TOTAL]]</f>
        <v>0</v>
      </c>
      <c r="V643">
        <f>Table2[[#This Row],[Discussion]]/Table2[[#This Row],[TOTAL]]</f>
        <v>0</v>
      </c>
      <c r="W643">
        <f>Table2[[#This Row],[Figure]]/Table2[[#This Row],[TOTAL]]</f>
        <v>0</v>
      </c>
      <c r="X643">
        <f>Table2[[#This Row],[Introduction]]/Table2[[#This Row],[TOTAL]]</f>
        <v>0.125</v>
      </c>
      <c r="Y643">
        <f>Table2[[#This Row],[Methods]]/Table2[[#This Row],[TOTAL]]</f>
        <v>0.125</v>
      </c>
      <c r="Z643">
        <f>Table2[[#This Row],[Results]]/Table2[[#This Row],[TOTAL]]</f>
        <v>0.75</v>
      </c>
      <c r="AA643">
        <f>Table2[[#This Row],[Supplementary material]]/Table2[[#This Row],[TOTAL]]</f>
        <v>0</v>
      </c>
      <c r="AB643">
        <f>Table2[[#This Row],[Title]]/Table2[[#This Row],[TOTAL]]</f>
        <v>0</v>
      </c>
      <c r="AC643" s="2">
        <f>SUM(Table24[[#This Row],[Abstract]:[Title]])</f>
        <v>1</v>
      </c>
    </row>
    <row r="644" spans="1:29" x14ac:dyDescent="0.2">
      <c r="A644" t="s">
        <v>877</v>
      </c>
      <c r="B644">
        <v>2</v>
      </c>
      <c r="C644">
        <v>0</v>
      </c>
      <c r="D644">
        <v>0</v>
      </c>
      <c r="E644">
        <v>0</v>
      </c>
      <c r="F644">
        <v>0</v>
      </c>
      <c r="G644">
        <v>5</v>
      </c>
      <c r="H644">
        <v>0</v>
      </c>
      <c r="I644">
        <v>2</v>
      </c>
      <c r="J644">
        <v>3</v>
      </c>
      <c r="K644">
        <v>22</v>
      </c>
      <c r="L644">
        <v>0</v>
      </c>
      <c r="M644">
        <v>0</v>
      </c>
      <c r="N644" s="2">
        <f>SUM(Table2[[#This Row],[Abstract]:[Title]])</f>
        <v>34</v>
      </c>
      <c r="P644" t="s">
        <v>877</v>
      </c>
      <c r="Q644">
        <f>Table2[[#This Row],[Abstract]]/Table2[[#This Row],[TOTAL]]</f>
        <v>5.8823529411764705E-2</v>
      </c>
      <c r="R644">
        <f>Table2[[#This Row],[Acknowledgments]]/Table2[[#This Row],[TOTAL]]</f>
        <v>0</v>
      </c>
      <c r="S644">
        <f>Table2[[#This Row],[Article]]/Table2[[#This Row],[TOTAL]]</f>
        <v>0</v>
      </c>
      <c r="T644">
        <f>Table2[[#This Row],[Case study]]/Table2[[#This Row],[TOTAL]]</f>
        <v>0</v>
      </c>
      <c r="U644">
        <f>Table2[[#This Row],[Conclusion]]/Table2[[#This Row],[TOTAL]]</f>
        <v>0</v>
      </c>
      <c r="V644">
        <f>Table2[[#This Row],[Discussion]]/Table2[[#This Row],[TOTAL]]</f>
        <v>0.14705882352941177</v>
      </c>
      <c r="W644">
        <f>Table2[[#This Row],[Figure]]/Table2[[#This Row],[TOTAL]]</f>
        <v>0</v>
      </c>
      <c r="X644">
        <f>Table2[[#This Row],[Introduction]]/Table2[[#This Row],[TOTAL]]</f>
        <v>5.8823529411764705E-2</v>
      </c>
      <c r="Y644">
        <f>Table2[[#This Row],[Methods]]/Table2[[#This Row],[TOTAL]]</f>
        <v>8.8235294117647065E-2</v>
      </c>
      <c r="Z644">
        <f>Table2[[#This Row],[Results]]/Table2[[#This Row],[TOTAL]]</f>
        <v>0.6470588235294118</v>
      </c>
      <c r="AA644">
        <f>Table2[[#This Row],[Supplementary material]]/Table2[[#This Row],[TOTAL]]</f>
        <v>0</v>
      </c>
      <c r="AB644">
        <f>Table2[[#This Row],[Title]]/Table2[[#This Row],[TOTAL]]</f>
        <v>0</v>
      </c>
      <c r="AC644" s="2">
        <f>SUM(Table24[[#This Row],[Abstract]:[Title]])</f>
        <v>1</v>
      </c>
    </row>
    <row r="645" spans="1:29" x14ac:dyDescent="0.2">
      <c r="A645" t="s">
        <v>2656</v>
      </c>
      <c r="B645">
        <v>0</v>
      </c>
      <c r="C645">
        <v>0</v>
      </c>
      <c r="D645">
        <v>0</v>
      </c>
      <c r="E645">
        <v>0</v>
      </c>
      <c r="F645">
        <v>0</v>
      </c>
      <c r="G645">
        <v>0</v>
      </c>
      <c r="H645">
        <v>0</v>
      </c>
      <c r="I645">
        <v>0</v>
      </c>
      <c r="J645">
        <v>2</v>
      </c>
      <c r="K645">
        <v>0</v>
      </c>
      <c r="L645">
        <v>0</v>
      </c>
      <c r="M645">
        <v>0</v>
      </c>
      <c r="N645" s="2">
        <f>SUM(Table2[[#This Row],[Abstract]:[Title]])</f>
        <v>2</v>
      </c>
      <c r="P645" t="s">
        <v>2656</v>
      </c>
      <c r="Q645">
        <f>Table2[[#This Row],[Abstract]]/Table2[[#This Row],[TOTAL]]</f>
        <v>0</v>
      </c>
      <c r="R645">
        <f>Table2[[#This Row],[Acknowledgments]]/Table2[[#This Row],[TOTAL]]</f>
        <v>0</v>
      </c>
      <c r="S645">
        <f>Table2[[#This Row],[Article]]/Table2[[#This Row],[TOTAL]]</f>
        <v>0</v>
      </c>
      <c r="T645">
        <f>Table2[[#This Row],[Case study]]/Table2[[#This Row],[TOTAL]]</f>
        <v>0</v>
      </c>
      <c r="U645">
        <f>Table2[[#This Row],[Conclusion]]/Table2[[#This Row],[TOTAL]]</f>
        <v>0</v>
      </c>
      <c r="V645">
        <f>Table2[[#This Row],[Discussion]]/Table2[[#This Row],[TOTAL]]</f>
        <v>0</v>
      </c>
      <c r="W645">
        <f>Table2[[#This Row],[Figure]]/Table2[[#This Row],[TOTAL]]</f>
        <v>0</v>
      </c>
      <c r="X645">
        <f>Table2[[#This Row],[Introduction]]/Table2[[#This Row],[TOTAL]]</f>
        <v>0</v>
      </c>
      <c r="Y645">
        <f>Table2[[#This Row],[Methods]]/Table2[[#This Row],[TOTAL]]</f>
        <v>1</v>
      </c>
      <c r="Z645">
        <f>Table2[[#This Row],[Results]]/Table2[[#This Row],[TOTAL]]</f>
        <v>0</v>
      </c>
      <c r="AA645">
        <f>Table2[[#This Row],[Supplementary material]]/Table2[[#This Row],[TOTAL]]</f>
        <v>0</v>
      </c>
      <c r="AB645">
        <f>Table2[[#This Row],[Title]]/Table2[[#This Row],[TOTAL]]</f>
        <v>0</v>
      </c>
      <c r="AC645" s="2">
        <f>SUM(Table24[[#This Row],[Abstract]:[Title]])</f>
        <v>1</v>
      </c>
    </row>
    <row r="646" spans="1:29" x14ac:dyDescent="0.2">
      <c r="A646" t="s">
        <v>5560</v>
      </c>
      <c r="B646">
        <v>0</v>
      </c>
      <c r="C646">
        <v>0</v>
      </c>
      <c r="D646">
        <v>0</v>
      </c>
      <c r="E646">
        <v>0</v>
      </c>
      <c r="F646">
        <v>0</v>
      </c>
      <c r="G646">
        <v>0</v>
      </c>
      <c r="H646">
        <v>0</v>
      </c>
      <c r="I646">
        <v>0</v>
      </c>
      <c r="J646">
        <v>1</v>
      </c>
      <c r="K646">
        <v>0</v>
      </c>
      <c r="L646">
        <v>0</v>
      </c>
      <c r="M646">
        <v>0</v>
      </c>
      <c r="N646" s="2">
        <f>SUM(Table2[[#This Row],[Abstract]:[Title]])</f>
        <v>1</v>
      </c>
      <c r="P646" t="s">
        <v>5560</v>
      </c>
      <c r="Q646">
        <f>Table2[[#This Row],[Abstract]]/Table2[[#This Row],[TOTAL]]</f>
        <v>0</v>
      </c>
      <c r="R646">
        <f>Table2[[#This Row],[Acknowledgments]]/Table2[[#This Row],[TOTAL]]</f>
        <v>0</v>
      </c>
      <c r="S646">
        <f>Table2[[#This Row],[Article]]/Table2[[#This Row],[TOTAL]]</f>
        <v>0</v>
      </c>
      <c r="T646">
        <f>Table2[[#This Row],[Case study]]/Table2[[#This Row],[TOTAL]]</f>
        <v>0</v>
      </c>
      <c r="U646">
        <f>Table2[[#This Row],[Conclusion]]/Table2[[#This Row],[TOTAL]]</f>
        <v>0</v>
      </c>
      <c r="V646">
        <f>Table2[[#This Row],[Discussion]]/Table2[[#This Row],[TOTAL]]</f>
        <v>0</v>
      </c>
      <c r="W646">
        <f>Table2[[#This Row],[Figure]]/Table2[[#This Row],[TOTAL]]</f>
        <v>0</v>
      </c>
      <c r="X646">
        <f>Table2[[#This Row],[Introduction]]/Table2[[#This Row],[TOTAL]]</f>
        <v>0</v>
      </c>
      <c r="Y646">
        <f>Table2[[#This Row],[Methods]]/Table2[[#This Row],[TOTAL]]</f>
        <v>1</v>
      </c>
      <c r="Z646">
        <f>Table2[[#This Row],[Results]]/Table2[[#This Row],[TOTAL]]</f>
        <v>0</v>
      </c>
      <c r="AA646">
        <f>Table2[[#This Row],[Supplementary material]]/Table2[[#This Row],[TOTAL]]</f>
        <v>0</v>
      </c>
      <c r="AB646">
        <f>Table2[[#This Row],[Title]]/Table2[[#This Row],[TOTAL]]</f>
        <v>0</v>
      </c>
      <c r="AC646" s="2">
        <f>SUM(Table24[[#This Row],[Abstract]:[Title]])</f>
        <v>1</v>
      </c>
    </row>
    <row r="647" spans="1:29" x14ac:dyDescent="0.2">
      <c r="A647" t="s">
        <v>3310</v>
      </c>
      <c r="B647">
        <v>1</v>
      </c>
      <c r="C647">
        <v>0</v>
      </c>
      <c r="D647">
        <v>0</v>
      </c>
      <c r="E647">
        <v>0</v>
      </c>
      <c r="F647">
        <v>0</v>
      </c>
      <c r="G647">
        <v>0</v>
      </c>
      <c r="H647">
        <v>0</v>
      </c>
      <c r="I647">
        <v>0</v>
      </c>
      <c r="J647">
        <v>0</v>
      </c>
      <c r="K647">
        <v>0</v>
      </c>
      <c r="L647">
        <v>0</v>
      </c>
      <c r="M647">
        <v>0</v>
      </c>
      <c r="N647" s="2">
        <f>SUM(Table2[[#This Row],[Abstract]:[Title]])</f>
        <v>1</v>
      </c>
      <c r="P647" t="s">
        <v>3310</v>
      </c>
      <c r="Q647">
        <f>Table2[[#This Row],[Abstract]]/Table2[[#This Row],[TOTAL]]</f>
        <v>1</v>
      </c>
      <c r="R647">
        <f>Table2[[#This Row],[Acknowledgments]]/Table2[[#This Row],[TOTAL]]</f>
        <v>0</v>
      </c>
      <c r="S647">
        <f>Table2[[#This Row],[Article]]/Table2[[#This Row],[TOTAL]]</f>
        <v>0</v>
      </c>
      <c r="T647">
        <f>Table2[[#This Row],[Case study]]/Table2[[#This Row],[TOTAL]]</f>
        <v>0</v>
      </c>
      <c r="U647">
        <f>Table2[[#This Row],[Conclusion]]/Table2[[#This Row],[TOTAL]]</f>
        <v>0</v>
      </c>
      <c r="V647">
        <f>Table2[[#This Row],[Discussion]]/Table2[[#This Row],[TOTAL]]</f>
        <v>0</v>
      </c>
      <c r="W647">
        <f>Table2[[#This Row],[Figure]]/Table2[[#This Row],[TOTAL]]</f>
        <v>0</v>
      </c>
      <c r="X647">
        <f>Table2[[#This Row],[Introduction]]/Table2[[#This Row],[TOTAL]]</f>
        <v>0</v>
      </c>
      <c r="Y647">
        <f>Table2[[#This Row],[Methods]]/Table2[[#This Row],[TOTAL]]</f>
        <v>0</v>
      </c>
      <c r="Z647">
        <f>Table2[[#This Row],[Results]]/Table2[[#This Row],[TOTAL]]</f>
        <v>0</v>
      </c>
      <c r="AA647">
        <f>Table2[[#This Row],[Supplementary material]]/Table2[[#This Row],[TOTAL]]</f>
        <v>0</v>
      </c>
      <c r="AB647">
        <f>Table2[[#This Row],[Title]]/Table2[[#This Row],[TOTAL]]</f>
        <v>0</v>
      </c>
      <c r="AC647" s="2">
        <f>SUM(Table24[[#This Row],[Abstract]:[Title]])</f>
        <v>1</v>
      </c>
    </row>
    <row r="648" spans="1:29" x14ac:dyDescent="0.2">
      <c r="A648" t="s">
        <v>3045</v>
      </c>
      <c r="B648">
        <v>0</v>
      </c>
      <c r="C648">
        <v>0</v>
      </c>
      <c r="D648">
        <v>0</v>
      </c>
      <c r="E648">
        <v>0</v>
      </c>
      <c r="F648">
        <v>0</v>
      </c>
      <c r="G648">
        <v>0</v>
      </c>
      <c r="H648">
        <v>0</v>
      </c>
      <c r="I648">
        <v>0</v>
      </c>
      <c r="J648">
        <v>1</v>
      </c>
      <c r="K648">
        <v>0</v>
      </c>
      <c r="L648">
        <v>0</v>
      </c>
      <c r="M648">
        <v>0</v>
      </c>
      <c r="N648" s="2">
        <f>SUM(Table2[[#This Row],[Abstract]:[Title]])</f>
        <v>1</v>
      </c>
      <c r="P648" t="s">
        <v>3045</v>
      </c>
      <c r="Q648">
        <f>Table2[[#This Row],[Abstract]]/Table2[[#This Row],[TOTAL]]</f>
        <v>0</v>
      </c>
      <c r="R648">
        <f>Table2[[#This Row],[Acknowledgments]]/Table2[[#This Row],[TOTAL]]</f>
        <v>0</v>
      </c>
      <c r="S648">
        <f>Table2[[#This Row],[Article]]/Table2[[#This Row],[TOTAL]]</f>
        <v>0</v>
      </c>
      <c r="T648">
        <f>Table2[[#This Row],[Case study]]/Table2[[#This Row],[TOTAL]]</f>
        <v>0</v>
      </c>
      <c r="U648">
        <f>Table2[[#This Row],[Conclusion]]/Table2[[#This Row],[TOTAL]]</f>
        <v>0</v>
      </c>
      <c r="V648">
        <f>Table2[[#This Row],[Discussion]]/Table2[[#This Row],[TOTAL]]</f>
        <v>0</v>
      </c>
      <c r="W648">
        <f>Table2[[#This Row],[Figure]]/Table2[[#This Row],[TOTAL]]</f>
        <v>0</v>
      </c>
      <c r="X648">
        <f>Table2[[#This Row],[Introduction]]/Table2[[#This Row],[TOTAL]]</f>
        <v>0</v>
      </c>
      <c r="Y648">
        <f>Table2[[#This Row],[Methods]]/Table2[[#This Row],[TOTAL]]</f>
        <v>1</v>
      </c>
      <c r="Z648">
        <f>Table2[[#This Row],[Results]]/Table2[[#This Row],[TOTAL]]</f>
        <v>0</v>
      </c>
      <c r="AA648">
        <f>Table2[[#This Row],[Supplementary material]]/Table2[[#This Row],[TOTAL]]</f>
        <v>0</v>
      </c>
      <c r="AB648">
        <f>Table2[[#This Row],[Title]]/Table2[[#This Row],[TOTAL]]</f>
        <v>0</v>
      </c>
      <c r="AC648" s="2">
        <f>SUM(Table24[[#This Row],[Abstract]:[Title]])</f>
        <v>1</v>
      </c>
    </row>
    <row r="649" spans="1:29" x14ac:dyDescent="0.2">
      <c r="A649" t="s">
        <v>3188</v>
      </c>
      <c r="B649">
        <v>0</v>
      </c>
      <c r="C649">
        <v>0</v>
      </c>
      <c r="D649">
        <v>0</v>
      </c>
      <c r="E649">
        <v>0</v>
      </c>
      <c r="F649">
        <v>0</v>
      </c>
      <c r="G649">
        <v>0</v>
      </c>
      <c r="H649">
        <v>0</v>
      </c>
      <c r="I649">
        <v>0</v>
      </c>
      <c r="J649">
        <v>0</v>
      </c>
      <c r="K649">
        <v>1</v>
      </c>
      <c r="L649">
        <v>0</v>
      </c>
      <c r="M649">
        <v>0</v>
      </c>
      <c r="N649" s="2">
        <f>SUM(Table2[[#This Row],[Abstract]:[Title]])</f>
        <v>1</v>
      </c>
      <c r="P649" t="s">
        <v>3188</v>
      </c>
      <c r="Q649">
        <f>Table2[[#This Row],[Abstract]]/Table2[[#This Row],[TOTAL]]</f>
        <v>0</v>
      </c>
      <c r="R649">
        <f>Table2[[#This Row],[Acknowledgments]]/Table2[[#This Row],[TOTAL]]</f>
        <v>0</v>
      </c>
      <c r="S649">
        <f>Table2[[#This Row],[Article]]/Table2[[#This Row],[TOTAL]]</f>
        <v>0</v>
      </c>
      <c r="T649">
        <f>Table2[[#This Row],[Case study]]/Table2[[#This Row],[TOTAL]]</f>
        <v>0</v>
      </c>
      <c r="U649">
        <f>Table2[[#This Row],[Conclusion]]/Table2[[#This Row],[TOTAL]]</f>
        <v>0</v>
      </c>
      <c r="V649">
        <f>Table2[[#This Row],[Discussion]]/Table2[[#This Row],[TOTAL]]</f>
        <v>0</v>
      </c>
      <c r="W649">
        <f>Table2[[#This Row],[Figure]]/Table2[[#This Row],[TOTAL]]</f>
        <v>0</v>
      </c>
      <c r="X649">
        <f>Table2[[#This Row],[Introduction]]/Table2[[#This Row],[TOTAL]]</f>
        <v>0</v>
      </c>
      <c r="Y649">
        <f>Table2[[#This Row],[Methods]]/Table2[[#This Row],[TOTAL]]</f>
        <v>0</v>
      </c>
      <c r="Z649">
        <f>Table2[[#This Row],[Results]]/Table2[[#This Row],[TOTAL]]</f>
        <v>1</v>
      </c>
      <c r="AA649">
        <f>Table2[[#This Row],[Supplementary material]]/Table2[[#This Row],[TOTAL]]</f>
        <v>0</v>
      </c>
      <c r="AB649">
        <f>Table2[[#This Row],[Title]]/Table2[[#This Row],[TOTAL]]</f>
        <v>0</v>
      </c>
      <c r="AC649" s="2">
        <f>SUM(Table24[[#This Row],[Abstract]:[Title]])</f>
        <v>1</v>
      </c>
    </row>
    <row r="650" spans="1:29" x14ac:dyDescent="0.2">
      <c r="A650" t="s">
        <v>7019</v>
      </c>
      <c r="B650">
        <v>2</v>
      </c>
      <c r="C650">
        <v>0</v>
      </c>
      <c r="D650">
        <v>0</v>
      </c>
      <c r="E650">
        <v>0</v>
      </c>
      <c r="F650">
        <v>0</v>
      </c>
      <c r="G650">
        <v>5</v>
      </c>
      <c r="H650">
        <v>0</v>
      </c>
      <c r="I650">
        <v>1</v>
      </c>
      <c r="J650">
        <v>1</v>
      </c>
      <c r="K650">
        <v>2</v>
      </c>
      <c r="L650">
        <v>0</v>
      </c>
      <c r="M650">
        <v>0</v>
      </c>
      <c r="N650" s="2">
        <f>SUM(Table2[[#This Row],[Abstract]:[Title]])</f>
        <v>11</v>
      </c>
      <c r="P650" t="s">
        <v>7019</v>
      </c>
      <c r="Q650">
        <f>Table2[[#This Row],[Abstract]]/Table2[[#This Row],[TOTAL]]</f>
        <v>0.18181818181818182</v>
      </c>
      <c r="R650">
        <f>Table2[[#This Row],[Acknowledgments]]/Table2[[#This Row],[TOTAL]]</f>
        <v>0</v>
      </c>
      <c r="S650">
        <f>Table2[[#This Row],[Article]]/Table2[[#This Row],[TOTAL]]</f>
        <v>0</v>
      </c>
      <c r="T650">
        <f>Table2[[#This Row],[Case study]]/Table2[[#This Row],[TOTAL]]</f>
        <v>0</v>
      </c>
      <c r="U650">
        <f>Table2[[#This Row],[Conclusion]]/Table2[[#This Row],[TOTAL]]</f>
        <v>0</v>
      </c>
      <c r="V650">
        <f>Table2[[#This Row],[Discussion]]/Table2[[#This Row],[TOTAL]]</f>
        <v>0.45454545454545453</v>
      </c>
      <c r="W650">
        <f>Table2[[#This Row],[Figure]]/Table2[[#This Row],[TOTAL]]</f>
        <v>0</v>
      </c>
      <c r="X650">
        <f>Table2[[#This Row],[Introduction]]/Table2[[#This Row],[TOTAL]]</f>
        <v>9.0909090909090912E-2</v>
      </c>
      <c r="Y650">
        <f>Table2[[#This Row],[Methods]]/Table2[[#This Row],[TOTAL]]</f>
        <v>9.0909090909090912E-2</v>
      </c>
      <c r="Z650">
        <f>Table2[[#This Row],[Results]]/Table2[[#This Row],[TOTAL]]</f>
        <v>0.18181818181818182</v>
      </c>
      <c r="AA650">
        <f>Table2[[#This Row],[Supplementary material]]/Table2[[#This Row],[TOTAL]]</f>
        <v>0</v>
      </c>
      <c r="AB650">
        <f>Table2[[#This Row],[Title]]/Table2[[#This Row],[TOTAL]]</f>
        <v>0</v>
      </c>
      <c r="AC650" s="2">
        <f>SUM(Table24[[#This Row],[Abstract]:[Title]])</f>
        <v>1</v>
      </c>
    </row>
    <row r="651" spans="1:29" x14ac:dyDescent="0.2">
      <c r="A651" t="s">
        <v>1594</v>
      </c>
      <c r="B651">
        <v>1</v>
      </c>
      <c r="C651">
        <v>0</v>
      </c>
      <c r="D651">
        <v>0</v>
      </c>
      <c r="E651">
        <v>0</v>
      </c>
      <c r="F651">
        <v>0</v>
      </c>
      <c r="G651">
        <v>0</v>
      </c>
      <c r="H651">
        <v>0</v>
      </c>
      <c r="I651">
        <v>1</v>
      </c>
      <c r="J651">
        <v>0</v>
      </c>
      <c r="K651">
        <v>10</v>
      </c>
      <c r="L651">
        <v>0</v>
      </c>
      <c r="M651">
        <v>0</v>
      </c>
      <c r="N651" s="2">
        <f>SUM(Table2[[#This Row],[Abstract]:[Title]])</f>
        <v>12</v>
      </c>
      <c r="P651" t="s">
        <v>1594</v>
      </c>
      <c r="Q651">
        <f>Table2[[#This Row],[Abstract]]/Table2[[#This Row],[TOTAL]]</f>
        <v>8.3333333333333329E-2</v>
      </c>
      <c r="R651">
        <f>Table2[[#This Row],[Acknowledgments]]/Table2[[#This Row],[TOTAL]]</f>
        <v>0</v>
      </c>
      <c r="S651">
        <f>Table2[[#This Row],[Article]]/Table2[[#This Row],[TOTAL]]</f>
        <v>0</v>
      </c>
      <c r="T651">
        <f>Table2[[#This Row],[Case study]]/Table2[[#This Row],[TOTAL]]</f>
        <v>0</v>
      </c>
      <c r="U651">
        <f>Table2[[#This Row],[Conclusion]]/Table2[[#This Row],[TOTAL]]</f>
        <v>0</v>
      </c>
      <c r="V651">
        <f>Table2[[#This Row],[Discussion]]/Table2[[#This Row],[TOTAL]]</f>
        <v>0</v>
      </c>
      <c r="W651">
        <f>Table2[[#This Row],[Figure]]/Table2[[#This Row],[TOTAL]]</f>
        <v>0</v>
      </c>
      <c r="X651">
        <f>Table2[[#This Row],[Introduction]]/Table2[[#This Row],[TOTAL]]</f>
        <v>8.3333333333333329E-2</v>
      </c>
      <c r="Y651">
        <f>Table2[[#This Row],[Methods]]/Table2[[#This Row],[TOTAL]]</f>
        <v>0</v>
      </c>
      <c r="Z651">
        <f>Table2[[#This Row],[Results]]/Table2[[#This Row],[TOTAL]]</f>
        <v>0.83333333333333337</v>
      </c>
      <c r="AA651">
        <f>Table2[[#This Row],[Supplementary material]]/Table2[[#This Row],[TOTAL]]</f>
        <v>0</v>
      </c>
      <c r="AB651">
        <f>Table2[[#This Row],[Title]]/Table2[[#This Row],[TOTAL]]</f>
        <v>0</v>
      </c>
      <c r="AC651" s="2">
        <f>SUM(Table24[[#This Row],[Abstract]:[Title]])</f>
        <v>1</v>
      </c>
    </row>
    <row r="652" spans="1:29" x14ac:dyDescent="0.2">
      <c r="A652" t="s">
        <v>5565</v>
      </c>
      <c r="B652">
        <v>0</v>
      </c>
      <c r="C652">
        <v>0</v>
      </c>
      <c r="D652">
        <v>0</v>
      </c>
      <c r="E652">
        <v>0</v>
      </c>
      <c r="F652">
        <v>0</v>
      </c>
      <c r="G652">
        <v>0</v>
      </c>
      <c r="H652">
        <v>0</v>
      </c>
      <c r="I652">
        <v>0</v>
      </c>
      <c r="J652">
        <v>4</v>
      </c>
      <c r="K652">
        <v>1</v>
      </c>
      <c r="L652">
        <v>1</v>
      </c>
      <c r="M652">
        <v>0</v>
      </c>
      <c r="N652" s="2">
        <f>SUM(Table2[[#This Row],[Abstract]:[Title]])</f>
        <v>6</v>
      </c>
      <c r="P652" t="s">
        <v>5565</v>
      </c>
      <c r="Q652">
        <f>Table2[[#This Row],[Abstract]]/Table2[[#This Row],[TOTAL]]</f>
        <v>0</v>
      </c>
      <c r="R652">
        <f>Table2[[#This Row],[Acknowledgments]]/Table2[[#This Row],[TOTAL]]</f>
        <v>0</v>
      </c>
      <c r="S652">
        <f>Table2[[#This Row],[Article]]/Table2[[#This Row],[TOTAL]]</f>
        <v>0</v>
      </c>
      <c r="T652">
        <f>Table2[[#This Row],[Case study]]/Table2[[#This Row],[TOTAL]]</f>
        <v>0</v>
      </c>
      <c r="U652">
        <f>Table2[[#This Row],[Conclusion]]/Table2[[#This Row],[TOTAL]]</f>
        <v>0</v>
      </c>
      <c r="V652">
        <f>Table2[[#This Row],[Discussion]]/Table2[[#This Row],[TOTAL]]</f>
        <v>0</v>
      </c>
      <c r="W652">
        <f>Table2[[#This Row],[Figure]]/Table2[[#This Row],[TOTAL]]</f>
        <v>0</v>
      </c>
      <c r="X652">
        <f>Table2[[#This Row],[Introduction]]/Table2[[#This Row],[TOTAL]]</f>
        <v>0</v>
      </c>
      <c r="Y652">
        <f>Table2[[#This Row],[Methods]]/Table2[[#This Row],[TOTAL]]</f>
        <v>0.66666666666666663</v>
      </c>
      <c r="Z652">
        <f>Table2[[#This Row],[Results]]/Table2[[#This Row],[TOTAL]]</f>
        <v>0.16666666666666666</v>
      </c>
      <c r="AA652">
        <f>Table2[[#This Row],[Supplementary material]]/Table2[[#This Row],[TOTAL]]</f>
        <v>0.16666666666666666</v>
      </c>
      <c r="AB652">
        <f>Table2[[#This Row],[Title]]/Table2[[#This Row],[TOTAL]]</f>
        <v>0</v>
      </c>
      <c r="AC652" s="2">
        <f>SUM(Table24[[#This Row],[Abstract]:[Title]])</f>
        <v>0.99999999999999989</v>
      </c>
    </row>
    <row r="653" spans="1:29" x14ac:dyDescent="0.2">
      <c r="A653" t="s">
        <v>400</v>
      </c>
      <c r="B653">
        <v>0</v>
      </c>
      <c r="C653">
        <v>0</v>
      </c>
      <c r="D653">
        <v>0</v>
      </c>
      <c r="E653">
        <v>0</v>
      </c>
      <c r="F653">
        <v>0</v>
      </c>
      <c r="G653">
        <v>0</v>
      </c>
      <c r="H653">
        <v>0</v>
      </c>
      <c r="I653">
        <v>0</v>
      </c>
      <c r="J653">
        <v>1</v>
      </c>
      <c r="K653">
        <v>0</v>
      </c>
      <c r="L653">
        <v>0</v>
      </c>
      <c r="M653">
        <v>0</v>
      </c>
      <c r="N653" s="2">
        <f>SUM(Table2[[#This Row],[Abstract]:[Title]])</f>
        <v>1</v>
      </c>
      <c r="P653" t="s">
        <v>400</v>
      </c>
      <c r="Q653">
        <f>Table2[[#This Row],[Abstract]]/Table2[[#This Row],[TOTAL]]</f>
        <v>0</v>
      </c>
      <c r="R653">
        <f>Table2[[#This Row],[Acknowledgments]]/Table2[[#This Row],[TOTAL]]</f>
        <v>0</v>
      </c>
      <c r="S653">
        <f>Table2[[#This Row],[Article]]/Table2[[#This Row],[TOTAL]]</f>
        <v>0</v>
      </c>
      <c r="T653">
        <f>Table2[[#This Row],[Case study]]/Table2[[#This Row],[TOTAL]]</f>
        <v>0</v>
      </c>
      <c r="U653">
        <f>Table2[[#This Row],[Conclusion]]/Table2[[#This Row],[TOTAL]]</f>
        <v>0</v>
      </c>
      <c r="V653">
        <f>Table2[[#This Row],[Discussion]]/Table2[[#This Row],[TOTAL]]</f>
        <v>0</v>
      </c>
      <c r="W653">
        <f>Table2[[#This Row],[Figure]]/Table2[[#This Row],[TOTAL]]</f>
        <v>0</v>
      </c>
      <c r="X653">
        <f>Table2[[#This Row],[Introduction]]/Table2[[#This Row],[TOTAL]]</f>
        <v>0</v>
      </c>
      <c r="Y653">
        <f>Table2[[#This Row],[Methods]]/Table2[[#This Row],[TOTAL]]</f>
        <v>1</v>
      </c>
      <c r="Z653">
        <f>Table2[[#This Row],[Results]]/Table2[[#This Row],[TOTAL]]</f>
        <v>0</v>
      </c>
      <c r="AA653">
        <f>Table2[[#This Row],[Supplementary material]]/Table2[[#This Row],[TOTAL]]</f>
        <v>0</v>
      </c>
      <c r="AB653">
        <f>Table2[[#This Row],[Title]]/Table2[[#This Row],[TOTAL]]</f>
        <v>0</v>
      </c>
      <c r="AC653" s="2">
        <f>SUM(Table24[[#This Row],[Abstract]:[Title]])</f>
        <v>1</v>
      </c>
    </row>
    <row r="654" spans="1:29" x14ac:dyDescent="0.2">
      <c r="A654" t="s">
        <v>3576</v>
      </c>
      <c r="B654">
        <v>1</v>
      </c>
      <c r="C654">
        <v>0</v>
      </c>
      <c r="D654">
        <v>0</v>
      </c>
      <c r="E654">
        <v>0</v>
      </c>
      <c r="F654">
        <v>0</v>
      </c>
      <c r="G654">
        <v>0</v>
      </c>
      <c r="H654">
        <v>0</v>
      </c>
      <c r="I654">
        <v>0</v>
      </c>
      <c r="J654">
        <v>1</v>
      </c>
      <c r="K654">
        <v>0</v>
      </c>
      <c r="L654">
        <v>0</v>
      </c>
      <c r="M654">
        <v>0</v>
      </c>
      <c r="N654" s="2">
        <f>SUM(Table2[[#This Row],[Abstract]:[Title]])</f>
        <v>2</v>
      </c>
      <c r="P654" t="s">
        <v>3576</v>
      </c>
      <c r="Q654">
        <f>Table2[[#This Row],[Abstract]]/Table2[[#This Row],[TOTAL]]</f>
        <v>0.5</v>
      </c>
      <c r="R654">
        <f>Table2[[#This Row],[Acknowledgments]]/Table2[[#This Row],[TOTAL]]</f>
        <v>0</v>
      </c>
      <c r="S654">
        <f>Table2[[#This Row],[Article]]/Table2[[#This Row],[TOTAL]]</f>
        <v>0</v>
      </c>
      <c r="T654">
        <f>Table2[[#This Row],[Case study]]/Table2[[#This Row],[TOTAL]]</f>
        <v>0</v>
      </c>
      <c r="U654">
        <f>Table2[[#This Row],[Conclusion]]/Table2[[#This Row],[TOTAL]]</f>
        <v>0</v>
      </c>
      <c r="V654">
        <f>Table2[[#This Row],[Discussion]]/Table2[[#This Row],[TOTAL]]</f>
        <v>0</v>
      </c>
      <c r="W654">
        <f>Table2[[#This Row],[Figure]]/Table2[[#This Row],[TOTAL]]</f>
        <v>0</v>
      </c>
      <c r="X654">
        <f>Table2[[#This Row],[Introduction]]/Table2[[#This Row],[TOTAL]]</f>
        <v>0</v>
      </c>
      <c r="Y654">
        <f>Table2[[#This Row],[Methods]]/Table2[[#This Row],[TOTAL]]</f>
        <v>0.5</v>
      </c>
      <c r="Z654">
        <f>Table2[[#This Row],[Results]]/Table2[[#This Row],[TOTAL]]</f>
        <v>0</v>
      </c>
      <c r="AA654">
        <f>Table2[[#This Row],[Supplementary material]]/Table2[[#This Row],[TOTAL]]</f>
        <v>0</v>
      </c>
      <c r="AB654">
        <f>Table2[[#This Row],[Title]]/Table2[[#This Row],[TOTAL]]</f>
        <v>0</v>
      </c>
      <c r="AC654" s="2">
        <f>SUM(Table24[[#This Row],[Abstract]:[Title]])</f>
        <v>1</v>
      </c>
    </row>
    <row r="655" spans="1:29" x14ac:dyDescent="0.2">
      <c r="A655" t="s">
        <v>2394</v>
      </c>
      <c r="B655">
        <v>0</v>
      </c>
      <c r="C655">
        <v>0</v>
      </c>
      <c r="D655">
        <v>0</v>
      </c>
      <c r="E655">
        <v>0</v>
      </c>
      <c r="F655">
        <v>0</v>
      </c>
      <c r="G655">
        <v>0</v>
      </c>
      <c r="H655">
        <v>0</v>
      </c>
      <c r="I655">
        <v>0</v>
      </c>
      <c r="J655">
        <v>1</v>
      </c>
      <c r="K655">
        <v>0</v>
      </c>
      <c r="L655">
        <v>0</v>
      </c>
      <c r="M655">
        <v>0</v>
      </c>
      <c r="N655" s="2">
        <f>SUM(Table2[[#This Row],[Abstract]:[Title]])</f>
        <v>1</v>
      </c>
      <c r="P655" t="s">
        <v>2394</v>
      </c>
      <c r="Q655">
        <f>Table2[[#This Row],[Abstract]]/Table2[[#This Row],[TOTAL]]</f>
        <v>0</v>
      </c>
      <c r="R655">
        <f>Table2[[#This Row],[Acknowledgments]]/Table2[[#This Row],[TOTAL]]</f>
        <v>0</v>
      </c>
      <c r="S655">
        <f>Table2[[#This Row],[Article]]/Table2[[#This Row],[TOTAL]]</f>
        <v>0</v>
      </c>
      <c r="T655">
        <f>Table2[[#This Row],[Case study]]/Table2[[#This Row],[TOTAL]]</f>
        <v>0</v>
      </c>
      <c r="U655">
        <f>Table2[[#This Row],[Conclusion]]/Table2[[#This Row],[TOTAL]]</f>
        <v>0</v>
      </c>
      <c r="V655">
        <f>Table2[[#This Row],[Discussion]]/Table2[[#This Row],[TOTAL]]</f>
        <v>0</v>
      </c>
      <c r="W655">
        <f>Table2[[#This Row],[Figure]]/Table2[[#This Row],[TOTAL]]</f>
        <v>0</v>
      </c>
      <c r="X655">
        <f>Table2[[#This Row],[Introduction]]/Table2[[#This Row],[TOTAL]]</f>
        <v>0</v>
      </c>
      <c r="Y655">
        <f>Table2[[#This Row],[Methods]]/Table2[[#This Row],[TOTAL]]</f>
        <v>1</v>
      </c>
      <c r="Z655">
        <f>Table2[[#This Row],[Results]]/Table2[[#This Row],[TOTAL]]</f>
        <v>0</v>
      </c>
      <c r="AA655">
        <f>Table2[[#This Row],[Supplementary material]]/Table2[[#This Row],[TOTAL]]</f>
        <v>0</v>
      </c>
      <c r="AB655">
        <f>Table2[[#This Row],[Title]]/Table2[[#This Row],[TOTAL]]</f>
        <v>0</v>
      </c>
      <c r="AC655" s="2">
        <f>SUM(Table24[[#This Row],[Abstract]:[Title]])</f>
        <v>1</v>
      </c>
    </row>
    <row r="656" spans="1:29" x14ac:dyDescent="0.2">
      <c r="A656" t="s">
        <v>7441</v>
      </c>
      <c r="B656">
        <v>2</v>
      </c>
      <c r="C656">
        <v>0</v>
      </c>
      <c r="D656">
        <v>0</v>
      </c>
      <c r="E656">
        <v>0</v>
      </c>
      <c r="F656">
        <v>0</v>
      </c>
      <c r="G656">
        <v>2</v>
      </c>
      <c r="H656">
        <v>0</v>
      </c>
      <c r="I656">
        <v>0</v>
      </c>
      <c r="J656">
        <v>0</v>
      </c>
      <c r="K656">
        <v>3</v>
      </c>
      <c r="L656">
        <v>0</v>
      </c>
      <c r="M656">
        <v>0</v>
      </c>
      <c r="N656" s="2">
        <f>SUM(Table2[[#This Row],[Abstract]:[Title]])</f>
        <v>7</v>
      </c>
      <c r="P656" t="s">
        <v>7441</v>
      </c>
      <c r="Q656">
        <f>Table2[[#This Row],[Abstract]]/Table2[[#This Row],[TOTAL]]</f>
        <v>0.2857142857142857</v>
      </c>
      <c r="R656">
        <f>Table2[[#This Row],[Acknowledgments]]/Table2[[#This Row],[TOTAL]]</f>
        <v>0</v>
      </c>
      <c r="S656">
        <f>Table2[[#This Row],[Article]]/Table2[[#This Row],[TOTAL]]</f>
        <v>0</v>
      </c>
      <c r="T656">
        <f>Table2[[#This Row],[Case study]]/Table2[[#This Row],[TOTAL]]</f>
        <v>0</v>
      </c>
      <c r="U656">
        <f>Table2[[#This Row],[Conclusion]]/Table2[[#This Row],[TOTAL]]</f>
        <v>0</v>
      </c>
      <c r="V656">
        <f>Table2[[#This Row],[Discussion]]/Table2[[#This Row],[TOTAL]]</f>
        <v>0.2857142857142857</v>
      </c>
      <c r="W656">
        <f>Table2[[#This Row],[Figure]]/Table2[[#This Row],[TOTAL]]</f>
        <v>0</v>
      </c>
      <c r="X656">
        <f>Table2[[#This Row],[Introduction]]/Table2[[#This Row],[TOTAL]]</f>
        <v>0</v>
      </c>
      <c r="Y656">
        <f>Table2[[#This Row],[Methods]]/Table2[[#This Row],[TOTAL]]</f>
        <v>0</v>
      </c>
      <c r="Z656">
        <f>Table2[[#This Row],[Results]]/Table2[[#This Row],[TOTAL]]</f>
        <v>0.42857142857142855</v>
      </c>
      <c r="AA656">
        <f>Table2[[#This Row],[Supplementary material]]/Table2[[#This Row],[TOTAL]]</f>
        <v>0</v>
      </c>
      <c r="AB656">
        <f>Table2[[#This Row],[Title]]/Table2[[#This Row],[TOTAL]]</f>
        <v>0</v>
      </c>
      <c r="AC656" s="2">
        <f>SUM(Table24[[#This Row],[Abstract]:[Title]])</f>
        <v>1</v>
      </c>
    </row>
    <row r="657" spans="1:29" x14ac:dyDescent="0.2">
      <c r="A657" t="s">
        <v>5583</v>
      </c>
      <c r="B657">
        <v>0</v>
      </c>
      <c r="C657">
        <v>0</v>
      </c>
      <c r="D657">
        <v>0</v>
      </c>
      <c r="E657">
        <v>0</v>
      </c>
      <c r="F657">
        <v>0</v>
      </c>
      <c r="G657">
        <v>0</v>
      </c>
      <c r="H657">
        <v>1</v>
      </c>
      <c r="I657">
        <v>0</v>
      </c>
      <c r="J657">
        <v>0</v>
      </c>
      <c r="K657">
        <v>0</v>
      </c>
      <c r="L657">
        <v>0</v>
      </c>
      <c r="M657">
        <v>0</v>
      </c>
      <c r="N657" s="2">
        <f>SUM(Table2[[#This Row],[Abstract]:[Title]])</f>
        <v>1</v>
      </c>
      <c r="P657" t="s">
        <v>5583</v>
      </c>
      <c r="Q657">
        <f>Table2[[#This Row],[Abstract]]/Table2[[#This Row],[TOTAL]]</f>
        <v>0</v>
      </c>
      <c r="R657">
        <f>Table2[[#This Row],[Acknowledgments]]/Table2[[#This Row],[TOTAL]]</f>
        <v>0</v>
      </c>
      <c r="S657">
        <f>Table2[[#This Row],[Article]]/Table2[[#This Row],[TOTAL]]</f>
        <v>0</v>
      </c>
      <c r="T657">
        <f>Table2[[#This Row],[Case study]]/Table2[[#This Row],[TOTAL]]</f>
        <v>0</v>
      </c>
      <c r="U657">
        <f>Table2[[#This Row],[Conclusion]]/Table2[[#This Row],[TOTAL]]</f>
        <v>0</v>
      </c>
      <c r="V657">
        <f>Table2[[#This Row],[Discussion]]/Table2[[#This Row],[TOTAL]]</f>
        <v>0</v>
      </c>
      <c r="W657">
        <f>Table2[[#This Row],[Figure]]/Table2[[#This Row],[TOTAL]]</f>
        <v>1</v>
      </c>
      <c r="X657">
        <f>Table2[[#This Row],[Introduction]]/Table2[[#This Row],[TOTAL]]</f>
        <v>0</v>
      </c>
      <c r="Y657">
        <f>Table2[[#This Row],[Methods]]/Table2[[#This Row],[TOTAL]]</f>
        <v>0</v>
      </c>
      <c r="Z657">
        <f>Table2[[#This Row],[Results]]/Table2[[#This Row],[TOTAL]]</f>
        <v>0</v>
      </c>
      <c r="AA657">
        <f>Table2[[#This Row],[Supplementary material]]/Table2[[#This Row],[TOTAL]]</f>
        <v>0</v>
      </c>
      <c r="AB657">
        <f>Table2[[#This Row],[Title]]/Table2[[#This Row],[TOTAL]]</f>
        <v>0</v>
      </c>
      <c r="AC657" s="2">
        <f>SUM(Table24[[#This Row],[Abstract]:[Title]])</f>
        <v>1</v>
      </c>
    </row>
    <row r="658" spans="1:29" x14ac:dyDescent="0.2">
      <c r="A658" t="s">
        <v>344</v>
      </c>
      <c r="B658">
        <v>0</v>
      </c>
      <c r="C658">
        <v>0</v>
      </c>
      <c r="D658">
        <v>0</v>
      </c>
      <c r="E658">
        <v>0</v>
      </c>
      <c r="F658">
        <v>0</v>
      </c>
      <c r="G658">
        <v>0</v>
      </c>
      <c r="H658">
        <v>0</v>
      </c>
      <c r="I658">
        <v>0</v>
      </c>
      <c r="J658">
        <v>2</v>
      </c>
      <c r="K658">
        <v>0</v>
      </c>
      <c r="L658">
        <v>0</v>
      </c>
      <c r="M658">
        <v>0</v>
      </c>
      <c r="N658" s="2">
        <f>SUM(Table2[[#This Row],[Abstract]:[Title]])</f>
        <v>2</v>
      </c>
      <c r="P658" t="s">
        <v>344</v>
      </c>
      <c r="Q658">
        <f>Table2[[#This Row],[Abstract]]/Table2[[#This Row],[TOTAL]]</f>
        <v>0</v>
      </c>
      <c r="R658">
        <f>Table2[[#This Row],[Acknowledgments]]/Table2[[#This Row],[TOTAL]]</f>
        <v>0</v>
      </c>
      <c r="S658">
        <f>Table2[[#This Row],[Article]]/Table2[[#This Row],[TOTAL]]</f>
        <v>0</v>
      </c>
      <c r="T658">
        <f>Table2[[#This Row],[Case study]]/Table2[[#This Row],[TOTAL]]</f>
        <v>0</v>
      </c>
      <c r="U658">
        <f>Table2[[#This Row],[Conclusion]]/Table2[[#This Row],[TOTAL]]</f>
        <v>0</v>
      </c>
      <c r="V658">
        <f>Table2[[#This Row],[Discussion]]/Table2[[#This Row],[TOTAL]]</f>
        <v>0</v>
      </c>
      <c r="W658">
        <f>Table2[[#This Row],[Figure]]/Table2[[#This Row],[TOTAL]]</f>
        <v>0</v>
      </c>
      <c r="X658">
        <f>Table2[[#This Row],[Introduction]]/Table2[[#This Row],[TOTAL]]</f>
        <v>0</v>
      </c>
      <c r="Y658">
        <f>Table2[[#This Row],[Methods]]/Table2[[#This Row],[TOTAL]]</f>
        <v>1</v>
      </c>
      <c r="Z658">
        <f>Table2[[#This Row],[Results]]/Table2[[#This Row],[TOTAL]]</f>
        <v>0</v>
      </c>
      <c r="AA658">
        <f>Table2[[#This Row],[Supplementary material]]/Table2[[#This Row],[TOTAL]]</f>
        <v>0</v>
      </c>
      <c r="AB658">
        <f>Table2[[#This Row],[Title]]/Table2[[#This Row],[TOTAL]]</f>
        <v>0</v>
      </c>
      <c r="AC658" s="2">
        <f>SUM(Table24[[#This Row],[Abstract]:[Title]])</f>
        <v>1</v>
      </c>
    </row>
    <row r="659" spans="1:29" x14ac:dyDescent="0.2">
      <c r="A659" t="s">
        <v>4616</v>
      </c>
      <c r="B659">
        <v>0</v>
      </c>
      <c r="C659">
        <v>0</v>
      </c>
      <c r="D659">
        <v>0</v>
      </c>
      <c r="E659">
        <v>0</v>
      </c>
      <c r="F659">
        <v>0</v>
      </c>
      <c r="G659">
        <v>0</v>
      </c>
      <c r="H659">
        <v>0</v>
      </c>
      <c r="I659">
        <v>0</v>
      </c>
      <c r="J659">
        <v>0</v>
      </c>
      <c r="K659">
        <v>1</v>
      </c>
      <c r="L659">
        <v>0</v>
      </c>
      <c r="M659">
        <v>0</v>
      </c>
      <c r="N659" s="2">
        <f>SUM(Table2[[#This Row],[Abstract]:[Title]])</f>
        <v>1</v>
      </c>
      <c r="P659" t="s">
        <v>4616</v>
      </c>
      <c r="Q659">
        <f>Table2[[#This Row],[Abstract]]/Table2[[#This Row],[TOTAL]]</f>
        <v>0</v>
      </c>
      <c r="R659">
        <f>Table2[[#This Row],[Acknowledgments]]/Table2[[#This Row],[TOTAL]]</f>
        <v>0</v>
      </c>
      <c r="S659">
        <f>Table2[[#This Row],[Article]]/Table2[[#This Row],[TOTAL]]</f>
        <v>0</v>
      </c>
      <c r="T659">
        <f>Table2[[#This Row],[Case study]]/Table2[[#This Row],[TOTAL]]</f>
        <v>0</v>
      </c>
      <c r="U659">
        <f>Table2[[#This Row],[Conclusion]]/Table2[[#This Row],[TOTAL]]</f>
        <v>0</v>
      </c>
      <c r="V659">
        <f>Table2[[#This Row],[Discussion]]/Table2[[#This Row],[TOTAL]]</f>
        <v>0</v>
      </c>
      <c r="W659">
        <f>Table2[[#This Row],[Figure]]/Table2[[#This Row],[TOTAL]]</f>
        <v>0</v>
      </c>
      <c r="X659">
        <f>Table2[[#This Row],[Introduction]]/Table2[[#This Row],[TOTAL]]</f>
        <v>0</v>
      </c>
      <c r="Y659">
        <f>Table2[[#This Row],[Methods]]/Table2[[#This Row],[TOTAL]]</f>
        <v>0</v>
      </c>
      <c r="Z659">
        <f>Table2[[#This Row],[Results]]/Table2[[#This Row],[TOTAL]]</f>
        <v>1</v>
      </c>
      <c r="AA659">
        <f>Table2[[#This Row],[Supplementary material]]/Table2[[#This Row],[TOTAL]]</f>
        <v>0</v>
      </c>
      <c r="AB659">
        <f>Table2[[#This Row],[Title]]/Table2[[#This Row],[TOTAL]]</f>
        <v>0</v>
      </c>
      <c r="AC659" s="2">
        <f>SUM(Table24[[#This Row],[Abstract]:[Title]])</f>
        <v>1</v>
      </c>
    </row>
    <row r="660" spans="1:29" x14ac:dyDescent="0.2">
      <c r="A660" t="s">
        <v>735</v>
      </c>
      <c r="B660">
        <v>0</v>
      </c>
      <c r="C660">
        <v>0</v>
      </c>
      <c r="D660">
        <v>1</v>
      </c>
      <c r="E660">
        <v>0</v>
      </c>
      <c r="F660">
        <v>0</v>
      </c>
      <c r="G660">
        <v>0</v>
      </c>
      <c r="H660">
        <v>0</v>
      </c>
      <c r="I660">
        <v>0</v>
      </c>
      <c r="J660">
        <v>0</v>
      </c>
      <c r="K660">
        <v>0</v>
      </c>
      <c r="L660">
        <v>0</v>
      </c>
      <c r="M660">
        <v>0</v>
      </c>
      <c r="N660" s="2">
        <f>SUM(Table2[[#This Row],[Abstract]:[Title]])</f>
        <v>1</v>
      </c>
      <c r="P660" t="s">
        <v>735</v>
      </c>
      <c r="Q660">
        <f>Table2[[#This Row],[Abstract]]/Table2[[#This Row],[TOTAL]]</f>
        <v>0</v>
      </c>
      <c r="R660">
        <f>Table2[[#This Row],[Acknowledgments]]/Table2[[#This Row],[TOTAL]]</f>
        <v>0</v>
      </c>
      <c r="S660">
        <f>Table2[[#This Row],[Article]]/Table2[[#This Row],[TOTAL]]</f>
        <v>1</v>
      </c>
      <c r="T660">
        <f>Table2[[#This Row],[Case study]]/Table2[[#This Row],[TOTAL]]</f>
        <v>0</v>
      </c>
      <c r="U660">
        <f>Table2[[#This Row],[Conclusion]]/Table2[[#This Row],[TOTAL]]</f>
        <v>0</v>
      </c>
      <c r="V660">
        <f>Table2[[#This Row],[Discussion]]/Table2[[#This Row],[TOTAL]]</f>
        <v>0</v>
      </c>
      <c r="W660">
        <f>Table2[[#This Row],[Figure]]/Table2[[#This Row],[TOTAL]]</f>
        <v>0</v>
      </c>
      <c r="X660">
        <f>Table2[[#This Row],[Introduction]]/Table2[[#This Row],[TOTAL]]</f>
        <v>0</v>
      </c>
      <c r="Y660">
        <f>Table2[[#This Row],[Methods]]/Table2[[#This Row],[TOTAL]]</f>
        <v>0</v>
      </c>
      <c r="Z660">
        <f>Table2[[#This Row],[Results]]/Table2[[#This Row],[TOTAL]]</f>
        <v>0</v>
      </c>
      <c r="AA660">
        <f>Table2[[#This Row],[Supplementary material]]/Table2[[#This Row],[TOTAL]]</f>
        <v>0</v>
      </c>
      <c r="AB660">
        <f>Table2[[#This Row],[Title]]/Table2[[#This Row],[TOTAL]]</f>
        <v>0</v>
      </c>
      <c r="AC660" s="2">
        <f>SUM(Table24[[#This Row],[Abstract]:[Title]])</f>
        <v>1</v>
      </c>
    </row>
    <row r="661" spans="1:29" x14ac:dyDescent="0.2">
      <c r="A661" t="s">
        <v>7369</v>
      </c>
      <c r="B661">
        <v>0</v>
      </c>
      <c r="C661">
        <v>0</v>
      </c>
      <c r="D661">
        <v>0</v>
      </c>
      <c r="E661">
        <v>0</v>
      </c>
      <c r="F661">
        <v>0</v>
      </c>
      <c r="G661">
        <v>3</v>
      </c>
      <c r="H661">
        <v>1</v>
      </c>
      <c r="I661">
        <v>0</v>
      </c>
      <c r="J661">
        <v>4</v>
      </c>
      <c r="K661">
        <v>0</v>
      </c>
      <c r="L661">
        <v>0</v>
      </c>
      <c r="M661">
        <v>0</v>
      </c>
      <c r="N661" s="2">
        <f>SUM(Table2[[#This Row],[Abstract]:[Title]])</f>
        <v>8</v>
      </c>
      <c r="P661" t="s">
        <v>7369</v>
      </c>
      <c r="Q661">
        <f>Table2[[#This Row],[Abstract]]/Table2[[#This Row],[TOTAL]]</f>
        <v>0</v>
      </c>
      <c r="R661">
        <f>Table2[[#This Row],[Acknowledgments]]/Table2[[#This Row],[TOTAL]]</f>
        <v>0</v>
      </c>
      <c r="S661">
        <f>Table2[[#This Row],[Article]]/Table2[[#This Row],[TOTAL]]</f>
        <v>0</v>
      </c>
      <c r="T661">
        <f>Table2[[#This Row],[Case study]]/Table2[[#This Row],[TOTAL]]</f>
        <v>0</v>
      </c>
      <c r="U661">
        <f>Table2[[#This Row],[Conclusion]]/Table2[[#This Row],[TOTAL]]</f>
        <v>0</v>
      </c>
      <c r="V661">
        <f>Table2[[#This Row],[Discussion]]/Table2[[#This Row],[TOTAL]]</f>
        <v>0.375</v>
      </c>
      <c r="W661">
        <f>Table2[[#This Row],[Figure]]/Table2[[#This Row],[TOTAL]]</f>
        <v>0.125</v>
      </c>
      <c r="X661">
        <f>Table2[[#This Row],[Introduction]]/Table2[[#This Row],[TOTAL]]</f>
        <v>0</v>
      </c>
      <c r="Y661">
        <f>Table2[[#This Row],[Methods]]/Table2[[#This Row],[TOTAL]]</f>
        <v>0.5</v>
      </c>
      <c r="Z661">
        <f>Table2[[#This Row],[Results]]/Table2[[#This Row],[TOTAL]]</f>
        <v>0</v>
      </c>
      <c r="AA661">
        <f>Table2[[#This Row],[Supplementary material]]/Table2[[#This Row],[TOTAL]]</f>
        <v>0</v>
      </c>
      <c r="AB661">
        <f>Table2[[#This Row],[Title]]/Table2[[#This Row],[TOTAL]]</f>
        <v>0</v>
      </c>
      <c r="AC661" s="2">
        <f>SUM(Table24[[#This Row],[Abstract]:[Title]])</f>
        <v>1</v>
      </c>
    </row>
    <row r="662" spans="1:29" x14ac:dyDescent="0.2">
      <c r="A662" t="s">
        <v>5588</v>
      </c>
      <c r="B662">
        <v>0</v>
      </c>
      <c r="C662">
        <v>0</v>
      </c>
      <c r="D662">
        <v>0</v>
      </c>
      <c r="E662">
        <v>0</v>
      </c>
      <c r="F662">
        <v>0</v>
      </c>
      <c r="G662">
        <v>0</v>
      </c>
      <c r="H662">
        <v>1</v>
      </c>
      <c r="I662">
        <v>0</v>
      </c>
      <c r="J662">
        <v>0</v>
      </c>
      <c r="K662">
        <v>0</v>
      </c>
      <c r="L662">
        <v>0</v>
      </c>
      <c r="M662">
        <v>0</v>
      </c>
      <c r="N662" s="2">
        <f>SUM(Table2[[#This Row],[Abstract]:[Title]])</f>
        <v>1</v>
      </c>
      <c r="P662" t="s">
        <v>5588</v>
      </c>
      <c r="Q662">
        <f>Table2[[#This Row],[Abstract]]/Table2[[#This Row],[TOTAL]]</f>
        <v>0</v>
      </c>
      <c r="R662">
        <f>Table2[[#This Row],[Acknowledgments]]/Table2[[#This Row],[TOTAL]]</f>
        <v>0</v>
      </c>
      <c r="S662">
        <f>Table2[[#This Row],[Article]]/Table2[[#This Row],[TOTAL]]</f>
        <v>0</v>
      </c>
      <c r="T662">
        <f>Table2[[#This Row],[Case study]]/Table2[[#This Row],[TOTAL]]</f>
        <v>0</v>
      </c>
      <c r="U662">
        <f>Table2[[#This Row],[Conclusion]]/Table2[[#This Row],[TOTAL]]</f>
        <v>0</v>
      </c>
      <c r="V662">
        <f>Table2[[#This Row],[Discussion]]/Table2[[#This Row],[TOTAL]]</f>
        <v>0</v>
      </c>
      <c r="W662">
        <f>Table2[[#This Row],[Figure]]/Table2[[#This Row],[TOTAL]]</f>
        <v>1</v>
      </c>
      <c r="X662">
        <f>Table2[[#This Row],[Introduction]]/Table2[[#This Row],[TOTAL]]</f>
        <v>0</v>
      </c>
      <c r="Y662">
        <f>Table2[[#This Row],[Methods]]/Table2[[#This Row],[TOTAL]]</f>
        <v>0</v>
      </c>
      <c r="Z662">
        <f>Table2[[#This Row],[Results]]/Table2[[#This Row],[TOTAL]]</f>
        <v>0</v>
      </c>
      <c r="AA662">
        <f>Table2[[#This Row],[Supplementary material]]/Table2[[#This Row],[TOTAL]]</f>
        <v>0</v>
      </c>
      <c r="AB662">
        <f>Table2[[#This Row],[Title]]/Table2[[#This Row],[TOTAL]]</f>
        <v>0</v>
      </c>
      <c r="AC662" s="2">
        <f>SUM(Table24[[#This Row],[Abstract]:[Title]])</f>
        <v>1</v>
      </c>
    </row>
    <row r="663" spans="1:29" x14ac:dyDescent="0.2">
      <c r="A663" t="s">
        <v>2929</v>
      </c>
      <c r="B663">
        <v>0</v>
      </c>
      <c r="C663">
        <v>0</v>
      </c>
      <c r="D663">
        <v>0</v>
      </c>
      <c r="E663">
        <v>0</v>
      </c>
      <c r="F663">
        <v>0</v>
      </c>
      <c r="G663">
        <v>0</v>
      </c>
      <c r="H663">
        <v>0</v>
      </c>
      <c r="I663">
        <v>0</v>
      </c>
      <c r="J663">
        <v>0</v>
      </c>
      <c r="K663">
        <v>1</v>
      </c>
      <c r="L663">
        <v>0</v>
      </c>
      <c r="M663">
        <v>0</v>
      </c>
      <c r="N663" s="2">
        <f>SUM(Table2[[#This Row],[Abstract]:[Title]])</f>
        <v>1</v>
      </c>
      <c r="P663" t="s">
        <v>2929</v>
      </c>
      <c r="Q663">
        <f>Table2[[#This Row],[Abstract]]/Table2[[#This Row],[TOTAL]]</f>
        <v>0</v>
      </c>
      <c r="R663">
        <f>Table2[[#This Row],[Acknowledgments]]/Table2[[#This Row],[TOTAL]]</f>
        <v>0</v>
      </c>
      <c r="S663">
        <f>Table2[[#This Row],[Article]]/Table2[[#This Row],[TOTAL]]</f>
        <v>0</v>
      </c>
      <c r="T663">
        <f>Table2[[#This Row],[Case study]]/Table2[[#This Row],[TOTAL]]</f>
        <v>0</v>
      </c>
      <c r="U663">
        <f>Table2[[#This Row],[Conclusion]]/Table2[[#This Row],[TOTAL]]</f>
        <v>0</v>
      </c>
      <c r="V663">
        <f>Table2[[#This Row],[Discussion]]/Table2[[#This Row],[TOTAL]]</f>
        <v>0</v>
      </c>
      <c r="W663">
        <f>Table2[[#This Row],[Figure]]/Table2[[#This Row],[TOTAL]]</f>
        <v>0</v>
      </c>
      <c r="X663">
        <f>Table2[[#This Row],[Introduction]]/Table2[[#This Row],[TOTAL]]</f>
        <v>0</v>
      </c>
      <c r="Y663">
        <f>Table2[[#This Row],[Methods]]/Table2[[#This Row],[TOTAL]]</f>
        <v>0</v>
      </c>
      <c r="Z663">
        <f>Table2[[#This Row],[Results]]/Table2[[#This Row],[TOTAL]]</f>
        <v>1</v>
      </c>
      <c r="AA663">
        <f>Table2[[#This Row],[Supplementary material]]/Table2[[#This Row],[TOTAL]]</f>
        <v>0</v>
      </c>
      <c r="AB663">
        <f>Table2[[#This Row],[Title]]/Table2[[#This Row],[TOTAL]]</f>
        <v>0</v>
      </c>
      <c r="AC663" s="2">
        <f>SUM(Table24[[#This Row],[Abstract]:[Title]])</f>
        <v>1</v>
      </c>
    </row>
    <row r="664" spans="1:29" x14ac:dyDescent="0.2">
      <c r="A664" t="s">
        <v>4775</v>
      </c>
      <c r="B664">
        <v>0</v>
      </c>
      <c r="C664">
        <v>0</v>
      </c>
      <c r="D664">
        <v>0</v>
      </c>
      <c r="E664">
        <v>0</v>
      </c>
      <c r="F664">
        <v>0</v>
      </c>
      <c r="G664">
        <v>0</v>
      </c>
      <c r="H664">
        <v>0</v>
      </c>
      <c r="I664">
        <v>0</v>
      </c>
      <c r="J664">
        <v>1</v>
      </c>
      <c r="K664">
        <v>0</v>
      </c>
      <c r="L664">
        <v>0</v>
      </c>
      <c r="M664">
        <v>0</v>
      </c>
      <c r="N664" s="2">
        <f>SUM(Table2[[#This Row],[Abstract]:[Title]])</f>
        <v>1</v>
      </c>
      <c r="P664" t="s">
        <v>4775</v>
      </c>
      <c r="Q664">
        <f>Table2[[#This Row],[Abstract]]/Table2[[#This Row],[TOTAL]]</f>
        <v>0</v>
      </c>
      <c r="R664">
        <f>Table2[[#This Row],[Acknowledgments]]/Table2[[#This Row],[TOTAL]]</f>
        <v>0</v>
      </c>
      <c r="S664">
        <f>Table2[[#This Row],[Article]]/Table2[[#This Row],[TOTAL]]</f>
        <v>0</v>
      </c>
      <c r="T664">
        <f>Table2[[#This Row],[Case study]]/Table2[[#This Row],[TOTAL]]</f>
        <v>0</v>
      </c>
      <c r="U664">
        <f>Table2[[#This Row],[Conclusion]]/Table2[[#This Row],[TOTAL]]</f>
        <v>0</v>
      </c>
      <c r="V664">
        <f>Table2[[#This Row],[Discussion]]/Table2[[#This Row],[TOTAL]]</f>
        <v>0</v>
      </c>
      <c r="W664">
        <f>Table2[[#This Row],[Figure]]/Table2[[#This Row],[TOTAL]]</f>
        <v>0</v>
      </c>
      <c r="X664">
        <f>Table2[[#This Row],[Introduction]]/Table2[[#This Row],[TOTAL]]</f>
        <v>0</v>
      </c>
      <c r="Y664">
        <f>Table2[[#This Row],[Methods]]/Table2[[#This Row],[TOTAL]]</f>
        <v>1</v>
      </c>
      <c r="Z664">
        <f>Table2[[#This Row],[Results]]/Table2[[#This Row],[TOTAL]]</f>
        <v>0</v>
      </c>
      <c r="AA664">
        <f>Table2[[#This Row],[Supplementary material]]/Table2[[#This Row],[TOTAL]]</f>
        <v>0</v>
      </c>
      <c r="AB664">
        <f>Table2[[#This Row],[Title]]/Table2[[#This Row],[TOTAL]]</f>
        <v>0</v>
      </c>
      <c r="AC664" s="2">
        <f>SUM(Table24[[#This Row],[Abstract]:[Title]])</f>
        <v>1</v>
      </c>
    </row>
    <row r="665" spans="1:29" x14ac:dyDescent="0.2">
      <c r="A665" t="s">
        <v>339</v>
      </c>
      <c r="B665">
        <v>0</v>
      </c>
      <c r="C665">
        <v>1</v>
      </c>
      <c r="D665">
        <v>0</v>
      </c>
      <c r="E665">
        <v>0</v>
      </c>
      <c r="F665">
        <v>0</v>
      </c>
      <c r="G665">
        <v>0</v>
      </c>
      <c r="H665">
        <v>0</v>
      </c>
      <c r="I665">
        <v>0</v>
      </c>
      <c r="J665">
        <v>0</v>
      </c>
      <c r="K665">
        <v>0</v>
      </c>
      <c r="L665">
        <v>0</v>
      </c>
      <c r="M665">
        <v>0</v>
      </c>
      <c r="N665" s="2">
        <f>SUM(Table2[[#This Row],[Abstract]:[Title]])</f>
        <v>1</v>
      </c>
      <c r="P665" t="s">
        <v>339</v>
      </c>
      <c r="Q665">
        <f>Table2[[#This Row],[Abstract]]/Table2[[#This Row],[TOTAL]]</f>
        <v>0</v>
      </c>
      <c r="R665">
        <f>Table2[[#This Row],[Acknowledgments]]/Table2[[#This Row],[TOTAL]]</f>
        <v>1</v>
      </c>
      <c r="S665">
        <f>Table2[[#This Row],[Article]]/Table2[[#This Row],[TOTAL]]</f>
        <v>0</v>
      </c>
      <c r="T665">
        <f>Table2[[#This Row],[Case study]]/Table2[[#This Row],[TOTAL]]</f>
        <v>0</v>
      </c>
      <c r="U665">
        <f>Table2[[#This Row],[Conclusion]]/Table2[[#This Row],[TOTAL]]</f>
        <v>0</v>
      </c>
      <c r="V665">
        <f>Table2[[#This Row],[Discussion]]/Table2[[#This Row],[TOTAL]]</f>
        <v>0</v>
      </c>
      <c r="W665">
        <f>Table2[[#This Row],[Figure]]/Table2[[#This Row],[TOTAL]]</f>
        <v>0</v>
      </c>
      <c r="X665">
        <f>Table2[[#This Row],[Introduction]]/Table2[[#This Row],[TOTAL]]</f>
        <v>0</v>
      </c>
      <c r="Y665">
        <f>Table2[[#This Row],[Methods]]/Table2[[#This Row],[TOTAL]]</f>
        <v>0</v>
      </c>
      <c r="Z665">
        <f>Table2[[#This Row],[Results]]/Table2[[#This Row],[TOTAL]]</f>
        <v>0</v>
      </c>
      <c r="AA665">
        <f>Table2[[#This Row],[Supplementary material]]/Table2[[#This Row],[TOTAL]]</f>
        <v>0</v>
      </c>
      <c r="AB665">
        <f>Table2[[#This Row],[Title]]/Table2[[#This Row],[TOTAL]]</f>
        <v>0</v>
      </c>
      <c r="AC665" s="2">
        <f>SUM(Table24[[#This Row],[Abstract]:[Title]])</f>
        <v>1</v>
      </c>
    </row>
    <row r="666" spans="1:29" x14ac:dyDescent="0.2">
      <c r="A666" t="s">
        <v>5623</v>
      </c>
      <c r="B666">
        <v>0</v>
      </c>
      <c r="C666">
        <v>0</v>
      </c>
      <c r="D666">
        <v>0</v>
      </c>
      <c r="E666">
        <v>0</v>
      </c>
      <c r="F666">
        <v>0</v>
      </c>
      <c r="G666">
        <v>0</v>
      </c>
      <c r="H666">
        <v>0</v>
      </c>
      <c r="I666">
        <v>0</v>
      </c>
      <c r="J666">
        <v>2</v>
      </c>
      <c r="K666">
        <v>0</v>
      </c>
      <c r="L666">
        <v>0</v>
      </c>
      <c r="M666">
        <v>0</v>
      </c>
      <c r="N666" s="2">
        <f>SUM(Table2[[#This Row],[Abstract]:[Title]])</f>
        <v>2</v>
      </c>
      <c r="P666" t="s">
        <v>5623</v>
      </c>
      <c r="Q666">
        <f>Table2[[#This Row],[Abstract]]/Table2[[#This Row],[TOTAL]]</f>
        <v>0</v>
      </c>
      <c r="R666">
        <f>Table2[[#This Row],[Acknowledgments]]/Table2[[#This Row],[TOTAL]]</f>
        <v>0</v>
      </c>
      <c r="S666">
        <f>Table2[[#This Row],[Article]]/Table2[[#This Row],[TOTAL]]</f>
        <v>0</v>
      </c>
      <c r="T666">
        <f>Table2[[#This Row],[Case study]]/Table2[[#This Row],[TOTAL]]</f>
        <v>0</v>
      </c>
      <c r="U666">
        <f>Table2[[#This Row],[Conclusion]]/Table2[[#This Row],[TOTAL]]</f>
        <v>0</v>
      </c>
      <c r="V666">
        <f>Table2[[#This Row],[Discussion]]/Table2[[#This Row],[TOTAL]]</f>
        <v>0</v>
      </c>
      <c r="W666">
        <f>Table2[[#This Row],[Figure]]/Table2[[#This Row],[TOTAL]]</f>
        <v>0</v>
      </c>
      <c r="X666">
        <f>Table2[[#This Row],[Introduction]]/Table2[[#This Row],[TOTAL]]</f>
        <v>0</v>
      </c>
      <c r="Y666">
        <f>Table2[[#This Row],[Methods]]/Table2[[#This Row],[TOTAL]]</f>
        <v>1</v>
      </c>
      <c r="Z666">
        <f>Table2[[#This Row],[Results]]/Table2[[#This Row],[TOTAL]]</f>
        <v>0</v>
      </c>
      <c r="AA666">
        <f>Table2[[#This Row],[Supplementary material]]/Table2[[#This Row],[TOTAL]]</f>
        <v>0</v>
      </c>
      <c r="AB666">
        <f>Table2[[#This Row],[Title]]/Table2[[#This Row],[TOTAL]]</f>
        <v>0</v>
      </c>
      <c r="AC666" s="2">
        <f>SUM(Table24[[#This Row],[Abstract]:[Title]])</f>
        <v>1</v>
      </c>
    </row>
    <row r="667" spans="1:29" x14ac:dyDescent="0.2">
      <c r="A667" t="s">
        <v>1829</v>
      </c>
      <c r="B667">
        <v>0</v>
      </c>
      <c r="C667">
        <v>0</v>
      </c>
      <c r="D667">
        <v>1</v>
      </c>
      <c r="E667">
        <v>0</v>
      </c>
      <c r="F667">
        <v>0</v>
      </c>
      <c r="G667">
        <v>0</v>
      </c>
      <c r="H667">
        <v>0</v>
      </c>
      <c r="I667">
        <v>0</v>
      </c>
      <c r="J667">
        <v>0</v>
      </c>
      <c r="K667">
        <v>0</v>
      </c>
      <c r="L667">
        <v>0</v>
      </c>
      <c r="M667">
        <v>0</v>
      </c>
      <c r="N667" s="2">
        <f>SUM(Table2[[#This Row],[Abstract]:[Title]])</f>
        <v>1</v>
      </c>
      <c r="P667" t="s">
        <v>1829</v>
      </c>
      <c r="Q667">
        <f>Table2[[#This Row],[Abstract]]/Table2[[#This Row],[TOTAL]]</f>
        <v>0</v>
      </c>
      <c r="R667">
        <f>Table2[[#This Row],[Acknowledgments]]/Table2[[#This Row],[TOTAL]]</f>
        <v>0</v>
      </c>
      <c r="S667">
        <f>Table2[[#This Row],[Article]]/Table2[[#This Row],[TOTAL]]</f>
        <v>1</v>
      </c>
      <c r="T667">
        <f>Table2[[#This Row],[Case study]]/Table2[[#This Row],[TOTAL]]</f>
        <v>0</v>
      </c>
      <c r="U667">
        <f>Table2[[#This Row],[Conclusion]]/Table2[[#This Row],[TOTAL]]</f>
        <v>0</v>
      </c>
      <c r="V667">
        <f>Table2[[#This Row],[Discussion]]/Table2[[#This Row],[TOTAL]]</f>
        <v>0</v>
      </c>
      <c r="W667">
        <f>Table2[[#This Row],[Figure]]/Table2[[#This Row],[TOTAL]]</f>
        <v>0</v>
      </c>
      <c r="X667">
        <f>Table2[[#This Row],[Introduction]]/Table2[[#This Row],[TOTAL]]</f>
        <v>0</v>
      </c>
      <c r="Y667">
        <f>Table2[[#This Row],[Methods]]/Table2[[#This Row],[TOTAL]]</f>
        <v>0</v>
      </c>
      <c r="Z667">
        <f>Table2[[#This Row],[Results]]/Table2[[#This Row],[TOTAL]]</f>
        <v>0</v>
      </c>
      <c r="AA667">
        <f>Table2[[#This Row],[Supplementary material]]/Table2[[#This Row],[TOTAL]]</f>
        <v>0</v>
      </c>
      <c r="AB667">
        <f>Table2[[#This Row],[Title]]/Table2[[#This Row],[TOTAL]]</f>
        <v>0</v>
      </c>
      <c r="AC667" s="2">
        <f>SUM(Table24[[#This Row],[Abstract]:[Title]])</f>
        <v>1</v>
      </c>
    </row>
    <row r="668" spans="1:29" x14ac:dyDescent="0.2">
      <c r="A668" t="s">
        <v>5552</v>
      </c>
      <c r="B668">
        <v>0</v>
      </c>
      <c r="C668">
        <v>0</v>
      </c>
      <c r="D668">
        <v>0</v>
      </c>
      <c r="E668">
        <v>0</v>
      </c>
      <c r="F668">
        <v>0</v>
      </c>
      <c r="G668">
        <v>0</v>
      </c>
      <c r="H668">
        <v>1</v>
      </c>
      <c r="I668">
        <v>0</v>
      </c>
      <c r="J668">
        <v>1</v>
      </c>
      <c r="K668">
        <v>0</v>
      </c>
      <c r="L668">
        <v>0</v>
      </c>
      <c r="M668">
        <v>0</v>
      </c>
      <c r="N668" s="2">
        <f>SUM(Table2[[#This Row],[Abstract]:[Title]])</f>
        <v>2</v>
      </c>
      <c r="P668" t="s">
        <v>5552</v>
      </c>
      <c r="Q668">
        <f>Table2[[#This Row],[Abstract]]/Table2[[#This Row],[TOTAL]]</f>
        <v>0</v>
      </c>
      <c r="R668">
        <f>Table2[[#This Row],[Acknowledgments]]/Table2[[#This Row],[TOTAL]]</f>
        <v>0</v>
      </c>
      <c r="S668">
        <f>Table2[[#This Row],[Article]]/Table2[[#This Row],[TOTAL]]</f>
        <v>0</v>
      </c>
      <c r="T668">
        <f>Table2[[#This Row],[Case study]]/Table2[[#This Row],[TOTAL]]</f>
        <v>0</v>
      </c>
      <c r="U668">
        <f>Table2[[#This Row],[Conclusion]]/Table2[[#This Row],[TOTAL]]</f>
        <v>0</v>
      </c>
      <c r="V668">
        <f>Table2[[#This Row],[Discussion]]/Table2[[#This Row],[TOTAL]]</f>
        <v>0</v>
      </c>
      <c r="W668">
        <f>Table2[[#This Row],[Figure]]/Table2[[#This Row],[TOTAL]]</f>
        <v>0.5</v>
      </c>
      <c r="X668">
        <f>Table2[[#This Row],[Introduction]]/Table2[[#This Row],[TOTAL]]</f>
        <v>0</v>
      </c>
      <c r="Y668">
        <f>Table2[[#This Row],[Methods]]/Table2[[#This Row],[TOTAL]]</f>
        <v>0.5</v>
      </c>
      <c r="Z668">
        <f>Table2[[#This Row],[Results]]/Table2[[#This Row],[TOTAL]]</f>
        <v>0</v>
      </c>
      <c r="AA668">
        <f>Table2[[#This Row],[Supplementary material]]/Table2[[#This Row],[TOTAL]]</f>
        <v>0</v>
      </c>
      <c r="AB668">
        <f>Table2[[#This Row],[Title]]/Table2[[#This Row],[TOTAL]]</f>
        <v>0</v>
      </c>
      <c r="AC668" s="2">
        <f>SUM(Table24[[#This Row],[Abstract]:[Title]])</f>
        <v>1</v>
      </c>
    </row>
    <row r="669" spans="1:29" x14ac:dyDescent="0.2">
      <c r="A669" t="s">
        <v>6399</v>
      </c>
      <c r="B669">
        <v>2</v>
      </c>
      <c r="C669">
        <v>0</v>
      </c>
      <c r="D669">
        <v>0</v>
      </c>
      <c r="E669">
        <v>0</v>
      </c>
      <c r="F669">
        <v>0</v>
      </c>
      <c r="G669">
        <v>7</v>
      </c>
      <c r="H669">
        <v>0</v>
      </c>
      <c r="I669">
        <v>1</v>
      </c>
      <c r="J669">
        <v>0</v>
      </c>
      <c r="K669">
        <v>7</v>
      </c>
      <c r="L669">
        <v>0</v>
      </c>
      <c r="M669">
        <v>0</v>
      </c>
      <c r="N669" s="2">
        <f>SUM(Table2[[#This Row],[Abstract]:[Title]])</f>
        <v>17</v>
      </c>
      <c r="P669" t="s">
        <v>6399</v>
      </c>
      <c r="Q669">
        <f>Table2[[#This Row],[Abstract]]/Table2[[#This Row],[TOTAL]]</f>
        <v>0.11764705882352941</v>
      </c>
      <c r="R669">
        <f>Table2[[#This Row],[Acknowledgments]]/Table2[[#This Row],[TOTAL]]</f>
        <v>0</v>
      </c>
      <c r="S669">
        <f>Table2[[#This Row],[Article]]/Table2[[#This Row],[TOTAL]]</f>
        <v>0</v>
      </c>
      <c r="T669">
        <f>Table2[[#This Row],[Case study]]/Table2[[#This Row],[TOTAL]]</f>
        <v>0</v>
      </c>
      <c r="U669">
        <f>Table2[[#This Row],[Conclusion]]/Table2[[#This Row],[TOTAL]]</f>
        <v>0</v>
      </c>
      <c r="V669">
        <f>Table2[[#This Row],[Discussion]]/Table2[[#This Row],[TOTAL]]</f>
        <v>0.41176470588235292</v>
      </c>
      <c r="W669">
        <f>Table2[[#This Row],[Figure]]/Table2[[#This Row],[TOTAL]]</f>
        <v>0</v>
      </c>
      <c r="X669">
        <f>Table2[[#This Row],[Introduction]]/Table2[[#This Row],[TOTAL]]</f>
        <v>5.8823529411764705E-2</v>
      </c>
      <c r="Y669">
        <f>Table2[[#This Row],[Methods]]/Table2[[#This Row],[TOTAL]]</f>
        <v>0</v>
      </c>
      <c r="Z669">
        <f>Table2[[#This Row],[Results]]/Table2[[#This Row],[TOTAL]]</f>
        <v>0.41176470588235292</v>
      </c>
      <c r="AA669">
        <f>Table2[[#This Row],[Supplementary material]]/Table2[[#This Row],[TOTAL]]</f>
        <v>0</v>
      </c>
      <c r="AB669">
        <f>Table2[[#This Row],[Title]]/Table2[[#This Row],[TOTAL]]</f>
        <v>0</v>
      </c>
      <c r="AC669" s="2">
        <f>SUM(Table24[[#This Row],[Abstract]:[Title]])</f>
        <v>1</v>
      </c>
    </row>
    <row r="670" spans="1:29" x14ac:dyDescent="0.2">
      <c r="A670" t="s">
        <v>1533</v>
      </c>
      <c r="B670">
        <v>0</v>
      </c>
      <c r="C670">
        <v>0</v>
      </c>
      <c r="D670">
        <v>0</v>
      </c>
      <c r="E670">
        <v>0</v>
      </c>
      <c r="F670">
        <v>0</v>
      </c>
      <c r="G670">
        <v>0</v>
      </c>
      <c r="H670">
        <v>0</v>
      </c>
      <c r="I670">
        <v>0</v>
      </c>
      <c r="J670">
        <v>1</v>
      </c>
      <c r="K670">
        <v>0</v>
      </c>
      <c r="L670">
        <v>0</v>
      </c>
      <c r="M670">
        <v>0</v>
      </c>
      <c r="N670" s="2">
        <f>SUM(Table2[[#This Row],[Abstract]:[Title]])</f>
        <v>1</v>
      </c>
      <c r="P670" t="s">
        <v>1533</v>
      </c>
      <c r="Q670">
        <f>Table2[[#This Row],[Abstract]]/Table2[[#This Row],[TOTAL]]</f>
        <v>0</v>
      </c>
      <c r="R670">
        <f>Table2[[#This Row],[Acknowledgments]]/Table2[[#This Row],[TOTAL]]</f>
        <v>0</v>
      </c>
      <c r="S670">
        <f>Table2[[#This Row],[Article]]/Table2[[#This Row],[TOTAL]]</f>
        <v>0</v>
      </c>
      <c r="T670">
        <f>Table2[[#This Row],[Case study]]/Table2[[#This Row],[TOTAL]]</f>
        <v>0</v>
      </c>
      <c r="U670">
        <f>Table2[[#This Row],[Conclusion]]/Table2[[#This Row],[TOTAL]]</f>
        <v>0</v>
      </c>
      <c r="V670">
        <f>Table2[[#This Row],[Discussion]]/Table2[[#This Row],[TOTAL]]</f>
        <v>0</v>
      </c>
      <c r="W670">
        <f>Table2[[#This Row],[Figure]]/Table2[[#This Row],[TOTAL]]</f>
        <v>0</v>
      </c>
      <c r="X670">
        <f>Table2[[#This Row],[Introduction]]/Table2[[#This Row],[TOTAL]]</f>
        <v>0</v>
      </c>
      <c r="Y670">
        <f>Table2[[#This Row],[Methods]]/Table2[[#This Row],[TOTAL]]</f>
        <v>1</v>
      </c>
      <c r="Z670">
        <f>Table2[[#This Row],[Results]]/Table2[[#This Row],[TOTAL]]</f>
        <v>0</v>
      </c>
      <c r="AA670">
        <f>Table2[[#This Row],[Supplementary material]]/Table2[[#This Row],[TOTAL]]</f>
        <v>0</v>
      </c>
      <c r="AB670">
        <f>Table2[[#This Row],[Title]]/Table2[[#This Row],[TOTAL]]</f>
        <v>0</v>
      </c>
      <c r="AC670" s="2">
        <f>SUM(Table24[[#This Row],[Abstract]:[Title]])</f>
        <v>1</v>
      </c>
    </row>
    <row r="671" spans="1:29" x14ac:dyDescent="0.2">
      <c r="A671" t="s">
        <v>2667</v>
      </c>
      <c r="B671">
        <v>0</v>
      </c>
      <c r="C671">
        <v>0</v>
      </c>
      <c r="D671">
        <v>0</v>
      </c>
      <c r="E671">
        <v>0</v>
      </c>
      <c r="F671">
        <v>0</v>
      </c>
      <c r="G671">
        <v>0</v>
      </c>
      <c r="H671">
        <v>0</v>
      </c>
      <c r="I671">
        <v>0</v>
      </c>
      <c r="J671">
        <v>1</v>
      </c>
      <c r="K671">
        <v>0</v>
      </c>
      <c r="L671">
        <v>0</v>
      </c>
      <c r="M671">
        <v>0</v>
      </c>
      <c r="N671" s="2">
        <f>SUM(Table2[[#This Row],[Abstract]:[Title]])</f>
        <v>1</v>
      </c>
      <c r="P671" t="s">
        <v>2667</v>
      </c>
      <c r="Q671">
        <f>Table2[[#This Row],[Abstract]]/Table2[[#This Row],[TOTAL]]</f>
        <v>0</v>
      </c>
      <c r="R671">
        <f>Table2[[#This Row],[Acknowledgments]]/Table2[[#This Row],[TOTAL]]</f>
        <v>0</v>
      </c>
      <c r="S671">
        <f>Table2[[#This Row],[Article]]/Table2[[#This Row],[TOTAL]]</f>
        <v>0</v>
      </c>
      <c r="T671">
        <f>Table2[[#This Row],[Case study]]/Table2[[#This Row],[TOTAL]]</f>
        <v>0</v>
      </c>
      <c r="U671">
        <f>Table2[[#This Row],[Conclusion]]/Table2[[#This Row],[TOTAL]]</f>
        <v>0</v>
      </c>
      <c r="V671">
        <f>Table2[[#This Row],[Discussion]]/Table2[[#This Row],[TOTAL]]</f>
        <v>0</v>
      </c>
      <c r="W671">
        <f>Table2[[#This Row],[Figure]]/Table2[[#This Row],[TOTAL]]</f>
        <v>0</v>
      </c>
      <c r="X671">
        <f>Table2[[#This Row],[Introduction]]/Table2[[#This Row],[TOTAL]]</f>
        <v>0</v>
      </c>
      <c r="Y671">
        <f>Table2[[#This Row],[Methods]]/Table2[[#This Row],[TOTAL]]</f>
        <v>1</v>
      </c>
      <c r="Z671">
        <f>Table2[[#This Row],[Results]]/Table2[[#This Row],[TOTAL]]</f>
        <v>0</v>
      </c>
      <c r="AA671">
        <f>Table2[[#This Row],[Supplementary material]]/Table2[[#This Row],[TOTAL]]</f>
        <v>0</v>
      </c>
      <c r="AB671">
        <f>Table2[[#This Row],[Title]]/Table2[[#This Row],[TOTAL]]</f>
        <v>0</v>
      </c>
      <c r="AC671" s="2">
        <f>SUM(Table24[[#This Row],[Abstract]:[Title]])</f>
        <v>1</v>
      </c>
    </row>
    <row r="672" spans="1:29" x14ac:dyDescent="0.2">
      <c r="A672" t="s">
        <v>160</v>
      </c>
      <c r="B672">
        <v>0</v>
      </c>
      <c r="C672">
        <v>1</v>
      </c>
      <c r="D672">
        <v>0</v>
      </c>
      <c r="E672">
        <v>0</v>
      </c>
      <c r="F672">
        <v>0</v>
      </c>
      <c r="G672">
        <v>0</v>
      </c>
      <c r="H672">
        <v>0</v>
      </c>
      <c r="I672">
        <v>0</v>
      </c>
      <c r="J672">
        <v>0</v>
      </c>
      <c r="K672">
        <v>0</v>
      </c>
      <c r="L672">
        <v>0</v>
      </c>
      <c r="M672">
        <v>0</v>
      </c>
      <c r="N672" s="2">
        <f>SUM(Table2[[#This Row],[Abstract]:[Title]])</f>
        <v>1</v>
      </c>
      <c r="P672" t="s">
        <v>160</v>
      </c>
      <c r="Q672">
        <f>Table2[[#This Row],[Abstract]]/Table2[[#This Row],[TOTAL]]</f>
        <v>0</v>
      </c>
      <c r="R672">
        <f>Table2[[#This Row],[Acknowledgments]]/Table2[[#This Row],[TOTAL]]</f>
        <v>1</v>
      </c>
      <c r="S672">
        <f>Table2[[#This Row],[Article]]/Table2[[#This Row],[TOTAL]]</f>
        <v>0</v>
      </c>
      <c r="T672">
        <f>Table2[[#This Row],[Case study]]/Table2[[#This Row],[TOTAL]]</f>
        <v>0</v>
      </c>
      <c r="U672">
        <f>Table2[[#This Row],[Conclusion]]/Table2[[#This Row],[TOTAL]]</f>
        <v>0</v>
      </c>
      <c r="V672">
        <f>Table2[[#This Row],[Discussion]]/Table2[[#This Row],[TOTAL]]</f>
        <v>0</v>
      </c>
      <c r="W672">
        <f>Table2[[#This Row],[Figure]]/Table2[[#This Row],[TOTAL]]</f>
        <v>0</v>
      </c>
      <c r="X672">
        <f>Table2[[#This Row],[Introduction]]/Table2[[#This Row],[TOTAL]]</f>
        <v>0</v>
      </c>
      <c r="Y672">
        <f>Table2[[#This Row],[Methods]]/Table2[[#This Row],[TOTAL]]</f>
        <v>0</v>
      </c>
      <c r="Z672">
        <f>Table2[[#This Row],[Results]]/Table2[[#This Row],[TOTAL]]</f>
        <v>0</v>
      </c>
      <c r="AA672">
        <f>Table2[[#This Row],[Supplementary material]]/Table2[[#This Row],[TOTAL]]</f>
        <v>0</v>
      </c>
      <c r="AB672">
        <f>Table2[[#This Row],[Title]]/Table2[[#This Row],[TOTAL]]</f>
        <v>0</v>
      </c>
      <c r="AC672" s="2">
        <f>SUM(Table24[[#This Row],[Abstract]:[Title]])</f>
        <v>1</v>
      </c>
    </row>
    <row r="673" spans="1:29" x14ac:dyDescent="0.2">
      <c r="A673" t="s">
        <v>2671</v>
      </c>
      <c r="B673">
        <v>0</v>
      </c>
      <c r="C673">
        <v>0</v>
      </c>
      <c r="D673">
        <v>0</v>
      </c>
      <c r="E673">
        <v>0</v>
      </c>
      <c r="F673">
        <v>0</v>
      </c>
      <c r="G673">
        <v>0</v>
      </c>
      <c r="H673">
        <v>0</v>
      </c>
      <c r="I673">
        <v>0</v>
      </c>
      <c r="J673">
        <v>1</v>
      </c>
      <c r="K673">
        <v>0</v>
      </c>
      <c r="L673">
        <v>0</v>
      </c>
      <c r="M673">
        <v>0</v>
      </c>
      <c r="N673" s="2">
        <f>SUM(Table2[[#This Row],[Abstract]:[Title]])</f>
        <v>1</v>
      </c>
      <c r="P673" t="s">
        <v>2671</v>
      </c>
      <c r="Q673">
        <f>Table2[[#This Row],[Abstract]]/Table2[[#This Row],[TOTAL]]</f>
        <v>0</v>
      </c>
      <c r="R673">
        <f>Table2[[#This Row],[Acknowledgments]]/Table2[[#This Row],[TOTAL]]</f>
        <v>0</v>
      </c>
      <c r="S673">
        <f>Table2[[#This Row],[Article]]/Table2[[#This Row],[TOTAL]]</f>
        <v>0</v>
      </c>
      <c r="T673">
        <f>Table2[[#This Row],[Case study]]/Table2[[#This Row],[TOTAL]]</f>
        <v>0</v>
      </c>
      <c r="U673">
        <f>Table2[[#This Row],[Conclusion]]/Table2[[#This Row],[TOTAL]]</f>
        <v>0</v>
      </c>
      <c r="V673">
        <f>Table2[[#This Row],[Discussion]]/Table2[[#This Row],[TOTAL]]</f>
        <v>0</v>
      </c>
      <c r="W673">
        <f>Table2[[#This Row],[Figure]]/Table2[[#This Row],[TOTAL]]</f>
        <v>0</v>
      </c>
      <c r="X673">
        <f>Table2[[#This Row],[Introduction]]/Table2[[#This Row],[TOTAL]]</f>
        <v>0</v>
      </c>
      <c r="Y673">
        <f>Table2[[#This Row],[Methods]]/Table2[[#This Row],[TOTAL]]</f>
        <v>1</v>
      </c>
      <c r="Z673">
        <f>Table2[[#This Row],[Results]]/Table2[[#This Row],[TOTAL]]</f>
        <v>0</v>
      </c>
      <c r="AA673">
        <f>Table2[[#This Row],[Supplementary material]]/Table2[[#This Row],[TOTAL]]</f>
        <v>0</v>
      </c>
      <c r="AB673">
        <f>Table2[[#This Row],[Title]]/Table2[[#This Row],[TOTAL]]</f>
        <v>0</v>
      </c>
      <c r="AC673" s="2">
        <f>SUM(Table24[[#This Row],[Abstract]:[Title]])</f>
        <v>1</v>
      </c>
    </row>
    <row r="674" spans="1:29" x14ac:dyDescent="0.2">
      <c r="A674" t="s">
        <v>5628</v>
      </c>
      <c r="B674">
        <v>0</v>
      </c>
      <c r="C674">
        <v>0</v>
      </c>
      <c r="D674">
        <v>0</v>
      </c>
      <c r="E674">
        <v>0</v>
      </c>
      <c r="F674">
        <v>0</v>
      </c>
      <c r="G674">
        <v>0</v>
      </c>
      <c r="H674">
        <v>0</v>
      </c>
      <c r="I674">
        <v>0</v>
      </c>
      <c r="J674">
        <v>1</v>
      </c>
      <c r="K674">
        <v>1</v>
      </c>
      <c r="L674">
        <v>0</v>
      </c>
      <c r="M674">
        <v>0</v>
      </c>
      <c r="N674" s="2">
        <f>SUM(Table2[[#This Row],[Abstract]:[Title]])</f>
        <v>2</v>
      </c>
      <c r="P674" t="s">
        <v>5628</v>
      </c>
      <c r="Q674">
        <f>Table2[[#This Row],[Abstract]]/Table2[[#This Row],[TOTAL]]</f>
        <v>0</v>
      </c>
      <c r="R674">
        <f>Table2[[#This Row],[Acknowledgments]]/Table2[[#This Row],[TOTAL]]</f>
        <v>0</v>
      </c>
      <c r="S674">
        <f>Table2[[#This Row],[Article]]/Table2[[#This Row],[TOTAL]]</f>
        <v>0</v>
      </c>
      <c r="T674">
        <f>Table2[[#This Row],[Case study]]/Table2[[#This Row],[TOTAL]]</f>
        <v>0</v>
      </c>
      <c r="U674">
        <f>Table2[[#This Row],[Conclusion]]/Table2[[#This Row],[TOTAL]]</f>
        <v>0</v>
      </c>
      <c r="V674">
        <f>Table2[[#This Row],[Discussion]]/Table2[[#This Row],[TOTAL]]</f>
        <v>0</v>
      </c>
      <c r="W674">
        <f>Table2[[#This Row],[Figure]]/Table2[[#This Row],[TOTAL]]</f>
        <v>0</v>
      </c>
      <c r="X674">
        <f>Table2[[#This Row],[Introduction]]/Table2[[#This Row],[TOTAL]]</f>
        <v>0</v>
      </c>
      <c r="Y674">
        <f>Table2[[#This Row],[Methods]]/Table2[[#This Row],[TOTAL]]</f>
        <v>0.5</v>
      </c>
      <c r="Z674">
        <f>Table2[[#This Row],[Results]]/Table2[[#This Row],[TOTAL]]</f>
        <v>0.5</v>
      </c>
      <c r="AA674">
        <f>Table2[[#This Row],[Supplementary material]]/Table2[[#This Row],[TOTAL]]</f>
        <v>0</v>
      </c>
      <c r="AB674">
        <f>Table2[[#This Row],[Title]]/Table2[[#This Row],[TOTAL]]</f>
        <v>0</v>
      </c>
      <c r="AC674" s="2">
        <f>SUM(Table24[[#This Row],[Abstract]:[Title]])</f>
        <v>1</v>
      </c>
    </row>
    <row r="675" spans="1:29" x14ac:dyDescent="0.2">
      <c r="A675" t="s">
        <v>3649</v>
      </c>
      <c r="B675">
        <v>0</v>
      </c>
      <c r="C675">
        <v>0</v>
      </c>
      <c r="D675">
        <v>0</v>
      </c>
      <c r="E675">
        <v>0</v>
      </c>
      <c r="F675">
        <v>0</v>
      </c>
      <c r="G675">
        <v>0</v>
      </c>
      <c r="H675">
        <v>0</v>
      </c>
      <c r="I675">
        <v>0</v>
      </c>
      <c r="J675">
        <v>1</v>
      </c>
      <c r="K675">
        <v>0</v>
      </c>
      <c r="L675">
        <v>0</v>
      </c>
      <c r="M675">
        <v>0</v>
      </c>
      <c r="N675" s="2">
        <f>SUM(Table2[[#This Row],[Abstract]:[Title]])</f>
        <v>1</v>
      </c>
      <c r="P675" t="s">
        <v>3649</v>
      </c>
      <c r="Q675">
        <f>Table2[[#This Row],[Abstract]]/Table2[[#This Row],[TOTAL]]</f>
        <v>0</v>
      </c>
      <c r="R675">
        <f>Table2[[#This Row],[Acknowledgments]]/Table2[[#This Row],[TOTAL]]</f>
        <v>0</v>
      </c>
      <c r="S675">
        <f>Table2[[#This Row],[Article]]/Table2[[#This Row],[TOTAL]]</f>
        <v>0</v>
      </c>
      <c r="T675">
        <f>Table2[[#This Row],[Case study]]/Table2[[#This Row],[TOTAL]]</f>
        <v>0</v>
      </c>
      <c r="U675">
        <f>Table2[[#This Row],[Conclusion]]/Table2[[#This Row],[TOTAL]]</f>
        <v>0</v>
      </c>
      <c r="V675">
        <f>Table2[[#This Row],[Discussion]]/Table2[[#This Row],[TOTAL]]</f>
        <v>0</v>
      </c>
      <c r="W675">
        <f>Table2[[#This Row],[Figure]]/Table2[[#This Row],[TOTAL]]</f>
        <v>0</v>
      </c>
      <c r="X675">
        <f>Table2[[#This Row],[Introduction]]/Table2[[#This Row],[TOTAL]]</f>
        <v>0</v>
      </c>
      <c r="Y675">
        <f>Table2[[#This Row],[Methods]]/Table2[[#This Row],[TOTAL]]</f>
        <v>1</v>
      </c>
      <c r="Z675">
        <f>Table2[[#This Row],[Results]]/Table2[[#This Row],[TOTAL]]</f>
        <v>0</v>
      </c>
      <c r="AA675">
        <f>Table2[[#This Row],[Supplementary material]]/Table2[[#This Row],[TOTAL]]</f>
        <v>0</v>
      </c>
      <c r="AB675">
        <f>Table2[[#This Row],[Title]]/Table2[[#This Row],[TOTAL]]</f>
        <v>0</v>
      </c>
      <c r="AC675" s="2">
        <f>SUM(Table24[[#This Row],[Abstract]:[Title]])</f>
        <v>1</v>
      </c>
    </row>
    <row r="676" spans="1:29" x14ac:dyDescent="0.2">
      <c r="A676" t="s">
        <v>4034</v>
      </c>
      <c r="B676">
        <v>0</v>
      </c>
      <c r="C676">
        <v>0</v>
      </c>
      <c r="D676">
        <v>0</v>
      </c>
      <c r="E676">
        <v>0</v>
      </c>
      <c r="F676">
        <v>0</v>
      </c>
      <c r="G676">
        <v>0</v>
      </c>
      <c r="H676">
        <v>0</v>
      </c>
      <c r="I676">
        <v>1</v>
      </c>
      <c r="J676">
        <v>0</v>
      </c>
      <c r="K676">
        <v>0</v>
      </c>
      <c r="L676">
        <v>0</v>
      </c>
      <c r="M676">
        <v>0</v>
      </c>
      <c r="N676" s="2">
        <f>SUM(Table2[[#This Row],[Abstract]:[Title]])</f>
        <v>1</v>
      </c>
      <c r="P676" t="s">
        <v>4034</v>
      </c>
      <c r="Q676">
        <f>Table2[[#This Row],[Abstract]]/Table2[[#This Row],[TOTAL]]</f>
        <v>0</v>
      </c>
      <c r="R676">
        <f>Table2[[#This Row],[Acknowledgments]]/Table2[[#This Row],[TOTAL]]</f>
        <v>0</v>
      </c>
      <c r="S676">
        <f>Table2[[#This Row],[Article]]/Table2[[#This Row],[TOTAL]]</f>
        <v>0</v>
      </c>
      <c r="T676">
        <f>Table2[[#This Row],[Case study]]/Table2[[#This Row],[TOTAL]]</f>
        <v>0</v>
      </c>
      <c r="U676">
        <f>Table2[[#This Row],[Conclusion]]/Table2[[#This Row],[TOTAL]]</f>
        <v>0</v>
      </c>
      <c r="V676">
        <f>Table2[[#This Row],[Discussion]]/Table2[[#This Row],[TOTAL]]</f>
        <v>0</v>
      </c>
      <c r="W676">
        <f>Table2[[#This Row],[Figure]]/Table2[[#This Row],[TOTAL]]</f>
        <v>0</v>
      </c>
      <c r="X676">
        <f>Table2[[#This Row],[Introduction]]/Table2[[#This Row],[TOTAL]]</f>
        <v>1</v>
      </c>
      <c r="Y676">
        <f>Table2[[#This Row],[Methods]]/Table2[[#This Row],[TOTAL]]</f>
        <v>0</v>
      </c>
      <c r="Z676">
        <f>Table2[[#This Row],[Results]]/Table2[[#This Row],[TOTAL]]</f>
        <v>0</v>
      </c>
      <c r="AA676">
        <f>Table2[[#This Row],[Supplementary material]]/Table2[[#This Row],[TOTAL]]</f>
        <v>0</v>
      </c>
      <c r="AB676">
        <f>Table2[[#This Row],[Title]]/Table2[[#This Row],[TOTAL]]</f>
        <v>0</v>
      </c>
      <c r="AC676" s="2">
        <f>SUM(Table24[[#This Row],[Abstract]:[Title]])</f>
        <v>1</v>
      </c>
    </row>
    <row r="677" spans="1:29" x14ac:dyDescent="0.2">
      <c r="A677" t="s">
        <v>5807</v>
      </c>
      <c r="B677">
        <v>0</v>
      </c>
      <c r="C677">
        <v>0</v>
      </c>
      <c r="D677">
        <v>0</v>
      </c>
      <c r="E677">
        <v>0</v>
      </c>
      <c r="F677">
        <v>0</v>
      </c>
      <c r="G677">
        <v>0</v>
      </c>
      <c r="H677">
        <v>0</v>
      </c>
      <c r="I677">
        <v>0</v>
      </c>
      <c r="J677">
        <v>0</v>
      </c>
      <c r="K677">
        <v>1</v>
      </c>
      <c r="L677">
        <v>0</v>
      </c>
      <c r="M677">
        <v>0</v>
      </c>
      <c r="N677" s="2">
        <f>SUM(Table2[[#This Row],[Abstract]:[Title]])</f>
        <v>1</v>
      </c>
      <c r="P677" t="s">
        <v>5807</v>
      </c>
      <c r="Q677">
        <f>Table2[[#This Row],[Abstract]]/Table2[[#This Row],[TOTAL]]</f>
        <v>0</v>
      </c>
      <c r="R677">
        <f>Table2[[#This Row],[Acknowledgments]]/Table2[[#This Row],[TOTAL]]</f>
        <v>0</v>
      </c>
      <c r="S677">
        <f>Table2[[#This Row],[Article]]/Table2[[#This Row],[TOTAL]]</f>
        <v>0</v>
      </c>
      <c r="T677">
        <f>Table2[[#This Row],[Case study]]/Table2[[#This Row],[TOTAL]]</f>
        <v>0</v>
      </c>
      <c r="U677">
        <f>Table2[[#This Row],[Conclusion]]/Table2[[#This Row],[TOTAL]]</f>
        <v>0</v>
      </c>
      <c r="V677">
        <f>Table2[[#This Row],[Discussion]]/Table2[[#This Row],[TOTAL]]</f>
        <v>0</v>
      </c>
      <c r="W677">
        <f>Table2[[#This Row],[Figure]]/Table2[[#This Row],[TOTAL]]</f>
        <v>0</v>
      </c>
      <c r="X677">
        <f>Table2[[#This Row],[Introduction]]/Table2[[#This Row],[TOTAL]]</f>
        <v>0</v>
      </c>
      <c r="Y677">
        <f>Table2[[#This Row],[Methods]]/Table2[[#This Row],[TOTAL]]</f>
        <v>0</v>
      </c>
      <c r="Z677">
        <f>Table2[[#This Row],[Results]]/Table2[[#This Row],[TOTAL]]</f>
        <v>1</v>
      </c>
      <c r="AA677">
        <f>Table2[[#This Row],[Supplementary material]]/Table2[[#This Row],[TOTAL]]</f>
        <v>0</v>
      </c>
      <c r="AB677">
        <f>Table2[[#This Row],[Title]]/Table2[[#This Row],[TOTAL]]</f>
        <v>0</v>
      </c>
      <c r="AC677" s="2">
        <f>SUM(Table24[[#This Row],[Abstract]:[Title]])</f>
        <v>1</v>
      </c>
    </row>
    <row r="678" spans="1:29" x14ac:dyDescent="0.2">
      <c r="A678" t="s">
        <v>6366</v>
      </c>
      <c r="B678">
        <v>0</v>
      </c>
      <c r="C678">
        <v>0</v>
      </c>
      <c r="D678">
        <v>0</v>
      </c>
      <c r="E678">
        <v>0</v>
      </c>
      <c r="F678">
        <v>0</v>
      </c>
      <c r="G678">
        <v>1</v>
      </c>
      <c r="H678">
        <v>0</v>
      </c>
      <c r="I678">
        <v>0</v>
      </c>
      <c r="J678">
        <v>1</v>
      </c>
      <c r="K678">
        <v>1</v>
      </c>
      <c r="L678">
        <v>0</v>
      </c>
      <c r="M678">
        <v>0</v>
      </c>
      <c r="N678" s="2">
        <f>SUM(Table2[[#This Row],[Abstract]:[Title]])</f>
        <v>3</v>
      </c>
      <c r="P678" t="s">
        <v>6366</v>
      </c>
      <c r="Q678">
        <f>Table2[[#This Row],[Abstract]]/Table2[[#This Row],[TOTAL]]</f>
        <v>0</v>
      </c>
      <c r="R678">
        <f>Table2[[#This Row],[Acknowledgments]]/Table2[[#This Row],[TOTAL]]</f>
        <v>0</v>
      </c>
      <c r="S678">
        <f>Table2[[#This Row],[Article]]/Table2[[#This Row],[TOTAL]]</f>
        <v>0</v>
      </c>
      <c r="T678">
        <f>Table2[[#This Row],[Case study]]/Table2[[#This Row],[TOTAL]]</f>
        <v>0</v>
      </c>
      <c r="U678">
        <f>Table2[[#This Row],[Conclusion]]/Table2[[#This Row],[TOTAL]]</f>
        <v>0</v>
      </c>
      <c r="V678">
        <f>Table2[[#This Row],[Discussion]]/Table2[[#This Row],[TOTAL]]</f>
        <v>0.33333333333333331</v>
      </c>
      <c r="W678">
        <f>Table2[[#This Row],[Figure]]/Table2[[#This Row],[TOTAL]]</f>
        <v>0</v>
      </c>
      <c r="X678">
        <f>Table2[[#This Row],[Introduction]]/Table2[[#This Row],[TOTAL]]</f>
        <v>0</v>
      </c>
      <c r="Y678">
        <f>Table2[[#This Row],[Methods]]/Table2[[#This Row],[TOTAL]]</f>
        <v>0.33333333333333331</v>
      </c>
      <c r="Z678">
        <f>Table2[[#This Row],[Results]]/Table2[[#This Row],[TOTAL]]</f>
        <v>0.33333333333333331</v>
      </c>
      <c r="AA678">
        <f>Table2[[#This Row],[Supplementary material]]/Table2[[#This Row],[TOTAL]]</f>
        <v>0</v>
      </c>
      <c r="AB678">
        <f>Table2[[#This Row],[Title]]/Table2[[#This Row],[TOTAL]]</f>
        <v>0</v>
      </c>
      <c r="AC678" s="2">
        <f>SUM(Table24[[#This Row],[Abstract]:[Title]])</f>
        <v>1</v>
      </c>
    </row>
    <row r="679" spans="1:29" x14ac:dyDescent="0.2">
      <c r="A679" t="s">
        <v>3381</v>
      </c>
      <c r="B679">
        <v>0</v>
      </c>
      <c r="C679">
        <v>0</v>
      </c>
      <c r="D679">
        <v>0</v>
      </c>
      <c r="E679">
        <v>0</v>
      </c>
      <c r="F679">
        <v>0</v>
      </c>
      <c r="G679">
        <v>0</v>
      </c>
      <c r="H679">
        <v>0</v>
      </c>
      <c r="I679">
        <v>0</v>
      </c>
      <c r="J679">
        <v>0</v>
      </c>
      <c r="K679">
        <v>3</v>
      </c>
      <c r="L679">
        <v>0</v>
      </c>
      <c r="M679">
        <v>0</v>
      </c>
      <c r="N679" s="2">
        <f>SUM(Table2[[#This Row],[Abstract]:[Title]])</f>
        <v>3</v>
      </c>
      <c r="P679" t="s">
        <v>3381</v>
      </c>
      <c r="Q679">
        <f>Table2[[#This Row],[Abstract]]/Table2[[#This Row],[TOTAL]]</f>
        <v>0</v>
      </c>
      <c r="R679">
        <f>Table2[[#This Row],[Acknowledgments]]/Table2[[#This Row],[TOTAL]]</f>
        <v>0</v>
      </c>
      <c r="S679">
        <f>Table2[[#This Row],[Article]]/Table2[[#This Row],[TOTAL]]</f>
        <v>0</v>
      </c>
      <c r="T679">
        <f>Table2[[#This Row],[Case study]]/Table2[[#This Row],[TOTAL]]</f>
        <v>0</v>
      </c>
      <c r="U679">
        <f>Table2[[#This Row],[Conclusion]]/Table2[[#This Row],[TOTAL]]</f>
        <v>0</v>
      </c>
      <c r="V679">
        <f>Table2[[#This Row],[Discussion]]/Table2[[#This Row],[TOTAL]]</f>
        <v>0</v>
      </c>
      <c r="W679">
        <f>Table2[[#This Row],[Figure]]/Table2[[#This Row],[TOTAL]]</f>
        <v>0</v>
      </c>
      <c r="X679">
        <f>Table2[[#This Row],[Introduction]]/Table2[[#This Row],[TOTAL]]</f>
        <v>0</v>
      </c>
      <c r="Y679">
        <f>Table2[[#This Row],[Methods]]/Table2[[#This Row],[TOTAL]]</f>
        <v>0</v>
      </c>
      <c r="Z679">
        <f>Table2[[#This Row],[Results]]/Table2[[#This Row],[TOTAL]]</f>
        <v>1</v>
      </c>
      <c r="AA679">
        <f>Table2[[#This Row],[Supplementary material]]/Table2[[#This Row],[TOTAL]]</f>
        <v>0</v>
      </c>
      <c r="AB679">
        <f>Table2[[#This Row],[Title]]/Table2[[#This Row],[TOTAL]]</f>
        <v>0</v>
      </c>
      <c r="AC679" s="2">
        <f>SUM(Table24[[#This Row],[Abstract]:[Title]])</f>
        <v>1</v>
      </c>
    </row>
    <row r="680" spans="1:29" x14ac:dyDescent="0.2">
      <c r="A680" t="s">
        <v>3984</v>
      </c>
      <c r="B680">
        <v>0</v>
      </c>
      <c r="C680">
        <v>0</v>
      </c>
      <c r="D680">
        <v>0</v>
      </c>
      <c r="E680">
        <v>0</v>
      </c>
      <c r="F680">
        <v>0</v>
      </c>
      <c r="G680">
        <v>0</v>
      </c>
      <c r="H680">
        <v>0</v>
      </c>
      <c r="I680">
        <v>2</v>
      </c>
      <c r="J680">
        <v>0</v>
      </c>
      <c r="K680">
        <v>0</v>
      </c>
      <c r="L680">
        <v>0</v>
      </c>
      <c r="M680">
        <v>0</v>
      </c>
      <c r="N680" s="2">
        <f>SUM(Table2[[#This Row],[Abstract]:[Title]])</f>
        <v>2</v>
      </c>
      <c r="P680" t="s">
        <v>3984</v>
      </c>
      <c r="Q680">
        <f>Table2[[#This Row],[Abstract]]/Table2[[#This Row],[TOTAL]]</f>
        <v>0</v>
      </c>
      <c r="R680">
        <f>Table2[[#This Row],[Acknowledgments]]/Table2[[#This Row],[TOTAL]]</f>
        <v>0</v>
      </c>
      <c r="S680">
        <f>Table2[[#This Row],[Article]]/Table2[[#This Row],[TOTAL]]</f>
        <v>0</v>
      </c>
      <c r="T680">
        <f>Table2[[#This Row],[Case study]]/Table2[[#This Row],[TOTAL]]</f>
        <v>0</v>
      </c>
      <c r="U680">
        <f>Table2[[#This Row],[Conclusion]]/Table2[[#This Row],[TOTAL]]</f>
        <v>0</v>
      </c>
      <c r="V680">
        <f>Table2[[#This Row],[Discussion]]/Table2[[#This Row],[TOTAL]]</f>
        <v>0</v>
      </c>
      <c r="W680">
        <f>Table2[[#This Row],[Figure]]/Table2[[#This Row],[TOTAL]]</f>
        <v>0</v>
      </c>
      <c r="X680">
        <f>Table2[[#This Row],[Introduction]]/Table2[[#This Row],[TOTAL]]</f>
        <v>1</v>
      </c>
      <c r="Y680">
        <f>Table2[[#This Row],[Methods]]/Table2[[#This Row],[TOTAL]]</f>
        <v>0</v>
      </c>
      <c r="Z680">
        <f>Table2[[#This Row],[Results]]/Table2[[#This Row],[TOTAL]]</f>
        <v>0</v>
      </c>
      <c r="AA680">
        <f>Table2[[#This Row],[Supplementary material]]/Table2[[#This Row],[TOTAL]]</f>
        <v>0</v>
      </c>
      <c r="AB680">
        <f>Table2[[#This Row],[Title]]/Table2[[#This Row],[TOTAL]]</f>
        <v>0</v>
      </c>
      <c r="AC680" s="2">
        <f>SUM(Table24[[#This Row],[Abstract]:[Title]])</f>
        <v>1</v>
      </c>
    </row>
    <row r="681" spans="1:29" x14ac:dyDescent="0.2">
      <c r="A681" t="s">
        <v>8726</v>
      </c>
      <c r="B681">
        <v>0</v>
      </c>
      <c r="C681">
        <v>0</v>
      </c>
      <c r="D681">
        <v>0</v>
      </c>
      <c r="E681">
        <v>0</v>
      </c>
      <c r="F681">
        <v>0</v>
      </c>
      <c r="G681">
        <v>1</v>
      </c>
      <c r="H681">
        <v>0</v>
      </c>
      <c r="I681">
        <v>2</v>
      </c>
      <c r="J681">
        <v>0</v>
      </c>
      <c r="K681">
        <v>0</v>
      </c>
      <c r="L681">
        <v>0</v>
      </c>
      <c r="M681">
        <v>0</v>
      </c>
      <c r="N681" s="2">
        <f>SUM(Table2[[#This Row],[Abstract]:[Title]])</f>
        <v>3</v>
      </c>
      <c r="P681" t="s">
        <v>8726</v>
      </c>
      <c r="Q681">
        <f>Table2[[#This Row],[Abstract]]/Table2[[#This Row],[TOTAL]]</f>
        <v>0</v>
      </c>
      <c r="R681">
        <f>Table2[[#This Row],[Acknowledgments]]/Table2[[#This Row],[TOTAL]]</f>
        <v>0</v>
      </c>
      <c r="S681">
        <f>Table2[[#This Row],[Article]]/Table2[[#This Row],[TOTAL]]</f>
        <v>0</v>
      </c>
      <c r="T681">
        <f>Table2[[#This Row],[Case study]]/Table2[[#This Row],[TOTAL]]</f>
        <v>0</v>
      </c>
      <c r="U681">
        <f>Table2[[#This Row],[Conclusion]]/Table2[[#This Row],[TOTAL]]</f>
        <v>0</v>
      </c>
      <c r="V681">
        <f>Table2[[#This Row],[Discussion]]/Table2[[#This Row],[TOTAL]]</f>
        <v>0.33333333333333331</v>
      </c>
      <c r="W681">
        <f>Table2[[#This Row],[Figure]]/Table2[[#This Row],[TOTAL]]</f>
        <v>0</v>
      </c>
      <c r="X681">
        <f>Table2[[#This Row],[Introduction]]/Table2[[#This Row],[TOTAL]]</f>
        <v>0.66666666666666663</v>
      </c>
      <c r="Y681">
        <f>Table2[[#This Row],[Methods]]/Table2[[#This Row],[TOTAL]]</f>
        <v>0</v>
      </c>
      <c r="Z681">
        <f>Table2[[#This Row],[Results]]/Table2[[#This Row],[TOTAL]]</f>
        <v>0</v>
      </c>
      <c r="AA681">
        <f>Table2[[#This Row],[Supplementary material]]/Table2[[#This Row],[TOTAL]]</f>
        <v>0</v>
      </c>
      <c r="AB681">
        <f>Table2[[#This Row],[Title]]/Table2[[#This Row],[TOTAL]]</f>
        <v>0</v>
      </c>
      <c r="AC681" s="2">
        <f>SUM(Table24[[#This Row],[Abstract]:[Title]])</f>
        <v>1</v>
      </c>
    </row>
    <row r="682" spans="1:29" x14ac:dyDescent="0.2">
      <c r="A682" t="s">
        <v>2627</v>
      </c>
      <c r="B682">
        <v>0</v>
      </c>
      <c r="C682">
        <v>0</v>
      </c>
      <c r="D682">
        <v>0</v>
      </c>
      <c r="E682">
        <v>0</v>
      </c>
      <c r="F682">
        <v>0</v>
      </c>
      <c r="G682">
        <v>0</v>
      </c>
      <c r="H682">
        <v>0</v>
      </c>
      <c r="I682">
        <v>0</v>
      </c>
      <c r="J682">
        <v>1</v>
      </c>
      <c r="K682">
        <v>6</v>
      </c>
      <c r="L682">
        <v>0</v>
      </c>
      <c r="M682">
        <v>0</v>
      </c>
      <c r="N682" s="2">
        <f>SUM(Table2[[#This Row],[Abstract]:[Title]])</f>
        <v>7</v>
      </c>
      <c r="P682" t="s">
        <v>2627</v>
      </c>
      <c r="Q682">
        <f>Table2[[#This Row],[Abstract]]/Table2[[#This Row],[TOTAL]]</f>
        <v>0</v>
      </c>
      <c r="R682">
        <f>Table2[[#This Row],[Acknowledgments]]/Table2[[#This Row],[TOTAL]]</f>
        <v>0</v>
      </c>
      <c r="S682">
        <f>Table2[[#This Row],[Article]]/Table2[[#This Row],[TOTAL]]</f>
        <v>0</v>
      </c>
      <c r="T682">
        <f>Table2[[#This Row],[Case study]]/Table2[[#This Row],[TOTAL]]</f>
        <v>0</v>
      </c>
      <c r="U682">
        <f>Table2[[#This Row],[Conclusion]]/Table2[[#This Row],[TOTAL]]</f>
        <v>0</v>
      </c>
      <c r="V682">
        <f>Table2[[#This Row],[Discussion]]/Table2[[#This Row],[TOTAL]]</f>
        <v>0</v>
      </c>
      <c r="W682">
        <f>Table2[[#This Row],[Figure]]/Table2[[#This Row],[TOTAL]]</f>
        <v>0</v>
      </c>
      <c r="X682">
        <f>Table2[[#This Row],[Introduction]]/Table2[[#This Row],[TOTAL]]</f>
        <v>0</v>
      </c>
      <c r="Y682">
        <f>Table2[[#This Row],[Methods]]/Table2[[#This Row],[TOTAL]]</f>
        <v>0.14285714285714285</v>
      </c>
      <c r="Z682">
        <f>Table2[[#This Row],[Results]]/Table2[[#This Row],[TOTAL]]</f>
        <v>0.8571428571428571</v>
      </c>
      <c r="AA682">
        <f>Table2[[#This Row],[Supplementary material]]/Table2[[#This Row],[TOTAL]]</f>
        <v>0</v>
      </c>
      <c r="AB682">
        <f>Table2[[#This Row],[Title]]/Table2[[#This Row],[TOTAL]]</f>
        <v>0</v>
      </c>
      <c r="AC682" s="2">
        <f>SUM(Table24[[#This Row],[Abstract]:[Title]])</f>
        <v>1</v>
      </c>
    </row>
    <row r="683" spans="1:29" x14ac:dyDescent="0.2">
      <c r="A683" t="s">
        <v>492</v>
      </c>
      <c r="B683">
        <v>0</v>
      </c>
      <c r="C683">
        <v>0</v>
      </c>
      <c r="D683">
        <v>0</v>
      </c>
      <c r="E683">
        <v>0</v>
      </c>
      <c r="F683">
        <v>0</v>
      </c>
      <c r="G683">
        <v>0</v>
      </c>
      <c r="H683">
        <v>0</v>
      </c>
      <c r="I683">
        <v>0</v>
      </c>
      <c r="J683">
        <v>1</v>
      </c>
      <c r="K683">
        <v>1</v>
      </c>
      <c r="L683">
        <v>0</v>
      </c>
      <c r="M683">
        <v>0</v>
      </c>
      <c r="N683" s="2">
        <f>SUM(Table2[[#This Row],[Abstract]:[Title]])</f>
        <v>2</v>
      </c>
      <c r="P683" t="s">
        <v>492</v>
      </c>
      <c r="Q683">
        <f>Table2[[#This Row],[Abstract]]/Table2[[#This Row],[TOTAL]]</f>
        <v>0</v>
      </c>
      <c r="R683">
        <f>Table2[[#This Row],[Acknowledgments]]/Table2[[#This Row],[TOTAL]]</f>
        <v>0</v>
      </c>
      <c r="S683">
        <f>Table2[[#This Row],[Article]]/Table2[[#This Row],[TOTAL]]</f>
        <v>0</v>
      </c>
      <c r="T683">
        <f>Table2[[#This Row],[Case study]]/Table2[[#This Row],[TOTAL]]</f>
        <v>0</v>
      </c>
      <c r="U683">
        <f>Table2[[#This Row],[Conclusion]]/Table2[[#This Row],[TOTAL]]</f>
        <v>0</v>
      </c>
      <c r="V683">
        <f>Table2[[#This Row],[Discussion]]/Table2[[#This Row],[TOTAL]]</f>
        <v>0</v>
      </c>
      <c r="W683">
        <f>Table2[[#This Row],[Figure]]/Table2[[#This Row],[TOTAL]]</f>
        <v>0</v>
      </c>
      <c r="X683">
        <f>Table2[[#This Row],[Introduction]]/Table2[[#This Row],[TOTAL]]</f>
        <v>0</v>
      </c>
      <c r="Y683">
        <f>Table2[[#This Row],[Methods]]/Table2[[#This Row],[TOTAL]]</f>
        <v>0.5</v>
      </c>
      <c r="Z683">
        <f>Table2[[#This Row],[Results]]/Table2[[#This Row],[TOTAL]]</f>
        <v>0.5</v>
      </c>
      <c r="AA683">
        <f>Table2[[#This Row],[Supplementary material]]/Table2[[#This Row],[TOTAL]]</f>
        <v>0</v>
      </c>
      <c r="AB683">
        <f>Table2[[#This Row],[Title]]/Table2[[#This Row],[TOTAL]]</f>
        <v>0</v>
      </c>
      <c r="AC683" s="2">
        <f>SUM(Table24[[#This Row],[Abstract]:[Title]])</f>
        <v>1</v>
      </c>
    </row>
    <row r="684" spans="1:29" x14ac:dyDescent="0.2">
      <c r="A684" t="s">
        <v>6142</v>
      </c>
      <c r="B684">
        <v>0</v>
      </c>
      <c r="C684">
        <v>0</v>
      </c>
      <c r="D684">
        <v>0</v>
      </c>
      <c r="E684">
        <v>0</v>
      </c>
      <c r="F684">
        <v>0</v>
      </c>
      <c r="G684">
        <v>0</v>
      </c>
      <c r="H684">
        <v>0</v>
      </c>
      <c r="I684">
        <v>0</v>
      </c>
      <c r="J684">
        <v>1</v>
      </c>
      <c r="K684">
        <v>0</v>
      </c>
      <c r="L684">
        <v>0</v>
      </c>
      <c r="M684">
        <v>0</v>
      </c>
      <c r="N684" s="2">
        <f>SUM(Table2[[#This Row],[Abstract]:[Title]])</f>
        <v>1</v>
      </c>
      <c r="P684" t="s">
        <v>6142</v>
      </c>
      <c r="Q684">
        <f>Table2[[#This Row],[Abstract]]/Table2[[#This Row],[TOTAL]]</f>
        <v>0</v>
      </c>
      <c r="R684">
        <f>Table2[[#This Row],[Acknowledgments]]/Table2[[#This Row],[TOTAL]]</f>
        <v>0</v>
      </c>
      <c r="S684">
        <f>Table2[[#This Row],[Article]]/Table2[[#This Row],[TOTAL]]</f>
        <v>0</v>
      </c>
      <c r="T684">
        <f>Table2[[#This Row],[Case study]]/Table2[[#This Row],[TOTAL]]</f>
        <v>0</v>
      </c>
      <c r="U684">
        <f>Table2[[#This Row],[Conclusion]]/Table2[[#This Row],[TOTAL]]</f>
        <v>0</v>
      </c>
      <c r="V684">
        <f>Table2[[#This Row],[Discussion]]/Table2[[#This Row],[TOTAL]]</f>
        <v>0</v>
      </c>
      <c r="W684">
        <f>Table2[[#This Row],[Figure]]/Table2[[#This Row],[TOTAL]]</f>
        <v>0</v>
      </c>
      <c r="X684">
        <f>Table2[[#This Row],[Introduction]]/Table2[[#This Row],[TOTAL]]</f>
        <v>0</v>
      </c>
      <c r="Y684">
        <f>Table2[[#This Row],[Methods]]/Table2[[#This Row],[TOTAL]]</f>
        <v>1</v>
      </c>
      <c r="Z684">
        <f>Table2[[#This Row],[Results]]/Table2[[#This Row],[TOTAL]]</f>
        <v>0</v>
      </c>
      <c r="AA684">
        <f>Table2[[#This Row],[Supplementary material]]/Table2[[#This Row],[TOTAL]]</f>
        <v>0</v>
      </c>
      <c r="AB684">
        <f>Table2[[#This Row],[Title]]/Table2[[#This Row],[TOTAL]]</f>
        <v>0</v>
      </c>
      <c r="AC684" s="2">
        <f>SUM(Table24[[#This Row],[Abstract]:[Title]])</f>
        <v>1</v>
      </c>
    </row>
    <row r="685" spans="1:29" x14ac:dyDescent="0.2">
      <c r="A685" t="s">
        <v>3930</v>
      </c>
      <c r="B685">
        <v>0</v>
      </c>
      <c r="C685">
        <v>0</v>
      </c>
      <c r="D685">
        <v>0</v>
      </c>
      <c r="E685">
        <v>0</v>
      </c>
      <c r="F685">
        <v>0</v>
      </c>
      <c r="G685">
        <v>0</v>
      </c>
      <c r="H685">
        <v>0</v>
      </c>
      <c r="I685">
        <v>0</v>
      </c>
      <c r="J685">
        <v>1</v>
      </c>
      <c r="K685">
        <v>0</v>
      </c>
      <c r="L685">
        <v>0</v>
      </c>
      <c r="M685">
        <v>0</v>
      </c>
      <c r="N685" s="2">
        <f>SUM(Table2[[#This Row],[Abstract]:[Title]])</f>
        <v>1</v>
      </c>
      <c r="P685" t="s">
        <v>3930</v>
      </c>
      <c r="Q685">
        <f>Table2[[#This Row],[Abstract]]/Table2[[#This Row],[TOTAL]]</f>
        <v>0</v>
      </c>
      <c r="R685">
        <f>Table2[[#This Row],[Acknowledgments]]/Table2[[#This Row],[TOTAL]]</f>
        <v>0</v>
      </c>
      <c r="S685">
        <f>Table2[[#This Row],[Article]]/Table2[[#This Row],[TOTAL]]</f>
        <v>0</v>
      </c>
      <c r="T685">
        <f>Table2[[#This Row],[Case study]]/Table2[[#This Row],[TOTAL]]</f>
        <v>0</v>
      </c>
      <c r="U685">
        <f>Table2[[#This Row],[Conclusion]]/Table2[[#This Row],[TOTAL]]</f>
        <v>0</v>
      </c>
      <c r="V685">
        <f>Table2[[#This Row],[Discussion]]/Table2[[#This Row],[TOTAL]]</f>
        <v>0</v>
      </c>
      <c r="W685">
        <f>Table2[[#This Row],[Figure]]/Table2[[#This Row],[TOTAL]]</f>
        <v>0</v>
      </c>
      <c r="X685">
        <f>Table2[[#This Row],[Introduction]]/Table2[[#This Row],[TOTAL]]</f>
        <v>0</v>
      </c>
      <c r="Y685">
        <f>Table2[[#This Row],[Methods]]/Table2[[#This Row],[TOTAL]]</f>
        <v>1</v>
      </c>
      <c r="Z685">
        <f>Table2[[#This Row],[Results]]/Table2[[#This Row],[TOTAL]]</f>
        <v>0</v>
      </c>
      <c r="AA685">
        <f>Table2[[#This Row],[Supplementary material]]/Table2[[#This Row],[TOTAL]]</f>
        <v>0</v>
      </c>
      <c r="AB685">
        <f>Table2[[#This Row],[Title]]/Table2[[#This Row],[TOTAL]]</f>
        <v>0</v>
      </c>
      <c r="AC685" s="2">
        <f>SUM(Table24[[#This Row],[Abstract]:[Title]])</f>
        <v>1</v>
      </c>
    </row>
    <row r="686" spans="1:29" x14ac:dyDescent="0.2">
      <c r="A686" t="s">
        <v>852</v>
      </c>
      <c r="B686">
        <v>0</v>
      </c>
      <c r="C686">
        <v>0</v>
      </c>
      <c r="D686">
        <v>0</v>
      </c>
      <c r="E686">
        <v>0</v>
      </c>
      <c r="F686">
        <v>0</v>
      </c>
      <c r="G686">
        <v>0</v>
      </c>
      <c r="H686">
        <v>0</v>
      </c>
      <c r="I686">
        <v>0</v>
      </c>
      <c r="J686">
        <v>1</v>
      </c>
      <c r="K686">
        <v>0</v>
      </c>
      <c r="L686">
        <v>0</v>
      </c>
      <c r="M686">
        <v>0</v>
      </c>
      <c r="N686" s="2">
        <f>SUM(Table2[[#This Row],[Abstract]:[Title]])</f>
        <v>1</v>
      </c>
      <c r="P686" t="s">
        <v>852</v>
      </c>
      <c r="Q686">
        <f>Table2[[#This Row],[Abstract]]/Table2[[#This Row],[TOTAL]]</f>
        <v>0</v>
      </c>
      <c r="R686">
        <f>Table2[[#This Row],[Acknowledgments]]/Table2[[#This Row],[TOTAL]]</f>
        <v>0</v>
      </c>
      <c r="S686">
        <f>Table2[[#This Row],[Article]]/Table2[[#This Row],[TOTAL]]</f>
        <v>0</v>
      </c>
      <c r="T686">
        <f>Table2[[#This Row],[Case study]]/Table2[[#This Row],[TOTAL]]</f>
        <v>0</v>
      </c>
      <c r="U686">
        <f>Table2[[#This Row],[Conclusion]]/Table2[[#This Row],[TOTAL]]</f>
        <v>0</v>
      </c>
      <c r="V686">
        <f>Table2[[#This Row],[Discussion]]/Table2[[#This Row],[TOTAL]]</f>
        <v>0</v>
      </c>
      <c r="W686">
        <f>Table2[[#This Row],[Figure]]/Table2[[#This Row],[TOTAL]]</f>
        <v>0</v>
      </c>
      <c r="X686">
        <f>Table2[[#This Row],[Introduction]]/Table2[[#This Row],[TOTAL]]</f>
        <v>0</v>
      </c>
      <c r="Y686">
        <f>Table2[[#This Row],[Methods]]/Table2[[#This Row],[TOTAL]]</f>
        <v>1</v>
      </c>
      <c r="Z686">
        <f>Table2[[#This Row],[Results]]/Table2[[#This Row],[TOTAL]]</f>
        <v>0</v>
      </c>
      <c r="AA686">
        <f>Table2[[#This Row],[Supplementary material]]/Table2[[#This Row],[TOTAL]]</f>
        <v>0</v>
      </c>
      <c r="AB686">
        <f>Table2[[#This Row],[Title]]/Table2[[#This Row],[TOTAL]]</f>
        <v>0</v>
      </c>
      <c r="AC686" s="2">
        <f>SUM(Table24[[#This Row],[Abstract]:[Title]])</f>
        <v>1</v>
      </c>
    </row>
    <row r="687" spans="1:29" x14ac:dyDescent="0.2">
      <c r="A687" t="s">
        <v>5293</v>
      </c>
      <c r="B687">
        <v>0</v>
      </c>
      <c r="C687">
        <v>0</v>
      </c>
      <c r="D687">
        <v>0</v>
      </c>
      <c r="E687">
        <v>0</v>
      </c>
      <c r="F687">
        <v>0</v>
      </c>
      <c r="G687">
        <v>0</v>
      </c>
      <c r="H687">
        <v>0</v>
      </c>
      <c r="I687">
        <v>0</v>
      </c>
      <c r="J687">
        <v>0</v>
      </c>
      <c r="K687">
        <v>0</v>
      </c>
      <c r="L687">
        <v>1</v>
      </c>
      <c r="M687">
        <v>0</v>
      </c>
      <c r="N687" s="2">
        <f>SUM(Table2[[#This Row],[Abstract]:[Title]])</f>
        <v>1</v>
      </c>
      <c r="P687" t="s">
        <v>5293</v>
      </c>
      <c r="Q687">
        <f>Table2[[#This Row],[Abstract]]/Table2[[#This Row],[TOTAL]]</f>
        <v>0</v>
      </c>
      <c r="R687">
        <f>Table2[[#This Row],[Acknowledgments]]/Table2[[#This Row],[TOTAL]]</f>
        <v>0</v>
      </c>
      <c r="S687">
        <f>Table2[[#This Row],[Article]]/Table2[[#This Row],[TOTAL]]</f>
        <v>0</v>
      </c>
      <c r="T687">
        <f>Table2[[#This Row],[Case study]]/Table2[[#This Row],[TOTAL]]</f>
        <v>0</v>
      </c>
      <c r="U687">
        <f>Table2[[#This Row],[Conclusion]]/Table2[[#This Row],[TOTAL]]</f>
        <v>0</v>
      </c>
      <c r="V687">
        <f>Table2[[#This Row],[Discussion]]/Table2[[#This Row],[TOTAL]]</f>
        <v>0</v>
      </c>
      <c r="W687">
        <f>Table2[[#This Row],[Figure]]/Table2[[#This Row],[TOTAL]]</f>
        <v>0</v>
      </c>
      <c r="X687">
        <f>Table2[[#This Row],[Introduction]]/Table2[[#This Row],[TOTAL]]</f>
        <v>0</v>
      </c>
      <c r="Y687">
        <f>Table2[[#This Row],[Methods]]/Table2[[#This Row],[TOTAL]]</f>
        <v>0</v>
      </c>
      <c r="Z687">
        <f>Table2[[#This Row],[Results]]/Table2[[#This Row],[TOTAL]]</f>
        <v>0</v>
      </c>
      <c r="AA687">
        <f>Table2[[#This Row],[Supplementary material]]/Table2[[#This Row],[TOTAL]]</f>
        <v>1</v>
      </c>
      <c r="AB687">
        <f>Table2[[#This Row],[Title]]/Table2[[#This Row],[TOTAL]]</f>
        <v>0</v>
      </c>
      <c r="AC687" s="2">
        <f>SUM(Table24[[#This Row],[Abstract]:[Title]])</f>
        <v>1</v>
      </c>
    </row>
    <row r="688" spans="1:29" x14ac:dyDescent="0.2">
      <c r="A688" t="s">
        <v>1278</v>
      </c>
      <c r="B688">
        <v>0</v>
      </c>
      <c r="C688">
        <v>0</v>
      </c>
      <c r="D688">
        <v>1</v>
      </c>
      <c r="E688">
        <v>0</v>
      </c>
      <c r="F688">
        <v>0</v>
      </c>
      <c r="G688">
        <v>0</v>
      </c>
      <c r="H688">
        <v>0</v>
      </c>
      <c r="I688">
        <v>0</v>
      </c>
      <c r="J688">
        <v>0</v>
      </c>
      <c r="K688">
        <v>0</v>
      </c>
      <c r="L688">
        <v>0</v>
      </c>
      <c r="M688">
        <v>0</v>
      </c>
      <c r="N688" s="2">
        <f>SUM(Table2[[#This Row],[Abstract]:[Title]])</f>
        <v>1</v>
      </c>
      <c r="P688" t="s">
        <v>1278</v>
      </c>
      <c r="Q688">
        <f>Table2[[#This Row],[Abstract]]/Table2[[#This Row],[TOTAL]]</f>
        <v>0</v>
      </c>
      <c r="R688">
        <f>Table2[[#This Row],[Acknowledgments]]/Table2[[#This Row],[TOTAL]]</f>
        <v>0</v>
      </c>
      <c r="S688">
        <f>Table2[[#This Row],[Article]]/Table2[[#This Row],[TOTAL]]</f>
        <v>1</v>
      </c>
      <c r="T688">
        <f>Table2[[#This Row],[Case study]]/Table2[[#This Row],[TOTAL]]</f>
        <v>0</v>
      </c>
      <c r="U688">
        <f>Table2[[#This Row],[Conclusion]]/Table2[[#This Row],[TOTAL]]</f>
        <v>0</v>
      </c>
      <c r="V688">
        <f>Table2[[#This Row],[Discussion]]/Table2[[#This Row],[TOTAL]]</f>
        <v>0</v>
      </c>
      <c r="W688">
        <f>Table2[[#This Row],[Figure]]/Table2[[#This Row],[TOTAL]]</f>
        <v>0</v>
      </c>
      <c r="X688">
        <f>Table2[[#This Row],[Introduction]]/Table2[[#This Row],[TOTAL]]</f>
        <v>0</v>
      </c>
      <c r="Y688">
        <f>Table2[[#This Row],[Methods]]/Table2[[#This Row],[TOTAL]]</f>
        <v>0</v>
      </c>
      <c r="Z688">
        <f>Table2[[#This Row],[Results]]/Table2[[#This Row],[TOTAL]]</f>
        <v>0</v>
      </c>
      <c r="AA688">
        <f>Table2[[#This Row],[Supplementary material]]/Table2[[#This Row],[TOTAL]]</f>
        <v>0</v>
      </c>
      <c r="AB688">
        <f>Table2[[#This Row],[Title]]/Table2[[#This Row],[TOTAL]]</f>
        <v>0</v>
      </c>
      <c r="AC688" s="2">
        <f>SUM(Table24[[#This Row],[Abstract]:[Title]])</f>
        <v>1</v>
      </c>
    </row>
    <row r="689" spans="1:29" x14ac:dyDescent="0.2">
      <c r="A689" t="s">
        <v>4887</v>
      </c>
      <c r="B689">
        <v>0</v>
      </c>
      <c r="C689">
        <v>0</v>
      </c>
      <c r="D689">
        <v>0</v>
      </c>
      <c r="E689">
        <v>0</v>
      </c>
      <c r="F689">
        <v>0</v>
      </c>
      <c r="G689">
        <v>0</v>
      </c>
      <c r="H689">
        <v>0</v>
      </c>
      <c r="I689">
        <v>0</v>
      </c>
      <c r="J689">
        <v>7</v>
      </c>
      <c r="K689">
        <v>0</v>
      </c>
      <c r="L689">
        <v>0</v>
      </c>
      <c r="M689">
        <v>0</v>
      </c>
      <c r="N689" s="2">
        <f>SUM(Table2[[#This Row],[Abstract]:[Title]])</f>
        <v>7</v>
      </c>
      <c r="P689" t="s">
        <v>4887</v>
      </c>
      <c r="Q689">
        <f>Table2[[#This Row],[Abstract]]/Table2[[#This Row],[TOTAL]]</f>
        <v>0</v>
      </c>
      <c r="R689">
        <f>Table2[[#This Row],[Acknowledgments]]/Table2[[#This Row],[TOTAL]]</f>
        <v>0</v>
      </c>
      <c r="S689">
        <f>Table2[[#This Row],[Article]]/Table2[[#This Row],[TOTAL]]</f>
        <v>0</v>
      </c>
      <c r="T689">
        <f>Table2[[#This Row],[Case study]]/Table2[[#This Row],[TOTAL]]</f>
        <v>0</v>
      </c>
      <c r="U689">
        <f>Table2[[#This Row],[Conclusion]]/Table2[[#This Row],[TOTAL]]</f>
        <v>0</v>
      </c>
      <c r="V689">
        <f>Table2[[#This Row],[Discussion]]/Table2[[#This Row],[TOTAL]]</f>
        <v>0</v>
      </c>
      <c r="W689">
        <f>Table2[[#This Row],[Figure]]/Table2[[#This Row],[TOTAL]]</f>
        <v>0</v>
      </c>
      <c r="X689">
        <f>Table2[[#This Row],[Introduction]]/Table2[[#This Row],[TOTAL]]</f>
        <v>0</v>
      </c>
      <c r="Y689">
        <f>Table2[[#This Row],[Methods]]/Table2[[#This Row],[TOTAL]]</f>
        <v>1</v>
      </c>
      <c r="Z689">
        <f>Table2[[#This Row],[Results]]/Table2[[#This Row],[TOTAL]]</f>
        <v>0</v>
      </c>
      <c r="AA689">
        <f>Table2[[#This Row],[Supplementary material]]/Table2[[#This Row],[TOTAL]]</f>
        <v>0</v>
      </c>
      <c r="AB689">
        <f>Table2[[#This Row],[Title]]/Table2[[#This Row],[TOTAL]]</f>
        <v>0</v>
      </c>
      <c r="AC689" s="2">
        <f>SUM(Table24[[#This Row],[Abstract]:[Title]])</f>
        <v>1</v>
      </c>
    </row>
    <row r="690" spans="1:29" x14ac:dyDescent="0.2">
      <c r="A690" t="s">
        <v>515</v>
      </c>
      <c r="B690">
        <v>0</v>
      </c>
      <c r="C690">
        <v>0</v>
      </c>
      <c r="D690">
        <v>0</v>
      </c>
      <c r="E690">
        <v>0</v>
      </c>
      <c r="F690">
        <v>0</v>
      </c>
      <c r="G690">
        <v>0</v>
      </c>
      <c r="H690">
        <v>0</v>
      </c>
      <c r="I690">
        <v>0</v>
      </c>
      <c r="J690">
        <v>0</v>
      </c>
      <c r="K690">
        <v>1</v>
      </c>
      <c r="L690">
        <v>0</v>
      </c>
      <c r="M690">
        <v>0</v>
      </c>
      <c r="N690" s="2">
        <f>SUM(Table2[[#This Row],[Abstract]:[Title]])</f>
        <v>1</v>
      </c>
      <c r="P690" t="s">
        <v>515</v>
      </c>
      <c r="Q690">
        <f>Table2[[#This Row],[Abstract]]/Table2[[#This Row],[TOTAL]]</f>
        <v>0</v>
      </c>
      <c r="R690">
        <f>Table2[[#This Row],[Acknowledgments]]/Table2[[#This Row],[TOTAL]]</f>
        <v>0</v>
      </c>
      <c r="S690">
        <f>Table2[[#This Row],[Article]]/Table2[[#This Row],[TOTAL]]</f>
        <v>0</v>
      </c>
      <c r="T690">
        <f>Table2[[#This Row],[Case study]]/Table2[[#This Row],[TOTAL]]</f>
        <v>0</v>
      </c>
      <c r="U690">
        <f>Table2[[#This Row],[Conclusion]]/Table2[[#This Row],[TOTAL]]</f>
        <v>0</v>
      </c>
      <c r="V690">
        <f>Table2[[#This Row],[Discussion]]/Table2[[#This Row],[TOTAL]]</f>
        <v>0</v>
      </c>
      <c r="W690">
        <f>Table2[[#This Row],[Figure]]/Table2[[#This Row],[TOTAL]]</f>
        <v>0</v>
      </c>
      <c r="X690">
        <f>Table2[[#This Row],[Introduction]]/Table2[[#This Row],[TOTAL]]</f>
        <v>0</v>
      </c>
      <c r="Y690">
        <f>Table2[[#This Row],[Methods]]/Table2[[#This Row],[TOTAL]]</f>
        <v>0</v>
      </c>
      <c r="Z690">
        <f>Table2[[#This Row],[Results]]/Table2[[#This Row],[TOTAL]]</f>
        <v>1</v>
      </c>
      <c r="AA690">
        <f>Table2[[#This Row],[Supplementary material]]/Table2[[#This Row],[TOTAL]]</f>
        <v>0</v>
      </c>
      <c r="AB690">
        <f>Table2[[#This Row],[Title]]/Table2[[#This Row],[TOTAL]]</f>
        <v>0</v>
      </c>
      <c r="AC690" s="2">
        <f>SUM(Table24[[#This Row],[Abstract]:[Title]])</f>
        <v>1</v>
      </c>
    </row>
    <row r="691" spans="1:29" x14ac:dyDescent="0.2">
      <c r="A691" t="s">
        <v>2619</v>
      </c>
      <c r="B691">
        <v>0</v>
      </c>
      <c r="C691">
        <v>0</v>
      </c>
      <c r="D691">
        <v>0</v>
      </c>
      <c r="E691">
        <v>0</v>
      </c>
      <c r="F691">
        <v>0</v>
      </c>
      <c r="G691">
        <v>0</v>
      </c>
      <c r="H691">
        <v>0</v>
      </c>
      <c r="I691">
        <v>0</v>
      </c>
      <c r="J691">
        <v>0</v>
      </c>
      <c r="K691">
        <v>2</v>
      </c>
      <c r="L691">
        <v>0</v>
      </c>
      <c r="M691">
        <v>0</v>
      </c>
      <c r="N691" s="2">
        <f>SUM(Table2[[#This Row],[Abstract]:[Title]])</f>
        <v>2</v>
      </c>
      <c r="P691" t="s">
        <v>2619</v>
      </c>
      <c r="Q691">
        <f>Table2[[#This Row],[Abstract]]/Table2[[#This Row],[TOTAL]]</f>
        <v>0</v>
      </c>
      <c r="R691">
        <f>Table2[[#This Row],[Acknowledgments]]/Table2[[#This Row],[TOTAL]]</f>
        <v>0</v>
      </c>
      <c r="S691">
        <f>Table2[[#This Row],[Article]]/Table2[[#This Row],[TOTAL]]</f>
        <v>0</v>
      </c>
      <c r="T691">
        <f>Table2[[#This Row],[Case study]]/Table2[[#This Row],[TOTAL]]</f>
        <v>0</v>
      </c>
      <c r="U691">
        <f>Table2[[#This Row],[Conclusion]]/Table2[[#This Row],[TOTAL]]</f>
        <v>0</v>
      </c>
      <c r="V691">
        <f>Table2[[#This Row],[Discussion]]/Table2[[#This Row],[TOTAL]]</f>
        <v>0</v>
      </c>
      <c r="W691">
        <f>Table2[[#This Row],[Figure]]/Table2[[#This Row],[TOTAL]]</f>
        <v>0</v>
      </c>
      <c r="X691">
        <f>Table2[[#This Row],[Introduction]]/Table2[[#This Row],[TOTAL]]</f>
        <v>0</v>
      </c>
      <c r="Y691">
        <f>Table2[[#This Row],[Methods]]/Table2[[#This Row],[TOTAL]]</f>
        <v>0</v>
      </c>
      <c r="Z691">
        <f>Table2[[#This Row],[Results]]/Table2[[#This Row],[TOTAL]]</f>
        <v>1</v>
      </c>
      <c r="AA691">
        <f>Table2[[#This Row],[Supplementary material]]/Table2[[#This Row],[TOTAL]]</f>
        <v>0</v>
      </c>
      <c r="AB691">
        <f>Table2[[#This Row],[Title]]/Table2[[#This Row],[TOTAL]]</f>
        <v>0</v>
      </c>
      <c r="AC691" s="2">
        <f>SUM(Table24[[#This Row],[Abstract]:[Title]])</f>
        <v>1</v>
      </c>
    </row>
    <row r="692" spans="1:29" x14ac:dyDescent="0.2">
      <c r="A692" t="s">
        <v>1462</v>
      </c>
      <c r="B692">
        <v>0</v>
      </c>
      <c r="C692">
        <v>0</v>
      </c>
      <c r="D692">
        <v>0</v>
      </c>
      <c r="E692">
        <v>0</v>
      </c>
      <c r="F692">
        <v>0</v>
      </c>
      <c r="G692">
        <v>0</v>
      </c>
      <c r="H692">
        <v>0</v>
      </c>
      <c r="I692">
        <v>1</v>
      </c>
      <c r="J692">
        <v>1</v>
      </c>
      <c r="K692">
        <v>1</v>
      </c>
      <c r="L692">
        <v>0</v>
      </c>
      <c r="M692">
        <v>0</v>
      </c>
      <c r="N692" s="2">
        <f>SUM(Table2[[#This Row],[Abstract]:[Title]])</f>
        <v>3</v>
      </c>
      <c r="P692" t="s">
        <v>1462</v>
      </c>
      <c r="Q692">
        <f>Table2[[#This Row],[Abstract]]/Table2[[#This Row],[TOTAL]]</f>
        <v>0</v>
      </c>
      <c r="R692">
        <f>Table2[[#This Row],[Acknowledgments]]/Table2[[#This Row],[TOTAL]]</f>
        <v>0</v>
      </c>
      <c r="S692">
        <f>Table2[[#This Row],[Article]]/Table2[[#This Row],[TOTAL]]</f>
        <v>0</v>
      </c>
      <c r="T692">
        <f>Table2[[#This Row],[Case study]]/Table2[[#This Row],[TOTAL]]</f>
        <v>0</v>
      </c>
      <c r="U692">
        <f>Table2[[#This Row],[Conclusion]]/Table2[[#This Row],[TOTAL]]</f>
        <v>0</v>
      </c>
      <c r="V692">
        <f>Table2[[#This Row],[Discussion]]/Table2[[#This Row],[TOTAL]]</f>
        <v>0</v>
      </c>
      <c r="W692">
        <f>Table2[[#This Row],[Figure]]/Table2[[#This Row],[TOTAL]]</f>
        <v>0</v>
      </c>
      <c r="X692">
        <f>Table2[[#This Row],[Introduction]]/Table2[[#This Row],[TOTAL]]</f>
        <v>0.33333333333333331</v>
      </c>
      <c r="Y692">
        <f>Table2[[#This Row],[Methods]]/Table2[[#This Row],[TOTAL]]</f>
        <v>0.33333333333333331</v>
      </c>
      <c r="Z692">
        <f>Table2[[#This Row],[Results]]/Table2[[#This Row],[TOTAL]]</f>
        <v>0.33333333333333331</v>
      </c>
      <c r="AA692">
        <f>Table2[[#This Row],[Supplementary material]]/Table2[[#This Row],[TOTAL]]</f>
        <v>0</v>
      </c>
      <c r="AB692">
        <f>Table2[[#This Row],[Title]]/Table2[[#This Row],[TOTAL]]</f>
        <v>0</v>
      </c>
      <c r="AC692" s="2">
        <f>SUM(Table24[[#This Row],[Abstract]:[Title]])</f>
        <v>1</v>
      </c>
    </row>
    <row r="693" spans="1:29" x14ac:dyDescent="0.2">
      <c r="A693" t="s">
        <v>2006</v>
      </c>
      <c r="B693">
        <v>0</v>
      </c>
      <c r="C693">
        <v>0</v>
      </c>
      <c r="D693">
        <v>0</v>
      </c>
      <c r="E693">
        <v>0</v>
      </c>
      <c r="F693">
        <v>0</v>
      </c>
      <c r="G693">
        <v>0</v>
      </c>
      <c r="H693">
        <v>0</v>
      </c>
      <c r="I693">
        <v>0</v>
      </c>
      <c r="J693">
        <v>1</v>
      </c>
      <c r="K693">
        <v>2</v>
      </c>
      <c r="L693">
        <v>0</v>
      </c>
      <c r="M693">
        <v>0</v>
      </c>
      <c r="N693" s="2">
        <f>SUM(Table2[[#This Row],[Abstract]:[Title]])</f>
        <v>3</v>
      </c>
      <c r="P693" t="s">
        <v>2006</v>
      </c>
      <c r="Q693">
        <f>Table2[[#This Row],[Abstract]]/Table2[[#This Row],[TOTAL]]</f>
        <v>0</v>
      </c>
      <c r="R693">
        <f>Table2[[#This Row],[Acknowledgments]]/Table2[[#This Row],[TOTAL]]</f>
        <v>0</v>
      </c>
      <c r="S693">
        <f>Table2[[#This Row],[Article]]/Table2[[#This Row],[TOTAL]]</f>
        <v>0</v>
      </c>
      <c r="T693">
        <f>Table2[[#This Row],[Case study]]/Table2[[#This Row],[TOTAL]]</f>
        <v>0</v>
      </c>
      <c r="U693">
        <f>Table2[[#This Row],[Conclusion]]/Table2[[#This Row],[TOTAL]]</f>
        <v>0</v>
      </c>
      <c r="V693">
        <f>Table2[[#This Row],[Discussion]]/Table2[[#This Row],[TOTAL]]</f>
        <v>0</v>
      </c>
      <c r="W693">
        <f>Table2[[#This Row],[Figure]]/Table2[[#This Row],[TOTAL]]</f>
        <v>0</v>
      </c>
      <c r="X693">
        <f>Table2[[#This Row],[Introduction]]/Table2[[#This Row],[TOTAL]]</f>
        <v>0</v>
      </c>
      <c r="Y693">
        <f>Table2[[#This Row],[Methods]]/Table2[[#This Row],[TOTAL]]</f>
        <v>0.33333333333333331</v>
      </c>
      <c r="Z693">
        <f>Table2[[#This Row],[Results]]/Table2[[#This Row],[TOTAL]]</f>
        <v>0.66666666666666663</v>
      </c>
      <c r="AA693">
        <f>Table2[[#This Row],[Supplementary material]]/Table2[[#This Row],[TOTAL]]</f>
        <v>0</v>
      </c>
      <c r="AB693">
        <f>Table2[[#This Row],[Title]]/Table2[[#This Row],[TOTAL]]</f>
        <v>0</v>
      </c>
      <c r="AC693" s="2">
        <f>SUM(Table24[[#This Row],[Abstract]:[Title]])</f>
        <v>1</v>
      </c>
    </row>
    <row r="694" spans="1:29" x14ac:dyDescent="0.2">
      <c r="A694" t="s">
        <v>5266</v>
      </c>
      <c r="B694">
        <v>0</v>
      </c>
      <c r="C694">
        <v>0</v>
      </c>
      <c r="D694">
        <v>0</v>
      </c>
      <c r="E694">
        <v>0</v>
      </c>
      <c r="F694">
        <v>0</v>
      </c>
      <c r="G694">
        <v>1</v>
      </c>
      <c r="H694">
        <v>0</v>
      </c>
      <c r="I694">
        <v>0</v>
      </c>
      <c r="J694">
        <v>0</v>
      </c>
      <c r="K694">
        <v>0</v>
      </c>
      <c r="L694">
        <v>0</v>
      </c>
      <c r="M694">
        <v>0</v>
      </c>
      <c r="N694" s="2">
        <f>SUM(Table2[[#This Row],[Abstract]:[Title]])</f>
        <v>1</v>
      </c>
      <c r="P694" t="s">
        <v>5266</v>
      </c>
      <c r="Q694">
        <f>Table2[[#This Row],[Abstract]]/Table2[[#This Row],[TOTAL]]</f>
        <v>0</v>
      </c>
      <c r="R694">
        <f>Table2[[#This Row],[Acknowledgments]]/Table2[[#This Row],[TOTAL]]</f>
        <v>0</v>
      </c>
      <c r="S694">
        <f>Table2[[#This Row],[Article]]/Table2[[#This Row],[TOTAL]]</f>
        <v>0</v>
      </c>
      <c r="T694">
        <f>Table2[[#This Row],[Case study]]/Table2[[#This Row],[TOTAL]]</f>
        <v>0</v>
      </c>
      <c r="U694">
        <f>Table2[[#This Row],[Conclusion]]/Table2[[#This Row],[TOTAL]]</f>
        <v>0</v>
      </c>
      <c r="V694">
        <f>Table2[[#This Row],[Discussion]]/Table2[[#This Row],[TOTAL]]</f>
        <v>1</v>
      </c>
      <c r="W694">
        <f>Table2[[#This Row],[Figure]]/Table2[[#This Row],[TOTAL]]</f>
        <v>0</v>
      </c>
      <c r="X694">
        <f>Table2[[#This Row],[Introduction]]/Table2[[#This Row],[TOTAL]]</f>
        <v>0</v>
      </c>
      <c r="Y694">
        <f>Table2[[#This Row],[Methods]]/Table2[[#This Row],[TOTAL]]</f>
        <v>0</v>
      </c>
      <c r="Z694">
        <f>Table2[[#This Row],[Results]]/Table2[[#This Row],[TOTAL]]</f>
        <v>0</v>
      </c>
      <c r="AA694">
        <f>Table2[[#This Row],[Supplementary material]]/Table2[[#This Row],[TOTAL]]</f>
        <v>0</v>
      </c>
      <c r="AB694">
        <f>Table2[[#This Row],[Title]]/Table2[[#This Row],[TOTAL]]</f>
        <v>0</v>
      </c>
      <c r="AC694" s="2">
        <f>SUM(Table24[[#This Row],[Abstract]:[Title]])</f>
        <v>1</v>
      </c>
    </row>
    <row r="695" spans="1:29" x14ac:dyDescent="0.2">
      <c r="A695" t="s">
        <v>6613</v>
      </c>
      <c r="B695">
        <v>9</v>
      </c>
      <c r="C695">
        <v>0</v>
      </c>
      <c r="D695">
        <v>0</v>
      </c>
      <c r="E695">
        <v>0</v>
      </c>
      <c r="F695">
        <v>0</v>
      </c>
      <c r="G695">
        <v>3</v>
      </c>
      <c r="H695">
        <v>0</v>
      </c>
      <c r="I695">
        <v>0</v>
      </c>
      <c r="J695">
        <v>0</v>
      </c>
      <c r="K695">
        <v>6</v>
      </c>
      <c r="L695">
        <v>0</v>
      </c>
      <c r="M695">
        <v>0</v>
      </c>
      <c r="N695" s="2">
        <f>SUM(Table2[[#This Row],[Abstract]:[Title]])</f>
        <v>18</v>
      </c>
      <c r="P695" t="s">
        <v>6613</v>
      </c>
      <c r="Q695">
        <f>Table2[[#This Row],[Abstract]]/Table2[[#This Row],[TOTAL]]</f>
        <v>0.5</v>
      </c>
      <c r="R695">
        <f>Table2[[#This Row],[Acknowledgments]]/Table2[[#This Row],[TOTAL]]</f>
        <v>0</v>
      </c>
      <c r="S695">
        <f>Table2[[#This Row],[Article]]/Table2[[#This Row],[TOTAL]]</f>
        <v>0</v>
      </c>
      <c r="T695">
        <f>Table2[[#This Row],[Case study]]/Table2[[#This Row],[TOTAL]]</f>
        <v>0</v>
      </c>
      <c r="U695">
        <f>Table2[[#This Row],[Conclusion]]/Table2[[#This Row],[TOTAL]]</f>
        <v>0</v>
      </c>
      <c r="V695">
        <f>Table2[[#This Row],[Discussion]]/Table2[[#This Row],[TOTAL]]</f>
        <v>0.16666666666666666</v>
      </c>
      <c r="W695">
        <f>Table2[[#This Row],[Figure]]/Table2[[#This Row],[TOTAL]]</f>
        <v>0</v>
      </c>
      <c r="X695">
        <f>Table2[[#This Row],[Introduction]]/Table2[[#This Row],[TOTAL]]</f>
        <v>0</v>
      </c>
      <c r="Y695">
        <f>Table2[[#This Row],[Methods]]/Table2[[#This Row],[TOTAL]]</f>
        <v>0</v>
      </c>
      <c r="Z695">
        <f>Table2[[#This Row],[Results]]/Table2[[#This Row],[TOTAL]]</f>
        <v>0.33333333333333331</v>
      </c>
      <c r="AA695">
        <f>Table2[[#This Row],[Supplementary material]]/Table2[[#This Row],[TOTAL]]</f>
        <v>0</v>
      </c>
      <c r="AB695">
        <f>Table2[[#This Row],[Title]]/Table2[[#This Row],[TOTAL]]</f>
        <v>0</v>
      </c>
      <c r="AC695" s="2">
        <f>SUM(Table24[[#This Row],[Abstract]:[Title]])</f>
        <v>1</v>
      </c>
    </row>
    <row r="696" spans="1:29" x14ac:dyDescent="0.2">
      <c r="A696" t="s">
        <v>705</v>
      </c>
      <c r="B696">
        <v>0</v>
      </c>
      <c r="C696">
        <v>0</v>
      </c>
      <c r="D696">
        <v>0</v>
      </c>
      <c r="E696">
        <v>0</v>
      </c>
      <c r="F696">
        <v>0</v>
      </c>
      <c r="G696">
        <v>0</v>
      </c>
      <c r="H696">
        <v>0</v>
      </c>
      <c r="I696">
        <v>0</v>
      </c>
      <c r="J696">
        <v>1</v>
      </c>
      <c r="K696">
        <v>0</v>
      </c>
      <c r="L696">
        <v>0</v>
      </c>
      <c r="M696">
        <v>0</v>
      </c>
      <c r="N696" s="2">
        <f>SUM(Table2[[#This Row],[Abstract]:[Title]])</f>
        <v>1</v>
      </c>
      <c r="P696" t="s">
        <v>705</v>
      </c>
      <c r="Q696">
        <f>Table2[[#This Row],[Abstract]]/Table2[[#This Row],[TOTAL]]</f>
        <v>0</v>
      </c>
      <c r="R696">
        <f>Table2[[#This Row],[Acknowledgments]]/Table2[[#This Row],[TOTAL]]</f>
        <v>0</v>
      </c>
      <c r="S696">
        <f>Table2[[#This Row],[Article]]/Table2[[#This Row],[TOTAL]]</f>
        <v>0</v>
      </c>
      <c r="T696">
        <f>Table2[[#This Row],[Case study]]/Table2[[#This Row],[TOTAL]]</f>
        <v>0</v>
      </c>
      <c r="U696">
        <f>Table2[[#This Row],[Conclusion]]/Table2[[#This Row],[TOTAL]]</f>
        <v>0</v>
      </c>
      <c r="V696">
        <f>Table2[[#This Row],[Discussion]]/Table2[[#This Row],[TOTAL]]</f>
        <v>0</v>
      </c>
      <c r="W696">
        <f>Table2[[#This Row],[Figure]]/Table2[[#This Row],[TOTAL]]</f>
        <v>0</v>
      </c>
      <c r="X696">
        <f>Table2[[#This Row],[Introduction]]/Table2[[#This Row],[TOTAL]]</f>
        <v>0</v>
      </c>
      <c r="Y696">
        <f>Table2[[#This Row],[Methods]]/Table2[[#This Row],[TOTAL]]</f>
        <v>1</v>
      </c>
      <c r="Z696">
        <f>Table2[[#This Row],[Results]]/Table2[[#This Row],[TOTAL]]</f>
        <v>0</v>
      </c>
      <c r="AA696">
        <f>Table2[[#This Row],[Supplementary material]]/Table2[[#This Row],[TOTAL]]</f>
        <v>0</v>
      </c>
      <c r="AB696">
        <f>Table2[[#This Row],[Title]]/Table2[[#This Row],[TOTAL]]</f>
        <v>0</v>
      </c>
      <c r="AC696" s="2">
        <f>SUM(Table24[[#This Row],[Abstract]:[Title]])</f>
        <v>1</v>
      </c>
    </row>
    <row r="697" spans="1:29" x14ac:dyDescent="0.2">
      <c r="A697" t="s">
        <v>4171</v>
      </c>
      <c r="B697">
        <v>0</v>
      </c>
      <c r="C697">
        <v>0</v>
      </c>
      <c r="D697">
        <v>0</v>
      </c>
      <c r="E697">
        <v>0</v>
      </c>
      <c r="F697">
        <v>0</v>
      </c>
      <c r="G697">
        <v>0</v>
      </c>
      <c r="H697">
        <v>0</v>
      </c>
      <c r="I697">
        <v>0</v>
      </c>
      <c r="J697">
        <v>1</v>
      </c>
      <c r="K697">
        <v>0</v>
      </c>
      <c r="L697">
        <v>0</v>
      </c>
      <c r="M697">
        <v>0</v>
      </c>
      <c r="N697" s="2">
        <f>SUM(Table2[[#This Row],[Abstract]:[Title]])</f>
        <v>1</v>
      </c>
      <c r="P697" t="s">
        <v>4171</v>
      </c>
      <c r="Q697">
        <f>Table2[[#This Row],[Abstract]]/Table2[[#This Row],[TOTAL]]</f>
        <v>0</v>
      </c>
      <c r="R697">
        <f>Table2[[#This Row],[Acknowledgments]]/Table2[[#This Row],[TOTAL]]</f>
        <v>0</v>
      </c>
      <c r="S697">
        <f>Table2[[#This Row],[Article]]/Table2[[#This Row],[TOTAL]]</f>
        <v>0</v>
      </c>
      <c r="T697">
        <f>Table2[[#This Row],[Case study]]/Table2[[#This Row],[TOTAL]]</f>
        <v>0</v>
      </c>
      <c r="U697">
        <f>Table2[[#This Row],[Conclusion]]/Table2[[#This Row],[TOTAL]]</f>
        <v>0</v>
      </c>
      <c r="V697">
        <f>Table2[[#This Row],[Discussion]]/Table2[[#This Row],[TOTAL]]</f>
        <v>0</v>
      </c>
      <c r="W697">
        <f>Table2[[#This Row],[Figure]]/Table2[[#This Row],[TOTAL]]</f>
        <v>0</v>
      </c>
      <c r="X697">
        <f>Table2[[#This Row],[Introduction]]/Table2[[#This Row],[TOTAL]]</f>
        <v>0</v>
      </c>
      <c r="Y697">
        <f>Table2[[#This Row],[Methods]]/Table2[[#This Row],[TOTAL]]</f>
        <v>1</v>
      </c>
      <c r="Z697">
        <f>Table2[[#This Row],[Results]]/Table2[[#This Row],[TOTAL]]</f>
        <v>0</v>
      </c>
      <c r="AA697">
        <f>Table2[[#This Row],[Supplementary material]]/Table2[[#This Row],[TOTAL]]</f>
        <v>0</v>
      </c>
      <c r="AB697">
        <f>Table2[[#This Row],[Title]]/Table2[[#This Row],[TOTAL]]</f>
        <v>0</v>
      </c>
      <c r="AC697" s="2">
        <f>SUM(Table24[[#This Row],[Abstract]:[Title]])</f>
        <v>1</v>
      </c>
    </row>
    <row r="698" spans="1:29" x14ac:dyDescent="0.2">
      <c r="A698" t="s">
        <v>3767</v>
      </c>
      <c r="B698">
        <v>0</v>
      </c>
      <c r="C698">
        <v>0</v>
      </c>
      <c r="D698">
        <v>0</v>
      </c>
      <c r="E698">
        <v>0</v>
      </c>
      <c r="F698">
        <v>0</v>
      </c>
      <c r="G698">
        <v>0</v>
      </c>
      <c r="H698">
        <v>0</v>
      </c>
      <c r="I698">
        <v>0</v>
      </c>
      <c r="J698">
        <v>6</v>
      </c>
      <c r="K698">
        <v>4</v>
      </c>
      <c r="L698">
        <v>0</v>
      </c>
      <c r="M698">
        <v>0</v>
      </c>
      <c r="N698" s="2">
        <f>SUM(Table2[[#This Row],[Abstract]:[Title]])</f>
        <v>10</v>
      </c>
      <c r="P698" t="s">
        <v>3767</v>
      </c>
      <c r="Q698">
        <f>Table2[[#This Row],[Abstract]]/Table2[[#This Row],[TOTAL]]</f>
        <v>0</v>
      </c>
      <c r="R698">
        <f>Table2[[#This Row],[Acknowledgments]]/Table2[[#This Row],[TOTAL]]</f>
        <v>0</v>
      </c>
      <c r="S698">
        <f>Table2[[#This Row],[Article]]/Table2[[#This Row],[TOTAL]]</f>
        <v>0</v>
      </c>
      <c r="T698">
        <f>Table2[[#This Row],[Case study]]/Table2[[#This Row],[TOTAL]]</f>
        <v>0</v>
      </c>
      <c r="U698">
        <f>Table2[[#This Row],[Conclusion]]/Table2[[#This Row],[TOTAL]]</f>
        <v>0</v>
      </c>
      <c r="V698">
        <f>Table2[[#This Row],[Discussion]]/Table2[[#This Row],[TOTAL]]</f>
        <v>0</v>
      </c>
      <c r="W698">
        <f>Table2[[#This Row],[Figure]]/Table2[[#This Row],[TOTAL]]</f>
        <v>0</v>
      </c>
      <c r="X698">
        <f>Table2[[#This Row],[Introduction]]/Table2[[#This Row],[TOTAL]]</f>
        <v>0</v>
      </c>
      <c r="Y698">
        <f>Table2[[#This Row],[Methods]]/Table2[[#This Row],[TOTAL]]</f>
        <v>0.6</v>
      </c>
      <c r="Z698">
        <f>Table2[[#This Row],[Results]]/Table2[[#This Row],[TOTAL]]</f>
        <v>0.4</v>
      </c>
      <c r="AA698">
        <f>Table2[[#This Row],[Supplementary material]]/Table2[[#This Row],[TOTAL]]</f>
        <v>0</v>
      </c>
      <c r="AB698">
        <f>Table2[[#This Row],[Title]]/Table2[[#This Row],[TOTAL]]</f>
        <v>0</v>
      </c>
      <c r="AC698" s="2">
        <f>SUM(Table24[[#This Row],[Abstract]:[Title]])</f>
        <v>1</v>
      </c>
    </row>
    <row r="699" spans="1:29" x14ac:dyDescent="0.2">
      <c r="A699" t="s">
        <v>5488</v>
      </c>
      <c r="B699">
        <v>0</v>
      </c>
      <c r="C699">
        <v>0</v>
      </c>
      <c r="D699">
        <v>0</v>
      </c>
      <c r="E699">
        <v>0</v>
      </c>
      <c r="F699">
        <v>0</v>
      </c>
      <c r="G699">
        <v>0</v>
      </c>
      <c r="H699">
        <v>0</v>
      </c>
      <c r="I699">
        <v>0</v>
      </c>
      <c r="J699">
        <v>1</v>
      </c>
      <c r="K699">
        <v>0</v>
      </c>
      <c r="L699">
        <v>0</v>
      </c>
      <c r="M699">
        <v>0</v>
      </c>
      <c r="N699" s="2">
        <f>SUM(Table2[[#This Row],[Abstract]:[Title]])</f>
        <v>1</v>
      </c>
      <c r="P699" t="s">
        <v>5488</v>
      </c>
      <c r="Q699">
        <f>Table2[[#This Row],[Abstract]]/Table2[[#This Row],[TOTAL]]</f>
        <v>0</v>
      </c>
      <c r="R699">
        <f>Table2[[#This Row],[Acknowledgments]]/Table2[[#This Row],[TOTAL]]</f>
        <v>0</v>
      </c>
      <c r="S699">
        <f>Table2[[#This Row],[Article]]/Table2[[#This Row],[TOTAL]]</f>
        <v>0</v>
      </c>
      <c r="T699">
        <f>Table2[[#This Row],[Case study]]/Table2[[#This Row],[TOTAL]]</f>
        <v>0</v>
      </c>
      <c r="U699">
        <f>Table2[[#This Row],[Conclusion]]/Table2[[#This Row],[TOTAL]]</f>
        <v>0</v>
      </c>
      <c r="V699">
        <f>Table2[[#This Row],[Discussion]]/Table2[[#This Row],[TOTAL]]</f>
        <v>0</v>
      </c>
      <c r="W699">
        <f>Table2[[#This Row],[Figure]]/Table2[[#This Row],[TOTAL]]</f>
        <v>0</v>
      </c>
      <c r="X699">
        <f>Table2[[#This Row],[Introduction]]/Table2[[#This Row],[TOTAL]]</f>
        <v>0</v>
      </c>
      <c r="Y699">
        <f>Table2[[#This Row],[Methods]]/Table2[[#This Row],[TOTAL]]</f>
        <v>1</v>
      </c>
      <c r="Z699">
        <f>Table2[[#This Row],[Results]]/Table2[[#This Row],[TOTAL]]</f>
        <v>0</v>
      </c>
      <c r="AA699">
        <f>Table2[[#This Row],[Supplementary material]]/Table2[[#This Row],[TOTAL]]</f>
        <v>0</v>
      </c>
      <c r="AB699">
        <f>Table2[[#This Row],[Title]]/Table2[[#This Row],[TOTAL]]</f>
        <v>0</v>
      </c>
      <c r="AC699" s="2">
        <f>SUM(Table24[[#This Row],[Abstract]:[Title]])</f>
        <v>1</v>
      </c>
    </row>
    <row r="700" spans="1:29" x14ac:dyDescent="0.2">
      <c r="A700" t="s">
        <v>6320</v>
      </c>
      <c r="B700">
        <v>0</v>
      </c>
      <c r="C700">
        <v>0</v>
      </c>
      <c r="D700">
        <v>0</v>
      </c>
      <c r="E700">
        <v>0</v>
      </c>
      <c r="F700">
        <v>0</v>
      </c>
      <c r="G700">
        <v>0</v>
      </c>
      <c r="H700">
        <v>0</v>
      </c>
      <c r="I700">
        <v>0</v>
      </c>
      <c r="J700">
        <v>1</v>
      </c>
      <c r="K700">
        <v>0</v>
      </c>
      <c r="L700">
        <v>0</v>
      </c>
      <c r="M700">
        <v>0</v>
      </c>
      <c r="N700" s="2">
        <f>SUM(Table2[[#This Row],[Abstract]:[Title]])</f>
        <v>1</v>
      </c>
      <c r="P700" t="s">
        <v>6320</v>
      </c>
      <c r="Q700">
        <f>Table2[[#This Row],[Abstract]]/Table2[[#This Row],[TOTAL]]</f>
        <v>0</v>
      </c>
      <c r="R700">
        <f>Table2[[#This Row],[Acknowledgments]]/Table2[[#This Row],[TOTAL]]</f>
        <v>0</v>
      </c>
      <c r="S700">
        <f>Table2[[#This Row],[Article]]/Table2[[#This Row],[TOTAL]]</f>
        <v>0</v>
      </c>
      <c r="T700">
        <f>Table2[[#This Row],[Case study]]/Table2[[#This Row],[TOTAL]]</f>
        <v>0</v>
      </c>
      <c r="U700">
        <f>Table2[[#This Row],[Conclusion]]/Table2[[#This Row],[TOTAL]]</f>
        <v>0</v>
      </c>
      <c r="V700">
        <f>Table2[[#This Row],[Discussion]]/Table2[[#This Row],[TOTAL]]</f>
        <v>0</v>
      </c>
      <c r="W700">
        <f>Table2[[#This Row],[Figure]]/Table2[[#This Row],[TOTAL]]</f>
        <v>0</v>
      </c>
      <c r="X700">
        <f>Table2[[#This Row],[Introduction]]/Table2[[#This Row],[TOTAL]]</f>
        <v>0</v>
      </c>
      <c r="Y700">
        <f>Table2[[#This Row],[Methods]]/Table2[[#This Row],[TOTAL]]</f>
        <v>1</v>
      </c>
      <c r="Z700">
        <f>Table2[[#This Row],[Results]]/Table2[[#This Row],[TOTAL]]</f>
        <v>0</v>
      </c>
      <c r="AA700">
        <f>Table2[[#This Row],[Supplementary material]]/Table2[[#This Row],[TOTAL]]</f>
        <v>0</v>
      </c>
      <c r="AB700">
        <f>Table2[[#This Row],[Title]]/Table2[[#This Row],[TOTAL]]</f>
        <v>0</v>
      </c>
      <c r="AC700" s="2">
        <f>SUM(Table24[[#This Row],[Abstract]:[Title]])</f>
        <v>1</v>
      </c>
    </row>
    <row r="701" spans="1:29" x14ac:dyDescent="0.2">
      <c r="A701" t="s">
        <v>540</v>
      </c>
      <c r="B701">
        <v>0</v>
      </c>
      <c r="C701">
        <v>0</v>
      </c>
      <c r="D701">
        <v>0</v>
      </c>
      <c r="E701">
        <v>0</v>
      </c>
      <c r="F701">
        <v>0</v>
      </c>
      <c r="G701">
        <v>0</v>
      </c>
      <c r="H701">
        <v>0</v>
      </c>
      <c r="I701">
        <v>0</v>
      </c>
      <c r="J701">
        <v>0</v>
      </c>
      <c r="K701">
        <v>8</v>
      </c>
      <c r="L701">
        <v>0</v>
      </c>
      <c r="M701">
        <v>0</v>
      </c>
      <c r="N701" s="2">
        <f>SUM(Table2[[#This Row],[Abstract]:[Title]])</f>
        <v>8</v>
      </c>
      <c r="P701" t="s">
        <v>540</v>
      </c>
      <c r="Q701">
        <f>Table2[[#This Row],[Abstract]]/Table2[[#This Row],[TOTAL]]</f>
        <v>0</v>
      </c>
      <c r="R701">
        <f>Table2[[#This Row],[Acknowledgments]]/Table2[[#This Row],[TOTAL]]</f>
        <v>0</v>
      </c>
      <c r="S701">
        <f>Table2[[#This Row],[Article]]/Table2[[#This Row],[TOTAL]]</f>
        <v>0</v>
      </c>
      <c r="T701">
        <f>Table2[[#This Row],[Case study]]/Table2[[#This Row],[TOTAL]]</f>
        <v>0</v>
      </c>
      <c r="U701">
        <f>Table2[[#This Row],[Conclusion]]/Table2[[#This Row],[TOTAL]]</f>
        <v>0</v>
      </c>
      <c r="V701">
        <f>Table2[[#This Row],[Discussion]]/Table2[[#This Row],[TOTAL]]</f>
        <v>0</v>
      </c>
      <c r="W701">
        <f>Table2[[#This Row],[Figure]]/Table2[[#This Row],[TOTAL]]</f>
        <v>0</v>
      </c>
      <c r="X701">
        <f>Table2[[#This Row],[Introduction]]/Table2[[#This Row],[TOTAL]]</f>
        <v>0</v>
      </c>
      <c r="Y701">
        <f>Table2[[#This Row],[Methods]]/Table2[[#This Row],[TOTAL]]</f>
        <v>0</v>
      </c>
      <c r="Z701">
        <f>Table2[[#This Row],[Results]]/Table2[[#This Row],[TOTAL]]</f>
        <v>1</v>
      </c>
      <c r="AA701">
        <f>Table2[[#This Row],[Supplementary material]]/Table2[[#This Row],[TOTAL]]</f>
        <v>0</v>
      </c>
      <c r="AB701">
        <f>Table2[[#This Row],[Title]]/Table2[[#This Row],[TOTAL]]</f>
        <v>0</v>
      </c>
      <c r="AC701" s="2">
        <f>SUM(Table24[[#This Row],[Abstract]:[Title]])</f>
        <v>1</v>
      </c>
    </row>
    <row r="702" spans="1:29" x14ac:dyDescent="0.2">
      <c r="A702" t="s">
        <v>5750</v>
      </c>
      <c r="B702">
        <v>0</v>
      </c>
      <c r="C702">
        <v>0</v>
      </c>
      <c r="D702">
        <v>0</v>
      </c>
      <c r="E702">
        <v>0</v>
      </c>
      <c r="F702">
        <v>0</v>
      </c>
      <c r="G702">
        <v>0</v>
      </c>
      <c r="H702">
        <v>0</v>
      </c>
      <c r="I702">
        <v>0</v>
      </c>
      <c r="J702">
        <v>3</v>
      </c>
      <c r="K702">
        <v>2</v>
      </c>
      <c r="L702">
        <v>0</v>
      </c>
      <c r="M702">
        <v>0</v>
      </c>
      <c r="N702" s="2">
        <f>SUM(Table2[[#This Row],[Abstract]:[Title]])</f>
        <v>5</v>
      </c>
      <c r="P702" t="s">
        <v>5750</v>
      </c>
      <c r="Q702">
        <f>Table2[[#This Row],[Abstract]]/Table2[[#This Row],[TOTAL]]</f>
        <v>0</v>
      </c>
      <c r="R702">
        <f>Table2[[#This Row],[Acknowledgments]]/Table2[[#This Row],[TOTAL]]</f>
        <v>0</v>
      </c>
      <c r="S702">
        <f>Table2[[#This Row],[Article]]/Table2[[#This Row],[TOTAL]]</f>
        <v>0</v>
      </c>
      <c r="T702">
        <f>Table2[[#This Row],[Case study]]/Table2[[#This Row],[TOTAL]]</f>
        <v>0</v>
      </c>
      <c r="U702">
        <f>Table2[[#This Row],[Conclusion]]/Table2[[#This Row],[TOTAL]]</f>
        <v>0</v>
      </c>
      <c r="V702">
        <f>Table2[[#This Row],[Discussion]]/Table2[[#This Row],[TOTAL]]</f>
        <v>0</v>
      </c>
      <c r="W702">
        <f>Table2[[#This Row],[Figure]]/Table2[[#This Row],[TOTAL]]</f>
        <v>0</v>
      </c>
      <c r="X702">
        <f>Table2[[#This Row],[Introduction]]/Table2[[#This Row],[TOTAL]]</f>
        <v>0</v>
      </c>
      <c r="Y702">
        <f>Table2[[#This Row],[Methods]]/Table2[[#This Row],[TOTAL]]</f>
        <v>0.6</v>
      </c>
      <c r="Z702">
        <f>Table2[[#This Row],[Results]]/Table2[[#This Row],[TOTAL]]</f>
        <v>0.4</v>
      </c>
      <c r="AA702">
        <f>Table2[[#This Row],[Supplementary material]]/Table2[[#This Row],[TOTAL]]</f>
        <v>0</v>
      </c>
      <c r="AB702">
        <f>Table2[[#This Row],[Title]]/Table2[[#This Row],[TOTAL]]</f>
        <v>0</v>
      </c>
      <c r="AC702" s="2">
        <f>SUM(Table24[[#This Row],[Abstract]:[Title]])</f>
        <v>1</v>
      </c>
    </row>
    <row r="703" spans="1:29" x14ac:dyDescent="0.2">
      <c r="A703" t="s">
        <v>5117</v>
      </c>
      <c r="B703">
        <v>0</v>
      </c>
      <c r="C703">
        <v>0</v>
      </c>
      <c r="D703">
        <v>0</v>
      </c>
      <c r="E703">
        <v>0</v>
      </c>
      <c r="F703">
        <v>0</v>
      </c>
      <c r="G703">
        <v>0</v>
      </c>
      <c r="H703">
        <v>0</v>
      </c>
      <c r="I703">
        <v>2</v>
      </c>
      <c r="J703">
        <v>1</v>
      </c>
      <c r="K703">
        <v>4</v>
      </c>
      <c r="L703">
        <v>0</v>
      </c>
      <c r="M703">
        <v>0</v>
      </c>
      <c r="N703" s="2">
        <f>SUM(Table2[[#This Row],[Abstract]:[Title]])</f>
        <v>7</v>
      </c>
      <c r="P703" t="s">
        <v>5117</v>
      </c>
      <c r="Q703">
        <f>Table2[[#This Row],[Abstract]]/Table2[[#This Row],[TOTAL]]</f>
        <v>0</v>
      </c>
      <c r="R703">
        <f>Table2[[#This Row],[Acknowledgments]]/Table2[[#This Row],[TOTAL]]</f>
        <v>0</v>
      </c>
      <c r="S703">
        <f>Table2[[#This Row],[Article]]/Table2[[#This Row],[TOTAL]]</f>
        <v>0</v>
      </c>
      <c r="T703">
        <f>Table2[[#This Row],[Case study]]/Table2[[#This Row],[TOTAL]]</f>
        <v>0</v>
      </c>
      <c r="U703">
        <f>Table2[[#This Row],[Conclusion]]/Table2[[#This Row],[TOTAL]]</f>
        <v>0</v>
      </c>
      <c r="V703">
        <f>Table2[[#This Row],[Discussion]]/Table2[[#This Row],[TOTAL]]</f>
        <v>0</v>
      </c>
      <c r="W703">
        <f>Table2[[#This Row],[Figure]]/Table2[[#This Row],[TOTAL]]</f>
        <v>0</v>
      </c>
      <c r="X703">
        <f>Table2[[#This Row],[Introduction]]/Table2[[#This Row],[TOTAL]]</f>
        <v>0.2857142857142857</v>
      </c>
      <c r="Y703">
        <f>Table2[[#This Row],[Methods]]/Table2[[#This Row],[TOTAL]]</f>
        <v>0.14285714285714285</v>
      </c>
      <c r="Z703">
        <f>Table2[[#This Row],[Results]]/Table2[[#This Row],[TOTAL]]</f>
        <v>0.5714285714285714</v>
      </c>
      <c r="AA703">
        <f>Table2[[#This Row],[Supplementary material]]/Table2[[#This Row],[TOTAL]]</f>
        <v>0</v>
      </c>
      <c r="AB703">
        <f>Table2[[#This Row],[Title]]/Table2[[#This Row],[TOTAL]]</f>
        <v>0</v>
      </c>
      <c r="AC703" s="2">
        <f>SUM(Table24[[#This Row],[Abstract]:[Title]])</f>
        <v>1</v>
      </c>
    </row>
    <row r="704" spans="1:29" x14ac:dyDescent="0.2">
      <c r="A704" t="s">
        <v>1810</v>
      </c>
      <c r="B704">
        <v>0</v>
      </c>
      <c r="C704">
        <v>0</v>
      </c>
      <c r="D704">
        <v>1</v>
      </c>
      <c r="E704">
        <v>0</v>
      </c>
      <c r="F704">
        <v>0</v>
      </c>
      <c r="G704">
        <v>0</v>
      </c>
      <c r="H704">
        <v>0</v>
      </c>
      <c r="I704">
        <v>0</v>
      </c>
      <c r="J704">
        <v>0</v>
      </c>
      <c r="K704">
        <v>0</v>
      </c>
      <c r="L704">
        <v>0</v>
      </c>
      <c r="M704">
        <v>0</v>
      </c>
      <c r="N704" s="2">
        <f>SUM(Table2[[#This Row],[Abstract]:[Title]])</f>
        <v>1</v>
      </c>
      <c r="P704" t="s">
        <v>1810</v>
      </c>
      <c r="Q704">
        <f>Table2[[#This Row],[Abstract]]/Table2[[#This Row],[TOTAL]]</f>
        <v>0</v>
      </c>
      <c r="R704">
        <f>Table2[[#This Row],[Acknowledgments]]/Table2[[#This Row],[TOTAL]]</f>
        <v>0</v>
      </c>
      <c r="S704">
        <f>Table2[[#This Row],[Article]]/Table2[[#This Row],[TOTAL]]</f>
        <v>1</v>
      </c>
      <c r="T704">
        <f>Table2[[#This Row],[Case study]]/Table2[[#This Row],[TOTAL]]</f>
        <v>0</v>
      </c>
      <c r="U704">
        <f>Table2[[#This Row],[Conclusion]]/Table2[[#This Row],[TOTAL]]</f>
        <v>0</v>
      </c>
      <c r="V704">
        <f>Table2[[#This Row],[Discussion]]/Table2[[#This Row],[TOTAL]]</f>
        <v>0</v>
      </c>
      <c r="W704">
        <f>Table2[[#This Row],[Figure]]/Table2[[#This Row],[TOTAL]]</f>
        <v>0</v>
      </c>
      <c r="X704">
        <f>Table2[[#This Row],[Introduction]]/Table2[[#This Row],[TOTAL]]</f>
        <v>0</v>
      </c>
      <c r="Y704">
        <f>Table2[[#This Row],[Methods]]/Table2[[#This Row],[TOTAL]]</f>
        <v>0</v>
      </c>
      <c r="Z704">
        <f>Table2[[#This Row],[Results]]/Table2[[#This Row],[TOTAL]]</f>
        <v>0</v>
      </c>
      <c r="AA704">
        <f>Table2[[#This Row],[Supplementary material]]/Table2[[#This Row],[TOTAL]]</f>
        <v>0</v>
      </c>
      <c r="AB704">
        <f>Table2[[#This Row],[Title]]/Table2[[#This Row],[TOTAL]]</f>
        <v>0</v>
      </c>
      <c r="AC704" s="2">
        <f>SUM(Table24[[#This Row],[Abstract]:[Title]])</f>
        <v>1</v>
      </c>
    </row>
    <row r="705" spans="1:29" x14ac:dyDescent="0.2">
      <c r="A705" t="s">
        <v>6277</v>
      </c>
      <c r="B705">
        <v>0</v>
      </c>
      <c r="C705">
        <v>0</v>
      </c>
      <c r="D705">
        <v>0</v>
      </c>
      <c r="E705">
        <v>0</v>
      </c>
      <c r="F705">
        <v>0</v>
      </c>
      <c r="G705">
        <v>0</v>
      </c>
      <c r="H705">
        <v>0</v>
      </c>
      <c r="I705">
        <v>0</v>
      </c>
      <c r="J705">
        <v>2</v>
      </c>
      <c r="K705">
        <v>0</v>
      </c>
      <c r="L705">
        <v>0</v>
      </c>
      <c r="M705">
        <v>0</v>
      </c>
      <c r="N705" s="2">
        <f>SUM(Table2[[#This Row],[Abstract]:[Title]])</f>
        <v>2</v>
      </c>
      <c r="P705" t="s">
        <v>6277</v>
      </c>
      <c r="Q705">
        <f>Table2[[#This Row],[Abstract]]/Table2[[#This Row],[TOTAL]]</f>
        <v>0</v>
      </c>
      <c r="R705">
        <f>Table2[[#This Row],[Acknowledgments]]/Table2[[#This Row],[TOTAL]]</f>
        <v>0</v>
      </c>
      <c r="S705">
        <f>Table2[[#This Row],[Article]]/Table2[[#This Row],[TOTAL]]</f>
        <v>0</v>
      </c>
      <c r="T705">
        <f>Table2[[#This Row],[Case study]]/Table2[[#This Row],[TOTAL]]</f>
        <v>0</v>
      </c>
      <c r="U705">
        <f>Table2[[#This Row],[Conclusion]]/Table2[[#This Row],[TOTAL]]</f>
        <v>0</v>
      </c>
      <c r="V705">
        <f>Table2[[#This Row],[Discussion]]/Table2[[#This Row],[TOTAL]]</f>
        <v>0</v>
      </c>
      <c r="W705">
        <f>Table2[[#This Row],[Figure]]/Table2[[#This Row],[TOTAL]]</f>
        <v>0</v>
      </c>
      <c r="X705">
        <f>Table2[[#This Row],[Introduction]]/Table2[[#This Row],[TOTAL]]</f>
        <v>0</v>
      </c>
      <c r="Y705">
        <f>Table2[[#This Row],[Methods]]/Table2[[#This Row],[TOTAL]]</f>
        <v>1</v>
      </c>
      <c r="Z705">
        <f>Table2[[#This Row],[Results]]/Table2[[#This Row],[TOTAL]]</f>
        <v>0</v>
      </c>
      <c r="AA705">
        <f>Table2[[#This Row],[Supplementary material]]/Table2[[#This Row],[TOTAL]]</f>
        <v>0</v>
      </c>
      <c r="AB705">
        <f>Table2[[#This Row],[Title]]/Table2[[#This Row],[TOTAL]]</f>
        <v>0</v>
      </c>
      <c r="AC705" s="2">
        <f>SUM(Table24[[#This Row],[Abstract]:[Title]])</f>
        <v>1</v>
      </c>
    </row>
    <row r="706" spans="1:29" x14ac:dyDescent="0.2">
      <c r="A706" t="s">
        <v>5044</v>
      </c>
      <c r="B706">
        <v>0</v>
      </c>
      <c r="C706">
        <v>0</v>
      </c>
      <c r="D706">
        <v>0</v>
      </c>
      <c r="E706">
        <v>0</v>
      </c>
      <c r="F706">
        <v>0</v>
      </c>
      <c r="G706">
        <v>0</v>
      </c>
      <c r="H706">
        <v>0</v>
      </c>
      <c r="I706">
        <v>0</v>
      </c>
      <c r="J706">
        <v>0</v>
      </c>
      <c r="K706">
        <v>1</v>
      </c>
      <c r="L706">
        <v>0</v>
      </c>
      <c r="M706">
        <v>0</v>
      </c>
      <c r="N706" s="2">
        <f>SUM(Table2[[#This Row],[Abstract]:[Title]])</f>
        <v>1</v>
      </c>
      <c r="P706" t="s">
        <v>5044</v>
      </c>
      <c r="Q706">
        <f>Table2[[#This Row],[Abstract]]/Table2[[#This Row],[TOTAL]]</f>
        <v>0</v>
      </c>
      <c r="R706">
        <f>Table2[[#This Row],[Acknowledgments]]/Table2[[#This Row],[TOTAL]]</f>
        <v>0</v>
      </c>
      <c r="S706">
        <f>Table2[[#This Row],[Article]]/Table2[[#This Row],[TOTAL]]</f>
        <v>0</v>
      </c>
      <c r="T706">
        <f>Table2[[#This Row],[Case study]]/Table2[[#This Row],[TOTAL]]</f>
        <v>0</v>
      </c>
      <c r="U706">
        <f>Table2[[#This Row],[Conclusion]]/Table2[[#This Row],[TOTAL]]</f>
        <v>0</v>
      </c>
      <c r="V706">
        <f>Table2[[#This Row],[Discussion]]/Table2[[#This Row],[TOTAL]]</f>
        <v>0</v>
      </c>
      <c r="W706">
        <f>Table2[[#This Row],[Figure]]/Table2[[#This Row],[TOTAL]]</f>
        <v>0</v>
      </c>
      <c r="X706">
        <f>Table2[[#This Row],[Introduction]]/Table2[[#This Row],[TOTAL]]</f>
        <v>0</v>
      </c>
      <c r="Y706">
        <f>Table2[[#This Row],[Methods]]/Table2[[#This Row],[TOTAL]]</f>
        <v>0</v>
      </c>
      <c r="Z706">
        <f>Table2[[#This Row],[Results]]/Table2[[#This Row],[TOTAL]]</f>
        <v>1</v>
      </c>
      <c r="AA706">
        <f>Table2[[#This Row],[Supplementary material]]/Table2[[#This Row],[TOTAL]]</f>
        <v>0</v>
      </c>
      <c r="AB706">
        <f>Table2[[#This Row],[Title]]/Table2[[#This Row],[TOTAL]]</f>
        <v>0</v>
      </c>
      <c r="AC706" s="2">
        <f>SUM(Table24[[#This Row],[Abstract]:[Title]])</f>
        <v>1</v>
      </c>
    </row>
    <row r="707" spans="1:29" x14ac:dyDescent="0.2">
      <c r="A707" t="s">
        <v>4073</v>
      </c>
      <c r="B707">
        <v>0</v>
      </c>
      <c r="C707">
        <v>0</v>
      </c>
      <c r="D707">
        <v>0</v>
      </c>
      <c r="E707">
        <v>0</v>
      </c>
      <c r="F707">
        <v>0</v>
      </c>
      <c r="G707">
        <v>0</v>
      </c>
      <c r="H707">
        <v>0</v>
      </c>
      <c r="I707">
        <v>1</v>
      </c>
      <c r="J707">
        <v>0</v>
      </c>
      <c r="K707">
        <v>0</v>
      </c>
      <c r="L707">
        <v>0</v>
      </c>
      <c r="M707">
        <v>0</v>
      </c>
      <c r="N707" s="2">
        <f>SUM(Table2[[#This Row],[Abstract]:[Title]])</f>
        <v>1</v>
      </c>
      <c r="P707" t="s">
        <v>4073</v>
      </c>
      <c r="Q707">
        <f>Table2[[#This Row],[Abstract]]/Table2[[#This Row],[TOTAL]]</f>
        <v>0</v>
      </c>
      <c r="R707">
        <f>Table2[[#This Row],[Acknowledgments]]/Table2[[#This Row],[TOTAL]]</f>
        <v>0</v>
      </c>
      <c r="S707">
        <f>Table2[[#This Row],[Article]]/Table2[[#This Row],[TOTAL]]</f>
        <v>0</v>
      </c>
      <c r="T707">
        <f>Table2[[#This Row],[Case study]]/Table2[[#This Row],[TOTAL]]</f>
        <v>0</v>
      </c>
      <c r="U707">
        <f>Table2[[#This Row],[Conclusion]]/Table2[[#This Row],[TOTAL]]</f>
        <v>0</v>
      </c>
      <c r="V707">
        <f>Table2[[#This Row],[Discussion]]/Table2[[#This Row],[TOTAL]]</f>
        <v>0</v>
      </c>
      <c r="W707">
        <f>Table2[[#This Row],[Figure]]/Table2[[#This Row],[TOTAL]]</f>
        <v>0</v>
      </c>
      <c r="X707">
        <f>Table2[[#This Row],[Introduction]]/Table2[[#This Row],[TOTAL]]</f>
        <v>1</v>
      </c>
      <c r="Y707">
        <f>Table2[[#This Row],[Methods]]/Table2[[#This Row],[TOTAL]]</f>
        <v>0</v>
      </c>
      <c r="Z707">
        <f>Table2[[#This Row],[Results]]/Table2[[#This Row],[TOTAL]]</f>
        <v>0</v>
      </c>
      <c r="AA707">
        <f>Table2[[#This Row],[Supplementary material]]/Table2[[#This Row],[TOTAL]]</f>
        <v>0</v>
      </c>
      <c r="AB707">
        <f>Table2[[#This Row],[Title]]/Table2[[#This Row],[TOTAL]]</f>
        <v>0</v>
      </c>
      <c r="AC707" s="2">
        <f>SUM(Table24[[#This Row],[Abstract]:[Title]])</f>
        <v>1</v>
      </c>
    </row>
    <row r="708" spans="1:29" x14ac:dyDescent="0.2">
      <c r="A708" t="s">
        <v>8764</v>
      </c>
      <c r="B708">
        <v>0</v>
      </c>
      <c r="C708">
        <v>0</v>
      </c>
      <c r="D708">
        <v>0</v>
      </c>
      <c r="E708">
        <v>0</v>
      </c>
      <c r="F708">
        <v>0</v>
      </c>
      <c r="G708">
        <v>0</v>
      </c>
      <c r="H708">
        <v>0</v>
      </c>
      <c r="I708">
        <v>0</v>
      </c>
      <c r="J708">
        <v>6</v>
      </c>
      <c r="K708">
        <v>0</v>
      </c>
      <c r="L708">
        <v>0</v>
      </c>
      <c r="M708">
        <v>0</v>
      </c>
      <c r="N708" s="2">
        <f>SUM(Table2[[#This Row],[Abstract]:[Title]])</f>
        <v>6</v>
      </c>
      <c r="P708" t="s">
        <v>8764</v>
      </c>
      <c r="Q708">
        <f>Table2[[#This Row],[Abstract]]/Table2[[#This Row],[TOTAL]]</f>
        <v>0</v>
      </c>
      <c r="R708">
        <f>Table2[[#This Row],[Acknowledgments]]/Table2[[#This Row],[TOTAL]]</f>
        <v>0</v>
      </c>
      <c r="S708">
        <f>Table2[[#This Row],[Article]]/Table2[[#This Row],[TOTAL]]</f>
        <v>0</v>
      </c>
      <c r="T708">
        <f>Table2[[#This Row],[Case study]]/Table2[[#This Row],[TOTAL]]</f>
        <v>0</v>
      </c>
      <c r="U708">
        <f>Table2[[#This Row],[Conclusion]]/Table2[[#This Row],[TOTAL]]</f>
        <v>0</v>
      </c>
      <c r="V708">
        <f>Table2[[#This Row],[Discussion]]/Table2[[#This Row],[TOTAL]]</f>
        <v>0</v>
      </c>
      <c r="W708">
        <f>Table2[[#This Row],[Figure]]/Table2[[#This Row],[TOTAL]]</f>
        <v>0</v>
      </c>
      <c r="X708">
        <f>Table2[[#This Row],[Introduction]]/Table2[[#This Row],[TOTAL]]</f>
        <v>0</v>
      </c>
      <c r="Y708">
        <f>Table2[[#This Row],[Methods]]/Table2[[#This Row],[TOTAL]]</f>
        <v>1</v>
      </c>
      <c r="Z708">
        <f>Table2[[#This Row],[Results]]/Table2[[#This Row],[TOTAL]]</f>
        <v>0</v>
      </c>
      <c r="AA708">
        <f>Table2[[#This Row],[Supplementary material]]/Table2[[#This Row],[TOTAL]]</f>
        <v>0</v>
      </c>
      <c r="AB708">
        <f>Table2[[#This Row],[Title]]/Table2[[#This Row],[TOTAL]]</f>
        <v>0</v>
      </c>
      <c r="AC708" s="2">
        <f>SUM(Table24[[#This Row],[Abstract]:[Title]])</f>
        <v>1</v>
      </c>
    </row>
    <row r="709" spans="1:29" x14ac:dyDescent="0.2">
      <c r="A709" t="s">
        <v>3360</v>
      </c>
      <c r="B709">
        <v>0</v>
      </c>
      <c r="C709">
        <v>0</v>
      </c>
      <c r="D709">
        <v>0</v>
      </c>
      <c r="E709">
        <v>0</v>
      </c>
      <c r="F709">
        <v>0</v>
      </c>
      <c r="G709">
        <v>0</v>
      </c>
      <c r="H709">
        <v>0</v>
      </c>
      <c r="I709">
        <v>0</v>
      </c>
      <c r="J709">
        <v>1</v>
      </c>
      <c r="K709">
        <v>0</v>
      </c>
      <c r="L709">
        <v>0</v>
      </c>
      <c r="M709">
        <v>0</v>
      </c>
      <c r="N709" s="2">
        <f>SUM(Table2[[#This Row],[Abstract]:[Title]])</f>
        <v>1</v>
      </c>
      <c r="P709" t="s">
        <v>3360</v>
      </c>
      <c r="Q709">
        <f>Table2[[#This Row],[Abstract]]/Table2[[#This Row],[TOTAL]]</f>
        <v>0</v>
      </c>
      <c r="R709">
        <f>Table2[[#This Row],[Acknowledgments]]/Table2[[#This Row],[TOTAL]]</f>
        <v>0</v>
      </c>
      <c r="S709">
        <f>Table2[[#This Row],[Article]]/Table2[[#This Row],[TOTAL]]</f>
        <v>0</v>
      </c>
      <c r="T709">
        <f>Table2[[#This Row],[Case study]]/Table2[[#This Row],[TOTAL]]</f>
        <v>0</v>
      </c>
      <c r="U709">
        <f>Table2[[#This Row],[Conclusion]]/Table2[[#This Row],[TOTAL]]</f>
        <v>0</v>
      </c>
      <c r="V709">
        <f>Table2[[#This Row],[Discussion]]/Table2[[#This Row],[TOTAL]]</f>
        <v>0</v>
      </c>
      <c r="W709">
        <f>Table2[[#This Row],[Figure]]/Table2[[#This Row],[TOTAL]]</f>
        <v>0</v>
      </c>
      <c r="X709">
        <f>Table2[[#This Row],[Introduction]]/Table2[[#This Row],[TOTAL]]</f>
        <v>0</v>
      </c>
      <c r="Y709">
        <f>Table2[[#This Row],[Methods]]/Table2[[#This Row],[TOTAL]]</f>
        <v>1</v>
      </c>
      <c r="Z709">
        <f>Table2[[#This Row],[Results]]/Table2[[#This Row],[TOTAL]]</f>
        <v>0</v>
      </c>
      <c r="AA709">
        <f>Table2[[#This Row],[Supplementary material]]/Table2[[#This Row],[TOTAL]]</f>
        <v>0</v>
      </c>
      <c r="AB709">
        <f>Table2[[#This Row],[Title]]/Table2[[#This Row],[TOTAL]]</f>
        <v>0</v>
      </c>
      <c r="AC709" s="2">
        <f>SUM(Table24[[#This Row],[Abstract]:[Title]])</f>
        <v>1</v>
      </c>
    </row>
    <row r="710" spans="1:29" x14ac:dyDescent="0.2">
      <c r="A710" t="s">
        <v>277</v>
      </c>
      <c r="B710">
        <v>0</v>
      </c>
      <c r="C710">
        <v>0</v>
      </c>
      <c r="D710">
        <v>0</v>
      </c>
      <c r="E710">
        <v>0</v>
      </c>
      <c r="F710">
        <v>0</v>
      </c>
      <c r="G710">
        <v>0</v>
      </c>
      <c r="H710">
        <v>0</v>
      </c>
      <c r="I710">
        <v>0</v>
      </c>
      <c r="J710">
        <v>2</v>
      </c>
      <c r="K710">
        <v>0</v>
      </c>
      <c r="L710">
        <v>0</v>
      </c>
      <c r="M710">
        <v>0</v>
      </c>
      <c r="N710" s="2">
        <f>SUM(Table2[[#This Row],[Abstract]:[Title]])</f>
        <v>2</v>
      </c>
      <c r="P710" t="s">
        <v>277</v>
      </c>
      <c r="Q710">
        <f>Table2[[#This Row],[Abstract]]/Table2[[#This Row],[TOTAL]]</f>
        <v>0</v>
      </c>
      <c r="R710">
        <f>Table2[[#This Row],[Acknowledgments]]/Table2[[#This Row],[TOTAL]]</f>
        <v>0</v>
      </c>
      <c r="S710">
        <f>Table2[[#This Row],[Article]]/Table2[[#This Row],[TOTAL]]</f>
        <v>0</v>
      </c>
      <c r="T710">
        <f>Table2[[#This Row],[Case study]]/Table2[[#This Row],[TOTAL]]</f>
        <v>0</v>
      </c>
      <c r="U710">
        <f>Table2[[#This Row],[Conclusion]]/Table2[[#This Row],[TOTAL]]</f>
        <v>0</v>
      </c>
      <c r="V710">
        <f>Table2[[#This Row],[Discussion]]/Table2[[#This Row],[TOTAL]]</f>
        <v>0</v>
      </c>
      <c r="W710">
        <f>Table2[[#This Row],[Figure]]/Table2[[#This Row],[TOTAL]]</f>
        <v>0</v>
      </c>
      <c r="X710">
        <f>Table2[[#This Row],[Introduction]]/Table2[[#This Row],[TOTAL]]</f>
        <v>0</v>
      </c>
      <c r="Y710">
        <f>Table2[[#This Row],[Methods]]/Table2[[#This Row],[TOTAL]]</f>
        <v>1</v>
      </c>
      <c r="Z710">
        <f>Table2[[#This Row],[Results]]/Table2[[#This Row],[TOTAL]]</f>
        <v>0</v>
      </c>
      <c r="AA710">
        <f>Table2[[#This Row],[Supplementary material]]/Table2[[#This Row],[TOTAL]]</f>
        <v>0</v>
      </c>
      <c r="AB710">
        <f>Table2[[#This Row],[Title]]/Table2[[#This Row],[TOTAL]]</f>
        <v>0</v>
      </c>
      <c r="AC710" s="2">
        <f>SUM(Table24[[#This Row],[Abstract]:[Title]])</f>
        <v>1</v>
      </c>
    </row>
    <row r="711" spans="1:29" x14ac:dyDescent="0.2">
      <c r="A711" t="s">
        <v>5390</v>
      </c>
      <c r="B711">
        <v>0</v>
      </c>
      <c r="C711">
        <v>0</v>
      </c>
      <c r="D711">
        <v>0</v>
      </c>
      <c r="E711">
        <v>0</v>
      </c>
      <c r="F711">
        <v>0</v>
      </c>
      <c r="G711">
        <v>0</v>
      </c>
      <c r="H711">
        <v>0</v>
      </c>
      <c r="I711">
        <v>1</v>
      </c>
      <c r="J711">
        <v>0</v>
      </c>
      <c r="K711">
        <v>0</v>
      </c>
      <c r="L711">
        <v>0</v>
      </c>
      <c r="M711">
        <v>0</v>
      </c>
      <c r="N711" s="2">
        <f>SUM(Table2[[#This Row],[Abstract]:[Title]])</f>
        <v>1</v>
      </c>
      <c r="P711" t="s">
        <v>5390</v>
      </c>
      <c r="Q711">
        <f>Table2[[#This Row],[Abstract]]/Table2[[#This Row],[TOTAL]]</f>
        <v>0</v>
      </c>
      <c r="R711">
        <f>Table2[[#This Row],[Acknowledgments]]/Table2[[#This Row],[TOTAL]]</f>
        <v>0</v>
      </c>
      <c r="S711">
        <f>Table2[[#This Row],[Article]]/Table2[[#This Row],[TOTAL]]</f>
        <v>0</v>
      </c>
      <c r="T711">
        <f>Table2[[#This Row],[Case study]]/Table2[[#This Row],[TOTAL]]</f>
        <v>0</v>
      </c>
      <c r="U711">
        <f>Table2[[#This Row],[Conclusion]]/Table2[[#This Row],[TOTAL]]</f>
        <v>0</v>
      </c>
      <c r="V711">
        <f>Table2[[#This Row],[Discussion]]/Table2[[#This Row],[TOTAL]]</f>
        <v>0</v>
      </c>
      <c r="W711">
        <f>Table2[[#This Row],[Figure]]/Table2[[#This Row],[TOTAL]]</f>
        <v>0</v>
      </c>
      <c r="X711">
        <f>Table2[[#This Row],[Introduction]]/Table2[[#This Row],[TOTAL]]</f>
        <v>1</v>
      </c>
      <c r="Y711">
        <f>Table2[[#This Row],[Methods]]/Table2[[#This Row],[TOTAL]]</f>
        <v>0</v>
      </c>
      <c r="Z711">
        <f>Table2[[#This Row],[Results]]/Table2[[#This Row],[TOTAL]]</f>
        <v>0</v>
      </c>
      <c r="AA711">
        <f>Table2[[#This Row],[Supplementary material]]/Table2[[#This Row],[TOTAL]]</f>
        <v>0</v>
      </c>
      <c r="AB711">
        <f>Table2[[#This Row],[Title]]/Table2[[#This Row],[TOTAL]]</f>
        <v>0</v>
      </c>
      <c r="AC711" s="2">
        <f>SUM(Table24[[#This Row],[Abstract]:[Title]])</f>
        <v>1</v>
      </c>
    </row>
    <row r="712" spans="1:29" x14ac:dyDescent="0.2">
      <c r="A712" t="s">
        <v>4925</v>
      </c>
      <c r="B712">
        <v>0</v>
      </c>
      <c r="C712">
        <v>0</v>
      </c>
      <c r="D712">
        <v>0</v>
      </c>
      <c r="E712">
        <v>0</v>
      </c>
      <c r="F712">
        <v>0</v>
      </c>
      <c r="G712">
        <v>0</v>
      </c>
      <c r="H712">
        <v>0</v>
      </c>
      <c r="I712">
        <v>0</v>
      </c>
      <c r="J712">
        <v>2</v>
      </c>
      <c r="K712">
        <v>0</v>
      </c>
      <c r="L712">
        <v>0</v>
      </c>
      <c r="M712">
        <v>0</v>
      </c>
      <c r="N712" s="2">
        <f>SUM(Table2[[#This Row],[Abstract]:[Title]])</f>
        <v>2</v>
      </c>
      <c r="P712" t="s">
        <v>4925</v>
      </c>
      <c r="Q712">
        <f>Table2[[#This Row],[Abstract]]/Table2[[#This Row],[TOTAL]]</f>
        <v>0</v>
      </c>
      <c r="R712">
        <f>Table2[[#This Row],[Acknowledgments]]/Table2[[#This Row],[TOTAL]]</f>
        <v>0</v>
      </c>
      <c r="S712">
        <f>Table2[[#This Row],[Article]]/Table2[[#This Row],[TOTAL]]</f>
        <v>0</v>
      </c>
      <c r="T712">
        <f>Table2[[#This Row],[Case study]]/Table2[[#This Row],[TOTAL]]</f>
        <v>0</v>
      </c>
      <c r="U712">
        <f>Table2[[#This Row],[Conclusion]]/Table2[[#This Row],[TOTAL]]</f>
        <v>0</v>
      </c>
      <c r="V712">
        <f>Table2[[#This Row],[Discussion]]/Table2[[#This Row],[TOTAL]]</f>
        <v>0</v>
      </c>
      <c r="W712">
        <f>Table2[[#This Row],[Figure]]/Table2[[#This Row],[TOTAL]]</f>
        <v>0</v>
      </c>
      <c r="X712">
        <f>Table2[[#This Row],[Introduction]]/Table2[[#This Row],[TOTAL]]</f>
        <v>0</v>
      </c>
      <c r="Y712">
        <f>Table2[[#This Row],[Methods]]/Table2[[#This Row],[TOTAL]]</f>
        <v>1</v>
      </c>
      <c r="Z712">
        <f>Table2[[#This Row],[Results]]/Table2[[#This Row],[TOTAL]]</f>
        <v>0</v>
      </c>
      <c r="AA712">
        <f>Table2[[#This Row],[Supplementary material]]/Table2[[#This Row],[TOTAL]]</f>
        <v>0</v>
      </c>
      <c r="AB712">
        <f>Table2[[#This Row],[Title]]/Table2[[#This Row],[TOTAL]]</f>
        <v>0</v>
      </c>
      <c r="AC712" s="2">
        <f>SUM(Table24[[#This Row],[Abstract]:[Title]])</f>
        <v>1</v>
      </c>
    </row>
    <row r="713" spans="1:29" x14ac:dyDescent="0.2">
      <c r="A713" t="s">
        <v>3488</v>
      </c>
      <c r="B713">
        <v>0</v>
      </c>
      <c r="C713">
        <v>0</v>
      </c>
      <c r="D713">
        <v>0</v>
      </c>
      <c r="E713">
        <v>0</v>
      </c>
      <c r="F713">
        <v>0</v>
      </c>
      <c r="G713">
        <v>0</v>
      </c>
      <c r="H713">
        <v>0</v>
      </c>
      <c r="I713">
        <v>0</v>
      </c>
      <c r="J713">
        <v>1</v>
      </c>
      <c r="K713">
        <v>0</v>
      </c>
      <c r="L713">
        <v>0</v>
      </c>
      <c r="M713">
        <v>0</v>
      </c>
      <c r="N713" s="2">
        <f>SUM(Table2[[#This Row],[Abstract]:[Title]])</f>
        <v>1</v>
      </c>
      <c r="P713" t="s">
        <v>3488</v>
      </c>
      <c r="Q713">
        <f>Table2[[#This Row],[Abstract]]/Table2[[#This Row],[TOTAL]]</f>
        <v>0</v>
      </c>
      <c r="R713">
        <f>Table2[[#This Row],[Acknowledgments]]/Table2[[#This Row],[TOTAL]]</f>
        <v>0</v>
      </c>
      <c r="S713">
        <f>Table2[[#This Row],[Article]]/Table2[[#This Row],[TOTAL]]</f>
        <v>0</v>
      </c>
      <c r="T713">
        <f>Table2[[#This Row],[Case study]]/Table2[[#This Row],[TOTAL]]</f>
        <v>0</v>
      </c>
      <c r="U713">
        <f>Table2[[#This Row],[Conclusion]]/Table2[[#This Row],[TOTAL]]</f>
        <v>0</v>
      </c>
      <c r="V713">
        <f>Table2[[#This Row],[Discussion]]/Table2[[#This Row],[TOTAL]]</f>
        <v>0</v>
      </c>
      <c r="W713">
        <f>Table2[[#This Row],[Figure]]/Table2[[#This Row],[TOTAL]]</f>
        <v>0</v>
      </c>
      <c r="X713">
        <f>Table2[[#This Row],[Introduction]]/Table2[[#This Row],[TOTAL]]</f>
        <v>0</v>
      </c>
      <c r="Y713">
        <f>Table2[[#This Row],[Methods]]/Table2[[#This Row],[TOTAL]]</f>
        <v>1</v>
      </c>
      <c r="Z713">
        <f>Table2[[#This Row],[Results]]/Table2[[#This Row],[TOTAL]]</f>
        <v>0</v>
      </c>
      <c r="AA713">
        <f>Table2[[#This Row],[Supplementary material]]/Table2[[#This Row],[TOTAL]]</f>
        <v>0</v>
      </c>
      <c r="AB713">
        <f>Table2[[#This Row],[Title]]/Table2[[#This Row],[TOTAL]]</f>
        <v>0</v>
      </c>
      <c r="AC713" s="2">
        <f>SUM(Table24[[#This Row],[Abstract]:[Title]])</f>
        <v>1</v>
      </c>
    </row>
    <row r="714" spans="1:29" x14ac:dyDescent="0.2">
      <c r="A714" t="s">
        <v>3933</v>
      </c>
      <c r="B714">
        <v>0</v>
      </c>
      <c r="C714">
        <v>0</v>
      </c>
      <c r="D714">
        <v>1</v>
      </c>
      <c r="E714">
        <v>0</v>
      </c>
      <c r="F714">
        <v>0</v>
      </c>
      <c r="G714">
        <v>0</v>
      </c>
      <c r="H714">
        <v>0</v>
      </c>
      <c r="I714">
        <v>0</v>
      </c>
      <c r="J714">
        <v>0</v>
      </c>
      <c r="K714">
        <v>0</v>
      </c>
      <c r="L714">
        <v>0</v>
      </c>
      <c r="M714">
        <v>0</v>
      </c>
      <c r="N714" s="2">
        <f>SUM(Table2[[#This Row],[Abstract]:[Title]])</f>
        <v>1</v>
      </c>
      <c r="P714" t="s">
        <v>3933</v>
      </c>
      <c r="Q714">
        <f>Table2[[#This Row],[Abstract]]/Table2[[#This Row],[TOTAL]]</f>
        <v>0</v>
      </c>
      <c r="R714">
        <f>Table2[[#This Row],[Acknowledgments]]/Table2[[#This Row],[TOTAL]]</f>
        <v>0</v>
      </c>
      <c r="S714">
        <f>Table2[[#This Row],[Article]]/Table2[[#This Row],[TOTAL]]</f>
        <v>1</v>
      </c>
      <c r="T714">
        <f>Table2[[#This Row],[Case study]]/Table2[[#This Row],[TOTAL]]</f>
        <v>0</v>
      </c>
      <c r="U714">
        <f>Table2[[#This Row],[Conclusion]]/Table2[[#This Row],[TOTAL]]</f>
        <v>0</v>
      </c>
      <c r="V714">
        <f>Table2[[#This Row],[Discussion]]/Table2[[#This Row],[TOTAL]]</f>
        <v>0</v>
      </c>
      <c r="W714">
        <f>Table2[[#This Row],[Figure]]/Table2[[#This Row],[TOTAL]]</f>
        <v>0</v>
      </c>
      <c r="X714">
        <f>Table2[[#This Row],[Introduction]]/Table2[[#This Row],[TOTAL]]</f>
        <v>0</v>
      </c>
      <c r="Y714">
        <f>Table2[[#This Row],[Methods]]/Table2[[#This Row],[TOTAL]]</f>
        <v>0</v>
      </c>
      <c r="Z714">
        <f>Table2[[#This Row],[Results]]/Table2[[#This Row],[TOTAL]]</f>
        <v>0</v>
      </c>
      <c r="AA714">
        <f>Table2[[#This Row],[Supplementary material]]/Table2[[#This Row],[TOTAL]]</f>
        <v>0</v>
      </c>
      <c r="AB714">
        <f>Table2[[#This Row],[Title]]/Table2[[#This Row],[TOTAL]]</f>
        <v>0</v>
      </c>
      <c r="AC714" s="2">
        <f>SUM(Table24[[#This Row],[Abstract]:[Title]])</f>
        <v>1</v>
      </c>
    </row>
    <row r="715" spans="1:29" x14ac:dyDescent="0.2">
      <c r="A715" t="s">
        <v>5884</v>
      </c>
      <c r="B715">
        <v>0</v>
      </c>
      <c r="C715">
        <v>1</v>
      </c>
      <c r="D715">
        <v>0</v>
      </c>
      <c r="E715">
        <v>0</v>
      </c>
      <c r="F715">
        <v>0</v>
      </c>
      <c r="G715">
        <v>0</v>
      </c>
      <c r="H715">
        <v>0</v>
      </c>
      <c r="I715">
        <v>0</v>
      </c>
      <c r="J715">
        <v>0</v>
      </c>
      <c r="K715">
        <v>0</v>
      </c>
      <c r="L715">
        <v>0</v>
      </c>
      <c r="M715">
        <v>0</v>
      </c>
      <c r="N715" s="2">
        <f>SUM(Table2[[#This Row],[Abstract]:[Title]])</f>
        <v>1</v>
      </c>
      <c r="P715" t="s">
        <v>5884</v>
      </c>
      <c r="Q715">
        <f>Table2[[#This Row],[Abstract]]/Table2[[#This Row],[TOTAL]]</f>
        <v>0</v>
      </c>
      <c r="R715">
        <f>Table2[[#This Row],[Acknowledgments]]/Table2[[#This Row],[TOTAL]]</f>
        <v>1</v>
      </c>
      <c r="S715">
        <f>Table2[[#This Row],[Article]]/Table2[[#This Row],[TOTAL]]</f>
        <v>0</v>
      </c>
      <c r="T715">
        <f>Table2[[#This Row],[Case study]]/Table2[[#This Row],[TOTAL]]</f>
        <v>0</v>
      </c>
      <c r="U715">
        <f>Table2[[#This Row],[Conclusion]]/Table2[[#This Row],[TOTAL]]</f>
        <v>0</v>
      </c>
      <c r="V715">
        <f>Table2[[#This Row],[Discussion]]/Table2[[#This Row],[TOTAL]]</f>
        <v>0</v>
      </c>
      <c r="W715">
        <f>Table2[[#This Row],[Figure]]/Table2[[#This Row],[TOTAL]]</f>
        <v>0</v>
      </c>
      <c r="X715">
        <f>Table2[[#This Row],[Introduction]]/Table2[[#This Row],[TOTAL]]</f>
        <v>0</v>
      </c>
      <c r="Y715">
        <f>Table2[[#This Row],[Methods]]/Table2[[#This Row],[TOTAL]]</f>
        <v>0</v>
      </c>
      <c r="Z715">
        <f>Table2[[#This Row],[Results]]/Table2[[#This Row],[TOTAL]]</f>
        <v>0</v>
      </c>
      <c r="AA715">
        <f>Table2[[#This Row],[Supplementary material]]/Table2[[#This Row],[TOTAL]]</f>
        <v>0</v>
      </c>
      <c r="AB715">
        <f>Table2[[#This Row],[Title]]/Table2[[#This Row],[TOTAL]]</f>
        <v>0</v>
      </c>
      <c r="AC715" s="2">
        <f>SUM(Table24[[#This Row],[Abstract]:[Title]])</f>
        <v>1</v>
      </c>
    </row>
    <row r="716" spans="1:29" x14ac:dyDescent="0.2">
      <c r="A716" t="s">
        <v>2840</v>
      </c>
      <c r="B716">
        <v>0</v>
      </c>
      <c r="C716">
        <v>0</v>
      </c>
      <c r="D716">
        <v>0</v>
      </c>
      <c r="E716">
        <v>0</v>
      </c>
      <c r="F716">
        <v>0</v>
      </c>
      <c r="G716">
        <v>0</v>
      </c>
      <c r="H716">
        <v>0</v>
      </c>
      <c r="I716">
        <v>0</v>
      </c>
      <c r="J716">
        <v>1</v>
      </c>
      <c r="K716">
        <v>0</v>
      </c>
      <c r="L716">
        <v>0</v>
      </c>
      <c r="M716">
        <v>0</v>
      </c>
      <c r="N716" s="2">
        <f>SUM(Table2[[#This Row],[Abstract]:[Title]])</f>
        <v>1</v>
      </c>
      <c r="P716" t="s">
        <v>2840</v>
      </c>
      <c r="Q716">
        <f>Table2[[#This Row],[Abstract]]/Table2[[#This Row],[TOTAL]]</f>
        <v>0</v>
      </c>
      <c r="R716">
        <f>Table2[[#This Row],[Acknowledgments]]/Table2[[#This Row],[TOTAL]]</f>
        <v>0</v>
      </c>
      <c r="S716">
        <f>Table2[[#This Row],[Article]]/Table2[[#This Row],[TOTAL]]</f>
        <v>0</v>
      </c>
      <c r="T716">
        <f>Table2[[#This Row],[Case study]]/Table2[[#This Row],[TOTAL]]</f>
        <v>0</v>
      </c>
      <c r="U716">
        <f>Table2[[#This Row],[Conclusion]]/Table2[[#This Row],[TOTAL]]</f>
        <v>0</v>
      </c>
      <c r="V716">
        <f>Table2[[#This Row],[Discussion]]/Table2[[#This Row],[TOTAL]]</f>
        <v>0</v>
      </c>
      <c r="W716">
        <f>Table2[[#This Row],[Figure]]/Table2[[#This Row],[TOTAL]]</f>
        <v>0</v>
      </c>
      <c r="X716">
        <f>Table2[[#This Row],[Introduction]]/Table2[[#This Row],[TOTAL]]</f>
        <v>0</v>
      </c>
      <c r="Y716">
        <f>Table2[[#This Row],[Methods]]/Table2[[#This Row],[TOTAL]]</f>
        <v>1</v>
      </c>
      <c r="Z716">
        <f>Table2[[#This Row],[Results]]/Table2[[#This Row],[TOTAL]]</f>
        <v>0</v>
      </c>
      <c r="AA716">
        <f>Table2[[#This Row],[Supplementary material]]/Table2[[#This Row],[TOTAL]]</f>
        <v>0</v>
      </c>
      <c r="AB716">
        <f>Table2[[#This Row],[Title]]/Table2[[#This Row],[TOTAL]]</f>
        <v>0</v>
      </c>
      <c r="AC716" s="2">
        <f>SUM(Table24[[#This Row],[Abstract]:[Title]])</f>
        <v>1</v>
      </c>
    </row>
    <row r="717" spans="1:29" x14ac:dyDescent="0.2">
      <c r="A717" t="s">
        <v>4085</v>
      </c>
      <c r="B717">
        <v>0</v>
      </c>
      <c r="C717">
        <v>0</v>
      </c>
      <c r="D717">
        <v>0</v>
      </c>
      <c r="E717">
        <v>0</v>
      </c>
      <c r="F717">
        <v>0</v>
      </c>
      <c r="G717">
        <v>0</v>
      </c>
      <c r="H717">
        <v>0</v>
      </c>
      <c r="I717">
        <v>4</v>
      </c>
      <c r="J717">
        <v>2</v>
      </c>
      <c r="K717">
        <v>2</v>
      </c>
      <c r="L717">
        <v>0</v>
      </c>
      <c r="M717">
        <v>0</v>
      </c>
      <c r="N717" s="2">
        <f>SUM(Table2[[#This Row],[Abstract]:[Title]])</f>
        <v>8</v>
      </c>
      <c r="P717" t="s">
        <v>4085</v>
      </c>
      <c r="Q717">
        <f>Table2[[#This Row],[Abstract]]/Table2[[#This Row],[TOTAL]]</f>
        <v>0</v>
      </c>
      <c r="R717">
        <f>Table2[[#This Row],[Acknowledgments]]/Table2[[#This Row],[TOTAL]]</f>
        <v>0</v>
      </c>
      <c r="S717">
        <f>Table2[[#This Row],[Article]]/Table2[[#This Row],[TOTAL]]</f>
        <v>0</v>
      </c>
      <c r="T717">
        <f>Table2[[#This Row],[Case study]]/Table2[[#This Row],[TOTAL]]</f>
        <v>0</v>
      </c>
      <c r="U717">
        <f>Table2[[#This Row],[Conclusion]]/Table2[[#This Row],[TOTAL]]</f>
        <v>0</v>
      </c>
      <c r="V717">
        <f>Table2[[#This Row],[Discussion]]/Table2[[#This Row],[TOTAL]]</f>
        <v>0</v>
      </c>
      <c r="W717">
        <f>Table2[[#This Row],[Figure]]/Table2[[#This Row],[TOTAL]]</f>
        <v>0</v>
      </c>
      <c r="X717">
        <f>Table2[[#This Row],[Introduction]]/Table2[[#This Row],[TOTAL]]</f>
        <v>0.5</v>
      </c>
      <c r="Y717">
        <f>Table2[[#This Row],[Methods]]/Table2[[#This Row],[TOTAL]]</f>
        <v>0.25</v>
      </c>
      <c r="Z717">
        <f>Table2[[#This Row],[Results]]/Table2[[#This Row],[TOTAL]]</f>
        <v>0.25</v>
      </c>
      <c r="AA717">
        <f>Table2[[#This Row],[Supplementary material]]/Table2[[#This Row],[TOTAL]]</f>
        <v>0</v>
      </c>
      <c r="AB717">
        <f>Table2[[#This Row],[Title]]/Table2[[#This Row],[TOTAL]]</f>
        <v>0</v>
      </c>
      <c r="AC717" s="2">
        <f>SUM(Table24[[#This Row],[Abstract]:[Title]])</f>
        <v>1</v>
      </c>
    </row>
    <row r="718" spans="1:29" x14ac:dyDescent="0.2">
      <c r="A718" t="s">
        <v>211</v>
      </c>
      <c r="B718">
        <v>0</v>
      </c>
      <c r="C718">
        <v>0</v>
      </c>
      <c r="D718">
        <v>0</v>
      </c>
      <c r="E718">
        <v>0</v>
      </c>
      <c r="F718">
        <v>2</v>
      </c>
      <c r="G718">
        <v>0</v>
      </c>
      <c r="H718">
        <v>0</v>
      </c>
      <c r="I718">
        <v>0</v>
      </c>
      <c r="J718">
        <v>0</v>
      </c>
      <c r="K718">
        <v>1</v>
      </c>
      <c r="L718">
        <v>0</v>
      </c>
      <c r="M718">
        <v>0</v>
      </c>
      <c r="N718" s="2">
        <f>SUM(Table2[[#This Row],[Abstract]:[Title]])</f>
        <v>3</v>
      </c>
      <c r="P718" t="s">
        <v>211</v>
      </c>
      <c r="Q718">
        <f>Table2[[#This Row],[Abstract]]/Table2[[#This Row],[TOTAL]]</f>
        <v>0</v>
      </c>
      <c r="R718">
        <f>Table2[[#This Row],[Acknowledgments]]/Table2[[#This Row],[TOTAL]]</f>
        <v>0</v>
      </c>
      <c r="S718">
        <f>Table2[[#This Row],[Article]]/Table2[[#This Row],[TOTAL]]</f>
        <v>0</v>
      </c>
      <c r="T718">
        <f>Table2[[#This Row],[Case study]]/Table2[[#This Row],[TOTAL]]</f>
        <v>0</v>
      </c>
      <c r="U718">
        <f>Table2[[#This Row],[Conclusion]]/Table2[[#This Row],[TOTAL]]</f>
        <v>0.66666666666666663</v>
      </c>
      <c r="V718">
        <f>Table2[[#This Row],[Discussion]]/Table2[[#This Row],[TOTAL]]</f>
        <v>0</v>
      </c>
      <c r="W718">
        <f>Table2[[#This Row],[Figure]]/Table2[[#This Row],[TOTAL]]</f>
        <v>0</v>
      </c>
      <c r="X718">
        <f>Table2[[#This Row],[Introduction]]/Table2[[#This Row],[TOTAL]]</f>
        <v>0</v>
      </c>
      <c r="Y718">
        <f>Table2[[#This Row],[Methods]]/Table2[[#This Row],[TOTAL]]</f>
        <v>0</v>
      </c>
      <c r="Z718">
        <f>Table2[[#This Row],[Results]]/Table2[[#This Row],[TOTAL]]</f>
        <v>0.33333333333333331</v>
      </c>
      <c r="AA718">
        <f>Table2[[#This Row],[Supplementary material]]/Table2[[#This Row],[TOTAL]]</f>
        <v>0</v>
      </c>
      <c r="AB718">
        <f>Table2[[#This Row],[Title]]/Table2[[#This Row],[TOTAL]]</f>
        <v>0</v>
      </c>
      <c r="AC718" s="2">
        <f>SUM(Table24[[#This Row],[Abstract]:[Title]])</f>
        <v>1</v>
      </c>
    </row>
    <row r="719" spans="1:29" x14ac:dyDescent="0.2">
      <c r="A719" t="s">
        <v>1062</v>
      </c>
      <c r="B719">
        <v>0</v>
      </c>
      <c r="C719">
        <v>0</v>
      </c>
      <c r="D719">
        <v>0</v>
      </c>
      <c r="E719">
        <v>0</v>
      </c>
      <c r="F719">
        <v>0</v>
      </c>
      <c r="G719">
        <v>0</v>
      </c>
      <c r="H719">
        <v>0</v>
      </c>
      <c r="I719">
        <v>0</v>
      </c>
      <c r="J719">
        <v>1</v>
      </c>
      <c r="K719">
        <v>1</v>
      </c>
      <c r="L719">
        <v>0</v>
      </c>
      <c r="M719">
        <v>0</v>
      </c>
      <c r="N719" s="2">
        <f>SUM(Table2[[#This Row],[Abstract]:[Title]])</f>
        <v>2</v>
      </c>
      <c r="P719" t="s">
        <v>1062</v>
      </c>
      <c r="Q719">
        <f>Table2[[#This Row],[Abstract]]/Table2[[#This Row],[TOTAL]]</f>
        <v>0</v>
      </c>
      <c r="R719">
        <f>Table2[[#This Row],[Acknowledgments]]/Table2[[#This Row],[TOTAL]]</f>
        <v>0</v>
      </c>
      <c r="S719">
        <f>Table2[[#This Row],[Article]]/Table2[[#This Row],[TOTAL]]</f>
        <v>0</v>
      </c>
      <c r="T719">
        <f>Table2[[#This Row],[Case study]]/Table2[[#This Row],[TOTAL]]</f>
        <v>0</v>
      </c>
      <c r="U719">
        <f>Table2[[#This Row],[Conclusion]]/Table2[[#This Row],[TOTAL]]</f>
        <v>0</v>
      </c>
      <c r="V719">
        <f>Table2[[#This Row],[Discussion]]/Table2[[#This Row],[TOTAL]]</f>
        <v>0</v>
      </c>
      <c r="W719">
        <f>Table2[[#This Row],[Figure]]/Table2[[#This Row],[TOTAL]]</f>
        <v>0</v>
      </c>
      <c r="X719">
        <f>Table2[[#This Row],[Introduction]]/Table2[[#This Row],[TOTAL]]</f>
        <v>0</v>
      </c>
      <c r="Y719">
        <f>Table2[[#This Row],[Methods]]/Table2[[#This Row],[TOTAL]]</f>
        <v>0.5</v>
      </c>
      <c r="Z719">
        <f>Table2[[#This Row],[Results]]/Table2[[#This Row],[TOTAL]]</f>
        <v>0.5</v>
      </c>
      <c r="AA719">
        <f>Table2[[#This Row],[Supplementary material]]/Table2[[#This Row],[TOTAL]]</f>
        <v>0</v>
      </c>
      <c r="AB719">
        <f>Table2[[#This Row],[Title]]/Table2[[#This Row],[TOTAL]]</f>
        <v>0</v>
      </c>
      <c r="AC719" s="2">
        <f>SUM(Table24[[#This Row],[Abstract]:[Title]])</f>
        <v>1</v>
      </c>
    </row>
    <row r="720" spans="1:29" x14ac:dyDescent="0.2">
      <c r="A720" t="s">
        <v>285</v>
      </c>
      <c r="B720">
        <v>0</v>
      </c>
      <c r="C720">
        <v>0</v>
      </c>
      <c r="D720">
        <v>0</v>
      </c>
      <c r="E720">
        <v>0</v>
      </c>
      <c r="F720">
        <v>0</v>
      </c>
      <c r="G720">
        <v>0</v>
      </c>
      <c r="H720">
        <v>0</v>
      </c>
      <c r="I720">
        <v>0</v>
      </c>
      <c r="J720">
        <v>2</v>
      </c>
      <c r="K720">
        <v>0</v>
      </c>
      <c r="L720">
        <v>0</v>
      </c>
      <c r="M720">
        <v>0</v>
      </c>
      <c r="N720" s="2">
        <f>SUM(Table2[[#This Row],[Abstract]:[Title]])</f>
        <v>2</v>
      </c>
      <c r="P720" t="s">
        <v>285</v>
      </c>
      <c r="Q720">
        <f>Table2[[#This Row],[Abstract]]/Table2[[#This Row],[TOTAL]]</f>
        <v>0</v>
      </c>
      <c r="R720">
        <f>Table2[[#This Row],[Acknowledgments]]/Table2[[#This Row],[TOTAL]]</f>
        <v>0</v>
      </c>
      <c r="S720">
        <f>Table2[[#This Row],[Article]]/Table2[[#This Row],[TOTAL]]</f>
        <v>0</v>
      </c>
      <c r="T720">
        <f>Table2[[#This Row],[Case study]]/Table2[[#This Row],[TOTAL]]</f>
        <v>0</v>
      </c>
      <c r="U720">
        <f>Table2[[#This Row],[Conclusion]]/Table2[[#This Row],[TOTAL]]</f>
        <v>0</v>
      </c>
      <c r="V720">
        <f>Table2[[#This Row],[Discussion]]/Table2[[#This Row],[TOTAL]]</f>
        <v>0</v>
      </c>
      <c r="W720">
        <f>Table2[[#This Row],[Figure]]/Table2[[#This Row],[TOTAL]]</f>
        <v>0</v>
      </c>
      <c r="X720">
        <f>Table2[[#This Row],[Introduction]]/Table2[[#This Row],[TOTAL]]</f>
        <v>0</v>
      </c>
      <c r="Y720">
        <f>Table2[[#This Row],[Methods]]/Table2[[#This Row],[TOTAL]]</f>
        <v>1</v>
      </c>
      <c r="Z720">
        <f>Table2[[#This Row],[Results]]/Table2[[#This Row],[TOTAL]]</f>
        <v>0</v>
      </c>
      <c r="AA720">
        <f>Table2[[#This Row],[Supplementary material]]/Table2[[#This Row],[TOTAL]]</f>
        <v>0</v>
      </c>
      <c r="AB720">
        <f>Table2[[#This Row],[Title]]/Table2[[#This Row],[TOTAL]]</f>
        <v>0</v>
      </c>
      <c r="AC720" s="2">
        <f>SUM(Table24[[#This Row],[Abstract]:[Title]])</f>
        <v>1</v>
      </c>
    </row>
    <row r="721" spans="1:29" x14ac:dyDescent="0.2">
      <c r="A721" t="s">
        <v>5361</v>
      </c>
      <c r="B721">
        <v>0</v>
      </c>
      <c r="C721">
        <v>0</v>
      </c>
      <c r="D721">
        <v>0</v>
      </c>
      <c r="E721">
        <v>0</v>
      </c>
      <c r="F721">
        <v>0</v>
      </c>
      <c r="G721">
        <v>0</v>
      </c>
      <c r="H721">
        <v>0</v>
      </c>
      <c r="I721">
        <v>0</v>
      </c>
      <c r="J721">
        <v>1</v>
      </c>
      <c r="K721">
        <v>0</v>
      </c>
      <c r="L721">
        <v>0</v>
      </c>
      <c r="M721">
        <v>0</v>
      </c>
      <c r="N721" s="2">
        <f>SUM(Table2[[#This Row],[Abstract]:[Title]])</f>
        <v>1</v>
      </c>
      <c r="P721" t="s">
        <v>5361</v>
      </c>
      <c r="Q721">
        <f>Table2[[#This Row],[Abstract]]/Table2[[#This Row],[TOTAL]]</f>
        <v>0</v>
      </c>
      <c r="R721">
        <f>Table2[[#This Row],[Acknowledgments]]/Table2[[#This Row],[TOTAL]]</f>
        <v>0</v>
      </c>
      <c r="S721">
        <f>Table2[[#This Row],[Article]]/Table2[[#This Row],[TOTAL]]</f>
        <v>0</v>
      </c>
      <c r="T721">
        <f>Table2[[#This Row],[Case study]]/Table2[[#This Row],[TOTAL]]</f>
        <v>0</v>
      </c>
      <c r="U721">
        <f>Table2[[#This Row],[Conclusion]]/Table2[[#This Row],[TOTAL]]</f>
        <v>0</v>
      </c>
      <c r="V721">
        <f>Table2[[#This Row],[Discussion]]/Table2[[#This Row],[TOTAL]]</f>
        <v>0</v>
      </c>
      <c r="W721">
        <f>Table2[[#This Row],[Figure]]/Table2[[#This Row],[TOTAL]]</f>
        <v>0</v>
      </c>
      <c r="X721">
        <f>Table2[[#This Row],[Introduction]]/Table2[[#This Row],[TOTAL]]</f>
        <v>0</v>
      </c>
      <c r="Y721">
        <f>Table2[[#This Row],[Methods]]/Table2[[#This Row],[TOTAL]]</f>
        <v>1</v>
      </c>
      <c r="Z721">
        <f>Table2[[#This Row],[Results]]/Table2[[#This Row],[TOTAL]]</f>
        <v>0</v>
      </c>
      <c r="AA721">
        <f>Table2[[#This Row],[Supplementary material]]/Table2[[#This Row],[TOTAL]]</f>
        <v>0</v>
      </c>
      <c r="AB721">
        <f>Table2[[#This Row],[Title]]/Table2[[#This Row],[TOTAL]]</f>
        <v>0</v>
      </c>
      <c r="AC721" s="2">
        <f>SUM(Table24[[#This Row],[Abstract]:[Title]])</f>
        <v>1</v>
      </c>
    </row>
    <row r="722" spans="1:29" x14ac:dyDescent="0.2">
      <c r="A722" t="s">
        <v>7331</v>
      </c>
      <c r="B722">
        <v>3</v>
      </c>
      <c r="C722">
        <v>0</v>
      </c>
      <c r="D722">
        <v>0</v>
      </c>
      <c r="E722">
        <v>0</v>
      </c>
      <c r="F722">
        <v>0</v>
      </c>
      <c r="G722">
        <v>1</v>
      </c>
      <c r="H722">
        <v>0</v>
      </c>
      <c r="I722">
        <v>0</v>
      </c>
      <c r="J722">
        <v>1</v>
      </c>
      <c r="K722">
        <v>5</v>
      </c>
      <c r="L722">
        <v>0</v>
      </c>
      <c r="M722">
        <v>0</v>
      </c>
      <c r="N722" s="2">
        <f>SUM(Table2[[#This Row],[Abstract]:[Title]])</f>
        <v>10</v>
      </c>
      <c r="P722" t="s">
        <v>7331</v>
      </c>
      <c r="Q722">
        <f>Table2[[#This Row],[Abstract]]/Table2[[#This Row],[TOTAL]]</f>
        <v>0.3</v>
      </c>
      <c r="R722">
        <f>Table2[[#This Row],[Acknowledgments]]/Table2[[#This Row],[TOTAL]]</f>
        <v>0</v>
      </c>
      <c r="S722">
        <f>Table2[[#This Row],[Article]]/Table2[[#This Row],[TOTAL]]</f>
        <v>0</v>
      </c>
      <c r="T722">
        <f>Table2[[#This Row],[Case study]]/Table2[[#This Row],[TOTAL]]</f>
        <v>0</v>
      </c>
      <c r="U722">
        <f>Table2[[#This Row],[Conclusion]]/Table2[[#This Row],[TOTAL]]</f>
        <v>0</v>
      </c>
      <c r="V722">
        <f>Table2[[#This Row],[Discussion]]/Table2[[#This Row],[TOTAL]]</f>
        <v>0.1</v>
      </c>
      <c r="W722">
        <f>Table2[[#This Row],[Figure]]/Table2[[#This Row],[TOTAL]]</f>
        <v>0</v>
      </c>
      <c r="X722">
        <f>Table2[[#This Row],[Introduction]]/Table2[[#This Row],[TOTAL]]</f>
        <v>0</v>
      </c>
      <c r="Y722">
        <f>Table2[[#This Row],[Methods]]/Table2[[#This Row],[TOTAL]]</f>
        <v>0.1</v>
      </c>
      <c r="Z722">
        <f>Table2[[#This Row],[Results]]/Table2[[#This Row],[TOTAL]]</f>
        <v>0.5</v>
      </c>
      <c r="AA722">
        <f>Table2[[#This Row],[Supplementary material]]/Table2[[#This Row],[TOTAL]]</f>
        <v>0</v>
      </c>
      <c r="AB722">
        <f>Table2[[#This Row],[Title]]/Table2[[#This Row],[TOTAL]]</f>
        <v>0</v>
      </c>
      <c r="AC722" s="2">
        <f>SUM(Table24[[#This Row],[Abstract]:[Title]])</f>
        <v>1</v>
      </c>
    </row>
    <row r="723" spans="1:29" x14ac:dyDescent="0.2">
      <c r="A723" t="s">
        <v>7056</v>
      </c>
      <c r="B723">
        <v>0</v>
      </c>
      <c r="C723">
        <v>0</v>
      </c>
      <c r="D723">
        <v>0</v>
      </c>
      <c r="E723">
        <v>0</v>
      </c>
      <c r="F723">
        <v>0</v>
      </c>
      <c r="G723">
        <v>1</v>
      </c>
      <c r="H723">
        <v>0</v>
      </c>
      <c r="I723">
        <v>0</v>
      </c>
      <c r="J723">
        <v>0</v>
      </c>
      <c r="K723">
        <v>0</v>
      </c>
      <c r="L723">
        <v>0</v>
      </c>
      <c r="M723">
        <v>0</v>
      </c>
      <c r="N723" s="2">
        <f>SUM(Table2[[#This Row],[Abstract]:[Title]])</f>
        <v>1</v>
      </c>
      <c r="P723" t="s">
        <v>7056</v>
      </c>
      <c r="Q723">
        <f>Table2[[#This Row],[Abstract]]/Table2[[#This Row],[TOTAL]]</f>
        <v>0</v>
      </c>
      <c r="R723">
        <f>Table2[[#This Row],[Acknowledgments]]/Table2[[#This Row],[TOTAL]]</f>
        <v>0</v>
      </c>
      <c r="S723">
        <f>Table2[[#This Row],[Article]]/Table2[[#This Row],[TOTAL]]</f>
        <v>0</v>
      </c>
      <c r="T723">
        <f>Table2[[#This Row],[Case study]]/Table2[[#This Row],[TOTAL]]</f>
        <v>0</v>
      </c>
      <c r="U723">
        <f>Table2[[#This Row],[Conclusion]]/Table2[[#This Row],[TOTAL]]</f>
        <v>0</v>
      </c>
      <c r="V723">
        <f>Table2[[#This Row],[Discussion]]/Table2[[#This Row],[TOTAL]]</f>
        <v>1</v>
      </c>
      <c r="W723">
        <f>Table2[[#This Row],[Figure]]/Table2[[#This Row],[TOTAL]]</f>
        <v>0</v>
      </c>
      <c r="X723">
        <f>Table2[[#This Row],[Introduction]]/Table2[[#This Row],[TOTAL]]</f>
        <v>0</v>
      </c>
      <c r="Y723">
        <f>Table2[[#This Row],[Methods]]/Table2[[#This Row],[TOTAL]]</f>
        <v>0</v>
      </c>
      <c r="Z723">
        <f>Table2[[#This Row],[Results]]/Table2[[#This Row],[TOTAL]]</f>
        <v>0</v>
      </c>
      <c r="AA723">
        <f>Table2[[#This Row],[Supplementary material]]/Table2[[#This Row],[TOTAL]]</f>
        <v>0</v>
      </c>
      <c r="AB723">
        <f>Table2[[#This Row],[Title]]/Table2[[#This Row],[TOTAL]]</f>
        <v>0</v>
      </c>
      <c r="AC723" s="2">
        <f>SUM(Table24[[#This Row],[Abstract]:[Title]])</f>
        <v>1</v>
      </c>
    </row>
    <row r="724" spans="1:29" x14ac:dyDescent="0.2">
      <c r="A724" t="s">
        <v>5285</v>
      </c>
      <c r="B724">
        <v>0</v>
      </c>
      <c r="C724">
        <v>0</v>
      </c>
      <c r="D724">
        <v>0</v>
      </c>
      <c r="E724">
        <v>0</v>
      </c>
      <c r="F724">
        <v>0</v>
      </c>
      <c r="G724">
        <v>0</v>
      </c>
      <c r="H724">
        <v>0</v>
      </c>
      <c r="I724">
        <v>0</v>
      </c>
      <c r="J724">
        <v>2</v>
      </c>
      <c r="K724">
        <v>2</v>
      </c>
      <c r="L724">
        <v>0</v>
      </c>
      <c r="M724">
        <v>0</v>
      </c>
      <c r="N724" s="2">
        <f>SUM(Table2[[#This Row],[Abstract]:[Title]])</f>
        <v>4</v>
      </c>
      <c r="P724" t="s">
        <v>5285</v>
      </c>
      <c r="Q724">
        <f>Table2[[#This Row],[Abstract]]/Table2[[#This Row],[TOTAL]]</f>
        <v>0</v>
      </c>
      <c r="R724">
        <f>Table2[[#This Row],[Acknowledgments]]/Table2[[#This Row],[TOTAL]]</f>
        <v>0</v>
      </c>
      <c r="S724">
        <f>Table2[[#This Row],[Article]]/Table2[[#This Row],[TOTAL]]</f>
        <v>0</v>
      </c>
      <c r="T724">
        <f>Table2[[#This Row],[Case study]]/Table2[[#This Row],[TOTAL]]</f>
        <v>0</v>
      </c>
      <c r="U724">
        <f>Table2[[#This Row],[Conclusion]]/Table2[[#This Row],[TOTAL]]</f>
        <v>0</v>
      </c>
      <c r="V724">
        <f>Table2[[#This Row],[Discussion]]/Table2[[#This Row],[TOTAL]]</f>
        <v>0</v>
      </c>
      <c r="W724">
        <f>Table2[[#This Row],[Figure]]/Table2[[#This Row],[TOTAL]]</f>
        <v>0</v>
      </c>
      <c r="X724">
        <f>Table2[[#This Row],[Introduction]]/Table2[[#This Row],[TOTAL]]</f>
        <v>0</v>
      </c>
      <c r="Y724">
        <f>Table2[[#This Row],[Methods]]/Table2[[#This Row],[TOTAL]]</f>
        <v>0.5</v>
      </c>
      <c r="Z724">
        <f>Table2[[#This Row],[Results]]/Table2[[#This Row],[TOTAL]]</f>
        <v>0.5</v>
      </c>
      <c r="AA724">
        <f>Table2[[#This Row],[Supplementary material]]/Table2[[#This Row],[TOTAL]]</f>
        <v>0</v>
      </c>
      <c r="AB724">
        <f>Table2[[#This Row],[Title]]/Table2[[#This Row],[TOTAL]]</f>
        <v>0</v>
      </c>
      <c r="AC724" s="2">
        <f>SUM(Table24[[#This Row],[Abstract]:[Title]])</f>
        <v>1</v>
      </c>
    </row>
    <row r="725" spans="1:29" x14ac:dyDescent="0.2">
      <c r="A725" t="s">
        <v>2309</v>
      </c>
      <c r="B725">
        <v>0</v>
      </c>
      <c r="C725">
        <v>0</v>
      </c>
      <c r="D725">
        <v>1</v>
      </c>
      <c r="E725">
        <v>0</v>
      </c>
      <c r="F725">
        <v>0</v>
      </c>
      <c r="G725">
        <v>0</v>
      </c>
      <c r="H725">
        <v>0</v>
      </c>
      <c r="I725">
        <v>0</v>
      </c>
      <c r="J725">
        <v>0</v>
      </c>
      <c r="K725">
        <v>0</v>
      </c>
      <c r="L725">
        <v>0</v>
      </c>
      <c r="M725">
        <v>0</v>
      </c>
      <c r="N725" s="2">
        <f>SUM(Table2[[#This Row],[Abstract]:[Title]])</f>
        <v>1</v>
      </c>
      <c r="P725" t="s">
        <v>2309</v>
      </c>
      <c r="Q725">
        <f>Table2[[#This Row],[Abstract]]/Table2[[#This Row],[TOTAL]]</f>
        <v>0</v>
      </c>
      <c r="R725">
        <f>Table2[[#This Row],[Acknowledgments]]/Table2[[#This Row],[TOTAL]]</f>
        <v>0</v>
      </c>
      <c r="S725">
        <f>Table2[[#This Row],[Article]]/Table2[[#This Row],[TOTAL]]</f>
        <v>1</v>
      </c>
      <c r="T725">
        <f>Table2[[#This Row],[Case study]]/Table2[[#This Row],[TOTAL]]</f>
        <v>0</v>
      </c>
      <c r="U725">
        <f>Table2[[#This Row],[Conclusion]]/Table2[[#This Row],[TOTAL]]</f>
        <v>0</v>
      </c>
      <c r="V725">
        <f>Table2[[#This Row],[Discussion]]/Table2[[#This Row],[TOTAL]]</f>
        <v>0</v>
      </c>
      <c r="W725">
        <f>Table2[[#This Row],[Figure]]/Table2[[#This Row],[TOTAL]]</f>
        <v>0</v>
      </c>
      <c r="X725">
        <f>Table2[[#This Row],[Introduction]]/Table2[[#This Row],[TOTAL]]</f>
        <v>0</v>
      </c>
      <c r="Y725">
        <f>Table2[[#This Row],[Methods]]/Table2[[#This Row],[TOTAL]]</f>
        <v>0</v>
      </c>
      <c r="Z725">
        <f>Table2[[#This Row],[Results]]/Table2[[#This Row],[TOTAL]]</f>
        <v>0</v>
      </c>
      <c r="AA725">
        <f>Table2[[#This Row],[Supplementary material]]/Table2[[#This Row],[TOTAL]]</f>
        <v>0</v>
      </c>
      <c r="AB725">
        <f>Table2[[#This Row],[Title]]/Table2[[#This Row],[TOTAL]]</f>
        <v>0</v>
      </c>
      <c r="AC725" s="2">
        <f>SUM(Table24[[#This Row],[Abstract]:[Title]])</f>
        <v>1</v>
      </c>
    </row>
    <row r="726" spans="1:29" x14ac:dyDescent="0.2">
      <c r="A726" t="s">
        <v>1033</v>
      </c>
      <c r="B726">
        <v>0</v>
      </c>
      <c r="C726">
        <v>0</v>
      </c>
      <c r="D726">
        <v>1</v>
      </c>
      <c r="E726">
        <v>0</v>
      </c>
      <c r="F726">
        <v>0</v>
      </c>
      <c r="G726">
        <v>0</v>
      </c>
      <c r="H726">
        <v>0</v>
      </c>
      <c r="I726">
        <v>0</v>
      </c>
      <c r="J726">
        <v>2</v>
      </c>
      <c r="K726">
        <v>1</v>
      </c>
      <c r="L726">
        <v>0</v>
      </c>
      <c r="M726">
        <v>0</v>
      </c>
      <c r="N726" s="2">
        <f>SUM(Table2[[#This Row],[Abstract]:[Title]])</f>
        <v>4</v>
      </c>
      <c r="P726" t="s">
        <v>1033</v>
      </c>
      <c r="Q726">
        <f>Table2[[#This Row],[Abstract]]/Table2[[#This Row],[TOTAL]]</f>
        <v>0</v>
      </c>
      <c r="R726">
        <f>Table2[[#This Row],[Acknowledgments]]/Table2[[#This Row],[TOTAL]]</f>
        <v>0</v>
      </c>
      <c r="S726">
        <f>Table2[[#This Row],[Article]]/Table2[[#This Row],[TOTAL]]</f>
        <v>0.25</v>
      </c>
      <c r="T726">
        <f>Table2[[#This Row],[Case study]]/Table2[[#This Row],[TOTAL]]</f>
        <v>0</v>
      </c>
      <c r="U726">
        <f>Table2[[#This Row],[Conclusion]]/Table2[[#This Row],[TOTAL]]</f>
        <v>0</v>
      </c>
      <c r="V726">
        <f>Table2[[#This Row],[Discussion]]/Table2[[#This Row],[TOTAL]]</f>
        <v>0</v>
      </c>
      <c r="W726">
        <f>Table2[[#This Row],[Figure]]/Table2[[#This Row],[TOTAL]]</f>
        <v>0</v>
      </c>
      <c r="X726">
        <f>Table2[[#This Row],[Introduction]]/Table2[[#This Row],[TOTAL]]</f>
        <v>0</v>
      </c>
      <c r="Y726">
        <f>Table2[[#This Row],[Methods]]/Table2[[#This Row],[TOTAL]]</f>
        <v>0.5</v>
      </c>
      <c r="Z726">
        <f>Table2[[#This Row],[Results]]/Table2[[#This Row],[TOTAL]]</f>
        <v>0.25</v>
      </c>
      <c r="AA726">
        <f>Table2[[#This Row],[Supplementary material]]/Table2[[#This Row],[TOTAL]]</f>
        <v>0</v>
      </c>
      <c r="AB726">
        <f>Table2[[#This Row],[Title]]/Table2[[#This Row],[TOTAL]]</f>
        <v>0</v>
      </c>
      <c r="AC726" s="2">
        <f>SUM(Table24[[#This Row],[Abstract]:[Title]])</f>
        <v>1</v>
      </c>
    </row>
    <row r="727" spans="1:29" x14ac:dyDescent="0.2">
      <c r="A727" t="s">
        <v>2229</v>
      </c>
      <c r="B727">
        <v>0</v>
      </c>
      <c r="C727">
        <v>0</v>
      </c>
      <c r="D727">
        <v>0</v>
      </c>
      <c r="E727">
        <v>0</v>
      </c>
      <c r="F727">
        <v>0</v>
      </c>
      <c r="G727">
        <v>0</v>
      </c>
      <c r="H727">
        <v>0</v>
      </c>
      <c r="I727">
        <v>0</v>
      </c>
      <c r="J727">
        <v>0</v>
      </c>
      <c r="K727">
        <v>1</v>
      </c>
      <c r="L727">
        <v>0</v>
      </c>
      <c r="M727">
        <v>0</v>
      </c>
      <c r="N727" s="2">
        <f>SUM(Table2[[#This Row],[Abstract]:[Title]])</f>
        <v>1</v>
      </c>
      <c r="P727" t="s">
        <v>2229</v>
      </c>
      <c r="Q727">
        <f>Table2[[#This Row],[Abstract]]/Table2[[#This Row],[TOTAL]]</f>
        <v>0</v>
      </c>
      <c r="R727">
        <f>Table2[[#This Row],[Acknowledgments]]/Table2[[#This Row],[TOTAL]]</f>
        <v>0</v>
      </c>
      <c r="S727">
        <f>Table2[[#This Row],[Article]]/Table2[[#This Row],[TOTAL]]</f>
        <v>0</v>
      </c>
      <c r="T727">
        <f>Table2[[#This Row],[Case study]]/Table2[[#This Row],[TOTAL]]</f>
        <v>0</v>
      </c>
      <c r="U727">
        <f>Table2[[#This Row],[Conclusion]]/Table2[[#This Row],[TOTAL]]</f>
        <v>0</v>
      </c>
      <c r="V727">
        <f>Table2[[#This Row],[Discussion]]/Table2[[#This Row],[TOTAL]]</f>
        <v>0</v>
      </c>
      <c r="W727">
        <f>Table2[[#This Row],[Figure]]/Table2[[#This Row],[TOTAL]]</f>
        <v>0</v>
      </c>
      <c r="X727">
        <f>Table2[[#This Row],[Introduction]]/Table2[[#This Row],[TOTAL]]</f>
        <v>0</v>
      </c>
      <c r="Y727">
        <f>Table2[[#This Row],[Methods]]/Table2[[#This Row],[TOTAL]]</f>
        <v>0</v>
      </c>
      <c r="Z727">
        <f>Table2[[#This Row],[Results]]/Table2[[#This Row],[TOTAL]]</f>
        <v>1</v>
      </c>
      <c r="AA727">
        <f>Table2[[#This Row],[Supplementary material]]/Table2[[#This Row],[TOTAL]]</f>
        <v>0</v>
      </c>
      <c r="AB727">
        <f>Table2[[#This Row],[Title]]/Table2[[#This Row],[TOTAL]]</f>
        <v>0</v>
      </c>
      <c r="AC727" s="2">
        <f>SUM(Table24[[#This Row],[Abstract]:[Title]])</f>
        <v>1</v>
      </c>
    </row>
    <row r="728" spans="1:29" x14ac:dyDescent="0.2">
      <c r="A728" t="s">
        <v>3600</v>
      </c>
      <c r="B728">
        <v>0</v>
      </c>
      <c r="C728">
        <v>0</v>
      </c>
      <c r="D728">
        <v>0</v>
      </c>
      <c r="E728">
        <v>0</v>
      </c>
      <c r="F728">
        <v>0</v>
      </c>
      <c r="G728">
        <v>0</v>
      </c>
      <c r="H728">
        <v>0</v>
      </c>
      <c r="I728">
        <v>0</v>
      </c>
      <c r="J728">
        <v>1</v>
      </c>
      <c r="K728">
        <v>0</v>
      </c>
      <c r="L728">
        <v>0</v>
      </c>
      <c r="M728">
        <v>0</v>
      </c>
      <c r="N728" s="2">
        <f>SUM(Table2[[#This Row],[Abstract]:[Title]])</f>
        <v>1</v>
      </c>
      <c r="P728" t="s">
        <v>3600</v>
      </c>
      <c r="Q728">
        <f>Table2[[#This Row],[Abstract]]/Table2[[#This Row],[TOTAL]]</f>
        <v>0</v>
      </c>
      <c r="R728">
        <f>Table2[[#This Row],[Acknowledgments]]/Table2[[#This Row],[TOTAL]]</f>
        <v>0</v>
      </c>
      <c r="S728">
        <f>Table2[[#This Row],[Article]]/Table2[[#This Row],[TOTAL]]</f>
        <v>0</v>
      </c>
      <c r="T728">
        <f>Table2[[#This Row],[Case study]]/Table2[[#This Row],[TOTAL]]</f>
        <v>0</v>
      </c>
      <c r="U728">
        <f>Table2[[#This Row],[Conclusion]]/Table2[[#This Row],[TOTAL]]</f>
        <v>0</v>
      </c>
      <c r="V728">
        <f>Table2[[#This Row],[Discussion]]/Table2[[#This Row],[TOTAL]]</f>
        <v>0</v>
      </c>
      <c r="W728">
        <f>Table2[[#This Row],[Figure]]/Table2[[#This Row],[TOTAL]]</f>
        <v>0</v>
      </c>
      <c r="X728">
        <f>Table2[[#This Row],[Introduction]]/Table2[[#This Row],[TOTAL]]</f>
        <v>0</v>
      </c>
      <c r="Y728">
        <f>Table2[[#This Row],[Methods]]/Table2[[#This Row],[TOTAL]]</f>
        <v>1</v>
      </c>
      <c r="Z728">
        <f>Table2[[#This Row],[Results]]/Table2[[#This Row],[TOTAL]]</f>
        <v>0</v>
      </c>
      <c r="AA728">
        <f>Table2[[#This Row],[Supplementary material]]/Table2[[#This Row],[TOTAL]]</f>
        <v>0</v>
      </c>
      <c r="AB728">
        <f>Table2[[#This Row],[Title]]/Table2[[#This Row],[TOTAL]]</f>
        <v>0</v>
      </c>
      <c r="AC728" s="2">
        <f>SUM(Table24[[#This Row],[Abstract]:[Title]])</f>
        <v>1</v>
      </c>
    </row>
    <row r="729" spans="1:29" x14ac:dyDescent="0.2">
      <c r="A729" t="s">
        <v>5154</v>
      </c>
      <c r="B729">
        <v>0</v>
      </c>
      <c r="C729">
        <v>0</v>
      </c>
      <c r="D729">
        <v>0</v>
      </c>
      <c r="E729">
        <v>0</v>
      </c>
      <c r="F729">
        <v>0</v>
      </c>
      <c r="G729">
        <v>0</v>
      </c>
      <c r="H729">
        <v>0</v>
      </c>
      <c r="I729">
        <v>0</v>
      </c>
      <c r="J729">
        <v>1</v>
      </c>
      <c r="K729">
        <v>2</v>
      </c>
      <c r="L729">
        <v>0</v>
      </c>
      <c r="M729">
        <v>0</v>
      </c>
      <c r="N729" s="2">
        <f>SUM(Table2[[#This Row],[Abstract]:[Title]])</f>
        <v>3</v>
      </c>
      <c r="P729" t="s">
        <v>5154</v>
      </c>
      <c r="Q729">
        <f>Table2[[#This Row],[Abstract]]/Table2[[#This Row],[TOTAL]]</f>
        <v>0</v>
      </c>
      <c r="R729">
        <f>Table2[[#This Row],[Acknowledgments]]/Table2[[#This Row],[TOTAL]]</f>
        <v>0</v>
      </c>
      <c r="S729">
        <f>Table2[[#This Row],[Article]]/Table2[[#This Row],[TOTAL]]</f>
        <v>0</v>
      </c>
      <c r="T729">
        <f>Table2[[#This Row],[Case study]]/Table2[[#This Row],[TOTAL]]</f>
        <v>0</v>
      </c>
      <c r="U729">
        <f>Table2[[#This Row],[Conclusion]]/Table2[[#This Row],[TOTAL]]</f>
        <v>0</v>
      </c>
      <c r="V729">
        <f>Table2[[#This Row],[Discussion]]/Table2[[#This Row],[TOTAL]]</f>
        <v>0</v>
      </c>
      <c r="W729">
        <f>Table2[[#This Row],[Figure]]/Table2[[#This Row],[TOTAL]]</f>
        <v>0</v>
      </c>
      <c r="X729">
        <f>Table2[[#This Row],[Introduction]]/Table2[[#This Row],[TOTAL]]</f>
        <v>0</v>
      </c>
      <c r="Y729">
        <f>Table2[[#This Row],[Methods]]/Table2[[#This Row],[TOTAL]]</f>
        <v>0.33333333333333331</v>
      </c>
      <c r="Z729">
        <f>Table2[[#This Row],[Results]]/Table2[[#This Row],[TOTAL]]</f>
        <v>0.66666666666666663</v>
      </c>
      <c r="AA729">
        <f>Table2[[#This Row],[Supplementary material]]/Table2[[#This Row],[TOTAL]]</f>
        <v>0</v>
      </c>
      <c r="AB729">
        <f>Table2[[#This Row],[Title]]/Table2[[#This Row],[TOTAL]]</f>
        <v>0</v>
      </c>
      <c r="AC729" s="2">
        <f>SUM(Table24[[#This Row],[Abstract]:[Title]])</f>
        <v>1</v>
      </c>
    </row>
    <row r="730" spans="1:29" x14ac:dyDescent="0.2">
      <c r="A730" t="s">
        <v>1653</v>
      </c>
      <c r="B730">
        <v>0</v>
      </c>
      <c r="C730">
        <v>0</v>
      </c>
      <c r="D730">
        <v>0</v>
      </c>
      <c r="E730">
        <v>0</v>
      </c>
      <c r="F730">
        <v>0</v>
      </c>
      <c r="G730">
        <v>1</v>
      </c>
      <c r="H730">
        <v>0</v>
      </c>
      <c r="I730">
        <v>0</v>
      </c>
      <c r="J730">
        <v>0</v>
      </c>
      <c r="K730">
        <v>4</v>
      </c>
      <c r="L730">
        <v>0</v>
      </c>
      <c r="M730">
        <v>0</v>
      </c>
      <c r="N730" s="2">
        <f>SUM(Table2[[#This Row],[Abstract]:[Title]])</f>
        <v>5</v>
      </c>
      <c r="P730" t="s">
        <v>1653</v>
      </c>
      <c r="Q730">
        <f>Table2[[#This Row],[Abstract]]/Table2[[#This Row],[TOTAL]]</f>
        <v>0</v>
      </c>
      <c r="R730">
        <f>Table2[[#This Row],[Acknowledgments]]/Table2[[#This Row],[TOTAL]]</f>
        <v>0</v>
      </c>
      <c r="S730">
        <f>Table2[[#This Row],[Article]]/Table2[[#This Row],[TOTAL]]</f>
        <v>0</v>
      </c>
      <c r="T730">
        <f>Table2[[#This Row],[Case study]]/Table2[[#This Row],[TOTAL]]</f>
        <v>0</v>
      </c>
      <c r="U730">
        <f>Table2[[#This Row],[Conclusion]]/Table2[[#This Row],[TOTAL]]</f>
        <v>0</v>
      </c>
      <c r="V730">
        <f>Table2[[#This Row],[Discussion]]/Table2[[#This Row],[TOTAL]]</f>
        <v>0.2</v>
      </c>
      <c r="W730">
        <f>Table2[[#This Row],[Figure]]/Table2[[#This Row],[TOTAL]]</f>
        <v>0</v>
      </c>
      <c r="X730">
        <f>Table2[[#This Row],[Introduction]]/Table2[[#This Row],[TOTAL]]</f>
        <v>0</v>
      </c>
      <c r="Y730">
        <f>Table2[[#This Row],[Methods]]/Table2[[#This Row],[TOTAL]]</f>
        <v>0</v>
      </c>
      <c r="Z730">
        <f>Table2[[#This Row],[Results]]/Table2[[#This Row],[TOTAL]]</f>
        <v>0.8</v>
      </c>
      <c r="AA730">
        <f>Table2[[#This Row],[Supplementary material]]/Table2[[#This Row],[TOTAL]]</f>
        <v>0</v>
      </c>
      <c r="AB730">
        <f>Table2[[#This Row],[Title]]/Table2[[#This Row],[TOTAL]]</f>
        <v>0</v>
      </c>
      <c r="AC730" s="2">
        <f>SUM(Table24[[#This Row],[Abstract]:[Title]])</f>
        <v>1</v>
      </c>
    </row>
    <row r="731" spans="1:29" x14ac:dyDescent="0.2">
      <c r="A731" t="s">
        <v>8618</v>
      </c>
      <c r="B731">
        <v>1</v>
      </c>
      <c r="C731">
        <v>0</v>
      </c>
      <c r="D731">
        <v>0</v>
      </c>
      <c r="E731">
        <v>0</v>
      </c>
      <c r="F731">
        <v>0</v>
      </c>
      <c r="G731">
        <v>3</v>
      </c>
      <c r="H731">
        <v>0</v>
      </c>
      <c r="I731">
        <v>0</v>
      </c>
      <c r="J731">
        <v>1</v>
      </c>
      <c r="K731">
        <v>3</v>
      </c>
      <c r="L731">
        <v>0</v>
      </c>
      <c r="M731">
        <v>0</v>
      </c>
      <c r="N731" s="2">
        <f>SUM(Table2[[#This Row],[Abstract]:[Title]])</f>
        <v>8</v>
      </c>
      <c r="P731" t="s">
        <v>8618</v>
      </c>
      <c r="Q731">
        <f>Table2[[#This Row],[Abstract]]/Table2[[#This Row],[TOTAL]]</f>
        <v>0.125</v>
      </c>
      <c r="R731">
        <f>Table2[[#This Row],[Acknowledgments]]/Table2[[#This Row],[TOTAL]]</f>
        <v>0</v>
      </c>
      <c r="S731">
        <f>Table2[[#This Row],[Article]]/Table2[[#This Row],[TOTAL]]</f>
        <v>0</v>
      </c>
      <c r="T731">
        <f>Table2[[#This Row],[Case study]]/Table2[[#This Row],[TOTAL]]</f>
        <v>0</v>
      </c>
      <c r="U731">
        <f>Table2[[#This Row],[Conclusion]]/Table2[[#This Row],[TOTAL]]</f>
        <v>0</v>
      </c>
      <c r="V731">
        <f>Table2[[#This Row],[Discussion]]/Table2[[#This Row],[TOTAL]]</f>
        <v>0.375</v>
      </c>
      <c r="W731">
        <f>Table2[[#This Row],[Figure]]/Table2[[#This Row],[TOTAL]]</f>
        <v>0</v>
      </c>
      <c r="X731">
        <f>Table2[[#This Row],[Introduction]]/Table2[[#This Row],[TOTAL]]</f>
        <v>0</v>
      </c>
      <c r="Y731">
        <f>Table2[[#This Row],[Methods]]/Table2[[#This Row],[TOTAL]]</f>
        <v>0.125</v>
      </c>
      <c r="Z731">
        <f>Table2[[#This Row],[Results]]/Table2[[#This Row],[TOTAL]]</f>
        <v>0.375</v>
      </c>
      <c r="AA731">
        <f>Table2[[#This Row],[Supplementary material]]/Table2[[#This Row],[TOTAL]]</f>
        <v>0</v>
      </c>
      <c r="AB731">
        <f>Table2[[#This Row],[Title]]/Table2[[#This Row],[TOTAL]]</f>
        <v>0</v>
      </c>
      <c r="AC731" s="2">
        <f>SUM(Table24[[#This Row],[Abstract]:[Title]])</f>
        <v>1</v>
      </c>
    </row>
    <row r="732" spans="1:29" x14ac:dyDescent="0.2">
      <c r="A732" t="s">
        <v>1180</v>
      </c>
      <c r="B732">
        <v>0</v>
      </c>
      <c r="C732">
        <v>0</v>
      </c>
      <c r="D732">
        <v>0</v>
      </c>
      <c r="E732">
        <v>0</v>
      </c>
      <c r="F732">
        <v>0</v>
      </c>
      <c r="G732">
        <v>0</v>
      </c>
      <c r="H732">
        <v>0</v>
      </c>
      <c r="I732">
        <v>0</v>
      </c>
      <c r="J732">
        <v>1</v>
      </c>
      <c r="K732">
        <v>0</v>
      </c>
      <c r="L732">
        <v>0</v>
      </c>
      <c r="M732">
        <v>0</v>
      </c>
      <c r="N732" s="2">
        <f>SUM(Table2[[#This Row],[Abstract]:[Title]])</f>
        <v>1</v>
      </c>
      <c r="P732" t="s">
        <v>1180</v>
      </c>
      <c r="Q732">
        <f>Table2[[#This Row],[Abstract]]/Table2[[#This Row],[TOTAL]]</f>
        <v>0</v>
      </c>
      <c r="R732">
        <f>Table2[[#This Row],[Acknowledgments]]/Table2[[#This Row],[TOTAL]]</f>
        <v>0</v>
      </c>
      <c r="S732">
        <f>Table2[[#This Row],[Article]]/Table2[[#This Row],[TOTAL]]</f>
        <v>0</v>
      </c>
      <c r="T732">
        <f>Table2[[#This Row],[Case study]]/Table2[[#This Row],[TOTAL]]</f>
        <v>0</v>
      </c>
      <c r="U732">
        <f>Table2[[#This Row],[Conclusion]]/Table2[[#This Row],[TOTAL]]</f>
        <v>0</v>
      </c>
      <c r="V732">
        <f>Table2[[#This Row],[Discussion]]/Table2[[#This Row],[TOTAL]]</f>
        <v>0</v>
      </c>
      <c r="W732">
        <f>Table2[[#This Row],[Figure]]/Table2[[#This Row],[TOTAL]]</f>
        <v>0</v>
      </c>
      <c r="X732">
        <f>Table2[[#This Row],[Introduction]]/Table2[[#This Row],[TOTAL]]</f>
        <v>0</v>
      </c>
      <c r="Y732">
        <f>Table2[[#This Row],[Methods]]/Table2[[#This Row],[TOTAL]]</f>
        <v>1</v>
      </c>
      <c r="Z732">
        <f>Table2[[#This Row],[Results]]/Table2[[#This Row],[TOTAL]]</f>
        <v>0</v>
      </c>
      <c r="AA732">
        <f>Table2[[#This Row],[Supplementary material]]/Table2[[#This Row],[TOTAL]]</f>
        <v>0</v>
      </c>
      <c r="AB732">
        <f>Table2[[#This Row],[Title]]/Table2[[#This Row],[TOTAL]]</f>
        <v>0</v>
      </c>
      <c r="AC732" s="2">
        <f>SUM(Table24[[#This Row],[Abstract]:[Title]])</f>
        <v>1</v>
      </c>
    </row>
    <row r="733" spans="1:29" x14ac:dyDescent="0.2">
      <c r="A733" t="s">
        <v>3248</v>
      </c>
      <c r="B733">
        <v>0</v>
      </c>
      <c r="C733">
        <v>1</v>
      </c>
      <c r="D733">
        <v>0</v>
      </c>
      <c r="E733">
        <v>0</v>
      </c>
      <c r="F733">
        <v>0</v>
      </c>
      <c r="G733">
        <v>0</v>
      </c>
      <c r="H733">
        <v>0</v>
      </c>
      <c r="I733">
        <v>1</v>
      </c>
      <c r="J733">
        <v>1</v>
      </c>
      <c r="K733">
        <v>2</v>
      </c>
      <c r="L733">
        <v>0</v>
      </c>
      <c r="M733">
        <v>0</v>
      </c>
      <c r="N733" s="2">
        <f>SUM(Table2[[#This Row],[Abstract]:[Title]])</f>
        <v>5</v>
      </c>
      <c r="P733" t="s">
        <v>3248</v>
      </c>
      <c r="Q733">
        <f>Table2[[#This Row],[Abstract]]/Table2[[#This Row],[TOTAL]]</f>
        <v>0</v>
      </c>
      <c r="R733">
        <f>Table2[[#This Row],[Acknowledgments]]/Table2[[#This Row],[TOTAL]]</f>
        <v>0.2</v>
      </c>
      <c r="S733">
        <f>Table2[[#This Row],[Article]]/Table2[[#This Row],[TOTAL]]</f>
        <v>0</v>
      </c>
      <c r="T733">
        <f>Table2[[#This Row],[Case study]]/Table2[[#This Row],[TOTAL]]</f>
        <v>0</v>
      </c>
      <c r="U733">
        <f>Table2[[#This Row],[Conclusion]]/Table2[[#This Row],[TOTAL]]</f>
        <v>0</v>
      </c>
      <c r="V733">
        <f>Table2[[#This Row],[Discussion]]/Table2[[#This Row],[TOTAL]]</f>
        <v>0</v>
      </c>
      <c r="W733">
        <f>Table2[[#This Row],[Figure]]/Table2[[#This Row],[TOTAL]]</f>
        <v>0</v>
      </c>
      <c r="X733">
        <f>Table2[[#This Row],[Introduction]]/Table2[[#This Row],[TOTAL]]</f>
        <v>0.2</v>
      </c>
      <c r="Y733">
        <f>Table2[[#This Row],[Methods]]/Table2[[#This Row],[TOTAL]]</f>
        <v>0.2</v>
      </c>
      <c r="Z733">
        <f>Table2[[#This Row],[Results]]/Table2[[#This Row],[TOTAL]]</f>
        <v>0.4</v>
      </c>
      <c r="AA733">
        <f>Table2[[#This Row],[Supplementary material]]/Table2[[#This Row],[TOTAL]]</f>
        <v>0</v>
      </c>
      <c r="AB733">
        <f>Table2[[#This Row],[Title]]/Table2[[#This Row],[TOTAL]]</f>
        <v>0</v>
      </c>
      <c r="AC733" s="2">
        <f>SUM(Table24[[#This Row],[Abstract]:[Title]])</f>
        <v>1</v>
      </c>
    </row>
    <row r="734" spans="1:29" x14ac:dyDescent="0.2">
      <c r="A734" t="s">
        <v>5653</v>
      </c>
      <c r="B734">
        <v>0</v>
      </c>
      <c r="C734">
        <v>0</v>
      </c>
      <c r="D734">
        <v>0</v>
      </c>
      <c r="E734">
        <v>0</v>
      </c>
      <c r="F734">
        <v>0</v>
      </c>
      <c r="G734">
        <v>0</v>
      </c>
      <c r="H734">
        <v>0</v>
      </c>
      <c r="I734">
        <v>0</v>
      </c>
      <c r="J734">
        <v>0</v>
      </c>
      <c r="K734">
        <v>1</v>
      </c>
      <c r="L734">
        <v>0</v>
      </c>
      <c r="M734">
        <v>0</v>
      </c>
      <c r="N734" s="2">
        <f>SUM(Table2[[#This Row],[Abstract]:[Title]])</f>
        <v>1</v>
      </c>
      <c r="P734" t="s">
        <v>5653</v>
      </c>
      <c r="Q734">
        <f>Table2[[#This Row],[Abstract]]/Table2[[#This Row],[TOTAL]]</f>
        <v>0</v>
      </c>
      <c r="R734">
        <f>Table2[[#This Row],[Acknowledgments]]/Table2[[#This Row],[TOTAL]]</f>
        <v>0</v>
      </c>
      <c r="S734">
        <f>Table2[[#This Row],[Article]]/Table2[[#This Row],[TOTAL]]</f>
        <v>0</v>
      </c>
      <c r="T734">
        <f>Table2[[#This Row],[Case study]]/Table2[[#This Row],[TOTAL]]</f>
        <v>0</v>
      </c>
      <c r="U734">
        <f>Table2[[#This Row],[Conclusion]]/Table2[[#This Row],[TOTAL]]</f>
        <v>0</v>
      </c>
      <c r="V734">
        <f>Table2[[#This Row],[Discussion]]/Table2[[#This Row],[TOTAL]]</f>
        <v>0</v>
      </c>
      <c r="W734">
        <f>Table2[[#This Row],[Figure]]/Table2[[#This Row],[TOTAL]]</f>
        <v>0</v>
      </c>
      <c r="X734">
        <f>Table2[[#This Row],[Introduction]]/Table2[[#This Row],[TOTAL]]</f>
        <v>0</v>
      </c>
      <c r="Y734">
        <f>Table2[[#This Row],[Methods]]/Table2[[#This Row],[TOTAL]]</f>
        <v>0</v>
      </c>
      <c r="Z734">
        <f>Table2[[#This Row],[Results]]/Table2[[#This Row],[TOTAL]]</f>
        <v>1</v>
      </c>
      <c r="AA734">
        <f>Table2[[#This Row],[Supplementary material]]/Table2[[#This Row],[TOTAL]]</f>
        <v>0</v>
      </c>
      <c r="AB734">
        <f>Table2[[#This Row],[Title]]/Table2[[#This Row],[TOTAL]]</f>
        <v>0</v>
      </c>
      <c r="AC734" s="2">
        <f>SUM(Table24[[#This Row],[Abstract]:[Title]])</f>
        <v>1</v>
      </c>
    </row>
    <row r="735" spans="1:29" x14ac:dyDescent="0.2">
      <c r="A735" t="s">
        <v>503</v>
      </c>
      <c r="B735">
        <v>0</v>
      </c>
      <c r="C735">
        <v>0</v>
      </c>
      <c r="D735">
        <v>0</v>
      </c>
      <c r="E735">
        <v>0</v>
      </c>
      <c r="F735">
        <v>0</v>
      </c>
      <c r="G735">
        <v>0</v>
      </c>
      <c r="H735">
        <v>0</v>
      </c>
      <c r="I735">
        <v>0</v>
      </c>
      <c r="J735">
        <v>2</v>
      </c>
      <c r="K735">
        <v>1</v>
      </c>
      <c r="L735">
        <v>0</v>
      </c>
      <c r="M735">
        <v>0</v>
      </c>
      <c r="N735" s="2">
        <f>SUM(Table2[[#This Row],[Abstract]:[Title]])</f>
        <v>3</v>
      </c>
      <c r="P735" t="s">
        <v>503</v>
      </c>
      <c r="Q735">
        <f>Table2[[#This Row],[Abstract]]/Table2[[#This Row],[TOTAL]]</f>
        <v>0</v>
      </c>
      <c r="R735">
        <f>Table2[[#This Row],[Acknowledgments]]/Table2[[#This Row],[TOTAL]]</f>
        <v>0</v>
      </c>
      <c r="S735">
        <f>Table2[[#This Row],[Article]]/Table2[[#This Row],[TOTAL]]</f>
        <v>0</v>
      </c>
      <c r="T735">
        <f>Table2[[#This Row],[Case study]]/Table2[[#This Row],[TOTAL]]</f>
        <v>0</v>
      </c>
      <c r="U735">
        <f>Table2[[#This Row],[Conclusion]]/Table2[[#This Row],[TOTAL]]</f>
        <v>0</v>
      </c>
      <c r="V735">
        <f>Table2[[#This Row],[Discussion]]/Table2[[#This Row],[TOTAL]]</f>
        <v>0</v>
      </c>
      <c r="W735">
        <f>Table2[[#This Row],[Figure]]/Table2[[#This Row],[TOTAL]]</f>
        <v>0</v>
      </c>
      <c r="X735">
        <f>Table2[[#This Row],[Introduction]]/Table2[[#This Row],[TOTAL]]</f>
        <v>0</v>
      </c>
      <c r="Y735">
        <f>Table2[[#This Row],[Methods]]/Table2[[#This Row],[TOTAL]]</f>
        <v>0.66666666666666663</v>
      </c>
      <c r="Z735">
        <f>Table2[[#This Row],[Results]]/Table2[[#This Row],[TOTAL]]</f>
        <v>0.33333333333333331</v>
      </c>
      <c r="AA735">
        <f>Table2[[#This Row],[Supplementary material]]/Table2[[#This Row],[TOTAL]]</f>
        <v>0</v>
      </c>
      <c r="AB735">
        <f>Table2[[#This Row],[Title]]/Table2[[#This Row],[TOTAL]]</f>
        <v>0</v>
      </c>
      <c r="AC735" s="2">
        <f>SUM(Table24[[#This Row],[Abstract]:[Title]])</f>
        <v>1</v>
      </c>
    </row>
    <row r="736" spans="1:29" x14ac:dyDescent="0.2">
      <c r="A736" t="s">
        <v>266</v>
      </c>
      <c r="B736">
        <v>0</v>
      </c>
      <c r="C736">
        <v>0</v>
      </c>
      <c r="D736">
        <v>0</v>
      </c>
      <c r="E736">
        <v>0</v>
      </c>
      <c r="F736">
        <v>0</v>
      </c>
      <c r="G736">
        <v>0</v>
      </c>
      <c r="H736">
        <v>0</v>
      </c>
      <c r="I736">
        <v>0</v>
      </c>
      <c r="J736">
        <v>2</v>
      </c>
      <c r="K736">
        <v>0</v>
      </c>
      <c r="L736">
        <v>0</v>
      </c>
      <c r="M736">
        <v>0</v>
      </c>
      <c r="N736" s="2">
        <f>SUM(Table2[[#This Row],[Abstract]:[Title]])</f>
        <v>2</v>
      </c>
      <c r="P736" t="s">
        <v>266</v>
      </c>
      <c r="Q736">
        <f>Table2[[#This Row],[Abstract]]/Table2[[#This Row],[TOTAL]]</f>
        <v>0</v>
      </c>
      <c r="R736">
        <f>Table2[[#This Row],[Acknowledgments]]/Table2[[#This Row],[TOTAL]]</f>
        <v>0</v>
      </c>
      <c r="S736">
        <f>Table2[[#This Row],[Article]]/Table2[[#This Row],[TOTAL]]</f>
        <v>0</v>
      </c>
      <c r="T736">
        <f>Table2[[#This Row],[Case study]]/Table2[[#This Row],[TOTAL]]</f>
        <v>0</v>
      </c>
      <c r="U736">
        <f>Table2[[#This Row],[Conclusion]]/Table2[[#This Row],[TOTAL]]</f>
        <v>0</v>
      </c>
      <c r="V736">
        <f>Table2[[#This Row],[Discussion]]/Table2[[#This Row],[TOTAL]]</f>
        <v>0</v>
      </c>
      <c r="W736">
        <f>Table2[[#This Row],[Figure]]/Table2[[#This Row],[TOTAL]]</f>
        <v>0</v>
      </c>
      <c r="X736">
        <f>Table2[[#This Row],[Introduction]]/Table2[[#This Row],[TOTAL]]</f>
        <v>0</v>
      </c>
      <c r="Y736">
        <f>Table2[[#This Row],[Methods]]/Table2[[#This Row],[TOTAL]]</f>
        <v>1</v>
      </c>
      <c r="Z736">
        <f>Table2[[#This Row],[Results]]/Table2[[#This Row],[TOTAL]]</f>
        <v>0</v>
      </c>
      <c r="AA736">
        <f>Table2[[#This Row],[Supplementary material]]/Table2[[#This Row],[TOTAL]]</f>
        <v>0</v>
      </c>
      <c r="AB736">
        <f>Table2[[#This Row],[Title]]/Table2[[#This Row],[TOTAL]]</f>
        <v>0</v>
      </c>
      <c r="AC736" s="2">
        <f>SUM(Table24[[#This Row],[Abstract]:[Title]])</f>
        <v>1</v>
      </c>
    </row>
    <row r="737" spans="1:29" x14ac:dyDescent="0.2">
      <c r="A737" t="s">
        <v>3566</v>
      </c>
      <c r="B737">
        <v>0</v>
      </c>
      <c r="C737">
        <v>0</v>
      </c>
      <c r="D737">
        <v>0</v>
      </c>
      <c r="E737">
        <v>0</v>
      </c>
      <c r="F737">
        <v>0</v>
      </c>
      <c r="G737">
        <v>0</v>
      </c>
      <c r="H737">
        <v>0</v>
      </c>
      <c r="I737">
        <v>0</v>
      </c>
      <c r="J737">
        <v>1</v>
      </c>
      <c r="K737">
        <v>1</v>
      </c>
      <c r="L737">
        <v>0</v>
      </c>
      <c r="M737">
        <v>0</v>
      </c>
      <c r="N737" s="2">
        <f>SUM(Table2[[#This Row],[Abstract]:[Title]])</f>
        <v>2</v>
      </c>
      <c r="P737" t="s">
        <v>3566</v>
      </c>
      <c r="Q737">
        <f>Table2[[#This Row],[Abstract]]/Table2[[#This Row],[TOTAL]]</f>
        <v>0</v>
      </c>
      <c r="R737">
        <f>Table2[[#This Row],[Acknowledgments]]/Table2[[#This Row],[TOTAL]]</f>
        <v>0</v>
      </c>
      <c r="S737">
        <f>Table2[[#This Row],[Article]]/Table2[[#This Row],[TOTAL]]</f>
        <v>0</v>
      </c>
      <c r="T737">
        <f>Table2[[#This Row],[Case study]]/Table2[[#This Row],[TOTAL]]</f>
        <v>0</v>
      </c>
      <c r="U737">
        <f>Table2[[#This Row],[Conclusion]]/Table2[[#This Row],[TOTAL]]</f>
        <v>0</v>
      </c>
      <c r="V737">
        <f>Table2[[#This Row],[Discussion]]/Table2[[#This Row],[TOTAL]]</f>
        <v>0</v>
      </c>
      <c r="W737">
        <f>Table2[[#This Row],[Figure]]/Table2[[#This Row],[TOTAL]]</f>
        <v>0</v>
      </c>
      <c r="X737">
        <f>Table2[[#This Row],[Introduction]]/Table2[[#This Row],[TOTAL]]</f>
        <v>0</v>
      </c>
      <c r="Y737">
        <f>Table2[[#This Row],[Methods]]/Table2[[#This Row],[TOTAL]]</f>
        <v>0.5</v>
      </c>
      <c r="Z737">
        <f>Table2[[#This Row],[Results]]/Table2[[#This Row],[TOTAL]]</f>
        <v>0.5</v>
      </c>
      <c r="AA737">
        <f>Table2[[#This Row],[Supplementary material]]/Table2[[#This Row],[TOTAL]]</f>
        <v>0</v>
      </c>
      <c r="AB737">
        <f>Table2[[#This Row],[Title]]/Table2[[#This Row],[TOTAL]]</f>
        <v>0</v>
      </c>
      <c r="AC737" s="2">
        <f>SUM(Table24[[#This Row],[Abstract]:[Title]])</f>
        <v>1</v>
      </c>
    </row>
    <row r="738" spans="1:29" x14ac:dyDescent="0.2">
      <c r="A738" t="s">
        <v>7357</v>
      </c>
      <c r="B738">
        <v>0</v>
      </c>
      <c r="C738">
        <v>0</v>
      </c>
      <c r="D738">
        <v>0</v>
      </c>
      <c r="E738">
        <v>0</v>
      </c>
      <c r="F738">
        <v>0</v>
      </c>
      <c r="G738">
        <v>0</v>
      </c>
      <c r="H738">
        <v>0</v>
      </c>
      <c r="I738">
        <v>0</v>
      </c>
      <c r="J738">
        <v>1</v>
      </c>
      <c r="K738">
        <v>1</v>
      </c>
      <c r="L738">
        <v>0</v>
      </c>
      <c r="M738">
        <v>0</v>
      </c>
      <c r="N738" s="2">
        <f>SUM(Table2[[#This Row],[Abstract]:[Title]])</f>
        <v>2</v>
      </c>
      <c r="P738" t="s">
        <v>7357</v>
      </c>
      <c r="Q738">
        <f>Table2[[#This Row],[Abstract]]/Table2[[#This Row],[TOTAL]]</f>
        <v>0</v>
      </c>
      <c r="R738">
        <f>Table2[[#This Row],[Acknowledgments]]/Table2[[#This Row],[TOTAL]]</f>
        <v>0</v>
      </c>
      <c r="S738">
        <f>Table2[[#This Row],[Article]]/Table2[[#This Row],[TOTAL]]</f>
        <v>0</v>
      </c>
      <c r="T738">
        <f>Table2[[#This Row],[Case study]]/Table2[[#This Row],[TOTAL]]</f>
        <v>0</v>
      </c>
      <c r="U738">
        <f>Table2[[#This Row],[Conclusion]]/Table2[[#This Row],[TOTAL]]</f>
        <v>0</v>
      </c>
      <c r="V738">
        <f>Table2[[#This Row],[Discussion]]/Table2[[#This Row],[TOTAL]]</f>
        <v>0</v>
      </c>
      <c r="W738">
        <f>Table2[[#This Row],[Figure]]/Table2[[#This Row],[TOTAL]]</f>
        <v>0</v>
      </c>
      <c r="X738">
        <f>Table2[[#This Row],[Introduction]]/Table2[[#This Row],[TOTAL]]</f>
        <v>0</v>
      </c>
      <c r="Y738">
        <f>Table2[[#This Row],[Methods]]/Table2[[#This Row],[TOTAL]]</f>
        <v>0.5</v>
      </c>
      <c r="Z738">
        <f>Table2[[#This Row],[Results]]/Table2[[#This Row],[TOTAL]]</f>
        <v>0.5</v>
      </c>
      <c r="AA738">
        <f>Table2[[#This Row],[Supplementary material]]/Table2[[#This Row],[TOTAL]]</f>
        <v>0</v>
      </c>
      <c r="AB738">
        <f>Table2[[#This Row],[Title]]/Table2[[#This Row],[TOTAL]]</f>
        <v>0</v>
      </c>
      <c r="AC738" s="2">
        <f>SUM(Table24[[#This Row],[Abstract]:[Title]])</f>
        <v>1</v>
      </c>
    </row>
    <row r="739" spans="1:29" x14ac:dyDescent="0.2">
      <c r="A739" t="s">
        <v>5433</v>
      </c>
      <c r="B739">
        <v>0</v>
      </c>
      <c r="C739">
        <v>0</v>
      </c>
      <c r="D739">
        <v>0</v>
      </c>
      <c r="E739">
        <v>0</v>
      </c>
      <c r="F739">
        <v>0</v>
      </c>
      <c r="G739">
        <v>0</v>
      </c>
      <c r="H739">
        <v>0</v>
      </c>
      <c r="I739">
        <v>0</v>
      </c>
      <c r="J739">
        <v>1</v>
      </c>
      <c r="K739">
        <v>0</v>
      </c>
      <c r="L739">
        <v>0</v>
      </c>
      <c r="M739">
        <v>0</v>
      </c>
      <c r="N739" s="2">
        <f>SUM(Table2[[#This Row],[Abstract]:[Title]])</f>
        <v>1</v>
      </c>
      <c r="P739" t="s">
        <v>5433</v>
      </c>
      <c r="Q739">
        <f>Table2[[#This Row],[Abstract]]/Table2[[#This Row],[TOTAL]]</f>
        <v>0</v>
      </c>
      <c r="R739">
        <f>Table2[[#This Row],[Acknowledgments]]/Table2[[#This Row],[TOTAL]]</f>
        <v>0</v>
      </c>
      <c r="S739">
        <f>Table2[[#This Row],[Article]]/Table2[[#This Row],[TOTAL]]</f>
        <v>0</v>
      </c>
      <c r="T739">
        <f>Table2[[#This Row],[Case study]]/Table2[[#This Row],[TOTAL]]</f>
        <v>0</v>
      </c>
      <c r="U739">
        <f>Table2[[#This Row],[Conclusion]]/Table2[[#This Row],[TOTAL]]</f>
        <v>0</v>
      </c>
      <c r="V739">
        <f>Table2[[#This Row],[Discussion]]/Table2[[#This Row],[TOTAL]]</f>
        <v>0</v>
      </c>
      <c r="W739">
        <f>Table2[[#This Row],[Figure]]/Table2[[#This Row],[TOTAL]]</f>
        <v>0</v>
      </c>
      <c r="X739">
        <f>Table2[[#This Row],[Introduction]]/Table2[[#This Row],[TOTAL]]</f>
        <v>0</v>
      </c>
      <c r="Y739">
        <f>Table2[[#This Row],[Methods]]/Table2[[#This Row],[TOTAL]]</f>
        <v>1</v>
      </c>
      <c r="Z739">
        <f>Table2[[#This Row],[Results]]/Table2[[#This Row],[TOTAL]]</f>
        <v>0</v>
      </c>
      <c r="AA739">
        <f>Table2[[#This Row],[Supplementary material]]/Table2[[#This Row],[TOTAL]]</f>
        <v>0</v>
      </c>
      <c r="AB739">
        <f>Table2[[#This Row],[Title]]/Table2[[#This Row],[TOTAL]]</f>
        <v>0</v>
      </c>
      <c r="AC739" s="2">
        <f>SUM(Table24[[#This Row],[Abstract]:[Title]])</f>
        <v>1</v>
      </c>
    </row>
    <row r="740" spans="1:29" x14ac:dyDescent="0.2">
      <c r="A740" t="s">
        <v>9027</v>
      </c>
      <c r="B740">
        <v>0</v>
      </c>
      <c r="C740">
        <v>0</v>
      </c>
      <c r="D740">
        <v>0</v>
      </c>
      <c r="E740">
        <v>0</v>
      </c>
      <c r="F740">
        <v>0</v>
      </c>
      <c r="G740">
        <v>3</v>
      </c>
      <c r="H740">
        <v>0</v>
      </c>
      <c r="I740">
        <v>0</v>
      </c>
      <c r="J740">
        <v>0</v>
      </c>
      <c r="K740">
        <v>0</v>
      </c>
      <c r="L740">
        <v>0</v>
      </c>
      <c r="M740">
        <v>0</v>
      </c>
      <c r="N740" s="2">
        <f>SUM(Table2[[#This Row],[Abstract]:[Title]])</f>
        <v>3</v>
      </c>
      <c r="P740" t="s">
        <v>9027</v>
      </c>
      <c r="Q740">
        <f>Table2[[#This Row],[Abstract]]/Table2[[#This Row],[TOTAL]]</f>
        <v>0</v>
      </c>
      <c r="R740">
        <f>Table2[[#This Row],[Acknowledgments]]/Table2[[#This Row],[TOTAL]]</f>
        <v>0</v>
      </c>
      <c r="S740">
        <f>Table2[[#This Row],[Article]]/Table2[[#This Row],[TOTAL]]</f>
        <v>0</v>
      </c>
      <c r="T740">
        <f>Table2[[#This Row],[Case study]]/Table2[[#This Row],[TOTAL]]</f>
        <v>0</v>
      </c>
      <c r="U740">
        <f>Table2[[#This Row],[Conclusion]]/Table2[[#This Row],[TOTAL]]</f>
        <v>0</v>
      </c>
      <c r="V740">
        <f>Table2[[#This Row],[Discussion]]/Table2[[#This Row],[TOTAL]]</f>
        <v>1</v>
      </c>
      <c r="W740">
        <f>Table2[[#This Row],[Figure]]/Table2[[#This Row],[TOTAL]]</f>
        <v>0</v>
      </c>
      <c r="X740">
        <f>Table2[[#This Row],[Introduction]]/Table2[[#This Row],[TOTAL]]</f>
        <v>0</v>
      </c>
      <c r="Y740">
        <f>Table2[[#This Row],[Methods]]/Table2[[#This Row],[TOTAL]]</f>
        <v>0</v>
      </c>
      <c r="Z740">
        <f>Table2[[#This Row],[Results]]/Table2[[#This Row],[TOTAL]]</f>
        <v>0</v>
      </c>
      <c r="AA740">
        <f>Table2[[#This Row],[Supplementary material]]/Table2[[#This Row],[TOTAL]]</f>
        <v>0</v>
      </c>
      <c r="AB740">
        <f>Table2[[#This Row],[Title]]/Table2[[#This Row],[TOTAL]]</f>
        <v>0</v>
      </c>
      <c r="AC740" s="2">
        <f>SUM(Table24[[#This Row],[Abstract]:[Title]])</f>
        <v>1</v>
      </c>
    </row>
    <row r="741" spans="1:29" x14ac:dyDescent="0.2">
      <c r="A741" t="s">
        <v>3949</v>
      </c>
      <c r="B741">
        <v>1</v>
      </c>
      <c r="C741">
        <v>0</v>
      </c>
      <c r="D741">
        <v>0</v>
      </c>
      <c r="E741">
        <v>0</v>
      </c>
      <c r="F741">
        <v>0</v>
      </c>
      <c r="G741">
        <v>0</v>
      </c>
      <c r="H741">
        <v>0</v>
      </c>
      <c r="I741">
        <v>1</v>
      </c>
      <c r="J741">
        <v>0</v>
      </c>
      <c r="K741">
        <v>0</v>
      </c>
      <c r="L741">
        <v>0</v>
      </c>
      <c r="M741">
        <v>0</v>
      </c>
      <c r="N741" s="2">
        <f>SUM(Table2[[#This Row],[Abstract]:[Title]])</f>
        <v>2</v>
      </c>
      <c r="P741" t="s">
        <v>3949</v>
      </c>
      <c r="Q741">
        <f>Table2[[#This Row],[Abstract]]/Table2[[#This Row],[TOTAL]]</f>
        <v>0.5</v>
      </c>
      <c r="R741">
        <f>Table2[[#This Row],[Acknowledgments]]/Table2[[#This Row],[TOTAL]]</f>
        <v>0</v>
      </c>
      <c r="S741">
        <f>Table2[[#This Row],[Article]]/Table2[[#This Row],[TOTAL]]</f>
        <v>0</v>
      </c>
      <c r="T741">
        <f>Table2[[#This Row],[Case study]]/Table2[[#This Row],[TOTAL]]</f>
        <v>0</v>
      </c>
      <c r="U741">
        <f>Table2[[#This Row],[Conclusion]]/Table2[[#This Row],[TOTAL]]</f>
        <v>0</v>
      </c>
      <c r="V741">
        <f>Table2[[#This Row],[Discussion]]/Table2[[#This Row],[TOTAL]]</f>
        <v>0</v>
      </c>
      <c r="W741">
        <f>Table2[[#This Row],[Figure]]/Table2[[#This Row],[TOTAL]]</f>
        <v>0</v>
      </c>
      <c r="X741">
        <f>Table2[[#This Row],[Introduction]]/Table2[[#This Row],[TOTAL]]</f>
        <v>0.5</v>
      </c>
      <c r="Y741">
        <f>Table2[[#This Row],[Methods]]/Table2[[#This Row],[TOTAL]]</f>
        <v>0</v>
      </c>
      <c r="Z741">
        <f>Table2[[#This Row],[Results]]/Table2[[#This Row],[TOTAL]]</f>
        <v>0</v>
      </c>
      <c r="AA741">
        <f>Table2[[#This Row],[Supplementary material]]/Table2[[#This Row],[TOTAL]]</f>
        <v>0</v>
      </c>
      <c r="AB741">
        <f>Table2[[#This Row],[Title]]/Table2[[#This Row],[TOTAL]]</f>
        <v>0</v>
      </c>
      <c r="AC741" s="2">
        <f>SUM(Table24[[#This Row],[Abstract]:[Title]])</f>
        <v>1</v>
      </c>
    </row>
    <row r="742" spans="1:29" x14ac:dyDescent="0.2">
      <c r="A742" t="s">
        <v>4100</v>
      </c>
      <c r="B742">
        <v>0</v>
      </c>
      <c r="C742">
        <v>0</v>
      </c>
      <c r="D742">
        <v>0</v>
      </c>
      <c r="E742">
        <v>0</v>
      </c>
      <c r="F742">
        <v>0</v>
      </c>
      <c r="G742">
        <v>0</v>
      </c>
      <c r="H742">
        <v>0</v>
      </c>
      <c r="I742">
        <v>3</v>
      </c>
      <c r="J742">
        <v>0</v>
      </c>
      <c r="K742">
        <v>0</v>
      </c>
      <c r="L742">
        <v>0</v>
      </c>
      <c r="M742">
        <v>0</v>
      </c>
      <c r="N742" s="2">
        <f>SUM(Table2[[#This Row],[Abstract]:[Title]])</f>
        <v>3</v>
      </c>
      <c r="P742" t="s">
        <v>4100</v>
      </c>
      <c r="Q742">
        <f>Table2[[#This Row],[Abstract]]/Table2[[#This Row],[TOTAL]]</f>
        <v>0</v>
      </c>
      <c r="R742">
        <f>Table2[[#This Row],[Acknowledgments]]/Table2[[#This Row],[TOTAL]]</f>
        <v>0</v>
      </c>
      <c r="S742">
        <f>Table2[[#This Row],[Article]]/Table2[[#This Row],[TOTAL]]</f>
        <v>0</v>
      </c>
      <c r="T742">
        <f>Table2[[#This Row],[Case study]]/Table2[[#This Row],[TOTAL]]</f>
        <v>0</v>
      </c>
      <c r="U742">
        <f>Table2[[#This Row],[Conclusion]]/Table2[[#This Row],[TOTAL]]</f>
        <v>0</v>
      </c>
      <c r="V742">
        <f>Table2[[#This Row],[Discussion]]/Table2[[#This Row],[TOTAL]]</f>
        <v>0</v>
      </c>
      <c r="W742">
        <f>Table2[[#This Row],[Figure]]/Table2[[#This Row],[TOTAL]]</f>
        <v>0</v>
      </c>
      <c r="X742">
        <f>Table2[[#This Row],[Introduction]]/Table2[[#This Row],[TOTAL]]</f>
        <v>1</v>
      </c>
      <c r="Y742">
        <f>Table2[[#This Row],[Methods]]/Table2[[#This Row],[TOTAL]]</f>
        <v>0</v>
      </c>
      <c r="Z742">
        <f>Table2[[#This Row],[Results]]/Table2[[#This Row],[TOTAL]]</f>
        <v>0</v>
      </c>
      <c r="AA742">
        <f>Table2[[#This Row],[Supplementary material]]/Table2[[#This Row],[TOTAL]]</f>
        <v>0</v>
      </c>
      <c r="AB742">
        <f>Table2[[#This Row],[Title]]/Table2[[#This Row],[TOTAL]]</f>
        <v>0</v>
      </c>
      <c r="AC742" s="2">
        <f>SUM(Table24[[#This Row],[Abstract]:[Title]])</f>
        <v>1</v>
      </c>
    </row>
    <row r="743" spans="1:29" x14ac:dyDescent="0.2">
      <c r="A743" t="s">
        <v>1261</v>
      </c>
      <c r="B743">
        <v>0</v>
      </c>
      <c r="C743">
        <v>0</v>
      </c>
      <c r="D743">
        <v>0</v>
      </c>
      <c r="E743">
        <v>0</v>
      </c>
      <c r="F743">
        <v>0</v>
      </c>
      <c r="G743">
        <v>0</v>
      </c>
      <c r="H743">
        <v>0</v>
      </c>
      <c r="I743">
        <v>0</v>
      </c>
      <c r="J743">
        <v>1</v>
      </c>
      <c r="K743">
        <v>1</v>
      </c>
      <c r="L743">
        <v>0</v>
      </c>
      <c r="M743">
        <v>0</v>
      </c>
      <c r="N743" s="2">
        <f>SUM(Table2[[#This Row],[Abstract]:[Title]])</f>
        <v>2</v>
      </c>
      <c r="P743" t="s">
        <v>1261</v>
      </c>
      <c r="Q743">
        <f>Table2[[#This Row],[Abstract]]/Table2[[#This Row],[TOTAL]]</f>
        <v>0</v>
      </c>
      <c r="R743">
        <f>Table2[[#This Row],[Acknowledgments]]/Table2[[#This Row],[TOTAL]]</f>
        <v>0</v>
      </c>
      <c r="S743">
        <f>Table2[[#This Row],[Article]]/Table2[[#This Row],[TOTAL]]</f>
        <v>0</v>
      </c>
      <c r="T743">
        <f>Table2[[#This Row],[Case study]]/Table2[[#This Row],[TOTAL]]</f>
        <v>0</v>
      </c>
      <c r="U743">
        <f>Table2[[#This Row],[Conclusion]]/Table2[[#This Row],[TOTAL]]</f>
        <v>0</v>
      </c>
      <c r="V743">
        <f>Table2[[#This Row],[Discussion]]/Table2[[#This Row],[TOTAL]]</f>
        <v>0</v>
      </c>
      <c r="W743">
        <f>Table2[[#This Row],[Figure]]/Table2[[#This Row],[TOTAL]]</f>
        <v>0</v>
      </c>
      <c r="X743">
        <f>Table2[[#This Row],[Introduction]]/Table2[[#This Row],[TOTAL]]</f>
        <v>0</v>
      </c>
      <c r="Y743">
        <f>Table2[[#This Row],[Methods]]/Table2[[#This Row],[TOTAL]]</f>
        <v>0.5</v>
      </c>
      <c r="Z743">
        <f>Table2[[#This Row],[Results]]/Table2[[#This Row],[TOTAL]]</f>
        <v>0.5</v>
      </c>
      <c r="AA743">
        <f>Table2[[#This Row],[Supplementary material]]/Table2[[#This Row],[TOTAL]]</f>
        <v>0</v>
      </c>
      <c r="AB743">
        <f>Table2[[#This Row],[Title]]/Table2[[#This Row],[TOTAL]]</f>
        <v>0</v>
      </c>
      <c r="AC743" s="2">
        <f>SUM(Table24[[#This Row],[Abstract]:[Title]])</f>
        <v>1</v>
      </c>
    </row>
    <row r="744" spans="1:29" x14ac:dyDescent="0.2">
      <c r="A744" t="s">
        <v>3945</v>
      </c>
      <c r="B744">
        <v>0</v>
      </c>
      <c r="C744">
        <v>0</v>
      </c>
      <c r="D744">
        <v>0</v>
      </c>
      <c r="E744">
        <v>0</v>
      </c>
      <c r="F744">
        <v>0</v>
      </c>
      <c r="G744">
        <v>1</v>
      </c>
      <c r="H744">
        <v>0</v>
      </c>
      <c r="I744">
        <v>1</v>
      </c>
      <c r="J744">
        <v>0</v>
      </c>
      <c r="K744">
        <v>4</v>
      </c>
      <c r="L744">
        <v>0</v>
      </c>
      <c r="M744">
        <v>0</v>
      </c>
      <c r="N744" s="2">
        <f>SUM(Table2[[#This Row],[Abstract]:[Title]])</f>
        <v>6</v>
      </c>
      <c r="P744" t="s">
        <v>3945</v>
      </c>
      <c r="Q744">
        <f>Table2[[#This Row],[Abstract]]/Table2[[#This Row],[TOTAL]]</f>
        <v>0</v>
      </c>
      <c r="R744">
        <f>Table2[[#This Row],[Acknowledgments]]/Table2[[#This Row],[TOTAL]]</f>
        <v>0</v>
      </c>
      <c r="S744">
        <f>Table2[[#This Row],[Article]]/Table2[[#This Row],[TOTAL]]</f>
        <v>0</v>
      </c>
      <c r="T744">
        <f>Table2[[#This Row],[Case study]]/Table2[[#This Row],[TOTAL]]</f>
        <v>0</v>
      </c>
      <c r="U744">
        <f>Table2[[#This Row],[Conclusion]]/Table2[[#This Row],[TOTAL]]</f>
        <v>0</v>
      </c>
      <c r="V744">
        <f>Table2[[#This Row],[Discussion]]/Table2[[#This Row],[TOTAL]]</f>
        <v>0.16666666666666666</v>
      </c>
      <c r="W744">
        <f>Table2[[#This Row],[Figure]]/Table2[[#This Row],[TOTAL]]</f>
        <v>0</v>
      </c>
      <c r="X744">
        <f>Table2[[#This Row],[Introduction]]/Table2[[#This Row],[TOTAL]]</f>
        <v>0.16666666666666666</v>
      </c>
      <c r="Y744">
        <f>Table2[[#This Row],[Methods]]/Table2[[#This Row],[TOTAL]]</f>
        <v>0</v>
      </c>
      <c r="Z744">
        <f>Table2[[#This Row],[Results]]/Table2[[#This Row],[TOTAL]]</f>
        <v>0.66666666666666663</v>
      </c>
      <c r="AA744">
        <f>Table2[[#This Row],[Supplementary material]]/Table2[[#This Row],[TOTAL]]</f>
        <v>0</v>
      </c>
      <c r="AB744">
        <f>Table2[[#This Row],[Title]]/Table2[[#This Row],[TOTAL]]</f>
        <v>0</v>
      </c>
      <c r="AC744" s="2">
        <f>SUM(Table24[[#This Row],[Abstract]:[Title]])</f>
        <v>1</v>
      </c>
    </row>
    <row r="745" spans="1:29" x14ac:dyDescent="0.2">
      <c r="A745" t="s">
        <v>1494</v>
      </c>
      <c r="B745">
        <v>0</v>
      </c>
      <c r="C745">
        <v>0</v>
      </c>
      <c r="D745">
        <v>0</v>
      </c>
      <c r="E745">
        <v>0</v>
      </c>
      <c r="F745">
        <v>0</v>
      </c>
      <c r="G745">
        <v>0</v>
      </c>
      <c r="H745">
        <v>0</v>
      </c>
      <c r="I745">
        <v>0</v>
      </c>
      <c r="J745">
        <v>2</v>
      </c>
      <c r="K745">
        <v>0</v>
      </c>
      <c r="L745">
        <v>0</v>
      </c>
      <c r="M745">
        <v>0</v>
      </c>
      <c r="N745" s="2">
        <f>SUM(Table2[[#This Row],[Abstract]:[Title]])</f>
        <v>2</v>
      </c>
      <c r="P745" t="s">
        <v>1494</v>
      </c>
      <c r="Q745">
        <f>Table2[[#This Row],[Abstract]]/Table2[[#This Row],[TOTAL]]</f>
        <v>0</v>
      </c>
      <c r="R745">
        <f>Table2[[#This Row],[Acknowledgments]]/Table2[[#This Row],[TOTAL]]</f>
        <v>0</v>
      </c>
      <c r="S745">
        <f>Table2[[#This Row],[Article]]/Table2[[#This Row],[TOTAL]]</f>
        <v>0</v>
      </c>
      <c r="T745">
        <f>Table2[[#This Row],[Case study]]/Table2[[#This Row],[TOTAL]]</f>
        <v>0</v>
      </c>
      <c r="U745">
        <f>Table2[[#This Row],[Conclusion]]/Table2[[#This Row],[TOTAL]]</f>
        <v>0</v>
      </c>
      <c r="V745">
        <f>Table2[[#This Row],[Discussion]]/Table2[[#This Row],[TOTAL]]</f>
        <v>0</v>
      </c>
      <c r="W745">
        <f>Table2[[#This Row],[Figure]]/Table2[[#This Row],[TOTAL]]</f>
        <v>0</v>
      </c>
      <c r="X745">
        <f>Table2[[#This Row],[Introduction]]/Table2[[#This Row],[TOTAL]]</f>
        <v>0</v>
      </c>
      <c r="Y745">
        <f>Table2[[#This Row],[Methods]]/Table2[[#This Row],[TOTAL]]</f>
        <v>1</v>
      </c>
      <c r="Z745">
        <f>Table2[[#This Row],[Results]]/Table2[[#This Row],[TOTAL]]</f>
        <v>0</v>
      </c>
      <c r="AA745">
        <f>Table2[[#This Row],[Supplementary material]]/Table2[[#This Row],[TOTAL]]</f>
        <v>0</v>
      </c>
      <c r="AB745">
        <f>Table2[[#This Row],[Title]]/Table2[[#This Row],[TOTAL]]</f>
        <v>0</v>
      </c>
      <c r="AC745" s="2">
        <f>SUM(Table24[[#This Row],[Abstract]:[Title]])</f>
        <v>1</v>
      </c>
    </row>
    <row r="746" spans="1:29" x14ac:dyDescent="0.2">
      <c r="A746" t="s">
        <v>1874</v>
      </c>
      <c r="B746">
        <v>0</v>
      </c>
      <c r="C746">
        <v>0</v>
      </c>
      <c r="D746">
        <v>1</v>
      </c>
      <c r="E746">
        <v>0</v>
      </c>
      <c r="F746">
        <v>0</v>
      </c>
      <c r="G746">
        <v>0</v>
      </c>
      <c r="H746">
        <v>0</v>
      </c>
      <c r="I746">
        <v>0</v>
      </c>
      <c r="J746">
        <v>0</v>
      </c>
      <c r="K746">
        <v>0</v>
      </c>
      <c r="L746">
        <v>0</v>
      </c>
      <c r="M746">
        <v>0</v>
      </c>
      <c r="N746" s="2">
        <f>SUM(Table2[[#This Row],[Abstract]:[Title]])</f>
        <v>1</v>
      </c>
      <c r="P746" t="s">
        <v>1874</v>
      </c>
      <c r="Q746">
        <f>Table2[[#This Row],[Abstract]]/Table2[[#This Row],[TOTAL]]</f>
        <v>0</v>
      </c>
      <c r="R746">
        <f>Table2[[#This Row],[Acknowledgments]]/Table2[[#This Row],[TOTAL]]</f>
        <v>0</v>
      </c>
      <c r="S746">
        <f>Table2[[#This Row],[Article]]/Table2[[#This Row],[TOTAL]]</f>
        <v>1</v>
      </c>
      <c r="T746">
        <f>Table2[[#This Row],[Case study]]/Table2[[#This Row],[TOTAL]]</f>
        <v>0</v>
      </c>
      <c r="U746">
        <f>Table2[[#This Row],[Conclusion]]/Table2[[#This Row],[TOTAL]]</f>
        <v>0</v>
      </c>
      <c r="V746">
        <f>Table2[[#This Row],[Discussion]]/Table2[[#This Row],[TOTAL]]</f>
        <v>0</v>
      </c>
      <c r="W746">
        <f>Table2[[#This Row],[Figure]]/Table2[[#This Row],[TOTAL]]</f>
        <v>0</v>
      </c>
      <c r="X746">
        <f>Table2[[#This Row],[Introduction]]/Table2[[#This Row],[TOTAL]]</f>
        <v>0</v>
      </c>
      <c r="Y746">
        <f>Table2[[#This Row],[Methods]]/Table2[[#This Row],[TOTAL]]</f>
        <v>0</v>
      </c>
      <c r="Z746">
        <f>Table2[[#This Row],[Results]]/Table2[[#This Row],[TOTAL]]</f>
        <v>0</v>
      </c>
      <c r="AA746">
        <f>Table2[[#This Row],[Supplementary material]]/Table2[[#This Row],[TOTAL]]</f>
        <v>0</v>
      </c>
      <c r="AB746">
        <f>Table2[[#This Row],[Title]]/Table2[[#This Row],[TOTAL]]</f>
        <v>0</v>
      </c>
      <c r="AC746" s="2">
        <f>SUM(Table24[[#This Row],[Abstract]:[Title]])</f>
        <v>1</v>
      </c>
    </row>
    <row r="747" spans="1:29" x14ac:dyDescent="0.2">
      <c r="A747" t="s">
        <v>1423</v>
      </c>
      <c r="B747">
        <v>0</v>
      </c>
      <c r="C747">
        <v>0</v>
      </c>
      <c r="D747">
        <v>0</v>
      </c>
      <c r="E747">
        <v>0</v>
      </c>
      <c r="F747">
        <v>0</v>
      </c>
      <c r="G747">
        <v>0</v>
      </c>
      <c r="H747">
        <v>0</v>
      </c>
      <c r="I747">
        <v>0</v>
      </c>
      <c r="J747">
        <v>2</v>
      </c>
      <c r="K747">
        <v>0</v>
      </c>
      <c r="L747">
        <v>0</v>
      </c>
      <c r="M747">
        <v>0</v>
      </c>
      <c r="N747" s="2">
        <f>SUM(Table2[[#This Row],[Abstract]:[Title]])</f>
        <v>2</v>
      </c>
      <c r="P747" t="s">
        <v>1423</v>
      </c>
      <c r="Q747">
        <f>Table2[[#This Row],[Abstract]]/Table2[[#This Row],[TOTAL]]</f>
        <v>0</v>
      </c>
      <c r="R747">
        <f>Table2[[#This Row],[Acknowledgments]]/Table2[[#This Row],[TOTAL]]</f>
        <v>0</v>
      </c>
      <c r="S747">
        <f>Table2[[#This Row],[Article]]/Table2[[#This Row],[TOTAL]]</f>
        <v>0</v>
      </c>
      <c r="T747">
        <f>Table2[[#This Row],[Case study]]/Table2[[#This Row],[TOTAL]]</f>
        <v>0</v>
      </c>
      <c r="U747">
        <f>Table2[[#This Row],[Conclusion]]/Table2[[#This Row],[TOTAL]]</f>
        <v>0</v>
      </c>
      <c r="V747">
        <f>Table2[[#This Row],[Discussion]]/Table2[[#This Row],[TOTAL]]</f>
        <v>0</v>
      </c>
      <c r="W747">
        <f>Table2[[#This Row],[Figure]]/Table2[[#This Row],[TOTAL]]</f>
        <v>0</v>
      </c>
      <c r="X747">
        <f>Table2[[#This Row],[Introduction]]/Table2[[#This Row],[TOTAL]]</f>
        <v>0</v>
      </c>
      <c r="Y747">
        <f>Table2[[#This Row],[Methods]]/Table2[[#This Row],[TOTAL]]</f>
        <v>1</v>
      </c>
      <c r="Z747">
        <f>Table2[[#This Row],[Results]]/Table2[[#This Row],[TOTAL]]</f>
        <v>0</v>
      </c>
      <c r="AA747">
        <f>Table2[[#This Row],[Supplementary material]]/Table2[[#This Row],[TOTAL]]</f>
        <v>0</v>
      </c>
      <c r="AB747">
        <f>Table2[[#This Row],[Title]]/Table2[[#This Row],[TOTAL]]</f>
        <v>0</v>
      </c>
      <c r="AC747" s="2">
        <f>SUM(Table24[[#This Row],[Abstract]:[Title]])</f>
        <v>1</v>
      </c>
    </row>
    <row r="748" spans="1:29" x14ac:dyDescent="0.2">
      <c r="A748" t="s">
        <v>833</v>
      </c>
      <c r="B748">
        <v>0</v>
      </c>
      <c r="C748">
        <v>0</v>
      </c>
      <c r="D748">
        <v>0</v>
      </c>
      <c r="E748">
        <v>0</v>
      </c>
      <c r="F748">
        <v>0</v>
      </c>
      <c r="G748">
        <v>0</v>
      </c>
      <c r="H748">
        <v>0</v>
      </c>
      <c r="I748">
        <v>0</v>
      </c>
      <c r="J748">
        <v>2</v>
      </c>
      <c r="K748">
        <v>0</v>
      </c>
      <c r="L748">
        <v>0</v>
      </c>
      <c r="M748">
        <v>0</v>
      </c>
      <c r="N748" s="2">
        <f>SUM(Table2[[#This Row],[Abstract]:[Title]])</f>
        <v>2</v>
      </c>
      <c r="P748" t="s">
        <v>833</v>
      </c>
      <c r="Q748">
        <f>Table2[[#This Row],[Abstract]]/Table2[[#This Row],[TOTAL]]</f>
        <v>0</v>
      </c>
      <c r="R748">
        <f>Table2[[#This Row],[Acknowledgments]]/Table2[[#This Row],[TOTAL]]</f>
        <v>0</v>
      </c>
      <c r="S748">
        <f>Table2[[#This Row],[Article]]/Table2[[#This Row],[TOTAL]]</f>
        <v>0</v>
      </c>
      <c r="T748">
        <f>Table2[[#This Row],[Case study]]/Table2[[#This Row],[TOTAL]]</f>
        <v>0</v>
      </c>
      <c r="U748">
        <f>Table2[[#This Row],[Conclusion]]/Table2[[#This Row],[TOTAL]]</f>
        <v>0</v>
      </c>
      <c r="V748">
        <f>Table2[[#This Row],[Discussion]]/Table2[[#This Row],[TOTAL]]</f>
        <v>0</v>
      </c>
      <c r="W748">
        <f>Table2[[#This Row],[Figure]]/Table2[[#This Row],[TOTAL]]</f>
        <v>0</v>
      </c>
      <c r="X748">
        <f>Table2[[#This Row],[Introduction]]/Table2[[#This Row],[TOTAL]]</f>
        <v>0</v>
      </c>
      <c r="Y748">
        <f>Table2[[#This Row],[Methods]]/Table2[[#This Row],[TOTAL]]</f>
        <v>1</v>
      </c>
      <c r="Z748">
        <f>Table2[[#This Row],[Results]]/Table2[[#This Row],[TOTAL]]</f>
        <v>0</v>
      </c>
      <c r="AA748">
        <f>Table2[[#This Row],[Supplementary material]]/Table2[[#This Row],[TOTAL]]</f>
        <v>0</v>
      </c>
      <c r="AB748">
        <f>Table2[[#This Row],[Title]]/Table2[[#This Row],[TOTAL]]</f>
        <v>0</v>
      </c>
      <c r="AC748" s="2">
        <f>SUM(Table24[[#This Row],[Abstract]:[Title]])</f>
        <v>1</v>
      </c>
    </row>
    <row r="749" spans="1:29" x14ac:dyDescent="0.2">
      <c r="A749" t="s">
        <v>3141</v>
      </c>
      <c r="B749">
        <v>0</v>
      </c>
      <c r="C749">
        <v>0</v>
      </c>
      <c r="D749">
        <v>0</v>
      </c>
      <c r="E749">
        <v>0</v>
      </c>
      <c r="F749">
        <v>0</v>
      </c>
      <c r="G749">
        <v>0</v>
      </c>
      <c r="H749">
        <v>0</v>
      </c>
      <c r="I749">
        <v>1</v>
      </c>
      <c r="J749">
        <v>0</v>
      </c>
      <c r="K749">
        <v>2</v>
      </c>
      <c r="L749">
        <v>0</v>
      </c>
      <c r="M749">
        <v>0</v>
      </c>
      <c r="N749" s="2">
        <f>SUM(Table2[[#This Row],[Abstract]:[Title]])</f>
        <v>3</v>
      </c>
      <c r="P749" t="s">
        <v>3141</v>
      </c>
      <c r="Q749">
        <f>Table2[[#This Row],[Abstract]]/Table2[[#This Row],[TOTAL]]</f>
        <v>0</v>
      </c>
      <c r="R749">
        <f>Table2[[#This Row],[Acknowledgments]]/Table2[[#This Row],[TOTAL]]</f>
        <v>0</v>
      </c>
      <c r="S749">
        <f>Table2[[#This Row],[Article]]/Table2[[#This Row],[TOTAL]]</f>
        <v>0</v>
      </c>
      <c r="T749">
        <f>Table2[[#This Row],[Case study]]/Table2[[#This Row],[TOTAL]]</f>
        <v>0</v>
      </c>
      <c r="U749">
        <f>Table2[[#This Row],[Conclusion]]/Table2[[#This Row],[TOTAL]]</f>
        <v>0</v>
      </c>
      <c r="V749">
        <f>Table2[[#This Row],[Discussion]]/Table2[[#This Row],[TOTAL]]</f>
        <v>0</v>
      </c>
      <c r="W749">
        <f>Table2[[#This Row],[Figure]]/Table2[[#This Row],[TOTAL]]</f>
        <v>0</v>
      </c>
      <c r="X749">
        <f>Table2[[#This Row],[Introduction]]/Table2[[#This Row],[TOTAL]]</f>
        <v>0.33333333333333331</v>
      </c>
      <c r="Y749">
        <f>Table2[[#This Row],[Methods]]/Table2[[#This Row],[TOTAL]]</f>
        <v>0</v>
      </c>
      <c r="Z749">
        <f>Table2[[#This Row],[Results]]/Table2[[#This Row],[TOTAL]]</f>
        <v>0.66666666666666663</v>
      </c>
      <c r="AA749">
        <f>Table2[[#This Row],[Supplementary material]]/Table2[[#This Row],[TOTAL]]</f>
        <v>0</v>
      </c>
      <c r="AB749">
        <f>Table2[[#This Row],[Title]]/Table2[[#This Row],[TOTAL]]</f>
        <v>0</v>
      </c>
      <c r="AC749" s="2">
        <f>SUM(Table24[[#This Row],[Abstract]:[Title]])</f>
        <v>1</v>
      </c>
    </row>
    <row r="750" spans="1:29" x14ac:dyDescent="0.2">
      <c r="A750" t="s">
        <v>4654</v>
      </c>
      <c r="B750">
        <v>0</v>
      </c>
      <c r="C750">
        <v>0</v>
      </c>
      <c r="D750">
        <v>0</v>
      </c>
      <c r="E750">
        <v>0</v>
      </c>
      <c r="F750">
        <v>0</v>
      </c>
      <c r="G750">
        <v>0</v>
      </c>
      <c r="H750">
        <v>0</v>
      </c>
      <c r="I750">
        <v>0</v>
      </c>
      <c r="J750">
        <v>4</v>
      </c>
      <c r="K750">
        <v>36</v>
      </c>
      <c r="L750">
        <v>0</v>
      </c>
      <c r="M750">
        <v>0</v>
      </c>
      <c r="N750" s="2">
        <f>SUM(Table2[[#This Row],[Abstract]:[Title]])</f>
        <v>40</v>
      </c>
      <c r="P750" t="s">
        <v>4654</v>
      </c>
      <c r="Q750">
        <f>Table2[[#This Row],[Abstract]]/Table2[[#This Row],[TOTAL]]</f>
        <v>0</v>
      </c>
      <c r="R750">
        <f>Table2[[#This Row],[Acknowledgments]]/Table2[[#This Row],[TOTAL]]</f>
        <v>0</v>
      </c>
      <c r="S750">
        <f>Table2[[#This Row],[Article]]/Table2[[#This Row],[TOTAL]]</f>
        <v>0</v>
      </c>
      <c r="T750">
        <f>Table2[[#This Row],[Case study]]/Table2[[#This Row],[TOTAL]]</f>
        <v>0</v>
      </c>
      <c r="U750">
        <f>Table2[[#This Row],[Conclusion]]/Table2[[#This Row],[TOTAL]]</f>
        <v>0</v>
      </c>
      <c r="V750">
        <f>Table2[[#This Row],[Discussion]]/Table2[[#This Row],[TOTAL]]</f>
        <v>0</v>
      </c>
      <c r="W750">
        <f>Table2[[#This Row],[Figure]]/Table2[[#This Row],[TOTAL]]</f>
        <v>0</v>
      </c>
      <c r="X750">
        <f>Table2[[#This Row],[Introduction]]/Table2[[#This Row],[TOTAL]]</f>
        <v>0</v>
      </c>
      <c r="Y750">
        <f>Table2[[#This Row],[Methods]]/Table2[[#This Row],[TOTAL]]</f>
        <v>0.1</v>
      </c>
      <c r="Z750">
        <f>Table2[[#This Row],[Results]]/Table2[[#This Row],[TOTAL]]</f>
        <v>0.9</v>
      </c>
      <c r="AA750">
        <f>Table2[[#This Row],[Supplementary material]]/Table2[[#This Row],[TOTAL]]</f>
        <v>0</v>
      </c>
      <c r="AB750">
        <f>Table2[[#This Row],[Title]]/Table2[[#This Row],[TOTAL]]</f>
        <v>0</v>
      </c>
      <c r="AC750" s="2">
        <f>SUM(Table24[[#This Row],[Abstract]:[Title]])</f>
        <v>1</v>
      </c>
    </row>
    <row r="751" spans="1:29" x14ac:dyDescent="0.2">
      <c r="A751" t="s">
        <v>1510</v>
      </c>
      <c r="B751">
        <v>0</v>
      </c>
      <c r="C751">
        <v>0</v>
      </c>
      <c r="D751">
        <v>0</v>
      </c>
      <c r="E751">
        <v>0</v>
      </c>
      <c r="F751">
        <v>0</v>
      </c>
      <c r="G751">
        <v>0</v>
      </c>
      <c r="H751">
        <v>0</v>
      </c>
      <c r="I751">
        <v>1</v>
      </c>
      <c r="J751">
        <v>0</v>
      </c>
      <c r="K751">
        <v>0</v>
      </c>
      <c r="L751">
        <v>0</v>
      </c>
      <c r="M751">
        <v>0</v>
      </c>
      <c r="N751" s="2">
        <f>SUM(Table2[[#This Row],[Abstract]:[Title]])</f>
        <v>1</v>
      </c>
      <c r="P751" t="s">
        <v>1510</v>
      </c>
      <c r="Q751">
        <f>Table2[[#This Row],[Abstract]]/Table2[[#This Row],[TOTAL]]</f>
        <v>0</v>
      </c>
      <c r="R751">
        <f>Table2[[#This Row],[Acknowledgments]]/Table2[[#This Row],[TOTAL]]</f>
        <v>0</v>
      </c>
      <c r="S751">
        <f>Table2[[#This Row],[Article]]/Table2[[#This Row],[TOTAL]]</f>
        <v>0</v>
      </c>
      <c r="T751">
        <f>Table2[[#This Row],[Case study]]/Table2[[#This Row],[TOTAL]]</f>
        <v>0</v>
      </c>
      <c r="U751">
        <f>Table2[[#This Row],[Conclusion]]/Table2[[#This Row],[TOTAL]]</f>
        <v>0</v>
      </c>
      <c r="V751">
        <f>Table2[[#This Row],[Discussion]]/Table2[[#This Row],[TOTAL]]</f>
        <v>0</v>
      </c>
      <c r="W751">
        <f>Table2[[#This Row],[Figure]]/Table2[[#This Row],[TOTAL]]</f>
        <v>0</v>
      </c>
      <c r="X751">
        <f>Table2[[#This Row],[Introduction]]/Table2[[#This Row],[TOTAL]]</f>
        <v>1</v>
      </c>
      <c r="Y751">
        <f>Table2[[#This Row],[Methods]]/Table2[[#This Row],[TOTAL]]</f>
        <v>0</v>
      </c>
      <c r="Z751">
        <f>Table2[[#This Row],[Results]]/Table2[[#This Row],[TOTAL]]</f>
        <v>0</v>
      </c>
      <c r="AA751">
        <f>Table2[[#This Row],[Supplementary material]]/Table2[[#This Row],[TOTAL]]</f>
        <v>0</v>
      </c>
      <c r="AB751">
        <f>Table2[[#This Row],[Title]]/Table2[[#This Row],[TOTAL]]</f>
        <v>0</v>
      </c>
      <c r="AC751" s="2">
        <f>SUM(Table24[[#This Row],[Abstract]:[Title]])</f>
        <v>1</v>
      </c>
    </row>
    <row r="752" spans="1:29" x14ac:dyDescent="0.2">
      <c r="A752" t="s">
        <v>2403</v>
      </c>
      <c r="B752">
        <v>0</v>
      </c>
      <c r="C752">
        <v>0</v>
      </c>
      <c r="D752">
        <v>0</v>
      </c>
      <c r="E752">
        <v>0</v>
      </c>
      <c r="F752">
        <v>0</v>
      </c>
      <c r="G752">
        <v>0</v>
      </c>
      <c r="H752">
        <v>0</v>
      </c>
      <c r="I752">
        <v>0</v>
      </c>
      <c r="J752">
        <v>2</v>
      </c>
      <c r="K752">
        <v>1</v>
      </c>
      <c r="L752">
        <v>0</v>
      </c>
      <c r="M752">
        <v>0</v>
      </c>
      <c r="N752" s="2">
        <f>SUM(Table2[[#This Row],[Abstract]:[Title]])</f>
        <v>3</v>
      </c>
      <c r="P752" t="s">
        <v>2403</v>
      </c>
      <c r="Q752">
        <f>Table2[[#This Row],[Abstract]]/Table2[[#This Row],[TOTAL]]</f>
        <v>0</v>
      </c>
      <c r="R752">
        <f>Table2[[#This Row],[Acknowledgments]]/Table2[[#This Row],[TOTAL]]</f>
        <v>0</v>
      </c>
      <c r="S752">
        <f>Table2[[#This Row],[Article]]/Table2[[#This Row],[TOTAL]]</f>
        <v>0</v>
      </c>
      <c r="T752">
        <f>Table2[[#This Row],[Case study]]/Table2[[#This Row],[TOTAL]]</f>
        <v>0</v>
      </c>
      <c r="U752">
        <f>Table2[[#This Row],[Conclusion]]/Table2[[#This Row],[TOTAL]]</f>
        <v>0</v>
      </c>
      <c r="V752">
        <f>Table2[[#This Row],[Discussion]]/Table2[[#This Row],[TOTAL]]</f>
        <v>0</v>
      </c>
      <c r="W752">
        <f>Table2[[#This Row],[Figure]]/Table2[[#This Row],[TOTAL]]</f>
        <v>0</v>
      </c>
      <c r="X752">
        <f>Table2[[#This Row],[Introduction]]/Table2[[#This Row],[TOTAL]]</f>
        <v>0</v>
      </c>
      <c r="Y752">
        <f>Table2[[#This Row],[Methods]]/Table2[[#This Row],[TOTAL]]</f>
        <v>0.66666666666666663</v>
      </c>
      <c r="Z752">
        <f>Table2[[#This Row],[Results]]/Table2[[#This Row],[TOTAL]]</f>
        <v>0.33333333333333331</v>
      </c>
      <c r="AA752">
        <f>Table2[[#This Row],[Supplementary material]]/Table2[[#This Row],[TOTAL]]</f>
        <v>0</v>
      </c>
      <c r="AB752">
        <f>Table2[[#This Row],[Title]]/Table2[[#This Row],[TOTAL]]</f>
        <v>0</v>
      </c>
      <c r="AC752" s="2">
        <f>SUM(Table24[[#This Row],[Abstract]:[Title]])</f>
        <v>1</v>
      </c>
    </row>
    <row r="753" spans="1:29" x14ac:dyDescent="0.2">
      <c r="A753" t="s">
        <v>4243</v>
      </c>
      <c r="B753">
        <v>0</v>
      </c>
      <c r="C753">
        <v>0</v>
      </c>
      <c r="D753">
        <v>0</v>
      </c>
      <c r="E753">
        <v>0</v>
      </c>
      <c r="F753">
        <v>0</v>
      </c>
      <c r="G753">
        <v>0</v>
      </c>
      <c r="H753">
        <v>0</v>
      </c>
      <c r="I753">
        <v>0</v>
      </c>
      <c r="J753">
        <v>1</v>
      </c>
      <c r="K753">
        <v>0</v>
      </c>
      <c r="L753">
        <v>0</v>
      </c>
      <c r="M753">
        <v>0</v>
      </c>
      <c r="N753" s="2">
        <f>SUM(Table2[[#This Row],[Abstract]:[Title]])</f>
        <v>1</v>
      </c>
      <c r="P753" t="s">
        <v>4243</v>
      </c>
      <c r="Q753">
        <f>Table2[[#This Row],[Abstract]]/Table2[[#This Row],[TOTAL]]</f>
        <v>0</v>
      </c>
      <c r="R753">
        <f>Table2[[#This Row],[Acknowledgments]]/Table2[[#This Row],[TOTAL]]</f>
        <v>0</v>
      </c>
      <c r="S753">
        <f>Table2[[#This Row],[Article]]/Table2[[#This Row],[TOTAL]]</f>
        <v>0</v>
      </c>
      <c r="T753">
        <f>Table2[[#This Row],[Case study]]/Table2[[#This Row],[TOTAL]]</f>
        <v>0</v>
      </c>
      <c r="U753">
        <f>Table2[[#This Row],[Conclusion]]/Table2[[#This Row],[TOTAL]]</f>
        <v>0</v>
      </c>
      <c r="V753">
        <f>Table2[[#This Row],[Discussion]]/Table2[[#This Row],[TOTAL]]</f>
        <v>0</v>
      </c>
      <c r="W753">
        <f>Table2[[#This Row],[Figure]]/Table2[[#This Row],[TOTAL]]</f>
        <v>0</v>
      </c>
      <c r="X753">
        <f>Table2[[#This Row],[Introduction]]/Table2[[#This Row],[TOTAL]]</f>
        <v>0</v>
      </c>
      <c r="Y753">
        <f>Table2[[#This Row],[Methods]]/Table2[[#This Row],[TOTAL]]</f>
        <v>1</v>
      </c>
      <c r="Z753">
        <f>Table2[[#This Row],[Results]]/Table2[[#This Row],[TOTAL]]</f>
        <v>0</v>
      </c>
      <c r="AA753">
        <f>Table2[[#This Row],[Supplementary material]]/Table2[[#This Row],[TOTAL]]</f>
        <v>0</v>
      </c>
      <c r="AB753">
        <f>Table2[[#This Row],[Title]]/Table2[[#This Row],[TOTAL]]</f>
        <v>0</v>
      </c>
      <c r="AC753" s="2">
        <f>SUM(Table24[[#This Row],[Abstract]:[Title]])</f>
        <v>1</v>
      </c>
    </row>
    <row r="754" spans="1:29" x14ac:dyDescent="0.2">
      <c r="A754" t="s">
        <v>230</v>
      </c>
      <c r="B754">
        <v>0</v>
      </c>
      <c r="C754">
        <v>0</v>
      </c>
      <c r="D754">
        <v>2</v>
      </c>
      <c r="E754">
        <v>0</v>
      </c>
      <c r="F754">
        <v>0</v>
      </c>
      <c r="G754">
        <v>0</v>
      </c>
      <c r="H754">
        <v>0</v>
      </c>
      <c r="I754">
        <v>0</v>
      </c>
      <c r="J754">
        <v>1</v>
      </c>
      <c r="K754">
        <v>0</v>
      </c>
      <c r="L754">
        <v>0</v>
      </c>
      <c r="M754">
        <v>0</v>
      </c>
      <c r="N754" s="2">
        <f>SUM(Table2[[#This Row],[Abstract]:[Title]])</f>
        <v>3</v>
      </c>
      <c r="P754" t="s">
        <v>230</v>
      </c>
      <c r="Q754">
        <f>Table2[[#This Row],[Abstract]]/Table2[[#This Row],[TOTAL]]</f>
        <v>0</v>
      </c>
      <c r="R754">
        <f>Table2[[#This Row],[Acknowledgments]]/Table2[[#This Row],[TOTAL]]</f>
        <v>0</v>
      </c>
      <c r="S754">
        <f>Table2[[#This Row],[Article]]/Table2[[#This Row],[TOTAL]]</f>
        <v>0.66666666666666663</v>
      </c>
      <c r="T754">
        <f>Table2[[#This Row],[Case study]]/Table2[[#This Row],[TOTAL]]</f>
        <v>0</v>
      </c>
      <c r="U754">
        <f>Table2[[#This Row],[Conclusion]]/Table2[[#This Row],[TOTAL]]</f>
        <v>0</v>
      </c>
      <c r="V754">
        <f>Table2[[#This Row],[Discussion]]/Table2[[#This Row],[TOTAL]]</f>
        <v>0</v>
      </c>
      <c r="W754">
        <f>Table2[[#This Row],[Figure]]/Table2[[#This Row],[TOTAL]]</f>
        <v>0</v>
      </c>
      <c r="X754">
        <f>Table2[[#This Row],[Introduction]]/Table2[[#This Row],[TOTAL]]</f>
        <v>0</v>
      </c>
      <c r="Y754">
        <f>Table2[[#This Row],[Methods]]/Table2[[#This Row],[TOTAL]]</f>
        <v>0.33333333333333331</v>
      </c>
      <c r="Z754">
        <f>Table2[[#This Row],[Results]]/Table2[[#This Row],[TOTAL]]</f>
        <v>0</v>
      </c>
      <c r="AA754">
        <f>Table2[[#This Row],[Supplementary material]]/Table2[[#This Row],[TOTAL]]</f>
        <v>0</v>
      </c>
      <c r="AB754">
        <f>Table2[[#This Row],[Title]]/Table2[[#This Row],[TOTAL]]</f>
        <v>0</v>
      </c>
      <c r="AC754" s="2">
        <f>SUM(Table24[[#This Row],[Abstract]:[Title]])</f>
        <v>1</v>
      </c>
    </row>
    <row r="755" spans="1:29" x14ac:dyDescent="0.2">
      <c r="A755" t="s">
        <v>5492</v>
      </c>
      <c r="B755">
        <v>0</v>
      </c>
      <c r="C755">
        <v>0</v>
      </c>
      <c r="D755">
        <v>1</v>
      </c>
      <c r="E755">
        <v>0</v>
      </c>
      <c r="F755">
        <v>0</v>
      </c>
      <c r="G755">
        <v>0</v>
      </c>
      <c r="H755">
        <v>0</v>
      </c>
      <c r="I755">
        <v>0</v>
      </c>
      <c r="J755">
        <v>0</v>
      </c>
      <c r="K755">
        <v>2</v>
      </c>
      <c r="L755">
        <v>0</v>
      </c>
      <c r="M755">
        <v>0</v>
      </c>
      <c r="N755" s="2">
        <f>SUM(Table2[[#This Row],[Abstract]:[Title]])</f>
        <v>3</v>
      </c>
      <c r="P755" t="s">
        <v>5492</v>
      </c>
      <c r="Q755">
        <f>Table2[[#This Row],[Abstract]]/Table2[[#This Row],[TOTAL]]</f>
        <v>0</v>
      </c>
      <c r="R755">
        <f>Table2[[#This Row],[Acknowledgments]]/Table2[[#This Row],[TOTAL]]</f>
        <v>0</v>
      </c>
      <c r="S755">
        <f>Table2[[#This Row],[Article]]/Table2[[#This Row],[TOTAL]]</f>
        <v>0.33333333333333331</v>
      </c>
      <c r="T755">
        <f>Table2[[#This Row],[Case study]]/Table2[[#This Row],[TOTAL]]</f>
        <v>0</v>
      </c>
      <c r="U755">
        <f>Table2[[#This Row],[Conclusion]]/Table2[[#This Row],[TOTAL]]</f>
        <v>0</v>
      </c>
      <c r="V755">
        <f>Table2[[#This Row],[Discussion]]/Table2[[#This Row],[TOTAL]]</f>
        <v>0</v>
      </c>
      <c r="W755">
        <f>Table2[[#This Row],[Figure]]/Table2[[#This Row],[TOTAL]]</f>
        <v>0</v>
      </c>
      <c r="X755">
        <f>Table2[[#This Row],[Introduction]]/Table2[[#This Row],[TOTAL]]</f>
        <v>0</v>
      </c>
      <c r="Y755">
        <f>Table2[[#This Row],[Methods]]/Table2[[#This Row],[TOTAL]]</f>
        <v>0</v>
      </c>
      <c r="Z755">
        <f>Table2[[#This Row],[Results]]/Table2[[#This Row],[TOTAL]]</f>
        <v>0.66666666666666663</v>
      </c>
      <c r="AA755">
        <f>Table2[[#This Row],[Supplementary material]]/Table2[[#This Row],[TOTAL]]</f>
        <v>0</v>
      </c>
      <c r="AB755">
        <f>Table2[[#This Row],[Title]]/Table2[[#This Row],[TOTAL]]</f>
        <v>0</v>
      </c>
      <c r="AC755" s="2">
        <f>SUM(Table24[[#This Row],[Abstract]:[Title]])</f>
        <v>1</v>
      </c>
    </row>
    <row r="756" spans="1:29" x14ac:dyDescent="0.2">
      <c r="A756" t="s">
        <v>8368</v>
      </c>
      <c r="B756">
        <v>0</v>
      </c>
      <c r="C756">
        <v>0</v>
      </c>
      <c r="D756">
        <v>0</v>
      </c>
      <c r="E756">
        <v>0</v>
      </c>
      <c r="F756">
        <v>0</v>
      </c>
      <c r="G756">
        <v>0</v>
      </c>
      <c r="H756">
        <v>0</v>
      </c>
      <c r="I756">
        <v>0</v>
      </c>
      <c r="J756">
        <v>0</v>
      </c>
      <c r="K756">
        <v>4</v>
      </c>
      <c r="L756">
        <v>0</v>
      </c>
      <c r="M756">
        <v>0</v>
      </c>
      <c r="N756" s="2">
        <f>SUM(Table2[[#This Row],[Abstract]:[Title]])</f>
        <v>4</v>
      </c>
      <c r="P756" t="s">
        <v>8368</v>
      </c>
      <c r="Q756">
        <f>Table2[[#This Row],[Abstract]]/Table2[[#This Row],[TOTAL]]</f>
        <v>0</v>
      </c>
      <c r="R756">
        <f>Table2[[#This Row],[Acknowledgments]]/Table2[[#This Row],[TOTAL]]</f>
        <v>0</v>
      </c>
      <c r="S756">
        <f>Table2[[#This Row],[Article]]/Table2[[#This Row],[TOTAL]]</f>
        <v>0</v>
      </c>
      <c r="T756">
        <f>Table2[[#This Row],[Case study]]/Table2[[#This Row],[TOTAL]]</f>
        <v>0</v>
      </c>
      <c r="U756">
        <f>Table2[[#This Row],[Conclusion]]/Table2[[#This Row],[TOTAL]]</f>
        <v>0</v>
      </c>
      <c r="V756">
        <f>Table2[[#This Row],[Discussion]]/Table2[[#This Row],[TOTAL]]</f>
        <v>0</v>
      </c>
      <c r="W756">
        <f>Table2[[#This Row],[Figure]]/Table2[[#This Row],[TOTAL]]</f>
        <v>0</v>
      </c>
      <c r="X756">
        <f>Table2[[#This Row],[Introduction]]/Table2[[#This Row],[TOTAL]]</f>
        <v>0</v>
      </c>
      <c r="Y756">
        <f>Table2[[#This Row],[Methods]]/Table2[[#This Row],[TOTAL]]</f>
        <v>0</v>
      </c>
      <c r="Z756">
        <f>Table2[[#This Row],[Results]]/Table2[[#This Row],[TOTAL]]</f>
        <v>1</v>
      </c>
      <c r="AA756">
        <f>Table2[[#This Row],[Supplementary material]]/Table2[[#This Row],[TOTAL]]</f>
        <v>0</v>
      </c>
      <c r="AB756">
        <f>Table2[[#This Row],[Title]]/Table2[[#This Row],[TOTAL]]</f>
        <v>0</v>
      </c>
      <c r="AC756" s="2">
        <f>SUM(Table24[[#This Row],[Abstract]:[Title]])</f>
        <v>1</v>
      </c>
    </row>
    <row r="757" spans="1:29" x14ac:dyDescent="0.2">
      <c r="A757" t="s">
        <v>4642</v>
      </c>
      <c r="B757">
        <v>0</v>
      </c>
      <c r="C757">
        <v>0</v>
      </c>
      <c r="D757">
        <v>0</v>
      </c>
      <c r="E757">
        <v>0</v>
      </c>
      <c r="F757">
        <v>0</v>
      </c>
      <c r="G757">
        <v>0</v>
      </c>
      <c r="H757">
        <v>1</v>
      </c>
      <c r="I757">
        <v>0</v>
      </c>
      <c r="J757">
        <v>0</v>
      </c>
      <c r="K757">
        <v>0</v>
      </c>
      <c r="L757">
        <v>0</v>
      </c>
      <c r="M757">
        <v>0</v>
      </c>
      <c r="N757" s="2">
        <f>SUM(Table2[[#This Row],[Abstract]:[Title]])</f>
        <v>1</v>
      </c>
      <c r="P757" t="s">
        <v>4642</v>
      </c>
      <c r="Q757">
        <f>Table2[[#This Row],[Abstract]]/Table2[[#This Row],[TOTAL]]</f>
        <v>0</v>
      </c>
      <c r="R757">
        <f>Table2[[#This Row],[Acknowledgments]]/Table2[[#This Row],[TOTAL]]</f>
        <v>0</v>
      </c>
      <c r="S757">
        <f>Table2[[#This Row],[Article]]/Table2[[#This Row],[TOTAL]]</f>
        <v>0</v>
      </c>
      <c r="T757">
        <f>Table2[[#This Row],[Case study]]/Table2[[#This Row],[TOTAL]]</f>
        <v>0</v>
      </c>
      <c r="U757">
        <f>Table2[[#This Row],[Conclusion]]/Table2[[#This Row],[TOTAL]]</f>
        <v>0</v>
      </c>
      <c r="V757">
        <f>Table2[[#This Row],[Discussion]]/Table2[[#This Row],[TOTAL]]</f>
        <v>0</v>
      </c>
      <c r="W757">
        <f>Table2[[#This Row],[Figure]]/Table2[[#This Row],[TOTAL]]</f>
        <v>1</v>
      </c>
      <c r="X757">
        <f>Table2[[#This Row],[Introduction]]/Table2[[#This Row],[TOTAL]]</f>
        <v>0</v>
      </c>
      <c r="Y757">
        <f>Table2[[#This Row],[Methods]]/Table2[[#This Row],[TOTAL]]</f>
        <v>0</v>
      </c>
      <c r="Z757">
        <f>Table2[[#This Row],[Results]]/Table2[[#This Row],[TOTAL]]</f>
        <v>0</v>
      </c>
      <c r="AA757">
        <f>Table2[[#This Row],[Supplementary material]]/Table2[[#This Row],[TOTAL]]</f>
        <v>0</v>
      </c>
      <c r="AB757">
        <f>Table2[[#This Row],[Title]]/Table2[[#This Row],[TOTAL]]</f>
        <v>0</v>
      </c>
      <c r="AC757" s="2">
        <f>SUM(Table24[[#This Row],[Abstract]:[Title]])</f>
        <v>1</v>
      </c>
    </row>
    <row r="758" spans="1:29" x14ac:dyDescent="0.2">
      <c r="A758" t="s">
        <v>368</v>
      </c>
      <c r="B758">
        <v>0</v>
      </c>
      <c r="C758">
        <v>0</v>
      </c>
      <c r="D758">
        <v>0</v>
      </c>
      <c r="E758">
        <v>0</v>
      </c>
      <c r="F758">
        <v>0</v>
      </c>
      <c r="G758">
        <v>0</v>
      </c>
      <c r="H758">
        <v>0</v>
      </c>
      <c r="I758">
        <v>0</v>
      </c>
      <c r="J758">
        <v>2</v>
      </c>
      <c r="K758">
        <v>0</v>
      </c>
      <c r="L758">
        <v>0</v>
      </c>
      <c r="M758">
        <v>0</v>
      </c>
      <c r="N758" s="2">
        <f>SUM(Table2[[#This Row],[Abstract]:[Title]])</f>
        <v>2</v>
      </c>
      <c r="P758" t="s">
        <v>368</v>
      </c>
      <c r="Q758">
        <f>Table2[[#This Row],[Abstract]]/Table2[[#This Row],[TOTAL]]</f>
        <v>0</v>
      </c>
      <c r="R758">
        <f>Table2[[#This Row],[Acknowledgments]]/Table2[[#This Row],[TOTAL]]</f>
        <v>0</v>
      </c>
      <c r="S758">
        <f>Table2[[#This Row],[Article]]/Table2[[#This Row],[TOTAL]]</f>
        <v>0</v>
      </c>
      <c r="T758">
        <f>Table2[[#This Row],[Case study]]/Table2[[#This Row],[TOTAL]]</f>
        <v>0</v>
      </c>
      <c r="U758">
        <f>Table2[[#This Row],[Conclusion]]/Table2[[#This Row],[TOTAL]]</f>
        <v>0</v>
      </c>
      <c r="V758">
        <f>Table2[[#This Row],[Discussion]]/Table2[[#This Row],[TOTAL]]</f>
        <v>0</v>
      </c>
      <c r="W758">
        <f>Table2[[#This Row],[Figure]]/Table2[[#This Row],[TOTAL]]</f>
        <v>0</v>
      </c>
      <c r="X758">
        <f>Table2[[#This Row],[Introduction]]/Table2[[#This Row],[TOTAL]]</f>
        <v>0</v>
      </c>
      <c r="Y758">
        <f>Table2[[#This Row],[Methods]]/Table2[[#This Row],[TOTAL]]</f>
        <v>1</v>
      </c>
      <c r="Z758">
        <f>Table2[[#This Row],[Results]]/Table2[[#This Row],[TOTAL]]</f>
        <v>0</v>
      </c>
      <c r="AA758">
        <f>Table2[[#This Row],[Supplementary material]]/Table2[[#This Row],[TOTAL]]</f>
        <v>0</v>
      </c>
      <c r="AB758">
        <f>Table2[[#This Row],[Title]]/Table2[[#This Row],[TOTAL]]</f>
        <v>0</v>
      </c>
      <c r="AC758" s="2">
        <f>SUM(Table24[[#This Row],[Abstract]:[Title]])</f>
        <v>1</v>
      </c>
    </row>
    <row r="759" spans="1:29" x14ac:dyDescent="0.2">
      <c r="A759" t="s">
        <v>2132</v>
      </c>
      <c r="B759">
        <v>0</v>
      </c>
      <c r="C759">
        <v>0</v>
      </c>
      <c r="D759">
        <v>0</v>
      </c>
      <c r="E759">
        <v>0</v>
      </c>
      <c r="F759">
        <v>0</v>
      </c>
      <c r="G759">
        <v>0</v>
      </c>
      <c r="H759">
        <v>0</v>
      </c>
      <c r="I759">
        <v>0</v>
      </c>
      <c r="J759">
        <v>1</v>
      </c>
      <c r="K759">
        <v>0</v>
      </c>
      <c r="L759">
        <v>1</v>
      </c>
      <c r="M759">
        <v>0</v>
      </c>
      <c r="N759" s="2">
        <f>SUM(Table2[[#This Row],[Abstract]:[Title]])</f>
        <v>2</v>
      </c>
      <c r="P759" t="s">
        <v>2132</v>
      </c>
      <c r="Q759">
        <f>Table2[[#This Row],[Abstract]]/Table2[[#This Row],[TOTAL]]</f>
        <v>0</v>
      </c>
      <c r="R759">
        <f>Table2[[#This Row],[Acknowledgments]]/Table2[[#This Row],[TOTAL]]</f>
        <v>0</v>
      </c>
      <c r="S759">
        <f>Table2[[#This Row],[Article]]/Table2[[#This Row],[TOTAL]]</f>
        <v>0</v>
      </c>
      <c r="T759">
        <f>Table2[[#This Row],[Case study]]/Table2[[#This Row],[TOTAL]]</f>
        <v>0</v>
      </c>
      <c r="U759">
        <f>Table2[[#This Row],[Conclusion]]/Table2[[#This Row],[TOTAL]]</f>
        <v>0</v>
      </c>
      <c r="V759">
        <f>Table2[[#This Row],[Discussion]]/Table2[[#This Row],[TOTAL]]</f>
        <v>0</v>
      </c>
      <c r="W759">
        <f>Table2[[#This Row],[Figure]]/Table2[[#This Row],[TOTAL]]</f>
        <v>0</v>
      </c>
      <c r="X759">
        <f>Table2[[#This Row],[Introduction]]/Table2[[#This Row],[TOTAL]]</f>
        <v>0</v>
      </c>
      <c r="Y759">
        <f>Table2[[#This Row],[Methods]]/Table2[[#This Row],[TOTAL]]</f>
        <v>0.5</v>
      </c>
      <c r="Z759">
        <f>Table2[[#This Row],[Results]]/Table2[[#This Row],[TOTAL]]</f>
        <v>0</v>
      </c>
      <c r="AA759">
        <f>Table2[[#This Row],[Supplementary material]]/Table2[[#This Row],[TOTAL]]</f>
        <v>0.5</v>
      </c>
      <c r="AB759">
        <f>Table2[[#This Row],[Title]]/Table2[[#This Row],[TOTAL]]</f>
        <v>0</v>
      </c>
      <c r="AC759" s="2">
        <f>SUM(Table24[[#This Row],[Abstract]:[Title]])</f>
        <v>1</v>
      </c>
    </row>
    <row r="760" spans="1:29" x14ac:dyDescent="0.2">
      <c r="A760" t="s">
        <v>2551</v>
      </c>
      <c r="B760">
        <v>0</v>
      </c>
      <c r="C760">
        <v>0</v>
      </c>
      <c r="D760">
        <v>0</v>
      </c>
      <c r="E760">
        <v>0</v>
      </c>
      <c r="F760">
        <v>0</v>
      </c>
      <c r="G760">
        <v>0</v>
      </c>
      <c r="H760">
        <v>0</v>
      </c>
      <c r="I760">
        <v>0</v>
      </c>
      <c r="J760">
        <v>1</v>
      </c>
      <c r="K760">
        <v>2</v>
      </c>
      <c r="L760">
        <v>0</v>
      </c>
      <c r="M760">
        <v>0</v>
      </c>
      <c r="N760" s="2">
        <f>SUM(Table2[[#This Row],[Abstract]:[Title]])</f>
        <v>3</v>
      </c>
      <c r="P760" t="s">
        <v>2551</v>
      </c>
      <c r="Q760">
        <f>Table2[[#This Row],[Abstract]]/Table2[[#This Row],[TOTAL]]</f>
        <v>0</v>
      </c>
      <c r="R760">
        <f>Table2[[#This Row],[Acknowledgments]]/Table2[[#This Row],[TOTAL]]</f>
        <v>0</v>
      </c>
      <c r="S760">
        <f>Table2[[#This Row],[Article]]/Table2[[#This Row],[TOTAL]]</f>
        <v>0</v>
      </c>
      <c r="T760">
        <f>Table2[[#This Row],[Case study]]/Table2[[#This Row],[TOTAL]]</f>
        <v>0</v>
      </c>
      <c r="U760">
        <f>Table2[[#This Row],[Conclusion]]/Table2[[#This Row],[TOTAL]]</f>
        <v>0</v>
      </c>
      <c r="V760">
        <f>Table2[[#This Row],[Discussion]]/Table2[[#This Row],[TOTAL]]</f>
        <v>0</v>
      </c>
      <c r="W760">
        <f>Table2[[#This Row],[Figure]]/Table2[[#This Row],[TOTAL]]</f>
        <v>0</v>
      </c>
      <c r="X760">
        <f>Table2[[#This Row],[Introduction]]/Table2[[#This Row],[TOTAL]]</f>
        <v>0</v>
      </c>
      <c r="Y760">
        <f>Table2[[#This Row],[Methods]]/Table2[[#This Row],[TOTAL]]</f>
        <v>0.33333333333333331</v>
      </c>
      <c r="Z760">
        <f>Table2[[#This Row],[Results]]/Table2[[#This Row],[TOTAL]]</f>
        <v>0.66666666666666663</v>
      </c>
      <c r="AA760">
        <f>Table2[[#This Row],[Supplementary material]]/Table2[[#This Row],[TOTAL]]</f>
        <v>0</v>
      </c>
      <c r="AB760">
        <f>Table2[[#This Row],[Title]]/Table2[[#This Row],[TOTAL]]</f>
        <v>0</v>
      </c>
      <c r="AC760" s="2">
        <f>SUM(Table24[[#This Row],[Abstract]:[Title]])</f>
        <v>1</v>
      </c>
    </row>
    <row r="761" spans="1:29" x14ac:dyDescent="0.2">
      <c r="A761" t="s">
        <v>2829</v>
      </c>
      <c r="B761">
        <v>0</v>
      </c>
      <c r="C761">
        <v>0</v>
      </c>
      <c r="D761">
        <v>0</v>
      </c>
      <c r="E761">
        <v>0</v>
      </c>
      <c r="F761">
        <v>0</v>
      </c>
      <c r="G761">
        <v>0</v>
      </c>
      <c r="H761">
        <v>0</v>
      </c>
      <c r="I761">
        <v>0</v>
      </c>
      <c r="J761">
        <v>1</v>
      </c>
      <c r="K761">
        <v>0</v>
      </c>
      <c r="L761">
        <v>0</v>
      </c>
      <c r="M761">
        <v>0</v>
      </c>
      <c r="N761" s="2">
        <f>SUM(Table2[[#This Row],[Abstract]:[Title]])</f>
        <v>1</v>
      </c>
      <c r="P761" t="s">
        <v>2829</v>
      </c>
      <c r="Q761">
        <f>Table2[[#This Row],[Abstract]]/Table2[[#This Row],[TOTAL]]</f>
        <v>0</v>
      </c>
      <c r="R761">
        <f>Table2[[#This Row],[Acknowledgments]]/Table2[[#This Row],[TOTAL]]</f>
        <v>0</v>
      </c>
      <c r="S761">
        <f>Table2[[#This Row],[Article]]/Table2[[#This Row],[TOTAL]]</f>
        <v>0</v>
      </c>
      <c r="T761">
        <f>Table2[[#This Row],[Case study]]/Table2[[#This Row],[TOTAL]]</f>
        <v>0</v>
      </c>
      <c r="U761">
        <f>Table2[[#This Row],[Conclusion]]/Table2[[#This Row],[TOTAL]]</f>
        <v>0</v>
      </c>
      <c r="V761">
        <f>Table2[[#This Row],[Discussion]]/Table2[[#This Row],[TOTAL]]</f>
        <v>0</v>
      </c>
      <c r="W761">
        <f>Table2[[#This Row],[Figure]]/Table2[[#This Row],[TOTAL]]</f>
        <v>0</v>
      </c>
      <c r="X761">
        <f>Table2[[#This Row],[Introduction]]/Table2[[#This Row],[TOTAL]]</f>
        <v>0</v>
      </c>
      <c r="Y761">
        <f>Table2[[#This Row],[Methods]]/Table2[[#This Row],[TOTAL]]</f>
        <v>1</v>
      </c>
      <c r="Z761">
        <f>Table2[[#This Row],[Results]]/Table2[[#This Row],[TOTAL]]</f>
        <v>0</v>
      </c>
      <c r="AA761">
        <f>Table2[[#This Row],[Supplementary material]]/Table2[[#This Row],[TOTAL]]</f>
        <v>0</v>
      </c>
      <c r="AB761">
        <f>Table2[[#This Row],[Title]]/Table2[[#This Row],[TOTAL]]</f>
        <v>0</v>
      </c>
      <c r="AC761" s="2">
        <f>SUM(Table24[[#This Row],[Abstract]:[Title]])</f>
        <v>1</v>
      </c>
    </row>
    <row r="762" spans="1:29" x14ac:dyDescent="0.2">
      <c r="A762" t="s">
        <v>443</v>
      </c>
      <c r="B762">
        <v>0</v>
      </c>
      <c r="C762">
        <v>0</v>
      </c>
      <c r="D762">
        <v>0</v>
      </c>
      <c r="E762">
        <v>0</v>
      </c>
      <c r="F762">
        <v>0</v>
      </c>
      <c r="G762">
        <v>0</v>
      </c>
      <c r="H762">
        <v>0</v>
      </c>
      <c r="I762">
        <v>0</v>
      </c>
      <c r="J762">
        <v>2</v>
      </c>
      <c r="K762">
        <v>2</v>
      </c>
      <c r="L762">
        <v>0</v>
      </c>
      <c r="M762">
        <v>0</v>
      </c>
      <c r="N762" s="2">
        <f>SUM(Table2[[#This Row],[Abstract]:[Title]])</f>
        <v>4</v>
      </c>
      <c r="P762" t="s">
        <v>443</v>
      </c>
      <c r="Q762">
        <f>Table2[[#This Row],[Abstract]]/Table2[[#This Row],[TOTAL]]</f>
        <v>0</v>
      </c>
      <c r="R762">
        <f>Table2[[#This Row],[Acknowledgments]]/Table2[[#This Row],[TOTAL]]</f>
        <v>0</v>
      </c>
      <c r="S762">
        <f>Table2[[#This Row],[Article]]/Table2[[#This Row],[TOTAL]]</f>
        <v>0</v>
      </c>
      <c r="T762">
        <f>Table2[[#This Row],[Case study]]/Table2[[#This Row],[TOTAL]]</f>
        <v>0</v>
      </c>
      <c r="U762">
        <f>Table2[[#This Row],[Conclusion]]/Table2[[#This Row],[TOTAL]]</f>
        <v>0</v>
      </c>
      <c r="V762">
        <f>Table2[[#This Row],[Discussion]]/Table2[[#This Row],[TOTAL]]</f>
        <v>0</v>
      </c>
      <c r="W762">
        <f>Table2[[#This Row],[Figure]]/Table2[[#This Row],[TOTAL]]</f>
        <v>0</v>
      </c>
      <c r="X762">
        <f>Table2[[#This Row],[Introduction]]/Table2[[#This Row],[TOTAL]]</f>
        <v>0</v>
      </c>
      <c r="Y762">
        <f>Table2[[#This Row],[Methods]]/Table2[[#This Row],[TOTAL]]</f>
        <v>0.5</v>
      </c>
      <c r="Z762">
        <f>Table2[[#This Row],[Results]]/Table2[[#This Row],[TOTAL]]</f>
        <v>0.5</v>
      </c>
      <c r="AA762">
        <f>Table2[[#This Row],[Supplementary material]]/Table2[[#This Row],[TOTAL]]</f>
        <v>0</v>
      </c>
      <c r="AB762">
        <f>Table2[[#This Row],[Title]]/Table2[[#This Row],[TOTAL]]</f>
        <v>0</v>
      </c>
      <c r="AC762" s="2">
        <f>SUM(Table24[[#This Row],[Abstract]:[Title]])</f>
        <v>1</v>
      </c>
    </row>
    <row r="763" spans="1:29" x14ac:dyDescent="0.2">
      <c r="A763" t="s">
        <v>3034</v>
      </c>
      <c r="B763">
        <v>0</v>
      </c>
      <c r="C763">
        <v>0</v>
      </c>
      <c r="D763">
        <v>0</v>
      </c>
      <c r="E763">
        <v>0</v>
      </c>
      <c r="F763">
        <v>0</v>
      </c>
      <c r="G763">
        <v>0</v>
      </c>
      <c r="H763">
        <v>0</v>
      </c>
      <c r="I763">
        <v>0</v>
      </c>
      <c r="J763">
        <v>1</v>
      </c>
      <c r="K763">
        <v>2</v>
      </c>
      <c r="L763">
        <v>0</v>
      </c>
      <c r="M763">
        <v>0</v>
      </c>
      <c r="N763" s="2">
        <f>SUM(Table2[[#This Row],[Abstract]:[Title]])</f>
        <v>3</v>
      </c>
      <c r="P763" t="s">
        <v>3034</v>
      </c>
      <c r="Q763">
        <f>Table2[[#This Row],[Abstract]]/Table2[[#This Row],[TOTAL]]</f>
        <v>0</v>
      </c>
      <c r="R763">
        <f>Table2[[#This Row],[Acknowledgments]]/Table2[[#This Row],[TOTAL]]</f>
        <v>0</v>
      </c>
      <c r="S763">
        <f>Table2[[#This Row],[Article]]/Table2[[#This Row],[TOTAL]]</f>
        <v>0</v>
      </c>
      <c r="T763">
        <f>Table2[[#This Row],[Case study]]/Table2[[#This Row],[TOTAL]]</f>
        <v>0</v>
      </c>
      <c r="U763">
        <f>Table2[[#This Row],[Conclusion]]/Table2[[#This Row],[TOTAL]]</f>
        <v>0</v>
      </c>
      <c r="V763">
        <f>Table2[[#This Row],[Discussion]]/Table2[[#This Row],[TOTAL]]</f>
        <v>0</v>
      </c>
      <c r="W763">
        <f>Table2[[#This Row],[Figure]]/Table2[[#This Row],[TOTAL]]</f>
        <v>0</v>
      </c>
      <c r="X763">
        <f>Table2[[#This Row],[Introduction]]/Table2[[#This Row],[TOTAL]]</f>
        <v>0</v>
      </c>
      <c r="Y763">
        <f>Table2[[#This Row],[Methods]]/Table2[[#This Row],[TOTAL]]</f>
        <v>0.33333333333333331</v>
      </c>
      <c r="Z763">
        <f>Table2[[#This Row],[Results]]/Table2[[#This Row],[TOTAL]]</f>
        <v>0.66666666666666663</v>
      </c>
      <c r="AA763">
        <f>Table2[[#This Row],[Supplementary material]]/Table2[[#This Row],[TOTAL]]</f>
        <v>0</v>
      </c>
      <c r="AB763">
        <f>Table2[[#This Row],[Title]]/Table2[[#This Row],[TOTAL]]</f>
        <v>0</v>
      </c>
      <c r="AC763" s="2">
        <f>SUM(Table24[[#This Row],[Abstract]:[Title]])</f>
        <v>1</v>
      </c>
    </row>
    <row r="764" spans="1:29" x14ac:dyDescent="0.2">
      <c r="A764" t="s">
        <v>7248</v>
      </c>
      <c r="B764">
        <v>1</v>
      </c>
      <c r="C764">
        <v>0</v>
      </c>
      <c r="D764">
        <v>0</v>
      </c>
      <c r="E764">
        <v>0</v>
      </c>
      <c r="F764">
        <v>0</v>
      </c>
      <c r="G764">
        <v>0</v>
      </c>
      <c r="H764">
        <v>0</v>
      </c>
      <c r="I764">
        <v>0</v>
      </c>
      <c r="J764">
        <v>0</v>
      </c>
      <c r="K764">
        <v>0</v>
      </c>
      <c r="L764">
        <v>0</v>
      </c>
      <c r="M764">
        <v>0</v>
      </c>
      <c r="N764" s="2">
        <f>SUM(Table2[[#This Row],[Abstract]:[Title]])</f>
        <v>1</v>
      </c>
      <c r="P764" t="s">
        <v>7248</v>
      </c>
      <c r="Q764">
        <f>Table2[[#This Row],[Abstract]]/Table2[[#This Row],[TOTAL]]</f>
        <v>1</v>
      </c>
      <c r="R764">
        <f>Table2[[#This Row],[Acknowledgments]]/Table2[[#This Row],[TOTAL]]</f>
        <v>0</v>
      </c>
      <c r="S764">
        <f>Table2[[#This Row],[Article]]/Table2[[#This Row],[TOTAL]]</f>
        <v>0</v>
      </c>
      <c r="T764">
        <f>Table2[[#This Row],[Case study]]/Table2[[#This Row],[TOTAL]]</f>
        <v>0</v>
      </c>
      <c r="U764">
        <f>Table2[[#This Row],[Conclusion]]/Table2[[#This Row],[TOTAL]]</f>
        <v>0</v>
      </c>
      <c r="V764">
        <f>Table2[[#This Row],[Discussion]]/Table2[[#This Row],[TOTAL]]</f>
        <v>0</v>
      </c>
      <c r="W764">
        <f>Table2[[#This Row],[Figure]]/Table2[[#This Row],[TOTAL]]</f>
        <v>0</v>
      </c>
      <c r="X764">
        <f>Table2[[#This Row],[Introduction]]/Table2[[#This Row],[TOTAL]]</f>
        <v>0</v>
      </c>
      <c r="Y764">
        <f>Table2[[#This Row],[Methods]]/Table2[[#This Row],[TOTAL]]</f>
        <v>0</v>
      </c>
      <c r="Z764">
        <f>Table2[[#This Row],[Results]]/Table2[[#This Row],[TOTAL]]</f>
        <v>0</v>
      </c>
      <c r="AA764">
        <f>Table2[[#This Row],[Supplementary material]]/Table2[[#This Row],[TOTAL]]</f>
        <v>0</v>
      </c>
      <c r="AB764">
        <f>Table2[[#This Row],[Title]]/Table2[[#This Row],[TOTAL]]</f>
        <v>0</v>
      </c>
      <c r="AC764" s="2">
        <f>SUM(Table24[[#This Row],[Abstract]:[Title]])</f>
        <v>1</v>
      </c>
    </row>
    <row r="765" spans="1:29" x14ac:dyDescent="0.2">
      <c r="A765" t="s">
        <v>3527</v>
      </c>
      <c r="B765">
        <v>0</v>
      </c>
      <c r="C765">
        <v>0</v>
      </c>
      <c r="D765">
        <v>0</v>
      </c>
      <c r="E765">
        <v>0</v>
      </c>
      <c r="F765">
        <v>0</v>
      </c>
      <c r="G765">
        <v>0</v>
      </c>
      <c r="H765">
        <v>0</v>
      </c>
      <c r="I765">
        <v>0</v>
      </c>
      <c r="J765">
        <v>0</v>
      </c>
      <c r="K765">
        <v>3</v>
      </c>
      <c r="L765">
        <v>0</v>
      </c>
      <c r="M765">
        <v>0</v>
      </c>
      <c r="N765" s="2">
        <f>SUM(Table2[[#This Row],[Abstract]:[Title]])</f>
        <v>3</v>
      </c>
      <c r="P765" t="s">
        <v>3527</v>
      </c>
      <c r="Q765">
        <f>Table2[[#This Row],[Abstract]]/Table2[[#This Row],[TOTAL]]</f>
        <v>0</v>
      </c>
      <c r="R765">
        <f>Table2[[#This Row],[Acknowledgments]]/Table2[[#This Row],[TOTAL]]</f>
        <v>0</v>
      </c>
      <c r="S765">
        <f>Table2[[#This Row],[Article]]/Table2[[#This Row],[TOTAL]]</f>
        <v>0</v>
      </c>
      <c r="T765">
        <f>Table2[[#This Row],[Case study]]/Table2[[#This Row],[TOTAL]]</f>
        <v>0</v>
      </c>
      <c r="U765">
        <f>Table2[[#This Row],[Conclusion]]/Table2[[#This Row],[TOTAL]]</f>
        <v>0</v>
      </c>
      <c r="V765">
        <f>Table2[[#This Row],[Discussion]]/Table2[[#This Row],[TOTAL]]</f>
        <v>0</v>
      </c>
      <c r="W765">
        <f>Table2[[#This Row],[Figure]]/Table2[[#This Row],[TOTAL]]</f>
        <v>0</v>
      </c>
      <c r="X765">
        <f>Table2[[#This Row],[Introduction]]/Table2[[#This Row],[TOTAL]]</f>
        <v>0</v>
      </c>
      <c r="Y765">
        <f>Table2[[#This Row],[Methods]]/Table2[[#This Row],[TOTAL]]</f>
        <v>0</v>
      </c>
      <c r="Z765">
        <f>Table2[[#This Row],[Results]]/Table2[[#This Row],[TOTAL]]</f>
        <v>1</v>
      </c>
      <c r="AA765">
        <f>Table2[[#This Row],[Supplementary material]]/Table2[[#This Row],[TOTAL]]</f>
        <v>0</v>
      </c>
      <c r="AB765">
        <f>Table2[[#This Row],[Title]]/Table2[[#This Row],[TOTAL]]</f>
        <v>0</v>
      </c>
      <c r="AC765" s="2">
        <f>SUM(Table24[[#This Row],[Abstract]:[Title]])</f>
        <v>1</v>
      </c>
    </row>
    <row r="766" spans="1:29" x14ac:dyDescent="0.2">
      <c r="A766" t="s">
        <v>5256</v>
      </c>
      <c r="B766">
        <v>0</v>
      </c>
      <c r="C766">
        <v>0</v>
      </c>
      <c r="D766">
        <v>0</v>
      </c>
      <c r="E766">
        <v>0</v>
      </c>
      <c r="F766">
        <v>0</v>
      </c>
      <c r="G766">
        <v>0</v>
      </c>
      <c r="H766">
        <v>0</v>
      </c>
      <c r="I766">
        <v>1</v>
      </c>
      <c r="J766">
        <v>0</v>
      </c>
      <c r="K766">
        <v>0</v>
      </c>
      <c r="L766">
        <v>0</v>
      </c>
      <c r="M766">
        <v>0</v>
      </c>
      <c r="N766" s="2">
        <f>SUM(Table2[[#This Row],[Abstract]:[Title]])</f>
        <v>1</v>
      </c>
      <c r="P766" t="s">
        <v>5256</v>
      </c>
      <c r="Q766">
        <f>Table2[[#This Row],[Abstract]]/Table2[[#This Row],[TOTAL]]</f>
        <v>0</v>
      </c>
      <c r="R766">
        <f>Table2[[#This Row],[Acknowledgments]]/Table2[[#This Row],[TOTAL]]</f>
        <v>0</v>
      </c>
      <c r="S766">
        <f>Table2[[#This Row],[Article]]/Table2[[#This Row],[TOTAL]]</f>
        <v>0</v>
      </c>
      <c r="T766">
        <f>Table2[[#This Row],[Case study]]/Table2[[#This Row],[TOTAL]]</f>
        <v>0</v>
      </c>
      <c r="U766">
        <f>Table2[[#This Row],[Conclusion]]/Table2[[#This Row],[TOTAL]]</f>
        <v>0</v>
      </c>
      <c r="V766">
        <f>Table2[[#This Row],[Discussion]]/Table2[[#This Row],[TOTAL]]</f>
        <v>0</v>
      </c>
      <c r="W766">
        <f>Table2[[#This Row],[Figure]]/Table2[[#This Row],[TOTAL]]</f>
        <v>0</v>
      </c>
      <c r="X766">
        <f>Table2[[#This Row],[Introduction]]/Table2[[#This Row],[TOTAL]]</f>
        <v>1</v>
      </c>
      <c r="Y766">
        <f>Table2[[#This Row],[Methods]]/Table2[[#This Row],[TOTAL]]</f>
        <v>0</v>
      </c>
      <c r="Z766">
        <f>Table2[[#This Row],[Results]]/Table2[[#This Row],[TOTAL]]</f>
        <v>0</v>
      </c>
      <c r="AA766">
        <f>Table2[[#This Row],[Supplementary material]]/Table2[[#This Row],[TOTAL]]</f>
        <v>0</v>
      </c>
      <c r="AB766">
        <f>Table2[[#This Row],[Title]]/Table2[[#This Row],[TOTAL]]</f>
        <v>0</v>
      </c>
      <c r="AC766" s="2">
        <f>SUM(Table24[[#This Row],[Abstract]:[Title]])</f>
        <v>1</v>
      </c>
    </row>
    <row r="767" spans="1:29" x14ac:dyDescent="0.2">
      <c r="A767" t="s">
        <v>2491</v>
      </c>
      <c r="B767">
        <v>0</v>
      </c>
      <c r="C767">
        <v>0</v>
      </c>
      <c r="D767">
        <v>0</v>
      </c>
      <c r="E767">
        <v>0</v>
      </c>
      <c r="F767">
        <v>0</v>
      </c>
      <c r="G767">
        <v>0</v>
      </c>
      <c r="H767">
        <v>0</v>
      </c>
      <c r="I767">
        <v>0</v>
      </c>
      <c r="J767">
        <v>0</v>
      </c>
      <c r="K767">
        <v>1</v>
      </c>
      <c r="L767">
        <v>0</v>
      </c>
      <c r="M767">
        <v>0</v>
      </c>
      <c r="N767" s="2">
        <f>SUM(Table2[[#This Row],[Abstract]:[Title]])</f>
        <v>1</v>
      </c>
      <c r="P767" t="s">
        <v>2491</v>
      </c>
      <c r="Q767">
        <f>Table2[[#This Row],[Abstract]]/Table2[[#This Row],[TOTAL]]</f>
        <v>0</v>
      </c>
      <c r="R767">
        <f>Table2[[#This Row],[Acknowledgments]]/Table2[[#This Row],[TOTAL]]</f>
        <v>0</v>
      </c>
      <c r="S767">
        <f>Table2[[#This Row],[Article]]/Table2[[#This Row],[TOTAL]]</f>
        <v>0</v>
      </c>
      <c r="T767">
        <f>Table2[[#This Row],[Case study]]/Table2[[#This Row],[TOTAL]]</f>
        <v>0</v>
      </c>
      <c r="U767">
        <f>Table2[[#This Row],[Conclusion]]/Table2[[#This Row],[TOTAL]]</f>
        <v>0</v>
      </c>
      <c r="V767">
        <f>Table2[[#This Row],[Discussion]]/Table2[[#This Row],[TOTAL]]</f>
        <v>0</v>
      </c>
      <c r="W767">
        <f>Table2[[#This Row],[Figure]]/Table2[[#This Row],[TOTAL]]</f>
        <v>0</v>
      </c>
      <c r="X767">
        <f>Table2[[#This Row],[Introduction]]/Table2[[#This Row],[TOTAL]]</f>
        <v>0</v>
      </c>
      <c r="Y767">
        <f>Table2[[#This Row],[Methods]]/Table2[[#This Row],[TOTAL]]</f>
        <v>0</v>
      </c>
      <c r="Z767">
        <f>Table2[[#This Row],[Results]]/Table2[[#This Row],[TOTAL]]</f>
        <v>1</v>
      </c>
      <c r="AA767">
        <f>Table2[[#This Row],[Supplementary material]]/Table2[[#This Row],[TOTAL]]</f>
        <v>0</v>
      </c>
      <c r="AB767">
        <f>Table2[[#This Row],[Title]]/Table2[[#This Row],[TOTAL]]</f>
        <v>0</v>
      </c>
      <c r="AC767" s="2">
        <f>SUM(Table24[[#This Row],[Abstract]:[Title]])</f>
        <v>1</v>
      </c>
    </row>
    <row r="768" spans="1:29" x14ac:dyDescent="0.2">
      <c r="A768" t="s">
        <v>1066</v>
      </c>
      <c r="B768">
        <v>0</v>
      </c>
      <c r="C768">
        <v>0</v>
      </c>
      <c r="D768">
        <v>0</v>
      </c>
      <c r="E768">
        <v>0</v>
      </c>
      <c r="F768">
        <v>0</v>
      </c>
      <c r="G768">
        <v>0</v>
      </c>
      <c r="H768">
        <v>0</v>
      </c>
      <c r="I768">
        <v>0</v>
      </c>
      <c r="J768">
        <v>1</v>
      </c>
      <c r="K768">
        <v>0</v>
      </c>
      <c r="L768">
        <v>0</v>
      </c>
      <c r="M768">
        <v>0</v>
      </c>
      <c r="N768" s="2">
        <f>SUM(Table2[[#This Row],[Abstract]:[Title]])</f>
        <v>1</v>
      </c>
      <c r="P768" t="s">
        <v>1066</v>
      </c>
      <c r="Q768">
        <f>Table2[[#This Row],[Abstract]]/Table2[[#This Row],[TOTAL]]</f>
        <v>0</v>
      </c>
      <c r="R768">
        <f>Table2[[#This Row],[Acknowledgments]]/Table2[[#This Row],[TOTAL]]</f>
        <v>0</v>
      </c>
      <c r="S768">
        <f>Table2[[#This Row],[Article]]/Table2[[#This Row],[TOTAL]]</f>
        <v>0</v>
      </c>
      <c r="T768">
        <f>Table2[[#This Row],[Case study]]/Table2[[#This Row],[TOTAL]]</f>
        <v>0</v>
      </c>
      <c r="U768">
        <f>Table2[[#This Row],[Conclusion]]/Table2[[#This Row],[TOTAL]]</f>
        <v>0</v>
      </c>
      <c r="V768">
        <f>Table2[[#This Row],[Discussion]]/Table2[[#This Row],[TOTAL]]</f>
        <v>0</v>
      </c>
      <c r="W768">
        <f>Table2[[#This Row],[Figure]]/Table2[[#This Row],[TOTAL]]</f>
        <v>0</v>
      </c>
      <c r="X768">
        <f>Table2[[#This Row],[Introduction]]/Table2[[#This Row],[TOTAL]]</f>
        <v>0</v>
      </c>
      <c r="Y768">
        <f>Table2[[#This Row],[Methods]]/Table2[[#This Row],[TOTAL]]</f>
        <v>1</v>
      </c>
      <c r="Z768">
        <f>Table2[[#This Row],[Results]]/Table2[[#This Row],[TOTAL]]</f>
        <v>0</v>
      </c>
      <c r="AA768">
        <f>Table2[[#This Row],[Supplementary material]]/Table2[[#This Row],[TOTAL]]</f>
        <v>0</v>
      </c>
      <c r="AB768">
        <f>Table2[[#This Row],[Title]]/Table2[[#This Row],[TOTAL]]</f>
        <v>0</v>
      </c>
      <c r="AC768" s="2">
        <f>SUM(Table24[[#This Row],[Abstract]:[Title]])</f>
        <v>1</v>
      </c>
    </row>
    <row r="769" spans="1:29" x14ac:dyDescent="0.2">
      <c r="A769" t="s">
        <v>190</v>
      </c>
      <c r="B769">
        <v>0</v>
      </c>
      <c r="C769">
        <v>3</v>
      </c>
      <c r="D769">
        <v>0</v>
      </c>
      <c r="E769">
        <v>0</v>
      </c>
      <c r="F769">
        <v>0</v>
      </c>
      <c r="G769">
        <v>0</v>
      </c>
      <c r="H769">
        <v>0</v>
      </c>
      <c r="I769">
        <v>0</v>
      </c>
      <c r="J769">
        <v>0</v>
      </c>
      <c r="K769">
        <v>0</v>
      </c>
      <c r="L769">
        <v>0</v>
      </c>
      <c r="M769">
        <v>0</v>
      </c>
      <c r="N769" s="2">
        <f>SUM(Table2[[#This Row],[Abstract]:[Title]])</f>
        <v>3</v>
      </c>
      <c r="P769" t="s">
        <v>190</v>
      </c>
      <c r="Q769">
        <f>Table2[[#This Row],[Abstract]]/Table2[[#This Row],[TOTAL]]</f>
        <v>0</v>
      </c>
      <c r="R769">
        <f>Table2[[#This Row],[Acknowledgments]]/Table2[[#This Row],[TOTAL]]</f>
        <v>1</v>
      </c>
      <c r="S769">
        <f>Table2[[#This Row],[Article]]/Table2[[#This Row],[TOTAL]]</f>
        <v>0</v>
      </c>
      <c r="T769">
        <f>Table2[[#This Row],[Case study]]/Table2[[#This Row],[TOTAL]]</f>
        <v>0</v>
      </c>
      <c r="U769">
        <f>Table2[[#This Row],[Conclusion]]/Table2[[#This Row],[TOTAL]]</f>
        <v>0</v>
      </c>
      <c r="V769">
        <f>Table2[[#This Row],[Discussion]]/Table2[[#This Row],[TOTAL]]</f>
        <v>0</v>
      </c>
      <c r="W769">
        <f>Table2[[#This Row],[Figure]]/Table2[[#This Row],[TOTAL]]</f>
        <v>0</v>
      </c>
      <c r="X769">
        <f>Table2[[#This Row],[Introduction]]/Table2[[#This Row],[TOTAL]]</f>
        <v>0</v>
      </c>
      <c r="Y769">
        <f>Table2[[#This Row],[Methods]]/Table2[[#This Row],[TOTAL]]</f>
        <v>0</v>
      </c>
      <c r="Z769">
        <f>Table2[[#This Row],[Results]]/Table2[[#This Row],[TOTAL]]</f>
        <v>0</v>
      </c>
      <c r="AA769">
        <f>Table2[[#This Row],[Supplementary material]]/Table2[[#This Row],[TOTAL]]</f>
        <v>0</v>
      </c>
      <c r="AB769">
        <f>Table2[[#This Row],[Title]]/Table2[[#This Row],[TOTAL]]</f>
        <v>0</v>
      </c>
      <c r="AC769" s="2">
        <f>SUM(Table24[[#This Row],[Abstract]:[Title]])</f>
        <v>1</v>
      </c>
    </row>
    <row r="770" spans="1:29" x14ac:dyDescent="0.2">
      <c r="A770" t="s">
        <v>3671</v>
      </c>
      <c r="B770">
        <v>0</v>
      </c>
      <c r="C770">
        <v>0</v>
      </c>
      <c r="D770">
        <v>0</v>
      </c>
      <c r="E770">
        <v>0</v>
      </c>
      <c r="F770">
        <v>0</v>
      </c>
      <c r="G770">
        <v>0</v>
      </c>
      <c r="H770">
        <v>0</v>
      </c>
      <c r="I770">
        <v>0</v>
      </c>
      <c r="J770">
        <v>1</v>
      </c>
      <c r="K770">
        <v>0</v>
      </c>
      <c r="L770">
        <v>0</v>
      </c>
      <c r="M770">
        <v>0</v>
      </c>
      <c r="N770" s="2">
        <f>SUM(Table2[[#This Row],[Abstract]:[Title]])</f>
        <v>1</v>
      </c>
      <c r="P770" t="s">
        <v>3671</v>
      </c>
      <c r="Q770">
        <f>Table2[[#This Row],[Abstract]]/Table2[[#This Row],[TOTAL]]</f>
        <v>0</v>
      </c>
      <c r="R770">
        <f>Table2[[#This Row],[Acknowledgments]]/Table2[[#This Row],[TOTAL]]</f>
        <v>0</v>
      </c>
      <c r="S770">
        <f>Table2[[#This Row],[Article]]/Table2[[#This Row],[TOTAL]]</f>
        <v>0</v>
      </c>
      <c r="T770">
        <f>Table2[[#This Row],[Case study]]/Table2[[#This Row],[TOTAL]]</f>
        <v>0</v>
      </c>
      <c r="U770">
        <f>Table2[[#This Row],[Conclusion]]/Table2[[#This Row],[TOTAL]]</f>
        <v>0</v>
      </c>
      <c r="V770">
        <f>Table2[[#This Row],[Discussion]]/Table2[[#This Row],[TOTAL]]</f>
        <v>0</v>
      </c>
      <c r="W770">
        <f>Table2[[#This Row],[Figure]]/Table2[[#This Row],[TOTAL]]</f>
        <v>0</v>
      </c>
      <c r="X770">
        <f>Table2[[#This Row],[Introduction]]/Table2[[#This Row],[TOTAL]]</f>
        <v>0</v>
      </c>
      <c r="Y770">
        <f>Table2[[#This Row],[Methods]]/Table2[[#This Row],[TOTAL]]</f>
        <v>1</v>
      </c>
      <c r="Z770">
        <f>Table2[[#This Row],[Results]]/Table2[[#This Row],[TOTAL]]</f>
        <v>0</v>
      </c>
      <c r="AA770">
        <f>Table2[[#This Row],[Supplementary material]]/Table2[[#This Row],[TOTAL]]</f>
        <v>0</v>
      </c>
      <c r="AB770">
        <f>Table2[[#This Row],[Title]]/Table2[[#This Row],[TOTAL]]</f>
        <v>0</v>
      </c>
      <c r="AC770" s="2">
        <f>SUM(Table24[[#This Row],[Abstract]:[Title]])</f>
        <v>1</v>
      </c>
    </row>
    <row r="771" spans="1:29" x14ac:dyDescent="0.2">
      <c r="A771" t="s">
        <v>5515</v>
      </c>
      <c r="B771">
        <v>0</v>
      </c>
      <c r="C771">
        <v>0</v>
      </c>
      <c r="D771">
        <v>0</v>
      </c>
      <c r="E771">
        <v>0</v>
      </c>
      <c r="F771">
        <v>0</v>
      </c>
      <c r="G771">
        <v>0</v>
      </c>
      <c r="H771">
        <v>0</v>
      </c>
      <c r="I771">
        <v>0</v>
      </c>
      <c r="J771">
        <v>0</v>
      </c>
      <c r="K771">
        <v>1</v>
      </c>
      <c r="L771">
        <v>0</v>
      </c>
      <c r="M771">
        <v>0</v>
      </c>
      <c r="N771" s="2">
        <f>SUM(Table2[[#This Row],[Abstract]:[Title]])</f>
        <v>1</v>
      </c>
      <c r="P771" t="s">
        <v>5515</v>
      </c>
      <c r="Q771">
        <f>Table2[[#This Row],[Abstract]]/Table2[[#This Row],[TOTAL]]</f>
        <v>0</v>
      </c>
      <c r="R771">
        <f>Table2[[#This Row],[Acknowledgments]]/Table2[[#This Row],[TOTAL]]</f>
        <v>0</v>
      </c>
      <c r="S771">
        <f>Table2[[#This Row],[Article]]/Table2[[#This Row],[TOTAL]]</f>
        <v>0</v>
      </c>
      <c r="T771">
        <f>Table2[[#This Row],[Case study]]/Table2[[#This Row],[TOTAL]]</f>
        <v>0</v>
      </c>
      <c r="U771">
        <f>Table2[[#This Row],[Conclusion]]/Table2[[#This Row],[TOTAL]]</f>
        <v>0</v>
      </c>
      <c r="V771">
        <f>Table2[[#This Row],[Discussion]]/Table2[[#This Row],[TOTAL]]</f>
        <v>0</v>
      </c>
      <c r="W771">
        <f>Table2[[#This Row],[Figure]]/Table2[[#This Row],[TOTAL]]</f>
        <v>0</v>
      </c>
      <c r="X771">
        <f>Table2[[#This Row],[Introduction]]/Table2[[#This Row],[TOTAL]]</f>
        <v>0</v>
      </c>
      <c r="Y771">
        <f>Table2[[#This Row],[Methods]]/Table2[[#This Row],[TOTAL]]</f>
        <v>0</v>
      </c>
      <c r="Z771">
        <f>Table2[[#This Row],[Results]]/Table2[[#This Row],[TOTAL]]</f>
        <v>1</v>
      </c>
      <c r="AA771">
        <f>Table2[[#This Row],[Supplementary material]]/Table2[[#This Row],[TOTAL]]</f>
        <v>0</v>
      </c>
      <c r="AB771">
        <f>Table2[[#This Row],[Title]]/Table2[[#This Row],[TOTAL]]</f>
        <v>0</v>
      </c>
      <c r="AC771" s="2">
        <f>SUM(Table24[[#This Row],[Abstract]:[Title]])</f>
        <v>1</v>
      </c>
    </row>
    <row r="772" spans="1:29" x14ac:dyDescent="0.2">
      <c r="A772" t="s">
        <v>4051</v>
      </c>
      <c r="B772">
        <v>0</v>
      </c>
      <c r="C772">
        <v>0</v>
      </c>
      <c r="D772">
        <v>0</v>
      </c>
      <c r="E772">
        <v>0</v>
      </c>
      <c r="F772">
        <v>0</v>
      </c>
      <c r="G772">
        <v>0</v>
      </c>
      <c r="H772">
        <v>0</v>
      </c>
      <c r="I772">
        <v>0</v>
      </c>
      <c r="J772">
        <v>0</v>
      </c>
      <c r="K772">
        <v>1</v>
      </c>
      <c r="L772">
        <v>0</v>
      </c>
      <c r="M772">
        <v>0</v>
      </c>
      <c r="N772" s="2">
        <f>SUM(Table2[[#This Row],[Abstract]:[Title]])</f>
        <v>1</v>
      </c>
      <c r="P772" t="s">
        <v>4051</v>
      </c>
      <c r="Q772">
        <f>Table2[[#This Row],[Abstract]]/Table2[[#This Row],[TOTAL]]</f>
        <v>0</v>
      </c>
      <c r="R772">
        <f>Table2[[#This Row],[Acknowledgments]]/Table2[[#This Row],[TOTAL]]</f>
        <v>0</v>
      </c>
      <c r="S772">
        <f>Table2[[#This Row],[Article]]/Table2[[#This Row],[TOTAL]]</f>
        <v>0</v>
      </c>
      <c r="T772">
        <f>Table2[[#This Row],[Case study]]/Table2[[#This Row],[TOTAL]]</f>
        <v>0</v>
      </c>
      <c r="U772">
        <f>Table2[[#This Row],[Conclusion]]/Table2[[#This Row],[TOTAL]]</f>
        <v>0</v>
      </c>
      <c r="V772">
        <f>Table2[[#This Row],[Discussion]]/Table2[[#This Row],[TOTAL]]</f>
        <v>0</v>
      </c>
      <c r="W772">
        <f>Table2[[#This Row],[Figure]]/Table2[[#This Row],[TOTAL]]</f>
        <v>0</v>
      </c>
      <c r="X772">
        <f>Table2[[#This Row],[Introduction]]/Table2[[#This Row],[TOTAL]]</f>
        <v>0</v>
      </c>
      <c r="Y772">
        <f>Table2[[#This Row],[Methods]]/Table2[[#This Row],[TOTAL]]</f>
        <v>0</v>
      </c>
      <c r="Z772">
        <f>Table2[[#This Row],[Results]]/Table2[[#This Row],[TOTAL]]</f>
        <v>1</v>
      </c>
      <c r="AA772">
        <f>Table2[[#This Row],[Supplementary material]]/Table2[[#This Row],[TOTAL]]</f>
        <v>0</v>
      </c>
      <c r="AB772">
        <f>Table2[[#This Row],[Title]]/Table2[[#This Row],[TOTAL]]</f>
        <v>0</v>
      </c>
      <c r="AC772" s="2">
        <f>SUM(Table24[[#This Row],[Abstract]:[Title]])</f>
        <v>1</v>
      </c>
    </row>
    <row r="773" spans="1:29" x14ac:dyDescent="0.2">
      <c r="A773" t="s">
        <v>3320</v>
      </c>
      <c r="B773">
        <v>0</v>
      </c>
      <c r="C773">
        <v>0</v>
      </c>
      <c r="D773">
        <v>0</v>
      </c>
      <c r="E773">
        <v>0</v>
      </c>
      <c r="F773">
        <v>0</v>
      </c>
      <c r="G773">
        <v>0</v>
      </c>
      <c r="H773">
        <v>0</v>
      </c>
      <c r="I773">
        <v>1</v>
      </c>
      <c r="J773">
        <v>2</v>
      </c>
      <c r="K773">
        <v>0</v>
      </c>
      <c r="L773">
        <v>0</v>
      </c>
      <c r="M773">
        <v>0</v>
      </c>
      <c r="N773" s="2">
        <f>SUM(Table2[[#This Row],[Abstract]:[Title]])</f>
        <v>3</v>
      </c>
      <c r="P773" t="s">
        <v>3320</v>
      </c>
      <c r="Q773">
        <f>Table2[[#This Row],[Abstract]]/Table2[[#This Row],[TOTAL]]</f>
        <v>0</v>
      </c>
      <c r="R773">
        <f>Table2[[#This Row],[Acknowledgments]]/Table2[[#This Row],[TOTAL]]</f>
        <v>0</v>
      </c>
      <c r="S773">
        <f>Table2[[#This Row],[Article]]/Table2[[#This Row],[TOTAL]]</f>
        <v>0</v>
      </c>
      <c r="T773">
        <f>Table2[[#This Row],[Case study]]/Table2[[#This Row],[TOTAL]]</f>
        <v>0</v>
      </c>
      <c r="U773">
        <f>Table2[[#This Row],[Conclusion]]/Table2[[#This Row],[TOTAL]]</f>
        <v>0</v>
      </c>
      <c r="V773">
        <f>Table2[[#This Row],[Discussion]]/Table2[[#This Row],[TOTAL]]</f>
        <v>0</v>
      </c>
      <c r="W773">
        <f>Table2[[#This Row],[Figure]]/Table2[[#This Row],[TOTAL]]</f>
        <v>0</v>
      </c>
      <c r="X773">
        <f>Table2[[#This Row],[Introduction]]/Table2[[#This Row],[TOTAL]]</f>
        <v>0.33333333333333331</v>
      </c>
      <c r="Y773">
        <f>Table2[[#This Row],[Methods]]/Table2[[#This Row],[TOTAL]]</f>
        <v>0.66666666666666663</v>
      </c>
      <c r="Z773">
        <f>Table2[[#This Row],[Results]]/Table2[[#This Row],[TOTAL]]</f>
        <v>0</v>
      </c>
      <c r="AA773">
        <f>Table2[[#This Row],[Supplementary material]]/Table2[[#This Row],[TOTAL]]</f>
        <v>0</v>
      </c>
      <c r="AB773">
        <f>Table2[[#This Row],[Title]]/Table2[[#This Row],[TOTAL]]</f>
        <v>0</v>
      </c>
      <c r="AC773" s="2">
        <f>SUM(Table24[[#This Row],[Abstract]:[Title]])</f>
        <v>1</v>
      </c>
    </row>
    <row r="774" spans="1:29" x14ac:dyDescent="0.2">
      <c r="A774" t="s">
        <v>3959</v>
      </c>
      <c r="B774">
        <v>0</v>
      </c>
      <c r="C774">
        <v>0</v>
      </c>
      <c r="D774">
        <v>0</v>
      </c>
      <c r="E774">
        <v>0</v>
      </c>
      <c r="F774">
        <v>0</v>
      </c>
      <c r="G774">
        <v>0</v>
      </c>
      <c r="H774">
        <v>0</v>
      </c>
      <c r="I774">
        <v>1</v>
      </c>
      <c r="J774">
        <v>0</v>
      </c>
      <c r="K774">
        <v>0</v>
      </c>
      <c r="L774">
        <v>0</v>
      </c>
      <c r="M774">
        <v>0</v>
      </c>
      <c r="N774" s="2">
        <f>SUM(Table2[[#This Row],[Abstract]:[Title]])</f>
        <v>1</v>
      </c>
      <c r="P774" t="s">
        <v>3959</v>
      </c>
      <c r="Q774">
        <f>Table2[[#This Row],[Abstract]]/Table2[[#This Row],[TOTAL]]</f>
        <v>0</v>
      </c>
      <c r="R774">
        <f>Table2[[#This Row],[Acknowledgments]]/Table2[[#This Row],[TOTAL]]</f>
        <v>0</v>
      </c>
      <c r="S774">
        <f>Table2[[#This Row],[Article]]/Table2[[#This Row],[TOTAL]]</f>
        <v>0</v>
      </c>
      <c r="T774">
        <f>Table2[[#This Row],[Case study]]/Table2[[#This Row],[TOTAL]]</f>
        <v>0</v>
      </c>
      <c r="U774">
        <f>Table2[[#This Row],[Conclusion]]/Table2[[#This Row],[TOTAL]]</f>
        <v>0</v>
      </c>
      <c r="V774">
        <f>Table2[[#This Row],[Discussion]]/Table2[[#This Row],[TOTAL]]</f>
        <v>0</v>
      </c>
      <c r="W774">
        <f>Table2[[#This Row],[Figure]]/Table2[[#This Row],[TOTAL]]</f>
        <v>0</v>
      </c>
      <c r="X774">
        <f>Table2[[#This Row],[Introduction]]/Table2[[#This Row],[TOTAL]]</f>
        <v>1</v>
      </c>
      <c r="Y774">
        <f>Table2[[#This Row],[Methods]]/Table2[[#This Row],[TOTAL]]</f>
        <v>0</v>
      </c>
      <c r="Z774">
        <f>Table2[[#This Row],[Results]]/Table2[[#This Row],[TOTAL]]</f>
        <v>0</v>
      </c>
      <c r="AA774">
        <f>Table2[[#This Row],[Supplementary material]]/Table2[[#This Row],[TOTAL]]</f>
        <v>0</v>
      </c>
      <c r="AB774">
        <f>Table2[[#This Row],[Title]]/Table2[[#This Row],[TOTAL]]</f>
        <v>0</v>
      </c>
      <c r="AC774" s="2">
        <f>SUM(Table24[[#This Row],[Abstract]:[Title]])</f>
        <v>1</v>
      </c>
    </row>
    <row r="775" spans="1:29" x14ac:dyDescent="0.2">
      <c r="A775" t="s">
        <v>7119</v>
      </c>
      <c r="B775">
        <v>0</v>
      </c>
      <c r="C775">
        <v>0</v>
      </c>
      <c r="D775">
        <v>0</v>
      </c>
      <c r="E775">
        <v>0</v>
      </c>
      <c r="F775">
        <v>0</v>
      </c>
      <c r="G775">
        <v>0</v>
      </c>
      <c r="H775">
        <v>0</v>
      </c>
      <c r="I775">
        <v>0</v>
      </c>
      <c r="J775">
        <v>1</v>
      </c>
      <c r="K775">
        <v>0</v>
      </c>
      <c r="L775">
        <v>0</v>
      </c>
      <c r="M775">
        <v>0</v>
      </c>
      <c r="N775" s="2">
        <f>SUM(Table2[[#This Row],[Abstract]:[Title]])</f>
        <v>1</v>
      </c>
      <c r="P775" t="s">
        <v>7119</v>
      </c>
      <c r="Q775">
        <f>Table2[[#This Row],[Abstract]]/Table2[[#This Row],[TOTAL]]</f>
        <v>0</v>
      </c>
      <c r="R775">
        <f>Table2[[#This Row],[Acknowledgments]]/Table2[[#This Row],[TOTAL]]</f>
        <v>0</v>
      </c>
      <c r="S775">
        <f>Table2[[#This Row],[Article]]/Table2[[#This Row],[TOTAL]]</f>
        <v>0</v>
      </c>
      <c r="T775">
        <f>Table2[[#This Row],[Case study]]/Table2[[#This Row],[TOTAL]]</f>
        <v>0</v>
      </c>
      <c r="U775">
        <f>Table2[[#This Row],[Conclusion]]/Table2[[#This Row],[TOTAL]]</f>
        <v>0</v>
      </c>
      <c r="V775">
        <f>Table2[[#This Row],[Discussion]]/Table2[[#This Row],[TOTAL]]</f>
        <v>0</v>
      </c>
      <c r="W775">
        <f>Table2[[#This Row],[Figure]]/Table2[[#This Row],[TOTAL]]</f>
        <v>0</v>
      </c>
      <c r="X775">
        <f>Table2[[#This Row],[Introduction]]/Table2[[#This Row],[TOTAL]]</f>
        <v>0</v>
      </c>
      <c r="Y775">
        <f>Table2[[#This Row],[Methods]]/Table2[[#This Row],[TOTAL]]</f>
        <v>1</v>
      </c>
      <c r="Z775">
        <f>Table2[[#This Row],[Results]]/Table2[[#This Row],[TOTAL]]</f>
        <v>0</v>
      </c>
      <c r="AA775">
        <f>Table2[[#This Row],[Supplementary material]]/Table2[[#This Row],[TOTAL]]</f>
        <v>0</v>
      </c>
      <c r="AB775">
        <f>Table2[[#This Row],[Title]]/Table2[[#This Row],[TOTAL]]</f>
        <v>0</v>
      </c>
      <c r="AC775" s="2">
        <f>SUM(Table24[[#This Row],[Abstract]:[Title]])</f>
        <v>1</v>
      </c>
    </row>
    <row r="776" spans="1:29" x14ac:dyDescent="0.2">
      <c r="A776" t="s">
        <v>1105</v>
      </c>
      <c r="B776">
        <v>0</v>
      </c>
      <c r="C776">
        <v>0</v>
      </c>
      <c r="D776">
        <v>0</v>
      </c>
      <c r="E776">
        <v>0</v>
      </c>
      <c r="F776">
        <v>0</v>
      </c>
      <c r="G776">
        <v>0</v>
      </c>
      <c r="H776">
        <v>0</v>
      </c>
      <c r="I776">
        <v>0</v>
      </c>
      <c r="J776">
        <v>2</v>
      </c>
      <c r="K776">
        <v>0</v>
      </c>
      <c r="L776">
        <v>0</v>
      </c>
      <c r="M776">
        <v>0</v>
      </c>
      <c r="N776" s="2">
        <f>SUM(Table2[[#This Row],[Abstract]:[Title]])</f>
        <v>2</v>
      </c>
      <c r="P776" t="s">
        <v>1105</v>
      </c>
      <c r="Q776">
        <f>Table2[[#This Row],[Abstract]]/Table2[[#This Row],[TOTAL]]</f>
        <v>0</v>
      </c>
      <c r="R776">
        <f>Table2[[#This Row],[Acknowledgments]]/Table2[[#This Row],[TOTAL]]</f>
        <v>0</v>
      </c>
      <c r="S776">
        <f>Table2[[#This Row],[Article]]/Table2[[#This Row],[TOTAL]]</f>
        <v>0</v>
      </c>
      <c r="T776">
        <f>Table2[[#This Row],[Case study]]/Table2[[#This Row],[TOTAL]]</f>
        <v>0</v>
      </c>
      <c r="U776">
        <f>Table2[[#This Row],[Conclusion]]/Table2[[#This Row],[TOTAL]]</f>
        <v>0</v>
      </c>
      <c r="V776">
        <f>Table2[[#This Row],[Discussion]]/Table2[[#This Row],[TOTAL]]</f>
        <v>0</v>
      </c>
      <c r="W776">
        <f>Table2[[#This Row],[Figure]]/Table2[[#This Row],[TOTAL]]</f>
        <v>0</v>
      </c>
      <c r="X776">
        <f>Table2[[#This Row],[Introduction]]/Table2[[#This Row],[TOTAL]]</f>
        <v>0</v>
      </c>
      <c r="Y776">
        <f>Table2[[#This Row],[Methods]]/Table2[[#This Row],[TOTAL]]</f>
        <v>1</v>
      </c>
      <c r="Z776">
        <f>Table2[[#This Row],[Results]]/Table2[[#This Row],[TOTAL]]</f>
        <v>0</v>
      </c>
      <c r="AA776">
        <f>Table2[[#This Row],[Supplementary material]]/Table2[[#This Row],[TOTAL]]</f>
        <v>0</v>
      </c>
      <c r="AB776">
        <f>Table2[[#This Row],[Title]]/Table2[[#This Row],[TOTAL]]</f>
        <v>0</v>
      </c>
      <c r="AC776" s="2">
        <f>SUM(Table24[[#This Row],[Abstract]:[Title]])</f>
        <v>1</v>
      </c>
    </row>
    <row r="777" spans="1:29" x14ac:dyDescent="0.2">
      <c r="A777" t="s">
        <v>2767</v>
      </c>
      <c r="B777">
        <v>0</v>
      </c>
      <c r="C777">
        <v>0</v>
      </c>
      <c r="D777">
        <v>0</v>
      </c>
      <c r="E777">
        <v>0</v>
      </c>
      <c r="F777">
        <v>0</v>
      </c>
      <c r="G777">
        <v>0</v>
      </c>
      <c r="H777">
        <v>0</v>
      </c>
      <c r="I777">
        <v>0</v>
      </c>
      <c r="J777">
        <v>1</v>
      </c>
      <c r="K777">
        <v>0</v>
      </c>
      <c r="L777">
        <v>0</v>
      </c>
      <c r="M777">
        <v>0</v>
      </c>
      <c r="N777" s="2">
        <f>SUM(Table2[[#This Row],[Abstract]:[Title]])</f>
        <v>1</v>
      </c>
      <c r="P777" t="s">
        <v>2767</v>
      </c>
      <c r="Q777">
        <f>Table2[[#This Row],[Abstract]]/Table2[[#This Row],[TOTAL]]</f>
        <v>0</v>
      </c>
      <c r="R777">
        <f>Table2[[#This Row],[Acknowledgments]]/Table2[[#This Row],[TOTAL]]</f>
        <v>0</v>
      </c>
      <c r="S777">
        <f>Table2[[#This Row],[Article]]/Table2[[#This Row],[TOTAL]]</f>
        <v>0</v>
      </c>
      <c r="T777">
        <f>Table2[[#This Row],[Case study]]/Table2[[#This Row],[TOTAL]]</f>
        <v>0</v>
      </c>
      <c r="U777">
        <f>Table2[[#This Row],[Conclusion]]/Table2[[#This Row],[TOTAL]]</f>
        <v>0</v>
      </c>
      <c r="V777">
        <f>Table2[[#This Row],[Discussion]]/Table2[[#This Row],[TOTAL]]</f>
        <v>0</v>
      </c>
      <c r="W777">
        <f>Table2[[#This Row],[Figure]]/Table2[[#This Row],[TOTAL]]</f>
        <v>0</v>
      </c>
      <c r="X777">
        <f>Table2[[#This Row],[Introduction]]/Table2[[#This Row],[TOTAL]]</f>
        <v>0</v>
      </c>
      <c r="Y777">
        <f>Table2[[#This Row],[Methods]]/Table2[[#This Row],[TOTAL]]</f>
        <v>1</v>
      </c>
      <c r="Z777">
        <f>Table2[[#This Row],[Results]]/Table2[[#This Row],[TOTAL]]</f>
        <v>0</v>
      </c>
      <c r="AA777">
        <f>Table2[[#This Row],[Supplementary material]]/Table2[[#This Row],[TOTAL]]</f>
        <v>0</v>
      </c>
      <c r="AB777">
        <f>Table2[[#This Row],[Title]]/Table2[[#This Row],[TOTAL]]</f>
        <v>0</v>
      </c>
      <c r="AC777" s="2">
        <f>SUM(Table24[[#This Row],[Abstract]:[Title]])</f>
        <v>1</v>
      </c>
    </row>
    <row r="778" spans="1:29" x14ac:dyDescent="0.2">
      <c r="A778" t="s">
        <v>1132</v>
      </c>
      <c r="B778">
        <v>0</v>
      </c>
      <c r="C778">
        <v>0</v>
      </c>
      <c r="D778">
        <v>0</v>
      </c>
      <c r="E778">
        <v>0</v>
      </c>
      <c r="F778">
        <v>0</v>
      </c>
      <c r="G778">
        <v>1</v>
      </c>
      <c r="H778">
        <v>0</v>
      </c>
      <c r="I778">
        <v>0</v>
      </c>
      <c r="J778">
        <v>1</v>
      </c>
      <c r="K778">
        <v>0</v>
      </c>
      <c r="L778">
        <v>0</v>
      </c>
      <c r="M778">
        <v>0</v>
      </c>
      <c r="N778" s="2">
        <f>SUM(Table2[[#This Row],[Abstract]:[Title]])</f>
        <v>2</v>
      </c>
      <c r="P778" t="s">
        <v>1132</v>
      </c>
      <c r="Q778">
        <f>Table2[[#This Row],[Abstract]]/Table2[[#This Row],[TOTAL]]</f>
        <v>0</v>
      </c>
      <c r="R778">
        <f>Table2[[#This Row],[Acknowledgments]]/Table2[[#This Row],[TOTAL]]</f>
        <v>0</v>
      </c>
      <c r="S778">
        <f>Table2[[#This Row],[Article]]/Table2[[#This Row],[TOTAL]]</f>
        <v>0</v>
      </c>
      <c r="T778">
        <f>Table2[[#This Row],[Case study]]/Table2[[#This Row],[TOTAL]]</f>
        <v>0</v>
      </c>
      <c r="U778">
        <f>Table2[[#This Row],[Conclusion]]/Table2[[#This Row],[TOTAL]]</f>
        <v>0</v>
      </c>
      <c r="V778">
        <f>Table2[[#This Row],[Discussion]]/Table2[[#This Row],[TOTAL]]</f>
        <v>0.5</v>
      </c>
      <c r="W778">
        <f>Table2[[#This Row],[Figure]]/Table2[[#This Row],[TOTAL]]</f>
        <v>0</v>
      </c>
      <c r="X778">
        <f>Table2[[#This Row],[Introduction]]/Table2[[#This Row],[TOTAL]]</f>
        <v>0</v>
      </c>
      <c r="Y778">
        <f>Table2[[#This Row],[Methods]]/Table2[[#This Row],[TOTAL]]</f>
        <v>0.5</v>
      </c>
      <c r="Z778">
        <f>Table2[[#This Row],[Results]]/Table2[[#This Row],[TOTAL]]</f>
        <v>0</v>
      </c>
      <c r="AA778">
        <f>Table2[[#This Row],[Supplementary material]]/Table2[[#This Row],[TOTAL]]</f>
        <v>0</v>
      </c>
      <c r="AB778">
        <f>Table2[[#This Row],[Title]]/Table2[[#This Row],[TOTAL]]</f>
        <v>0</v>
      </c>
      <c r="AC778" s="2">
        <f>SUM(Table24[[#This Row],[Abstract]:[Title]])</f>
        <v>1</v>
      </c>
    </row>
    <row r="779" spans="1:29" x14ac:dyDescent="0.2">
      <c r="A779" t="s">
        <v>2562</v>
      </c>
      <c r="B779">
        <v>0</v>
      </c>
      <c r="C779">
        <v>0</v>
      </c>
      <c r="D779">
        <v>0</v>
      </c>
      <c r="E779">
        <v>0</v>
      </c>
      <c r="F779">
        <v>0</v>
      </c>
      <c r="G779">
        <v>2</v>
      </c>
      <c r="H779">
        <v>0</v>
      </c>
      <c r="I779">
        <v>0</v>
      </c>
      <c r="J779">
        <v>0</v>
      </c>
      <c r="K779">
        <v>8</v>
      </c>
      <c r="L779">
        <v>0</v>
      </c>
      <c r="M779">
        <v>0</v>
      </c>
      <c r="N779" s="2">
        <f>SUM(Table2[[#This Row],[Abstract]:[Title]])</f>
        <v>10</v>
      </c>
      <c r="P779" t="s">
        <v>2562</v>
      </c>
      <c r="Q779">
        <f>Table2[[#This Row],[Abstract]]/Table2[[#This Row],[TOTAL]]</f>
        <v>0</v>
      </c>
      <c r="R779">
        <f>Table2[[#This Row],[Acknowledgments]]/Table2[[#This Row],[TOTAL]]</f>
        <v>0</v>
      </c>
      <c r="S779">
        <f>Table2[[#This Row],[Article]]/Table2[[#This Row],[TOTAL]]</f>
        <v>0</v>
      </c>
      <c r="T779">
        <f>Table2[[#This Row],[Case study]]/Table2[[#This Row],[TOTAL]]</f>
        <v>0</v>
      </c>
      <c r="U779">
        <f>Table2[[#This Row],[Conclusion]]/Table2[[#This Row],[TOTAL]]</f>
        <v>0</v>
      </c>
      <c r="V779">
        <f>Table2[[#This Row],[Discussion]]/Table2[[#This Row],[TOTAL]]</f>
        <v>0.2</v>
      </c>
      <c r="W779">
        <f>Table2[[#This Row],[Figure]]/Table2[[#This Row],[TOTAL]]</f>
        <v>0</v>
      </c>
      <c r="X779">
        <f>Table2[[#This Row],[Introduction]]/Table2[[#This Row],[TOTAL]]</f>
        <v>0</v>
      </c>
      <c r="Y779">
        <f>Table2[[#This Row],[Methods]]/Table2[[#This Row],[TOTAL]]</f>
        <v>0</v>
      </c>
      <c r="Z779">
        <f>Table2[[#This Row],[Results]]/Table2[[#This Row],[TOTAL]]</f>
        <v>0.8</v>
      </c>
      <c r="AA779">
        <f>Table2[[#This Row],[Supplementary material]]/Table2[[#This Row],[TOTAL]]</f>
        <v>0</v>
      </c>
      <c r="AB779">
        <f>Table2[[#This Row],[Title]]/Table2[[#This Row],[TOTAL]]</f>
        <v>0</v>
      </c>
      <c r="AC779" s="2">
        <f>SUM(Table24[[#This Row],[Abstract]:[Title]])</f>
        <v>1</v>
      </c>
    </row>
    <row r="780" spans="1:29" x14ac:dyDescent="0.2">
      <c r="A780" t="s">
        <v>4256</v>
      </c>
      <c r="B780">
        <v>0</v>
      </c>
      <c r="C780">
        <v>0</v>
      </c>
      <c r="D780">
        <v>1</v>
      </c>
      <c r="E780">
        <v>0</v>
      </c>
      <c r="F780">
        <v>0</v>
      </c>
      <c r="G780">
        <v>0</v>
      </c>
      <c r="H780">
        <v>0</v>
      </c>
      <c r="I780">
        <v>0</v>
      </c>
      <c r="J780">
        <v>2</v>
      </c>
      <c r="K780">
        <v>0</v>
      </c>
      <c r="L780">
        <v>0</v>
      </c>
      <c r="M780">
        <v>0</v>
      </c>
      <c r="N780" s="2">
        <f>SUM(Table2[[#This Row],[Abstract]:[Title]])</f>
        <v>3</v>
      </c>
      <c r="P780" t="s">
        <v>4256</v>
      </c>
      <c r="Q780">
        <f>Table2[[#This Row],[Abstract]]/Table2[[#This Row],[TOTAL]]</f>
        <v>0</v>
      </c>
      <c r="R780">
        <f>Table2[[#This Row],[Acknowledgments]]/Table2[[#This Row],[TOTAL]]</f>
        <v>0</v>
      </c>
      <c r="S780">
        <f>Table2[[#This Row],[Article]]/Table2[[#This Row],[TOTAL]]</f>
        <v>0.33333333333333331</v>
      </c>
      <c r="T780">
        <f>Table2[[#This Row],[Case study]]/Table2[[#This Row],[TOTAL]]</f>
        <v>0</v>
      </c>
      <c r="U780">
        <f>Table2[[#This Row],[Conclusion]]/Table2[[#This Row],[TOTAL]]</f>
        <v>0</v>
      </c>
      <c r="V780">
        <f>Table2[[#This Row],[Discussion]]/Table2[[#This Row],[TOTAL]]</f>
        <v>0</v>
      </c>
      <c r="W780">
        <f>Table2[[#This Row],[Figure]]/Table2[[#This Row],[TOTAL]]</f>
        <v>0</v>
      </c>
      <c r="X780">
        <f>Table2[[#This Row],[Introduction]]/Table2[[#This Row],[TOTAL]]</f>
        <v>0</v>
      </c>
      <c r="Y780">
        <f>Table2[[#This Row],[Methods]]/Table2[[#This Row],[TOTAL]]</f>
        <v>0.66666666666666663</v>
      </c>
      <c r="Z780">
        <f>Table2[[#This Row],[Results]]/Table2[[#This Row],[TOTAL]]</f>
        <v>0</v>
      </c>
      <c r="AA780">
        <f>Table2[[#This Row],[Supplementary material]]/Table2[[#This Row],[TOTAL]]</f>
        <v>0</v>
      </c>
      <c r="AB780">
        <f>Table2[[#This Row],[Title]]/Table2[[#This Row],[TOTAL]]</f>
        <v>0</v>
      </c>
      <c r="AC780" s="2">
        <f>SUM(Table24[[#This Row],[Abstract]:[Title]])</f>
        <v>1</v>
      </c>
    </row>
    <row r="781" spans="1:29" x14ac:dyDescent="0.2">
      <c r="A781" t="s">
        <v>901</v>
      </c>
      <c r="B781">
        <v>0</v>
      </c>
      <c r="C781">
        <v>0</v>
      </c>
      <c r="D781">
        <v>0</v>
      </c>
      <c r="E781">
        <v>0</v>
      </c>
      <c r="F781">
        <v>0</v>
      </c>
      <c r="G781">
        <v>0</v>
      </c>
      <c r="H781">
        <v>0</v>
      </c>
      <c r="I781">
        <v>0</v>
      </c>
      <c r="J781">
        <v>0</v>
      </c>
      <c r="K781">
        <v>1</v>
      </c>
      <c r="L781">
        <v>0</v>
      </c>
      <c r="M781">
        <v>0</v>
      </c>
      <c r="N781" s="2">
        <f>SUM(Table2[[#This Row],[Abstract]:[Title]])</f>
        <v>1</v>
      </c>
      <c r="P781" t="s">
        <v>901</v>
      </c>
      <c r="Q781">
        <f>Table2[[#This Row],[Abstract]]/Table2[[#This Row],[TOTAL]]</f>
        <v>0</v>
      </c>
      <c r="R781">
        <f>Table2[[#This Row],[Acknowledgments]]/Table2[[#This Row],[TOTAL]]</f>
        <v>0</v>
      </c>
      <c r="S781">
        <f>Table2[[#This Row],[Article]]/Table2[[#This Row],[TOTAL]]</f>
        <v>0</v>
      </c>
      <c r="T781">
        <f>Table2[[#This Row],[Case study]]/Table2[[#This Row],[TOTAL]]</f>
        <v>0</v>
      </c>
      <c r="U781">
        <f>Table2[[#This Row],[Conclusion]]/Table2[[#This Row],[TOTAL]]</f>
        <v>0</v>
      </c>
      <c r="V781">
        <f>Table2[[#This Row],[Discussion]]/Table2[[#This Row],[TOTAL]]</f>
        <v>0</v>
      </c>
      <c r="W781">
        <f>Table2[[#This Row],[Figure]]/Table2[[#This Row],[TOTAL]]</f>
        <v>0</v>
      </c>
      <c r="X781">
        <f>Table2[[#This Row],[Introduction]]/Table2[[#This Row],[TOTAL]]</f>
        <v>0</v>
      </c>
      <c r="Y781">
        <f>Table2[[#This Row],[Methods]]/Table2[[#This Row],[TOTAL]]</f>
        <v>0</v>
      </c>
      <c r="Z781">
        <f>Table2[[#This Row],[Results]]/Table2[[#This Row],[TOTAL]]</f>
        <v>1</v>
      </c>
      <c r="AA781">
        <f>Table2[[#This Row],[Supplementary material]]/Table2[[#This Row],[TOTAL]]</f>
        <v>0</v>
      </c>
      <c r="AB781">
        <f>Table2[[#This Row],[Title]]/Table2[[#This Row],[TOTAL]]</f>
        <v>0</v>
      </c>
      <c r="AC781" s="2">
        <f>SUM(Table24[[#This Row],[Abstract]:[Title]])</f>
        <v>1</v>
      </c>
    </row>
    <row r="782" spans="1:29" x14ac:dyDescent="0.2">
      <c r="A782" t="s">
        <v>3372</v>
      </c>
      <c r="B782">
        <v>0</v>
      </c>
      <c r="C782">
        <v>0</v>
      </c>
      <c r="D782">
        <v>0</v>
      </c>
      <c r="E782">
        <v>0</v>
      </c>
      <c r="F782">
        <v>0</v>
      </c>
      <c r="G782">
        <v>1</v>
      </c>
      <c r="H782">
        <v>0</v>
      </c>
      <c r="I782">
        <v>0</v>
      </c>
      <c r="J782">
        <v>1</v>
      </c>
      <c r="K782">
        <v>0</v>
      </c>
      <c r="L782">
        <v>0</v>
      </c>
      <c r="M782">
        <v>0</v>
      </c>
      <c r="N782" s="2">
        <f>SUM(Table2[[#This Row],[Abstract]:[Title]])</f>
        <v>2</v>
      </c>
      <c r="P782" t="s">
        <v>3372</v>
      </c>
      <c r="Q782">
        <f>Table2[[#This Row],[Abstract]]/Table2[[#This Row],[TOTAL]]</f>
        <v>0</v>
      </c>
      <c r="R782">
        <f>Table2[[#This Row],[Acknowledgments]]/Table2[[#This Row],[TOTAL]]</f>
        <v>0</v>
      </c>
      <c r="S782">
        <f>Table2[[#This Row],[Article]]/Table2[[#This Row],[TOTAL]]</f>
        <v>0</v>
      </c>
      <c r="T782">
        <f>Table2[[#This Row],[Case study]]/Table2[[#This Row],[TOTAL]]</f>
        <v>0</v>
      </c>
      <c r="U782">
        <f>Table2[[#This Row],[Conclusion]]/Table2[[#This Row],[TOTAL]]</f>
        <v>0</v>
      </c>
      <c r="V782">
        <f>Table2[[#This Row],[Discussion]]/Table2[[#This Row],[TOTAL]]</f>
        <v>0.5</v>
      </c>
      <c r="W782">
        <f>Table2[[#This Row],[Figure]]/Table2[[#This Row],[TOTAL]]</f>
        <v>0</v>
      </c>
      <c r="X782">
        <f>Table2[[#This Row],[Introduction]]/Table2[[#This Row],[TOTAL]]</f>
        <v>0</v>
      </c>
      <c r="Y782">
        <f>Table2[[#This Row],[Methods]]/Table2[[#This Row],[TOTAL]]</f>
        <v>0.5</v>
      </c>
      <c r="Z782">
        <f>Table2[[#This Row],[Results]]/Table2[[#This Row],[TOTAL]]</f>
        <v>0</v>
      </c>
      <c r="AA782">
        <f>Table2[[#This Row],[Supplementary material]]/Table2[[#This Row],[TOTAL]]</f>
        <v>0</v>
      </c>
      <c r="AB782">
        <f>Table2[[#This Row],[Title]]/Table2[[#This Row],[TOTAL]]</f>
        <v>0</v>
      </c>
      <c r="AC782" s="2">
        <f>SUM(Table24[[#This Row],[Abstract]:[Title]])</f>
        <v>1</v>
      </c>
    </row>
    <row r="783" spans="1:29" x14ac:dyDescent="0.2">
      <c r="A783" t="s">
        <v>8414</v>
      </c>
      <c r="B783">
        <v>1</v>
      </c>
      <c r="C783">
        <v>0</v>
      </c>
      <c r="D783">
        <v>0</v>
      </c>
      <c r="E783">
        <v>0</v>
      </c>
      <c r="F783">
        <v>0</v>
      </c>
      <c r="G783">
        <v>1</v>
      </c>
      <c r="H783">
        <v>0</v>
      </c>
      <c r="I783">
        <v>1</v>
      </c>
      <c r="J783">
        <v>2</v>
      </c>
      <c r="K783">
        <v>10</v>
      </c>
      <c r="L783">
        <v>0</v>
      </c>
      <c r="M783">
        <v>0</v>
      </c>
      <c r="N783" s="2">
        <f>SUM(Table2[[#This Row],[Abstract]:[Title]])</f>
        <v>15</v>
      </c>
      <c r="P783" t="s">
        <v>8414</v>
      </c>
      <c r="Q783">
        <f>Table2[[#This Row],[Abstract]]/Table2[[#This Row],[TOTAL]]</f>
        <v>6.6666666666666666E-2</v>
      </c>
      <c r="R783">
        <f>Table2[[#This Row],[Acknowledgments]]/Table2[[#This Row],[TOTAL]]</f>
        <v>0</v>
      </c>
      <c r="S783">
        <f>Table2[[#This Row],[Article]]/Table2[[#This Row],[TOTAL]]</f>
        <v>0</v>
      </c>
      <c r="T783">
        <f>Table2[[#This Row],[Case study]]/Table2[[#This Row],[TOTAL]]</f>
        <v>0</v>
      </c>
      <c r="U783">
        <f>Table2[[#This Row],[Conclusion]]/Table2[[#This Row],[TOTAL]]</f>
        <v>0</v>
      </c>
      <c r="V783">
        <f>Table2[[#This Row],[Discussion]]/Table2[[#This Row],[TOTAL]]</f>
        <v>6.6666666666666666E-2</v>
      </c>
      <c r="W783">
        <f>Table2[[#This Row],[Figure]]/Table2[[#This Row],[TOTAL]]</f>
        <v>0</v>
      </c>
      <c r="X783">
        <f>Table2[[#This Row],[Introduction]]/Table2[[#This Row],[TOTAL]]</f>
        <v>6.6666666666666666E-2</v>
      </c>
      <c r="Y783">
        <f>Table2[[#This Row],[Methods]]/Table2[[#This Row],[TOTAL]]</f>
        <v>0.13333333333333333</v>
      </c>
      <c r="Z783">
        <f>Table2[[#This Row],[Results]]/Table2[[#This Row],[TOTAL]]</f>
        <v>0.66666666666666663</v>
      </c>
      <c r="AA783">
        <f>Table2[[#This Row],[Supplementary material]]/Table2[[#This Row],[TOTAL]]</f>
        <v>0</v>
      </c>
      <c r="AB783">
        <f>Table2[[#This Row],[Title]]/Table2[[#This Row],[TOTAL]]</f>
        <v>0</v>
      </c>
      <c r="AC783" s="2">
        <f>SUM(Table24[[#This Row],[Abstract]:[Title]])</f>
        <v>1</v>
      </c>
    </row>
    <row r="784" spans="1:29" x14ac:dyDescent="0.2">
      <c r="A784" t="s">
        <v>318</v>
      </c>
      <c r="B784">
        <v>0</v>
      </c>
      <c r="C784">
        <v>0</v>
      </c>
      <c r="D784">
        <v>7</v>
      </c>
      <c r="E784">
        <v>0</v>
      </c>
      <c r="F784">
        <v>1</v>
      </c>
      <c r="G784">
        <v>0</v>
      </c>
      <c r="H784">
        <v>0</v>
      </c>
      <c r="I784">
        <v>0</v>
      </c>
      <c r="J784">
        <v>0</v>
      </c>
      <c r="K784">
        <v>0</v>
      </c>
      <c r="L784">
        <v>0</v>
      </c>
      <c r="M784">
        <v>0</v>
      </c>
      <c r="N784" s="2">
        <f>SUM(Table2[[#This Row],[Abstract]:[Title]])</f>
        <v>8</v>
      </c>
      <c r="P784" t="s">
        <v>318</v>
      </c>
      <c r="Q784">
        <f>Table2[[#This Row],[Abstract]]/Table2[[#This Row],[TOTAL]]</f>
        <v>0</v>
      </c>
      <c r="R784">
        <f>Table2[[#This Row],[Acknowledgments]]/Table2[[#This Row],[TOTAL]]</f>
        <v>0</v>
      </c>
      <c r="S784">
        <f>Table2[[#This Row],[Article]]/Table2[[#This Row],[TOTAL]]</f>
        <v>0.875</v>
      </c>
      <c r="T784">
        <f>Table2[[#This Row],[Case study]]/Table2[[#This Row],[TOTAL]]</f>
        <v>0</v>
      </c>
      <c r="U784">
        <f>Table2[[#This Row],[Conclusion]]/Table2[[#This Row],[TOTAL]]</f>
        <v>0.125</v>
      </c>
      <c r="V784">
        <f>Table2[[#This Row],[Discussion]]/Table2[[#This Row],[TOTAL]]</f>
        <v>0</v>
      </c>
      <c r="W784">
        <f>Table2[[#This Row],[Figure]]/Table2[[#This Row],[TOTAL]]</f>
        <v>0</v>
      </c>
      <c r="X784">
        <f>Table2[[#This Row],[Introduction]]/Table2[[#This Row],[TOTAL]]</f>
        <v>0</v>
      </c>
      <c r="Y784">
        <f>Table2[[#This Row],[Methods]]/Table2[[#This Row],[TOTAL]]</f>
        <v>0</v>
      </c>
      <c r="Z784">
        <f>Table2[[#This Row],[Results]]/Table2[[#This Row],[TOTAL]]</f>
        <v>0</v>
      </c>
      <c r="AA784">
        <f>Table2[[#This Row],[Supplementary material]]/Table2[[#This Row],[TOTAL]]</f>
        <v>0</v>
      </c>
      <c r="AB784">
        <f>Table2[[#This Row],[Title]]/Table2[[#This Row],[TOTAL]]</f>
        <v>0</v>
      </c>
      <c r="AC784" s="2">
        <f>SUM(Table24[[#This Row],[Abstract]:[Title]])</f>
        <v>1</v>
      </c>
    </row>
    <row r="785" spans="1:29" x14ac:dyDescent="0.2">
      <c r="A785" t="s">
        <v>48</v>
      </c>
      <c r="B785">
        <v>0</v>
      </c>
      <c r="C785">
        <v>0</v>
      </c>
      <c r="D785">
        <v>0</v>
      </c>
      <c r="E785">
        <v>0</v>
      </c>
      <c r="F785">
        <v>0</v>
      </c>
      <c r="G785">
        <v>0</v>
      </c>
      <c r="H785">
        <v>0</v>
      </c>
      <c r="I785">
        <v>0</v>
      </c>
      <c r="J785">
        <v>1</v>
      </c>
      <c r="K785">
        <v>0</v>
      </c>
      <c r="L785">
        <v>0</v>
      </c>
      <c r="M785">
        <v>0</v>
      </c>
      <c r="N785" s="2">
        <f>SUM(Table2[[#This Row],[Abstract]:[Title]])</f>
        <v>1</v>
      </c>
      <c r="P785" t="s">
        <v>48</v>
      </c>
      <c r="Q785">
        <f>Table2[[#This Row],[Abstract]]/Table2[[#This Row],[TOTAL]]</f>
        <v>0</v>
      </c>
      <c r="R785">
        <f>Table2[[#This Row],[Acknowledgments]]/Table2[[#This Row],[TOTAL]]</f>
        <v>0</v>
      </c>
      <c r="S785">
        <f>Table2[[#This Row],[Article]]/Table2[[#This Row],[TOTAL]]</f>
        <v>0</v>
      </c>
      <c r="T785">
        <f>Table2[[#This Row],[Case study]]/Table2[[#This Row],[TOTAL]]</f>
        <v>0</v>
      </c>
      <c r="U785">
        <f>Table2[[#This Row],[Conclusion]]/Table2[[#This Row],[TOTAL]]</f>
        <v>0</v>
      </c>
      <c r="V785">
        <f>Table2[[#This Row],[Discussion]]/Table2[[#This Row],[TOTAL]]</f>
        <v>0</v>
      </c>
      <c r="W785">
        <f>Table2[[#This Row],[Figure]]/Table2[[#This Row],[TOTAL]]</f>
        <v>0</v>
      </c>
      <c r="X785">
        <f>Table2[[#This Row],[Introduction]]/Table2[[#This Row],[TOTAL]]</f>
        <v>0</v>
      </c>
      <c r="Y785">
        <f>Table2[[#This Row],[Methods]]/Table2[[#This Row],[TOTAL]]</f>
        <v>1</v>
      </c>
      <c r="Z785">
        <f>Table2[[#This Row],[Results]]/Table2[[#This Row],[TOTAL]]</f>
        <v>0</v>
      </c>
      <c r="AA785">
        <f>Table2[[#This Row],[Supplementary material]]/Table2[[#This Row],[TOTAL]]</f>
        <v>0</v>
      </c>
      <c r="AB785">
        <f>Table2[[#This Row],[Title]]/Table2[[#This Row],[TOTAL]]</f>
        <v>0</v>
      </c>
      <c r="AC785" s="2">
        <f>SUM(Table24[[#This Row],[Abstract]:[Title]])</f>
        <v>1</v>
      </c>
    </row>
    <row r="786" spans="1:29" x14ac:dyDescent="0.2">
      <c r="A786" t="s">
        <v>932</v>
      </c>
      <c r="B786">
        <v>0</v>
      </c>
      <c r="C786">
        <v>0</v>
      </c>
      <c r="D786">
        <v>0</v>
      </c>
      <c r="E786">
        <v>0</v>
      </c>
      <c r="F786">
        <v>0</v>
      </c>
      <c r="G786">
        <v>0</v>
      </c>
      <c r="H786">
        <v>2</v>
      </c>
      <c r="I786">
        <v>0</v>
      </c>
      <c r="J786">
        <v>0</v>
      </c>
      <c r="K786">
        <v>0</v>
      </c>
      <c r="L786">
        <v>0</v>
      </c>
      <c r="M786">
        <v>0</v>
      </c>
      <c r="N786" s="2">
        <f>SUM(Table2[[#This Row],[Abstract]:[Title]])</f>
        <v>2</v>
      </c>
      <c r="P786" t="s">
        <v>932</v>
      </c>
      <c r="Q786">
        <f>Table2[[#This Row],[Abstract]]/Table2[[#This Row],[TOTAL]]</f>
        <v>0</v>
      </c>
      <c r="R786">
        <f>Table2[[#This Row],[Acknowledgments]]/Table2[[#This Row],[TOTAL]]</f>
        <v>0</v>
      </c>
      <c r="S786">
        <f>Table2[[#This Row],[Article]]/Table2[[#This Row],[TOTAL]]</f>
        <v>0</v>
      </c>
      <c r="T786">
        <f>Table2[[#This Row],[Case study]]/Table2[[#This Row],[TOTAL]]</f>
        <v>0</v>
      </c>
      <c r="U786">
        <f>Table2[[#This Row],[Conclusion]]/Table2[[#This Row],[TOTAL]]</f>
        <v>0</v>
      </c>
      <c r="V786">
        <f>Table2[[#This Row],[Discussion]]/Table2[[#This Row],[TOTAL]]</f>
        <v>0</v>
      </c>
      <c r="W786">
        <f>Table2[[#This Row],[Figure]]/Table2[[#This Row],[TOTAL]]</f>
        <v>1</v>
      </c>
      <c r="X786">
        <f>Table2[[#This Row],[Introduction]]/Table2[[#This Row],[TOTAL]]</f>
        <v>0</v>
      </c>
      <c r="Y786">
        <f>Table2[[#This Row],[Methods]]/Table2[[#This Row],[TOTAL]]</f>
        <v>0</v>
      </c>
      <c r="Z786">
        <f>Table2[[#This Row],[Results]]/Table2[[#This Row],[TOTAL]]</f>
        <v>0</v>
      </c>
      <c r="AA786">
        <f>Table2[[#This Row],[Supplementary material]]/Table2[[#This Row],[TOTAL]]</f>
        <v>0</v>
      </c>
      <c r="AB786">
        <f>Table2[[#This Row],[Title]]/Table2[[#This Row],[TOTAL]]</f>
        <v>0</v>
      </c>
      <c r="AC786" s="2">
        <f>SUM(Table24[[#This Row],[Abstract]:[Title]])</f>
        <v>1</v>
      </c>
    </row>
    <row r="787" spans="1:29" x14ac:dyDescent="0.2">
      <c r="A787" t="s">
        <v>1184</v>
      </c>
      <c r="B787">
        <v>0</v>
      </c>
      <c r="C787">
        <v>0</v>
      </c>
      <c r="D787">
        <v>0</v>
      </c>
      <c r="E787">
        <v>0</v>
      </c>
      <c r="F787">
        <v>0</v>
      </c>
      <c r="G787">
        <v>0</v>
      </c>
      <c r="H787">
        <v>0</v>
      </c>
      <c r="I787">
        <v>0</v>
      </c>
      <c r="J787">
        <v>1</v>
      </c>
      <c r="K787">
        <v>0</v>
      </c>
      <c r="L787">
        <v>0</v>
      </c>
      <c r="M787">
        <v>0</v>
      </c>
      <c r="N787" s="2">
        <f>SUM(Table2[[#This Row],[Abstract]:[Title]])</f>
        <v>1</v>
      </c>
      <c r="P787" t="s">
        <v>1184</v>
      </c>
      <c r="Q787">
        <f>Table2[[#This Row],[Abstract]]/Table2[[#This Row],[TOTAL]]</f>
        <v>0</v>
      </c>
      <c r="R787">
        <f>Table2[[#This Row],[Acknowledgments]]/Table2[[#This Row],[TOTAL]]</f>
        <v>0</v>
      </c>
      <c r="S787">
        <f>Table2[[#This Row],[Article]]/Table2[[#This Row],[TOTAL]]</f>
        <v>0</v>
      </c>
      <c r="T787">
        <f>Table2[[#This Row],[Case study]]/Table2[[#This Row],[TOTAL]]</f>
        <v>0</v>
      </c>
      <c r="U787">
        <f>Table2[[#This Row],[Conclusion]]/Table2[[#This Row],[TOTAL]]</f>
        <v>0</v>
      </c>
      <c r="V787">
        <f>Table2[[#This Row],[Discussion]]/Table2[[#This Row],[TOTAL]]</f>
        <v>0</v>
      </c>
      <c r="W787">
        <f>Table2[[#This Row],[Figure]]/Table2[[#This Row],[TOTAL]]</f>
        <v>0</v>
      </c>
      <c r="X787">
        <f>Table2[[#This Row],[Introduction]]/Table2[[#This Row],[TOTAL]]</f>
        <v>0</v>
      </c>
      <c r="Y787">
        <f>Table2[[#This Row],[Methods]]/Table2[[#This Row],[TOTAL]]</f>
        <v>1</v>
      </c>
      <c r="Z787">
        <f>Table2[[#This Row],[Results]]/Table2[[#This Row],[TOTAL]]</f>
        <v>0</v>
      </c>
      <c r="AA787">
        <f>Table2[[#This Row],[Supplementary material]]/Table2[[#This Row],[TOTAL]]</f>
        <v>0</v>
      </c>
      <c r="AB787">
        <f>Table2[[#This Row],[Title]]/Table2[[#This Row],[TOTAL]]</f>
        <v>0</v>
      </c>
      <c r="AC787" s="2">
        <f>SUM(Table24[[#This Row],[Abstract]:[Title]])</f>
        <v>1</v>
      </c>
    </row>
    <row r="788" spans="1:29" x14ac:dyDescent="0.2">
      <c r="A788" t="s">
        <v>6077</v>
      </c>
      <c r="B788">
        <v>0</v>
      </c>
      <c r="C788">
        <v>0</v>
      </c>
      <c r="D788">
        <v>0</v>
      </c>
      <c r="E788">
        <v>0</v>
      </c>
      <c r="F788">
        <v>0</v>
      </c>
      <c r="G788">
        <v>0</v>
      </c>
      <c r="H788">
        <v>0</v>
      </c>
      <c r="I788">
        <v>0</v>
      </c>
      <c r="J788">
        <v>1</v>
      </c>
      <c r="K788">
        <v>0</v>
      </c>
      <c r="L788">
        <v>0</v>
      </c>
      <c r="M788">
        <v>0</v>
      </c>
      <c r="N788" s="2">
        <f>SUM(Table2[[#This Row],[Abstract]:[Title]])</f>
        <v>1</v>
      </c>
      <c r="P788" t="s">
        <v>6077</v>
      </c>
      <c r="Q788">
        <f>Table2[[#This Row],[Abstract]]/Table2[[#This Row],[TOTAL]]</f>
        <v>0</v>
      </c>
      <c r="R788">
        <f>Table2[[#This Row],[Acknowledgments]]/Table2[[#This Row],[TOTAL]]</f>
        <v>0</v>
      </c>
      <c r="S788">
        <f>Table2[[#This Row],[Article]]/Table2[[#This Row],[TOTAL]]</f>
        <v>0</v>
      </c>
      <c r="T788">
        <f>Table2[[#This Row],[Case study]]/Table2[[#This Row],[TOTAL]]</f>
        <v>0</v>
      </c>
      <c r="U788">
        <f>Table2[[#This Row],[Conclusion]]/Table2[[#This Row],[TOTAL]]</f>
        <v>0</v>
      </c>
      <c r="V788">
        <f>Table2[[#This Row],[Discussion]]/Table2[[#This Row],[TOTAL]]</f>
        <v>0</v>
      </c>
      <c r="W788">
        <f>Table2[[#This Row],[Figure]]/Table2[[#This Row],[TOTAL]]</f>
        <v>0</v>
      </c>
      <c r="X788">
        <f>Table2[[#This Row],[Introduction]]/Table2[[#This Row],[TOTAL]]</f>
        <v>0</v>
      </c>
      <c r="Y788">
        <f>Table2[[#This Row],[Methods]]/Table2[[#This Row],[TOTAL]]</f>
        <v>1</v>
      </c>
      <c r="Z788">
        <f>Table2[[#This Row],[Results]]/Table2[[#This Row],[TOTAL]]</f>
        <v>0</v>
      </c>
      <c r="AA788">
        <f>Table2[[#This Row],[Supplementary material]]/Table2[[#This Row],[TOTAL]]</f>
        <v>0</v>
      </c>
      <c r="AB788">
        <f>Table2[[#This Row],[Title]]/Table2[[#This Row],[TOTAL]]</f>
        <v>0</v>
      </c>
      <c r="AC788" s="2">
        <f>SUM(Table24[[#This Row],[Abstract]:[Title]])</f>
        <v>1</v>
      </c>
    </row>
    <row r="789" spans="1:29" x14ac:dyDescent="0.2">
      <c r="A789" t="s">
        <v>4220</v>
      </c>
      <c r="B789">
        <v>0</v>
      </c>
      <c r="C789">
        <v>0</v>
      </c>
      <c r="D789">
        <v>0</v>
      </c>
      <c r="E789">
        <v>0</v>
      </c>
      <c r="F789">
        <v>0</v>
      </c>
      <c r="G789">
        <v>0</v>
      </c>
      <c r="H789">
        <v>0</v>
      </c>
      <c r="I789">
        <v>0</v>
      </c>
      <c r="J789">
        <v>3</v>
      </c>
      <c r="K789">
        <v>2</v>
      </c>
      <c r="L789">
        <v>0</v>
      </c>
      <c r="M789">
        <v>0</v>
      </c>
      <c r="N789" s="2">
        <f>SUM(Table2[[#This Row],[Abstract]:[Title]])</f>
        <v>5</v>
      </c>
      <c r="P789" t="s">
        <v>4220</v>
      </c>
      <c r="Q789">
        <f>Table2[[#This Row],[Abstract]]/Table2[[#This Row],[TOTAL]]</f>
        <v>0</v>
      </c>
      <c r="R789">
        <f>Table2[[#This Row],[Acknowledgments]]/Table2[[#This Row],[TOTAL]]</f>
        <v>0</v>
      </c>
      <c r="S789">
        <f>Table2[[#This Row],[Article]]/Table2[[#This Row],[TOTAL]]</f>
        <v>0</v>
      </c>
      <c r="T789">
        <f>Table2[[#This Row],[Case study]]/Table2[[#This Row],[TOTAL]]</f>
        <v>0</v>
      </c>
      <c r="U789">
        <f>Table2[[#This Row],[Conclusion]]/Table2[[#This Row],[TOTAL]]</f>
        <v>0</v>
      </c>
      <c r="V789">
        <f>Table2[[#This Row],[Discussion]]/Table2[[#This Row],[TOTAL]]</f>
        <v>0</v>
      </c>
      <c r="W789">
        <f>Table2[[#This Row],[Figure]]/Table2[[#This Row],[TOTAL]]</f>
        <v>0</v>
      </c>
      <c r="X789">
        <f>Table2[[#This Row],[Introduction]]/Table2[[#This Row],[TOTAL]]</f>
        <v>0</v>
      </c>
      <c r="Y789">
        <f>Table2[[#This Row],[Methods]]/Table2[[#This Row],[TOTAL]]</f>
        <v>0.6</v>
      </c>
      <c r="Z789">
        <f>Table2[[#This Row],[Results]]/Table2[[#This Row],[TOTAL]]</f>
        <v>0.4</v>
      </c>
      <c r="AA789">
        <f>Table2[[#This Row],[Supplementary material]]/Table2[[#This Row],[TOTAL]]</f>
        <v>0</v>
      </c>
      <c r="AB789">
        <f>Table2[[#This Row],[Title]]/Table2[[#This Row],[TOTAL]]</f>
        <v>0</v>
      </c>
      <c r="AC789" s="2">
        <f>SUM(Table24[[#This Row],[Abstract]:[Title]])</f>
        <v>1</v>
      </c>
    </row>
    <row r="790" spans="1:29" x14ac:dyDescent="0.2">
      <c r="A790" t="s">
        <v>4345</v>
      </c>
      <c r="B790">
        <v>1</v>
      </c>
      <c r="C790">
        <v>0</v>
      </c>
      <c r="D790">
        <v>0</v>
      </c>
      <c r="E790">
        <v>0</v>
      </c>
      <c r="F790">
        <v>0</v>
      </c>
      <c r="G790">
        <v>0</v>
      </c>
      <c r="H790">
        <v>0</v>
      </c>
      <c r="I790">
        <v>1</v>
      </c>
      <c r="J790">
        <v>2</v>
      </c>
      <c r="K790">
        <v>0</v>
      </c>
      <c r="L790">
        <v>0</v>
      </c>
      <c r="M790">
        <v>0</v>
      </c>
      <c r="N790" s="2">
        <f>SUM(Table2[[#This Row],[Abstract]:[Title]])</f>
        <v>4</v>
      </c>
      <c r="P790" t="s">
        <v>4345</v>
      </c>
      <c r="Q790">
        <f>Table2[[#This Row],[Abstract]]/Table2[[#This Row],[TOTAL]]</f>
        <v>0.25</v>
      </c>
      <c r="R790">
        <f>Table2[[#This Row],[Acknowledgments]]/Table2[[#This Row],[TOTAL]]</f>
        <v>0</v>
      </c>
      <c r="S790">
        <f>Table2[[#This Row],[Article]]/Table2[[#This Row],[TOTAL]]</f>
        <v>0</v>
      </c>
      <c r="T790">
        <f>Table2[[#This Row],[Case study]]/Table2[[#This Row],[TOTAL]]</f>
        <v>0</v>
      </c>
      <c r="U790">
        <f>Table2[[#This Row],[Conclusion]]/Table2[[#This Row],[TOTAL]]</f>
        <v>0</v>
      </c>
      <c r="V790">
        <f>Table2[[#This Row],[Discussion]]/Table2[[#This Row],[TOTAL]]</f>
        <v>0</v>
      </c>
      <c r="W790">
        <f>Table2[[#This Row],[Figure]]/Table2[[#This Row],[TOTAL]]</f>
        <v>0</v>
      </c>
      <c r="X790">
        <f>Table2[[#This Row],[Introduction]]/Table2[[#This Row],[TOTAL]]</f>
        <v>0.25</v>
      </c>
      <c r="Y790">
        <f>Table2[[#This Row],[Methods]]/Table2[[#This Row],[TOTAL]]</f>
        <v>0.5</v>
      </c>
      <c r="Z790">
        <f>Table2[[#This Row],[Results]]/Table2[[#This Row],[TOTAL]]</f>
        <v>0</v>
      </c>
      <c r="AA790">
        <f>Table2[[#This Row],[Supplementary material]]/Table2[[#This Row],[TOTAL]]</f>
        <v>0</v>
      </c>
      <c r="AB790">
        <f>Table2[[#This Row],[Title]]/Table2[[#This Row],[TOTAL]]</f>
        <v>0</v>
      </c>
      <c r="AC790" s="2">
        <f>SUM(Table24[[#This Row],[Abstract]:[Title]])</f>
        <v>1</v>
      </c>
    </row>
    <row r="791" spans="1:29" x14ac:dyDescent="0.2">
      <c r="A791" t="s">
        <v>8890</v>
      </c>
      <c r="B791">
        <v>0</v>
      </c>
      <c r="C791">
        <v>0</v>
      </c>
      <c r="D791">
        <v>1</v>
      </c>
      <c r="E791">
        <v>0</v>
      </c>
      <c r="F791">
        <v>0</v>
      </c>
      <c r="G791">
        <v>0</v>
      </c>
      <c r="H791">
        <v>0</v>
      </c>
      <c r="I791">
        <v>0</v>
      </c>
      <c r="J791">
        <v>0</v>
      </c>
      <c r="K791">
        <v>0</v>
      </c>
      <c r="L791">
        <v>0</v>
      </c>
      <c r="M791">
        <v>0</v>
      </c>
      <c r="N791" s="2">
        <f>SUM(Table2[[#This Row],[Abstract]:[Title]])</f>
        <v>1</v>
      </c>
      <c r="P791" t="s">
        <v>8890</v>
      </c>
      <c r="Q791">
        <f>Table2[[#This Row],[Abstract]]/Table2[[#This Row],[TOTAL]]</f>
        <v>0</v>
      </c>
      <c r="R791">
        <f>Table2[[#This Row],[Acknowledgments]]/Table2[[#This Row],[TOTAL]]</f>
        <v>0</v>
      </c>
      <c r="S791">
        <f>Table2[[#This Row],[Article]]/Table2[[#This Row],[TOTAL]]</f>
        <v>1</v>
      </c>
      <c r="T791">
        <f>Table2[[#This Row],[Case study]]/Table2[[#This Row],[TOTAL]]</f>
        <v>0</v>
      </c>
      <c r="U791">
        <f>Table2[[#This Row],[Conclusion]]/Table2[[#This Row],[TOTAL]]</f>
        <v>0</v>
      </c>
      <c r="V791">
        <f>Table2[[#This Row],[Discussion]]/Table2[[#This Row],[TOTAL]]</f>
        <v>0</v>
      </c>
      <c r="W791">
        <f>Table2[[#This Row],[Figure]]/Table2[[#This Row],[TOTAL]]</f>
        <v>0</v>
      </c>
      <c r="X791">
        <f>Table2[[#This Row],[Introduction]]/Table2[[#This Row],[TOTAL]]</f>
        <v>0</v>
      </c>
      <c r="Y791">
        <f>Table2[[#This Row],[Methods]]/Table2[[#This Row],[TOTAL]]</f>
        <v>0</v>
      </c>
      <c r="Z791">
        <f>Table2[[#This Row],[Results]]/Table2[[#This Row],[TOTAL]]</f>
        <v>0</v>
      </c>
      <c r="AA791">
        <f>Table2[[#This Row],[Supplementary material]]/Table2[[#This Row],[TOTAL]]</f>
        <v>0</v>
      </c>
      <c r="AB791">
        <f>Table2[[#This Row],[Title]]/Table2[[#This Row],[TOTAL]]</f>
        <v>0</v>
      </c>
      <c r="AC791" s="2">
        <f>SUM(Table24[[#This Row],[Abstract]:[Title]])</f>
        <v>1</v>
      </c>
    </row>
    <row r="792" spans="1:29" x14ac:dyDescent="0.2">
      <c r="A792" t="s">
        <v>4821</v>
      </c>
      <c r="B792">
        <v>0</v>
      </c>
      <c r="C792">
        <v>0</v>
      </c>
      <c r="D792">
        <v>0</v>
      </c>
      <c r="E792">
        <v>0</v>
      </c>
      <c r="F792">
        <v>0</v>
      </c>
      <c r="G792">
        <v>0</v>
      </c>
      <c r="H792">
        <v>0</v>
      </c>
      <c r="I792">
        <v>0</v>
      </c>
      <c r="J792">
        <v>1</v>
      </c>
      <c r="K792">
        <v>0</v>
      </c>
      <c r="L792">
        <v>0</v>
      </c>
      <c r="M792">
        <v>0</v>
      </c>
      <c r="N792" s="2">
        <f>SUM(Table2[[#This Row],[Abstract]:[Title]])</f>
        <v>1</v>
      </c>
      <c r="P792" t="s">
        <v>4821</v>
      </c>
      <c r="Q792">
        <f>Table2[[#This Row],[Abstract]]/Table2[[#This Row],[TOTAL]]</f>
        <v>0</v>
      </c>
      <c r="R792">
        <f>Table2[[#This Row],[Acknowledgments]]/Table2[[#This Row],[TOTAL]]</f>
        <v>0</v>
      </c>
      <c r="S792">
        <f>Table2[[#This Row],[Article]]/Table2[[#This Row],[TOTAL]]</f>
        <v>0</v>
      </c>
      <c r="T792">
        <f>Table2[[#This Row],[Case study]]/Table2[[#This Row],[TOTAL]]</f>
        <v>0</v>
      </c>
      <c r="U792">
        <f>Table2[[#This Row],[Conclusion]]/Table2[[#This Row],[TOTAL]]</f>
        <v>0</v>
      </c>
      <c r="V792">
        <f>Table2[[#This Row],[Discussion]]/Table2[[#This Row],[TOTAL]]</f>
        <v>0</v>
      </c>
      <c r="W792">
        <f>Table2[[#This Row],[Figure]]/Table2[[#This Row],[TOTAL]]</f>
        <v>0</v>
      </c>
      <c r="X792">
        <f>Table2[[#This Row],[Introduction]]/Table2[[#This Row],[TOTAL]]</f>
        <v>0</v>
      </c>
      <c r="Y792">
        <f>Table2[[#This Row],[Methods]]/Table2[[#This Row],[TOTAL]]</f>
        <v>1</v>
      </c>
      <c r="Z792">
        <f>Table2[[#This Row],[Results]]/Table2[[#This Row],[TOTAL]]</f>
        <v>0</v>
      </c>
      <c r="AA792">
        <f>Table2[[#This Row],[Supplementary material]]/Table2[[#This Row],[TOTAL]]</f>
        <v>0</v>
      </c>
      <c r="AB792">
        <f>Table2[[#This Row],[Title]]/Table2[[#This Row],[TOTAL]]</f>
        <v>0</v>
      </c>
      <c r="AC792" s="2">
        <f>SUM(Table24[[#This Row],[Abstract]:[Title]])</f>
        <v>1</v>
      </c>
    </row>
    <row r="793" spans="1:29" x14ac:dyDescent="0.2">
      <c r="A793" t="s">
        <v>1795</v>
      </c>
      <c r="B793">
        <v>0</v>
      </c>
      <c r="C793">
        <v>0</v>
      </c>
      <c r="D793">
        <v>0</v>
      </c>
      <c r="E793">
        <v>0</v>
      </c>
      <c r="F793">
        <v>0</v>
      </c>
      <c r="G793">
        <v>1</v>
      </c>
      <c r="H793">
        <v>0</v>
      </c>
      <c r="I793">
        <v>0</v>
      </c>
      <c r="J793">
        <v>1</v>
      </c>
      <c r="K793">
        <v>1</v>
      </c>
      <c r="L793">
        <v>0</v>
      </c>
      <c r="M793">
        <v>0</v>
      </c>
      <c r="N793" s="2">
        <f>SUM(Table2[[#This Row],[Abstract]:[Title]])</f>
        <v>3</v>
      </c>
      <c r="P793" t="s">
        <v>1795</v>
      </c>
      <c r="Q793">
        <f>Table2[[#This Row],[Abstract]]/Table2[[#This Row],[TOTAL]]</f>
        <v>0</v>
      </c>
      <c r="R793">
        <f>Table2[[#This Row],[Acknowledgments]]/Table2[[#This Row],[TOTAL]]</f>
        <v>0</v>
      </c>
      <c r="S793">
        <f>Table2[[#This Row],[Article]]/Table2[[#This Row],[TOTAL]]</f>
        <v>0</v>
      </c>
      <c r="T793">
        <f>Table2[[#This Row],[Case study]]/Table2[[#This Row],[TOTAL]]</f>
        <v>0</v>
      </c>
      <c r="U793">
        <f>Table2[[#This Row],[Conclusion]]/Table2[[#This Row],[TOTAL]]</f>
        <v>0</v>
      </c>
      <c r="V793">
        <f>Table2[[#This Row],[Discussion]]/Table2[[#This Row],[TOTAL]]</f>
        <v>0.33333333333333331</v>
      </c>
      <c r="W793">
        <f>Table2[[#This Row],[Figure]]/Table2[[#This Row],[TOTAL]]</f>
        <v>0</v>
      </c>
      <c r="X793">
        <f>Table2[[#This Row],[Introduction]]/Table2[[#This Row],[TOTAL]]</f>
        <v>0</v>
      </c>
      <c r="Y793">
        <f>Table2[[#This Row],[Methods]]/Table2[[#This Row],[TOTAL]]</f>
        <v>0.33333333333333331</v>
      </c>
      <c r="Z793">
        <f>Table2[[#This Row],[Results]]/Table2[[#This Row],[TOTAL]]</f>
        <v>0.33333333333333331</v>
      </c>
      <c r="AA793">
        <f>Table2[[#This Row],[Supplementary material]]/Table2[[#This Row],[TOTAL]]</f>
        <v>0</v>
      </c>
      <c r="AB793">
        <f>Table2[[#This Row],[Title]]/Table2[[#This Row],[TOTAL]]</f>
        <v>0</v>
      </c>
      <c r="AC793" s="2">
        <f>SUM(Table24[[#This Row],[Abstract]:[Title]])</f>
        <v>1</v>
      </c>
    </row>
    <row r="794" spans="1:29" x14ac:dyDescent="0.2">
      <c r="A794" t="s">
        <v>6060</v>
      </c>
      <c r="B794">
        <v>0</v>
      </c>
      <c r="C794">
        <v>0</v>
      </c>
      <c r="D794">
        <v>0</v>
      </c>
      <c r="E794">
        <v>0</v>
      </c>
      <c r="F794">
        <v>0</v>
      </c>
      <c r="G794">
        <v>0</v>
      </c>
      <c r="H794">
        <v>0</v>
      </c>
      <c r="I794">
        <v>0</v>
      </c>
      <c r="J794">
        <v>1</v>
      </c>
      <c r="K794">
        <v>0</v>
      </c>
      <c r="L794">
        <v>0</v>
      </c>
      <c r="M794">
        <v>0</v>
      </c>
      <c r="N794" s="2">
        <f>SUM(Table2[[#This Row],[Abstract]:[Title]])</f>
        <v>1</v>
      </c>
      <c r="P794" t="s">
        <v>6060</v>
      </c>
      <c r="Q794">
        <f>Table2[[#This Row],[Abstract]]/Table2[[#This Row],[TOTAL]]</f>
        <v>0</v>
      </c>
      <c r="R794">
        <f>Table2[[#This Row],[Acknowledgments]]/Table2[[#This Row],[TOTAL]]</f>
        <v>0</v>
      </c>
      <c r="S794">
        <f>Table2[[#This Row],[Article]]/Table2[[#This Row],[TOTAL]]</f>
        <v>0</v>
      </c>
      <c r="T794">
        <f>Table2[[#This Row],[Case study]]/Table2[[#This Row],[TOTAL]]</f>
        <v>0</v>
      </c>
      <c r="U794">
        <f>Table2[[#This Row],[Conclusion]]/Table2[[#This Row],[TOTAL]]</f>
        <v>0</v>
      </c>
      <c r="V794">
        <f>Table2[[#This Row],[Discussion]]/Table2[[#This Row],[TOTAL]]</f>
        <v>0</v>
      </c>
      <c r="W794">
        <f>Table2[[#This Row],[Figure]]/Table2[[#This Row],[TOTAL]]</f>
        <v>0</v>
      </c>
      <c r="X794">
        <f>Table2[[#This Row],[Introduction]]/Table2[[#This Row],[TOTAL]]</f>
        <v>0</v>
      </c>
      <c r="Y794">
        <f>Table2[[#This Row],[Methods]]/Table2[[#This Row],[TOTAL]]</f>
        <v>1</v>
      </c>
      <c r="Z794">
        <f>Table2[[#This Row],[Results]]/Table2[[#This Row],[TOTAL]]</f>
        <v>0</v>
      </c>
      <c r="AA794">
        <f>Table2[[#This Row],[Supplementary material]]/Table2[[#This Row],[TOTAL]]</f>
        <v>0</v>
      </c>
      <c r="AB794">
        <f>Table2[[#This Row],[Title]]/Table2[[#This Row],[TOTAL]]</f>
        <v>0</v>
      </c>
      <c r="AC794" s="2">
        <f>SUM(Table24[[#This Row],[Abstract]:[Title]])</f>
        <v>1</v>
      </c>
    </row>
    <row r="795" spans="1:29" x14ac:dyDescent="0.2">
      <c r="A795" t="s">
        <v>4166</v>
      </c>
      <c r="B795">
        <v>0</v>
      </c>
      <c r="C795">
        <v>0</v>
      </c>
      <c r="D795">
        <v>0</v>
      </c>
      <c r="E795">
        <v>0</v>
      </c>
      <c r="F795">
        <v>0</v>
      </c>
      <c r="G795">
        <v>0</v>
      </c>
      <c r="H795">
        <v>0</v>
      </c>
      <c r="I795">
        <v>0</v>
      </c>
      <c r="J795">
        <v>1</v>
      </c>
      <c r="K795">
        <v>0</v>
      </c>
      <c r="L795">
        <v>0</v>
      </c>
      <c r="M795">
        <v>0</v>
      </c>
      <c r="N795" s="2">
        <f>SUM(Table2[[#This Row],[Abstract]:[Title]])</f>
        <v>1</v>
      </c>
      <c r="P795" t="s">
        <v>4166</v>
      </c>
      <c r="Q795">
        <f>Table2[[#This Row],[Abstract]]/Table2[[#This Row],[TOTAL]]</f>
        <v>0</v>
      </c>
      <c r="R795">
        <f>Table2[[#This Row],[Acknowledgments]]/Table2[[#This Row],[TOTAL]]</f>
        <v>0</v>
      </c>
      <c r="S795">
        <f>Table2[[#This Row],[Article]]/Table2[[#This Row],[TOTAL]]</f>
        <v>0</v>
      </c>
      <c r="T795">
        <f>Table2[[#This Row],[Case study]]/Table2[[#This Row],[TOTAL]]</f>
        <v>0</v>
      </c>
      <c r="U795">
        <f>Table2[[#This Row],[Conclusion]]/Table2[[#This Row],[TOTAL]]</f>
        <v>0</v>
      </c>
      <c r="V795">
        <f>Table2[[#This Row],[Discussion]]/Table2[[#This Row],[TOTAL]]</f>
        <v>0</v>
      </c>
      <c r="W795">
        <f>Table2[[#This Row],[Figure]]/Table2[[#This Row],[TOTAL]]</f>
        <v>0</v>
      </c>
      <c r="X795">
        <f>Table2[[#This Row],[Introduction]]/Table2[[#This Row],[TOTAL]]</f>
        <v>0</v>
      </c>
      <c r="Y795">
        <f>Table2[[#This Row],[Methods]]/Table2[[#This Row],[TOTAL]]</f>
        <v>1</v>
      </c>
      <c r="Z795">
        <f>Table2[[#This Row],[Results]]/Table2[[#This Row],[TOTAL]]</f>
        <v>0</v>
      </c>
      <c r="AA795">
        <f>Table2[[#This Row],[Supplementary material]]/Table2[[#This Row],[TOTAL]]</f>
        <v>0</v>
      </c>
      <c r="AB795">
        <f>Table2[[#This Row],[Title]]/Table2[[#This Row],[TOTAL]]</f>
        <v>0</v>
      </c>
      <c r="AC795" s="2">
        <f>SUM(Table24[[#This Row],[Abstract]:[Title]])</f>
        <v>1</v>
      </c>
    </row>
    <row r="796" spans="1:29" x14ac:dyDescent="0.2">
      <c r="A796" t="s">
        <v>3166</v>
      </c>
      <c r="B796">
        <v>0</v>
      </c>
      <c r="C796">
        <v>0</v>
      </c>
      <c r="D796">
        <v>0</v>
      </c>
      <c r="E796">
        <v>0</v>
      </c>
      <c r="F796">
        <v>0</v>
      </c>
      <c r="G796">
        <v>0</v>
      </c>
      <c r="H796">
        <v>0</v>
      </c>
      <c r="I796">
        <v>0</v>
      </c>
      <c r="J796">
        <v>1</v>
      </c>
      <c r="K796">
        <v>0</v>
      </c>
      <c r="L796">
        <v>0</v>
      </c>
      <c r="M796">
        <v>0</v>
      </c>
      <c r="N796" s="2">
        <f>SUM(Table2[[#This Row],[Abstract]:[Title]])</f>
        <v>1</v>
      </c>
      <c r="P796" t="s">
        <v>3166</v>
      </c>
      <c r="Q796">
        <f>Table2[[#This Row],[Abstract]]/Table2[[#This Row],[TOTAL]]</f>
        <v>0</v>
      </c>
      <c r="R796">
        <f>Table2[[#This Row],[Acknowledgments]]/Table2[[#This Row],[TOTAL]]</f>
        <v>0</v>
      </c>
      <c r="S796">
        <f>Table2[[#This Row],[Article]]/Table2[[#This Row],[TOTAL]]</f>
        <v>0</v>
      </c>
      <c r="T796">
        <f>Table2[[#This Row],[Case study]]/Table2[[#This Row],[TOTAL]]</f>
        <v>0</v>
      </c>
      <c r="U796">
        <f>Table2[[#This Row],[Conclusion]]/Table2[[#This Row],[TOTAL]]</f>
        <v>0</v>
      </c>
      <c r="V796">
        <f>Table2[[#This Row],[Discussion]]/Table2[[#This Row],[TOTAL]]</f>
        <v>0</v>
      </c>
      <c r="W796">
        <f>Table2[[#This Row],[Figure]]/Table2[[#This Row],[TOTAL]]</f>
        <v>0</v>
      </c>
      <c r="X796">
        <f>Table2[[#This Row],[Introduction]]/Table2[[#This Row],[TOTAL]]</f>
        <v>0</v>
      </c>
      <c r="Y796">
        <f>Table2[[#This Row],[Methods]]/Table2[[#This Row],[TOTAL]]</f>
        <v>1</v>
      </c>
      <c r="Z796">
        <f>Table2[[#This Row],[Results]]/Table2[[#This Row],[TOTAL]]</f>
        <v>0</v>
      </c>
      <c r="AA796">
        <f>Table2[[#This Row],[Supplementary material]]/Table2[[#This Row],[TOTAL]]</f>
        <v>0</v>
      </c>
      <c r="AB796">
        <f>Table2[[#This Row],[Title]]/Table2[[#This Row],[TOTAL]]</f>
        <v>0</v>
      </c>
      <c r="AC796" s="2">
        <f>SUM(Table24[[#This Row],[Abstract]:[Title]])</f>
        <v>1</v>
      </c>
    </row>
    <row r="797" spans="1:29" x14ac:dyDescent="0.2">
      <c r="A797" t="s">
        <v>7390</v>
      </c>
      <c r="B797">
        <v>0</v>
      </c>
      <c r="C797">
        <v>0</v>
      </c>
      <c r="D797">
        <v>4</v>
      </c>
      <c r="E797">
        <v>0</v>
      </c>
      <c r="F797">
        <v>0</v>
      </c>
      <c r="G797">
        <v>0</v>
      </c>
      <c r="H797">
        <v>0</v>
      </c>
      <c r="I797">
        <v>0</v>
      </c>
      <c r="J797">
        <v>0</v>
      </c>
      <c r="K797">
        <v>0</v>
      </c>
      <c r="L797">
        <v>0</v>
      </c>
      <c r="M797">
        <v>0</v>
      </c>
      <c r="N797" s="2">
        <f>SUM(Table2[[#This Row],[Abstract]:[Title]])</f>
        <v>4</v>
      </c>
      <c r="P797" t="s">
        <v>7390</v>
      </c>
      <c r="Q797">
        <f>Table2[[#This Row],[Abstract]]/Table2[[#This Row],[TOTAL]]</f>
        <v>0</v>
      </c>
      <c r="R797">
        <f>Table2[[#This Row],[Acknowledgments]]/Table2[[#This Row],[TOTAL]]</f>
        <v>0</v>
      </c>
      <c r="S797">
        <f>Table2[[#This Row],[Article]]/Table2[[#This Row],[TOTAL]]</f>
        <v>1</v>
      </c>
      <c r="T797">
        <f>Table2[[#This Row],[Case study]]/Table2[[#This Row],[TOTAL]]</f>
        <v>0</v>
      </c>
      <c r="U797">
        <f>Table2[[#This Row],[Conclusion]]/Table2[[#This Row],[TOTAL]]</f>
        <v>0</v>
      </c>
      <c r="V797">
        <f>Table2[[#This Row],[Discussion]]/Table2[[#This Row],[TOTAL]]</f>
        <v>0</v>
      </c>
      <c r="W797">
        <f>Table2[[#This Row],[Figure]]/Table2[[#This Row],[TOTAL]]</f>
        <v>0</v>
      </c>
      <c r="X797">
        <f>Table2[[#This Row],[Introduction]]/Table2[[#This Row],[TOTAL]]</f>
        <v>0</v>
      </c>
      <c r="Y797">
        <f>Table2[[#This Row],[Methods]]/Table2[[#This Row],[TOTAL]]</f>
        <v>0</v>
      </c>
      <c r="Z797">
        <f>Table2[[#This Row],[Results]]/Table2[[#This Row],[TOTAL]]</f>
        <v>0</v>
      </c>
      <c r="AA797">
        <f>Table2[[#This Row],[Supplementary material]]/Table2[[#This Row],[TOTAL]]</f>
        <v>0</v>
      </c>
      <c r="AB797">
        <f>Table2[[#This Row],[Title]]/Table2[[#This Row],[TOTAL]]</f>
        <v>0</v>
      </c>
      <c r="AC797" s="2">
        <f>SUM(Table24[[#This Row],[Abstract]:[Title]])</f>
        <v>1</v>
      </c>
    </row>
    <row r="798" spans="1:29" x14ac:dyDescent="0.2">
      <c r="A798" t="s">
        <v>7124</v>
      </c>
      <c r="B798">
        <v>0</v>
      </c>
      <c r="C798">
        <v>0</v>
      </c>
      <c r="D798">
        <v>0</v>
      </c>
      <c r="E798">
        <v>0</v>
      </c>
      <c r="F798">
        <v>0</v>
      </c>
      <c r="G798">
        <v>0</v>
      </c>
      <c r="H798">
        <v>0</v>
      </c>
      <c r="I798">
        <v>2</v>
      </c>
      <c r="J798">
        <v>0</v>
      </c>
      <c r="K798">
        <v>0</v>
      </c>
      <c r="L798">
        <v>0</v>
      </c>
      <c r="M798">
        <v>0</v>
      </c>
      <c r="N798" s="2">
        <f>SUM(Table2[[#This Row],[Abstract]:[Title]])</f>
        <v>2</v>
      </c>
      <c r="P798" t="s">
        <v>7124</v>
      </c>
      <c r="Q798">
        <f>Table2[[#This Row],[Abstract]]/Table2[[#This Row],[TOTAL]]</f>
        <v>0</v>
      </c>
      <c r="R798">
        <f>Table2[[#This Row],[Acknowledgments]]/Table2[[#This Row],[TOTAL]]</f>
        <v>0</v>
      </c>
      <c r="S798">
        <f>Table2[[#This Row],[Article]]/Table2[[#This Row],[TOTAL]]</f>
        <v>0</v>
      </c>
      <c r="T798">
        <f>Table2[[#This Row],[Case study]]/Table2[[#This Row],[TOTAL]]</f>
        <v>0</v>
      </c>
      <c r="U798">
        <f>Table2[[#This Row],[Conclusion]]/Table2[[#This Row],[TOTAL]]</f>
        <v>0</v>
      </c>
      <c r="V798">
        <f>Table2[[#This Row],[Discussion]]/Table2[[#This Row],[TOTAL]]</f>
        <v>0</v>
      </c>
      <c r="W798">
        <f>Table2[[#This Row],[Figure]]/Table2[[#This Row],[TOTAL]]</f>
        <v>0</v>
      </c>
      <c r="X798">
        <f>Table2[[#This Row],[Introduction]]/Table2[[#This Row],[TOTAL]]</f>
        <v>1</v>
      </c>
      <c r="Y798">
        <f>Table2[[#This Row],[Methods]]/Table2[[#This Row],[TOTAL]]</f>
        <v>0</v>
      </c>
      <c r="Z798">
        <f>Table2[[#This Row],[Results]]/Table2[[#This Row],[TOTAL]]</f>
        <v>0</v>
      </c>
      <c r="AA798">
        <f>Table2[[#This Row],[Supplementary material]]/Table2[[#This Row],[TOTAL]]</f>
        <v>0</v>
      </c>
      <c r="AB798">
        <f>Table2[[#This Row],[Title]]/Table2[[#This Row],[TOTAL]]</f>
        <v>0</v>
      </c>
      <c r="AC798" s="2">
        <f>SUM(Table24[[#This Row],[Abstract]:[Title]])</f>
        <v>1</v>
      </c>
    </row>
    <row r="799" spans="1:29" x14ac:dyDescent="0.2">
      <c r="A799" t="s">
        <v>4800</v>
      </c>
      <c r="B799">
        <v>0</v>
      </c>
      <c r="C799">
        <v>0</v>
      </c>
      <c r="D799">
        <v>0</v>
      </c>
      <c r="E799">
        <v>0</v>
      </c>
      <c r="F799">
        <v>0</v>
      </c>
      <c r="G799">
        <v>0</v>
      </c>
      <c r="H799">
        <v>1</v>
      </c>
      <c r="I799">
        <v>0</v>
      </c>
      <c r="J799">
        <v>0</v>
      </c>
      <c r="K799">
        <v>0</v>
      </c>
      <c r="L799">
        <v>0</v>
      </c>
      <c r="M799">
        <v>0</v>
      </c>
      <c r="N799" s="2">
        <f>SUM(Table2[[#This Row],[Abstract]:[Title]])</f>
        <v>1</v>
      </c>
      <c r="P799" t="s">
        <v>4800</v>
      </c>
      <c r="Q799">
        <f>Table2[[#This Row],[Abstract]]/Table2[[#This Row],[TOTAL]]</f>
        <v>0</v>
      </c>
      <c r="R799">
        <f>Table2[[#This Row],[Acknowledgments]]/Table2[[#This Row],[TOTAL]]</f>
        <v>0</v>
      </c>
      <c r="S799">
        <f>Table2[[#This Row],[Article]]/Table2[[#This Row],[TOTAL]]</f>
        <v>0</v>
      </c>
      <c r="T799">
        <f>Table2[[#This Row],[Case study]]/Table2[[#This Row],[TOTAL]]</f>
        <v>0</v>
      </c>
      <c r="U799">
        <f>Table2[[#This Row],[Conclusion]]/Table2[[#This Row],[TOTAL]]</f>
        <v>0</v>
      </c>
      <c r="V799">
        <f>Table2[[#This Row],[Discussion]]/Table2[[#This Row],[TOTAL]]</f>
        <v>0</v>
      </c>
      <c r="W799">
        <f>Table2[[#This Row],[Figure]]/Table2[[#This Row],[TOTAL]]</f>
        <v>1</v>
      </c>
      <c r="X799">
        <f>Table2[[#This Row],[Introduction]]/Table2[[#This Row],[TOTAL]]</f>
        <v>0</v>
      </c>
      <c r="Y799">
        <f>Table2[[#This Row],[Methods]]/Table2[[#This Row],[TOTAL]]</f>
        <v>0</v>
      </c>
      <c r="Z799">
        <f>Table2[[#This Row],[Results]]/Table2[[#This Row],[TOTAL]]</f>
        <v>0</v>
      </c>
      <c r="AA799">
        <f>Table2[[#This Row],[Supplementary material]]/Table2[[#This Row],[TOTAL]]</f>
        <v>0</v>
      </c>
      <c r="AB799">
        <f>Table2[[#This Row],[Title]]/Table2[[#This Row],[TOTAL]]</f>
        <v>0</v>
      </c>
      <c r="AC799" s="2">
        <f>SUM(Table24[[#This Row],[Abstract]:[Title]])</f>
        <v>1</v>
      </c>
    </row>
    <row r="800" spans="1:29" x14ac:dyDescent="0.2">
      <c r="A800" t="s">
        <v>857</v>
      </c>
      <c r="B800">
        <v>0</v>
      </c>
      <c r="C800">
        <v>0</v>
      </c>
      <c r="D800">
        <v>0</v>
      </c>
      <c r="E800">
        <v>0</v>
      </c>
      <c r="F800">
        <v>0</v>
      </c>
      <c r="G800">
        <v>0</v>
      </c>
      <c r="H800">
        <v>0</v>
      </c>
      <c r="I800">
        <v>0</v>
      </c>
      <c r="J800">
        <v>2</v>
      </c>
      <c r="K800">
        <v>0</v>
      </c>
      <c r="L800">
        <v>0</v>
      </c>
      <c r="M800">
        <v>0</v>
      </c>
      <c r="N800" s="2">
        <f>SUM(Table2[[#This Row],[Abstract]:[Title]])</f>
        <v>2</v>
      </c>
      <c r="P800" t="s">
        <v>857</v>
      </c>
      <c r="Q800">
        <f>Table2[[#This Row],[Abstract]]/Table2[[#This Row],[TOTAL]]</f>
        <v>0</v>
      </c>
      <c r="R800">
        <f>Table2[[#This Row],[Acknowledgments]]/Table2[[#This Row],[TOTAL]]</f>
        <v>0</v>
      </c>
      <c r="S800">
        <f>Table2[[#This Row],[Article]]/Table2[[#This Row],[TOTAL]]</f>
        <v>0</v>
      </c>
      <c r="T800">
        <f>Table2[[#This Row],[Case study]]/Table2[[#This Row],[TOTAL]]</f>
        <v>0</v>
      </c>
      <c r="U800">
        <f>Table2[[#This Row],[Conclusion]]/Table2[[#This Row],[TOTAL]]</f>
        <v>0</v>
      </c>
      <c r="V800">
        <f>Table2[[#This Row],[Discussion]]/Table2[[#This Row],[TOTAL]]</f>
        <v>0</v>
      </c>
      <c r="W800">
        <f>Table2[[#This Row],[Figure]]/Table2[[#This Row],[TOTAL]]</f>
        <v>0</v>
      </c>
      <c r="X800">
        <f>Table2[[#This Row],[Introduction]]/Table2[[#This Row],[TOTAL]]</f>
        <v>0</v>
      </c>
      <c r="Y800">
        <f>Table2[[#This Row],[Methods]]/Table2[[#This Row],[TOTAL]]</f>
        <v>1</v>
      </c>
      <c r="Z800">
        <f>Table2[[#This Row],[Results]]/Table2[[#This Row],[TOTAL]]</f>
        <v>0</v>
      </c>
      <c r="AA800">
        <f>Table2[[#This Row],[Supplementary material]]/Table2[[#This Row],[TOTAL]]</f>
        <v>0</v>
      </c>
      <c r="AB800">
        <f>Table2[[#This Row],[Title]]/Table2[[#This Row],[TOTAL]]</f>
        <v>0</v>
      </c>
      <c r="AC800" s="2">
        <f>SUM(Table24[[#This Row],[Abstract]:[Title]])</f>
        <v>1</v>
      </c>
    </row>
    <row r="801" spans="1:29" x14ac:dyDescent="0.2">
      <c r="A801" t="s">
        <v>6021</v>
      </c>
      <c r="B801">
        <v>0</v>
      </c>
      <c r="C801">
        <v>0</v>
      </c>
      <c r="D801">
        <v>0</v>
      </c>
      <c r="E801">
        <v>0</v>
      </c>
      <c r="F801">
        <v>0</v>
      </c>
      <c r="G801">
        <v>0</v>
      </c>
      <c r="H801">
        <v>0</v>
      </c>
      <c r="I801">
        <v>0</v>
      </c>
      <c r="J801">
        <v>1</v>
      </c>
      <c r="K801">
        <v>0</v>
      </c>
      <c r="L801">
        <v>0</v>
      </c>
      <c r="M801">
        <v>0</v>
      </c>
      <c r="N801" s="2">
        <f>SUM(Table2[[#This Row],[Abstract]:[Title]])</f>
        <v>1</v>
      </c>
      <c r="P801" t="s">
        <v>6021</v>
      </c>
      <c r="Q801">
        <f>Table2[[#This Row],[Abstract]]/Table2[[#This Row],[TOTAL]]</f>
        <v>0</v>
      </c>
      <c r="R801">
        <f>Table2[[#This Row],[Acknowledgments]]/Table2[[#This Row],[TOTAL]]</f>
        <v>0</v>
      </c>
      <c r="S801">
        <f>Table2[[#This Row],[Article]]/Table2[[#This Row],[TOTAL]]</f>
        <v>0</v>
      </c>
      <c r="T801">
        <f>Table2[[#This Row],[Case study]]/Table2[[#This Row],[TOTAL]]</f>
        <v>0</v>
      </c>
      <c r="U801">
        <f>Table2[[#This Row],[Conclusion]]/Table2[[#This Row],[TOTAL]]</f>
        <v>0</v>
      </c>
      <c r="V801">
        <f>Table2[[#This Row],[Discussion]]/Table2[[#This Row],[TOTAL]]</f>
        <v>0</v>
      </c>
      <c r="W801">
        <f>Table2[[#This Row],[Figure]]/Table2[[#This Row],[TOTAL]]</f>
        <v>0</v>
      </c>
      <c r="X801">
        <f>Table2[[#This Row],[Introduction]]/Table2[[#This Row],[TOTAL]]</f>
        <v>0</v>
      </c>
      <c r="Y801">
        <f>Table2[[#This Row],[Methods]]/Table2[[#This Row],[TOTAL]]</f>
        <v>1</v>
      </c>
      <c r="Z801">
        <f>Table2[[#This Row],[Results]]/Table2[[#This Row],[TOTAL]]</f>
        <v>0</v>
      </c>
      <c r="AA801">
        <f>Table2[[#This Row],[Supplementary material]]/Table2[[#This Row],[TOTAL]]</f>
        <v>0</v>
      </c>
      <c r="AB801">
        <f>Table2[[#This Row],[Title]]/Table2[[#This Row],[TOTAL]]</f>
        <v>0</v>
      </c>
      <c r="AC801" s="2">
        <f>SUM(Table24[[#This Row],[Abstract]:[Title]])</f>
        <v>1</v>
      </c>
    </row>
    <row r="802" spans="1:29" x14ac:dyDescent="0.2">
      <c r="A802" t="s">
        <v>789</v>
      </c>
      <c r="B802">
        <v>0</v>
      </c>
      <c r="C802">
        <v>0</v>
      </c>
      <c r="D802">
        <v>2</v>
      </c>
      <c r="E802">
        <v>0</v>
      </c>
      <c r="F802">
        <v>0</v>
      </c>
      <c r="G802">
        <v>2</v>
      </c>
      <c r="H802">
        <v>0</v>
      </c>
      <c r="I802">
        <v>0</v>
      </c>
      <c r="J802">
        <v>0</v>
      </c>
      <c r="K802">
        <v>8</v>
      </c>
      <c r="L802">
        <v>0</v>
      </c>
      <c r="M802">
        <v>0</v>
      </c>
      <c r="N802" s="2">
        <f>SUM(Table2[[#This Row],[Abstract]:[Title]])</f>
        <v>12</v>
      </c>
      <c r="P802" t="s">
        <v>789</v>
      </c>
      <c r="Q802">
        <f>Table2[[#This Row],[Abstract]]/Table2[[#This Row],[TOTAL]]</f>
        <v>0</v>
      </c>
      <c r="R802">
        <f>Table2[[#This Row],[Acknowledgments]]/Table2[[#This Row],[TOTAL]]</f>
        <v>0</v>
      </c>
      <c r="S802">
        <f>Table2[[#This Row],[Article]]/Table2[[#This Row],[TOTAL]]</f>
        <v>0.16666666666666666</v>
      </c>
      <c r="T802">
        <f>Table2[[#This Row],[Case study]]/Table2[[#This Row],[TOTAL]]</f>
        <v>0</v>
      </c>
      <c r="U802">
        <f>Table2[[#This Row],[Conclusion]]/Table2[[#This Row],[TOTAL]]</f>
        <v>0</v>
      </c>
      <c r="V802">
        <f>Table2[[#This Row],[Discussion]]/Table2[[#This Row],[TOTAL]]</f>
        <v>0.16666666666666666</v>
      </c>
      <c r="W802">
        <f>Table2[[#This Row],[Figure]]/Table2[[#This Row],[TOTAL]]</f>
        <v>0</v>
      </c>
      <c r="X802">
        <f>Table2[[#This Row],[Introduction]]/Table2[[#This Row],[TOTAL]]</f>
        <v>0</v>
      </c>
      <c r="Y802">
        <f>Table2[[#This Row],[Methods]]/Table2[[#This Row],[TOTAL]]</f>
        <v>0</v>
      </c>
      <c r="Z802">
        <f>Table2[[#This Row],[Results]]/Table2[[#This Row],[TOTAL]]</f>
        <v>0.66666666666666663</v>
      </c>
      <c r="AA802">
        <f>Table2[[#This Row],[Supplementary material]]/Table2[[#This Row],[TOTAL]]</f>
        <v>0</v>
      </c>
      <c r="AB802">
        <f>Table2[[#This Row],[Title]]/Table2[[#This Row],[TOTAL]]</f>
        <v>0</v>
      </c>
      <c r="AC802" s="2">
        <f>SUM(Table24[[#This Row],[Abstract]:[Title]])</f>
        <v>1</v>
      </c>
    </row>
    <row r="803" spans="1:29" x14ac:dyDescent="0.2">
      <c r="A803" t="s">
        <v>2724</v>
      </c>
      <c r="B803">
        <v>0</v>
      </c>
      <c r="C803">
        <v>0</v>
      </c>
      <c r="D803">
        <v>0</v>
      </c>
      <c r="E803">
        <v>0</v>
      </c>
      <c r="F803">
        <v>0</v>
      </c>
      <c r="G803">
        <v>0</v>
      </c>
      <c r="H803">
        <v>0</v>
      </c>
      <c r="I803">
        <v>0</v>
      </c>
      <c r="J803">
        <v>1</v>
      </c>
      <c r="K803">
        <v>0</v>
      </c>
      <c r="L803">
        <v>0</v>
      </c>
      <c r="M803">
        <v>0</v>
      </c>
      <c r="N803" s="2">
        <f>SUM(Table2[[#This Row],[Abstract]:[Title]])</f>
        <v>1</v>
      </c>
      <c r="P803" t="s">
        <v>2724</v>
      </c>
      <c r="Q803">
        <f>Table2[[#This Row],[Abstract]]/Table2[[#This Row],[TOTAL]]</f>
        <v>0</v>
      </c>
      <c r="R803">
        <f>Table2[[#This Row],[Acknowledgments]]/Table2[[#This Row],[TOTAL]]</f>
        <v>0</v>
      </c>
      <c r="S803">
        <f>Table2[[#This Row],[Article]]/Table2[[#This Row],[TOTAL]]</f>
        <v>0</v>
      </c>
      <c r="T803">
        <f>Table2[[#This Row],[Case study]]/Table2[[#This Row],[TOTAL]]</f>
        <v>0</v>
      </c>
      <c r="U803">
        <f>Table2[[#This Row],[Conclusion]]/Table2[[#This Row],[TOTAL]]</f>
        <v>0</v>
      </c>
      <c r="V803">
        <f>Table2[[#This Row],[Discussion]]/Table2[[#This Row],[TOTAL]]</f>
        <v>0</v>
      </c>
      <c r="W803">
        <f>Table2[[#This Row],[Figure]]/Table2[[#This Row],[TOTAL]]</f>
        <v>0</v>
      </c>
      <c r="X803">
        <f>Table2[[#This Row],[Introduction]]/Table2[[#This Row],[TOTAL]]</f>
        <v>0</v>
      </c>
      <c r="Y803">
        <f>Table2[[#This Row],[Methods]]/Table2[[#This Row],[TOTAL]]</f>
        <v>1</v>
      </c>
      <c r="Z803">
        <f>Table2[[#This Row],[Results]]/Table2[[#This Row],[TOTAL]]</f>
        <v>0</v>
      </c>
      <c r="AA803">
        <f>Table2[[#This Row],[Supplementary material]]/Table2[[#This Row],[TOTAL]]</f>
        <v>0</v>
      </c>
      <c r="AB803">
        <f>Table2[[#This Row],[Title]]/Table2[[#This Row],[TOTAL]]</f>
        <v>0</v>
      </c>
      <c r="AC803" s="2">
        <f>SUM(Table24[[#This Row],[Abstract]:[Title]])</f>
        <v>1</v>
      </c>
    </row>
    <row r="804" spans="1:29" x14ac:dyDescent="0.2">
      <c r="A804" t="s">
        <v>3685</v>
      </c>
      <c r="B804">
        <v>0</v>
      </c>
      <c r="C804">
        <v>0</v>
      </c>
      <c r="D804">
        <v>0</v>
      </c>
      <c r="E804">
        <v>0</v>
      </c>
      <c r="F804">
        <v>0</v>
      </c>
      <c r="G804">
        <v>3</v>
      </c>
      <c r="H804">
        <v>0</v>
      </c>
      <c r="I804">
        <v>0</v>
      </c>
      <c r="J804">
        <v>4</v>
      </c>
      <c r="K804">
        <v>7</v>
      </c>
      <c r="L804">
        <v>0</v>
      </c>
      <c r="M804">
        <v>0</v>
      </c>
      <c r="N804" s="2">
        <f>SUM(Table2[[#This Row],[Abstract]:[Title]])</f>
        <v>14</v>
      </c>
      <c r="P804" t="s">
        <v>3685</v>
      </c>
      <c r="Q804">
        <f>Table2[[#This Row],[Abstract]]/Table2[[#This Row],[TOTAL]]</f>
        <v>0</v>
      </c>
      <c r="R804">
        <f>Table2[[#This Row],[Acknowledgments]]/Table2[[#This Row],[TOTAL]]</f>
        <v>0</v>
      </c>
      <c r="S804">
        <f>Table2[[#This Row],[Article]]/Table2[[#This Row],[TOTAL]]</f>
        <v>0</v>
      </c>
      <c r="T804">
        <f>Table2[[#This Row],[Case study]]/Table2[[#This Row],[TOTAL]]</f>
        <v>0</v>
      </c>
      <c r="U804">
        <f>Table2[[#This Row],[Conclusion]]/Table2[[#This Row],[TOTAL]]</f>
        <v>0</v>
      </c>
      <c r="V804">
        <f>Table2[[#This Row],[Discussion]]/Table2[[#This Row],[TOTAL]]</f>
        <v>0.21428571428571427</v>
      </c>
      <c r="W804">
        <f>Table2[[#This Row],[Figure]]/Table2[[#This Row],[TOTAL]]</f>
        <v>0</v>
      </c>
      <c r="X804">
        <f>Table2[[#This Row],[Introduction]]/Table2[[#This Row],[TOTAL]]</f>
        <v>0</v>
      </c>
      <c r="Y804">
        <f>Table2[[#This Row],[Methods]]/Table2[[#This Row],[TOTAL]]</f>
        <v>0.2857142857142857</v>
      </c>
      <c r="Z804">
        <f>Table2[[#This Row],[Results]]/Table2[[#This Row],[TOTAL]]</f>
        <v>0.5</v>
      </c>
      <c r="AA804">
        <f>Table2[[#This Row],[Supplementary material]]/Table2[[#This Row],[TOTAL]]</f>
        <v>0</v>
      </c>
      <c r="AB804">
        <f>Table2[[#This Row],[Title]]/Table2[[#This Row],[TOTAL]]</f>
        <v>0</v>
      </c>
      <c r="AC804" s="2">
        <f>SUM(Table24[[#This Row],[Abstract]:[Title]])</f>
        <v>1</v>
      </c>
    </row>
    <row r="805" spans="1:29" x14ac:dyDescent="0.2">
      <c r="A805" t="s">
        <v>204</v>
      </c>
      <c r="B805">
        <v>0</v>
      </c>
      <c r="C805">
        <v>0</v>
      </c>
      <c r="D805">
        <v>0</v>
      </c>
      <c r="E805">
        <v>0</v>
      </c>
      <c r="F805">
        <v>0</v>
      </c>
      <c r="G805">
        <v>0</v>
      </c>
      <c r="H805">
        <v>0</v>
      </c>
      <c r="I805">
        <v>0</v>
      </c>
      <c r="J805">
        <v>2</v>
      </c>
      <c r="K805">
        <v>0</v>
      </c>
      <c r="L805">
        <v>0</v>
      </c>
      <c r="M805">
        <v>0</v>
      </c>
      <c r="N805" s="2">
        <f>SUM(Table2[[#This Row],[Abstract]:[Title]])</f>
        <v>2</v>
      </c>
      <c r="P805" t="s">
        <v>204</v>
      </c>
      <c r="Q805">
        <f>Table2[[#This Row],[Abstract]]/Table2[[#This Row],[TOTAL]]</f>
        <v>0</v>
      </c>
      <c r="R805">
        <f>Table2[[#This Row],[Acknowledgments]]/Table2[[#This Row],[TOTAL]]</f>
        <v>0</v>
      </c>
      <c r="S805">
        <f>Table2[[#This Row],[Article]]/Table2[[#This Row],[TOTAL]]</f>
        <v>0</v>
      </c>
      <c r="T805">
        <f>Table2[[#This Row],[Case study]]/Table2[[#This Row],[TOTAL]]</f>
        <v>0</v>
      </c>
      <c r="U805">
        <f>Table2[[#This Row],[Conclusion]]/Table2[[#This Row],[TOTAL]]</f>
        <v>0</v>
      </c>
      <c r="V805">
        <f>Table2[[#This Row],[Discussion]]/Table2[[#This Row],[TOTAL]]</f>
        <v>0</v>
      </c>
      <c r="W805">
        <f>Table2[[#This Row],[Figure]]/Table2[[#This Row],[TOTAL]]</f>
        <v>0</v>
      </c>
      <c r="X805">
        <f>Table2[[#This Row],[Introduction]]/Table2[[#This Row],[TOTAL]]</f>
        <v>0</v>
      </c>
      <c r="Y805">
        <f>Table2[[#This Row],[Methods]]/Table2[[#This Row],[TOTAL]]</f>
        <v>1</v>
      </c>
      <c r="Z805">
        <f>Table2[[#This Row],[Results]]/Table2[[#This Row],[TOTAL]]</f>
        <v>0</v>
      </c>
      <c r="AA805">
        <f>Table2[[#This Row],[Supplementary material]]/Table2[[#This Row],[TOTAL]]</f>
        <v>0</v>
      </c>
      <c r="AB805">
        <f>Table2[[#This Row],[Title]]/Table2[[#This Row],[TOTAL]]</f>
        <v>0</v>
      </c>
      <c r="AC805" s="2">
        <f>SUM(Table24[[#This Row],[Abstract]:[Title]])</f>
        <v>1</v>
      </c>
    </row>
    <row r="806" spans="1:29" x14ac:dyDescent="0.2">
      <c r="A806" t="s">
        <v>2429</v>
      </c>
      <c r="B806">
        <v>0</v>
      </c>
      <c r="C806">
        <v>0</v>
      </c>
      <c r="D806">
        <v>0</v>
      </c>
      <c r="E806">
        <v>0</v>
      </c>
      <c r="F806">
        <v>0</v>
      </c>
      <c r="G806">
        <v>0</v>
      </c>
      <c r="H806">
        <v>0</v>
      </c>
      <c r="I806">
        <v>0</v>
      </c>
      <c r="J806">
        <v>1</v>
      </c>
      <c r="K806">
        <v>0</v>
      </c>
      <c r="L806">
        <v>0</v>
      </c>
      <c r="M806">
        <v>0</v>
      </c>
      <c r="N806" s="2">
        <f>SUM(Table2[[#This Row],[Abstract]:[Title]])</f>
        <v>1</v>
      </c>
      <c r="P806" t="s">
        <v>2429</v>
      </c>
      <c r="Q806">
        <f>Table2[[#This Row],[Abstract]]/Table2[[#This Row],[TOTAL]]</f>
        <v>0</v>
      </c>
      <c r="R806">
        <f>Table2[[#This Row],[Acknowledgments]]/Table2[[#This Row],[TOTAL]]</f>
        <v>0</v>
      </c>
      <c r="S806">
        <f>Table2[[#This Row],[Article]]/Table2[[#This Row],[TOTAL]]</f>
        <v>0</v>
      </c>
      <c r="T806">
        <f>Table2[[#This Row],[Case study]]/Table2[[#This Row],[TOTAL]]</f>
        <v>0</v>
      </c>
      <c r="U806">
        <f>Table2[[#This Row],[Conclusion]]/Table2[[#This Row],[TOTAL]]</f>
        <v>0</v>
      </c>
      <c r="V806">
        <f>Table2[[#This Row],[Discussion]]/Table2[[#This Row],[TOTAL]]</f>
        <v>0</v>
      </c>
      <c r="W806">
        <f>Table2[[#This Row],[Figure]]/Table2[[#This Row],[TOTAL]]</f>
        <v>0</v>
      </c>
      <c r="X806">
        <f>Table2[[#This Row],[Introduction]]/Table2[[#This Row],[TOTAL]]</f>
        <v>0</v>
      </c>
      <c r="Y806">
        <f>Table2[[#This Row],[Methods]]/Table2[[#This Row],[TOTAL]]</f>
        <v>1</v>
      </c>
      <c r="Z806">
        <f>Table2[[#This Row],[Results]]/Table2[[#This Row],[TOTAL]]</f>
        <v>0</v>
      </c>
      <c r="AA806">
        <f>Table2[[#This Row],[Supplementary material]]/Table2[[#This Row],[TOTAL]]</f>
        <v>0</v>
      </c>
      <c r="AB806">
        <f>Table2[[#This Row],[Title]]/Table2[[#This Row],[TOTAL]]</f>
        <v>0</v>
      </c>
      <c r="AC806" s="2">
        <f>SUM(Table24[[#This Row],[Abstract]:[Title]])</f>
        <v>1</v>
      </c>
    </row>
    <row r="807" spans="1:29" x14ac:dyDescent="0.2">
      <c r="A807" t="s">
        <v>3439</v>
      </c>
      <c r="B807">
        <v>0</v>
      </c>
      <c r="C807">
        <v>0</v>
      </c>
      <c r="D807">
        <v>0</v>
      </c>
      <c r="E807">
        <v>0</v>
      </c>
      <c r="F807">
        <v>0</v>
      </c>
      <c r="G807">
        <v>5</v>
      </c>
      <c r="H807">
        <v>0</v>
      </c>
      <c r="I807">
        <v>0</v>
      </c>
      <c r="J807">
        <v>3</v>
      </c>
      <c r="K807">
        <v>3</v>
      </c>
      <c r="L807">
        <v>0</v>
      </c>
      <c r="M807">
        <v>0</v>
      </c>
      <c r="N807" s="2">
        <f>SUM(Table2[[#This Row],[Abstract]:[Title]])</f>
        <v>11</v>
      </c>
      <c r="P807" t="s">
        <v>3439</v>
      </c>
      <c r="Q807">
        <f>Table2[[#This Row],[Abstract]]/Table2[[#This Row],[TOTAL]]</f>
        <v>0</v>
      </c>
      <c r="R807">
        <f>Table2[[#This Row],[Acknowledgments]]/Table2[[#This Row],[TOTAL]]</f>
        <v>0</v>
      </c>
      <c r="S807">
        <f>Table2[[#This Row],[Article]]/Table2[[#This Row],[TOTAL]]</f>
        <v>0</v>
      </c>
      <c r="T807">
        <f>Table2[[#This Row],[Case study]]/Table2[[#This Row],[TOTAL]]</f>
        <v>0</v>
      </c>
      <c r="U807">
        <f>Table2[[#This Row],[Conclusion]]/Table2[[#This Row],[TOTAL]]</f>
        <v>0</v>
      </c>
      <c r="V807">
        <f>Table2[[#This Row],[Discussion]]/Table2[[#This Row],[TOTAL]]</f>
        <v>0.45454545454545453</v>
      </c>
      <c r="W807">
        <f>Table2[[#This Row],[Figure]]/Table2[[#This Row],[TOTAL]]</f>
        <v>0</v>
      </c>
      <c r="X807">
        <f>Table2[[#This Row],[Introduction]]/Table2[[#This Row],[TOTAL]]</f>
        <v>0</v>
      </c>
      <c r="Y807">
        <f>Table2[[#This Row],[Methods]]/Table2[[#This Row],[TOTAL]]</f>
        <v>0.27272727272727271</v>
      </c>
      <c r="Z807">
        <f>Table2[[#This Row],[Results]]/Table2[[#This Row],[TOTAL]]</f>
        <v>0.27272727272727271</v>
      </c>
      <c r="AA807">
        <f>Table2[[#This Row],[Supplementary material]]/Table2[[#This Row],[TOTAL]]</f>
        <v>0</v>
      </c>
      <c r="AB807">
        <f>Table2[[#This Row],[Title]]/Table2[[#This Row],[TOTAL]]</f>
        <v>0</v>
      </c>
      <c r="AC807" s="2">
        <f>SUM(Table24[[#This Row],[Abstract]:[Title]])</f>
        <v>1</v>
      </c>
    </row>
    <row r="808" spans="1:29" x14ac:dyDescent="0.2">
      <c r="A808" t="s">
        <v>2100</v>
      </c>
      <c r="B808">
        <v>0</v>
      </c>
      <c r="C808">
        <v>0</v>
      </c>
      <c r="D808">
        <v>0</v>
      </c>
      <c r="E808">
        <v>0</v>
      </c>
      <c r="F808">
        <v>0</v>
      </c>
      <c r="G808">
        <v>0</v>
      </c>
      <c r="H808">
        <v>0</v>
      </c>
      <c r="I808">
        <v>0</v>
      </c>
      <c r="J808">
        <v>1</v>
      </c>
      <c r="K808">
        <v>1</v>
      </c>
      <c r="L808">
        <v>0</v>
      </c>
      <c r="M808">
        <v>0</v>
      </c>
      <c r="N808" s="2">
        <f>SUM(Table2[[#This Row],[Abstract]:[Title]])</f>
        <v>2</v>
      </c>
      <c r="P808" t="s">
        <v>2100</v>
      </c>
      <c r="Q808">
        <f>Table2[[#This Row],[Abstract]]/Table2[[#This Row],[TOTAL]]</f>
        <v>0</v>
      </c>
      <c r="R808">
        <f>Table2[[#This Row],[Acknowledgments]]/Table2[[#This Row],[TOTAL]]</f>
        <v>0</v>
      </c>
      <c r="S808">
        <f>Table2[[#This Row],[Article]]/Table2[[#This Row],[TOTAL]]</f>
        <v>0</v>
      </c>
      <c r="T808">
        <f>Table2[[#This Row],[Case study]]/Table2[[#This Row],[TOTAL]]</f>
        <v>0</v>
      </c>
      <c r="U808">
        <f>Table2[[#This Row],[Conclusion]]/Table2[[#This Row],[TOTAL]]</f>
        <v>0</v>
      </c>
      <c r="V808">
        <f>Table2[[#This Row],[Discussion]]/Table2[[#This Row],[TOTAL]]</f>
        <v>0</v>
      </c>
      <c r="W808">
        <f>Table2[[#This Row],[Figure]]/Table2[[#This Row],[TOTAL]]</f>
        <v>0</v>
      </c>
      <c r="X808">
        <f>Table2[[#This Row],[Introduction]]/Table2[[#This Row],[TOTAL]]</f>
        <v>0</v>
      </c>
      <c r="Y808">
        <f>Table2[[#This Row],[Methods]]/Table2[[#This Row],[TOTAL]]</f>
        <v>0.5</v>
      </c>
      <c r="Z808">
        <f>Table2[[#This Row],[Results]]/Table2[[#This Row],[TOTAL]]</f>
        <v>0.5</v>
      </c>
      <c r="AA808">
        <f>Table2[[#This Row],[Supplementary material]]/Table2[[#This Row],[TOTAL]]</f>
        <v>0</v>
      </c>
      <c r="AB808">
        <f>Table2[[#This Row],[Title]]/Table2[[#This Row],[TOTAL]]</f>
        <v>0</v>
      </c>
      <c r="AC808" s="2">
        <f>SUM(Table24[[#This Row],[Abstract]:[Title]])</f>
        <v>1</v>
      </c>
    </row>
    <row r="809" spans="1:29" x14ac:dyDescent="0.2">
      <c r="A809" t="s">
        <v>1339</v>
      </c>
      <c r="B809">
        <v>0</v>
      </c>
      <c r="C809">
        <v>0</v>
      </c>
      <c r="D809">
        <v>0</v>
      </c>
      <c r="E809">
        <v>0</v>
      </c>
      <c r="F809">
        <v>0</v>
      </c>
      <c r="G809">
        <v>0</v>
      </c>
      <c r="H809">
        <v>0</v>
      </c>
      <c r="I809">
        <v>0</v>
      </c>
      <c r="J809">
        <v>2</v>
      </c>
      <c r="K809">
        <v>1</v>
      </c>
      <c r="L809">
        <v>0</v>
      </c>
      <c r="M809">
        <v>0</v>
      </c>
      <c r="N809" s="2">
        <f>SUM(Table2[[#This Row],[Abstract]:[Title]])</f>
        <v>3</v>
      </c>
      <c r="P809" t="s">
        <v>1339</v>
      </c>
      <c r="Q809">
        <f>Table2[[#This Row],[Abstract]]/Table2[[#This Row],[TOTAL]]</f>
        <v>0</v>
      </c>
      <c r="R809">
        <f>Table2[[#This Row],[Acknowledgments]]/Table2[[#This Row],[TOTAL]]</f>
        <v>0</v>
      </c>
      <c r="S809">
        <f>Table2[[#This Row],[Article]]/Table2[[#This Row],[TOTAL]]</f>
        <v>0</v>
      </c>
      <c r="T809">
        <f>Table2[[#This Row],[Case study]]/Table2[[#This Row],[TOTAL]]</f>
        <v>0</v>
      </c>
      <c r="U809">
        <f>Table2[[#This Row],[Conclusion]]/Table2[[#This Row],[TOTAL]]</f>
        <v>0</v>
      </c>
      <c r="V809">
        <f>Table2[[#This Row],[Discussion]]/Table2[[#This Row],[TOTAL]]</f>
        <v>0</v>
      </c>
      <c r="W809">
        <f>Table2[[#This Row],[Figure]]/Table2[[#This Row],[TOTAL]]</f>
        <v>0</v>
      </c>
      <c r="X809">
        <f>Table2[[#This Row],[Introduction]]/Table2[[#This Row],[TOTAL]]</f>
        <v>0</v>
      </c>
      <c r="Y809">
        <f>Table2[[#This Row],[Methods]]/Table2[[#This Row],[TOTAL]]</f>
        <v>0.66666666666666663</v>
      </c>
      <c r="Z809">
        <f>Table2[[#This Row],[Results]]/Table2[[#This Row],[TOTAL]]</f>
        <v>0.33333333333333331</v>
      </c>
      <c r="AA809">
        <f>Table2[[#This Row],[Supplementary material]]/Table2[[#This Row],[TOTAL]]</f>
        <v>0</v>
      </c>
      <c r="AB809">
        <f>Table2[[#This Row],[Title]]/Table2[[#This Row],[TOTAL]]</f>
        <v>0</v>
      </c>
      <c r="AC809" s="2">
        <f>SUM(Table24[[#This Row],[Abstract]:[Title]])</f>
        <v>1</v>
      </c>
    </row>
    <row r="810" spans="1:29" x14ac:dyDescent="0.2">
      <c r="A810" t="s">
        <v>3561</v>
      </c>
      <c r="B810">
        <v>0</v>
      </c>
      <c r="C810">
        <v>0</v>
      </c>
      <c r="D810">
        <v>0</v>
      </c>
      <c r="E810">
        <v>0</v>
      </c>
      <c r="F810">
        <v>0</v>
      </c>
      <c r="G810">
        <v>0</v>
      </c>
      <c r="H810">
        <v>0</v>
      </c>
      <c r="I810">
        <v>0</v>
      </c>
      <c r="J810">
        <v>1</v>
      </c>
      <c r="K810">
        <v>0</v>
      </c>
      <c r="L810">
        <v>0</v>
      </c>
      <c r="M810">
        <v>0</v>
      </c>
      <c r="N810" s="2">
        <f>SUM(Table2[[#This Row],[Abstract]:[Title]])</f>
        <v>1</v>
      </c>
      <c r="P810" t="s">
        <v>3561</v>
      </c>
      <c r="Q810">
        <f>Table2[[#This Row],[Abstract]]/Table2[[#This Row],[TOTAL]]</f>
        <v>0</v>
      </c>
      <c r="R810">
        <f>Table2[[#This Row],[Acknowledgments]]/Table2[[#This Row],[TOTAL]]</f>
        <v>0</v>
      </c>
      <c r="S810">
        <f>Table2[[#This Row],[Article]]/Table2[[#This Row],[TOTAL]]</f>
        <v>0</v>
      </c>
      <c r="T810">
        <f>Table2[[#This Row],[Case study]]/Table2[[#This Row],[TOTAL]]</f>
        <v>0</v>
      </c>
      <c r="U810">
        <f>Table2[[#This Row],[Conclusion]]/Table2[[#This Row],[TOTAL]]</f>
        <v>0</v>
      </c>
      <c r="V810">
        <f>Table2[[#This Row],[Discussion]]/Table2[[#This Row],[TOTAL]]</f>
        <v>0</v>
      </c>
      <c r="W810">
        <f>Table2[[#This Row],[Figure]]/Table2[[#This Row],[TOTAL]]</f>
        <v>0</v>
      </c>
      <c r="X810">
        <f>Table2[[#This Row],[Introduction]]/Table2[[#This Row],[TOTAL]]</f>
        <v>0</v>
      </c>
      <c r="Y810">
        <f>Table2[[#This Row],[Methods]]/Table2[[#This Row],[TOTAL]]</f>
        <v>1</v>
      </c>
      <c r="Z810">
        <f>Table2[[#This Row],[Results]]/Table2[[#This Row],[TOTAL]]</f>
        <v>0</v>
      </c>
      <c r="AA810">
        <f>Table2[[#This Row],[Supplementary material]]/Table2[[#This Row],[TOTAL]]</f>
        <v>0</v>
      </c>
      <c r="AB810">
        <f>Table2[[#This Row],[Title]]/Table2[[#This Row],[TOTAL]]</f>
        <v>0</v>
      </c>
      <c r="AC810" s="2">
        <f>SUM(Table24[[#This Row],[Abstract]:[Title]])</f>
        <v>1</v>
      </c>
    </row>
    <row r="811" spans="1:29" x14ac:dyDescent="0.2">
      <c r="A811" t="s">
        <v>5539</v>
      </c>
      <c r="B811">
        <v>0</v>
      </c>
      <c r="C811">
        <v>0</v>
      </c>
      <c r="D811">
        <v>0</v>
      </c>
      <c r="E811">
        <v>0</v>
      </c>
      <c r="F811">
        <v>0</v>
      </c>
      <c r="G811">
        <v>0</v>
      </c>
      <c r="H811">
        <v>0</v>
      </c>
      <c r="I811">
        <v>0</v>
      </c>
      <c r="J811">
        <v>0</v>
      </c>
      <c r="K811">
        <v>3</v>
      </c>
      <c r="L811">
        <v>0</v>
      </c>
      <c r="M811">
        <v>0</v>
      </c>
      <c r="N811" s="2">
        <f>SUM(Table2[[#This Row],[Abstract]:[Title]])</f>
        <v>3</v>
      </c>
      <c r="P811" t="s">
        <v>5539</v>
      </c>
      <c r="Q811">
        <f>Table2[[#This Row],[Abstract]]/Table2[[#This Row],[TOTAL]]</f>
        <v>0</v>
      </c>
      <c r="R811">
        <f>Table2[[#This Row],[Acknowledgments]]/Table2[[#This Row],[TOTAL]]</f>
        <v>0</v>
      </c>
      <c r="S811">
        <f>Table2[[#This Row],[Article]]/Table2[[#This Row],[TOTAL]]</f>
        <v>0</v>
      </c>
      <c r="T811">
        <f>Table2[[#This Row],[Case study]]/Table2[[#This Row],[TOTAL]]</f>
        <v>0</v>
      </c>
      <c r="U811">
        <f>Table2[[#This Row],[Conclusion]]/Table2[[#This Row],[TOTAL]]</f>
        <v>0</v>
      </c>
      <c r="V811">
        <f>Table2[[#This Row],[Discussion]]/Table2[[#This Row],[TOTAL]]</f>
        <v>0</v>
      </c>
      <c r="W811">
        <f>Table2[[#This Row],[Figure]]/Table2[[#This Row],[TOTAL]]</f>
        <v>0</v>
      </c>
      <c r="X811">
        <f>Table2[[#This Row],[Introduction]]/Table2[[#This Row],[TOTAL]]</f>
        <v>0</v>
      </c>
      <c r="Y811">
        <f>Table2[[#This Row],[Methods]]/Table2[[#This Row],[TOTAL]]</f>
        <v>0</v>
      </c>
      <c r="Z811">
        <f>Table2[[#This Row],[Results]]/Table2[[#This Row],[TOTAL]]</f>
        <v>1</v>
      </c>
      <c r="AA811">
        <f>Table2[[#This Row],[Supplementary material]]/Table2[[#This Row],[TOTAL]]</f>
        <v>0</v>
      </c>
      <c r="AB811">
        <f>Table2[[#This Row],[Title]]/Table2[[#This Row],[TOTAL]]</f>
        <v>0</v>
      </c>
      <c r="AC811" s="2">
        <f>SUM(Table24[[#This Row],[Abstract]:[Title]])</f>
        <v>1</v>
      </c>
    </row>
    <row r="812" spans="1:29" x14ac:dyDescent="0.2">
      <c r="A812" t="s">
        <v>4796</v>
      </c>
      <c r="B812">
        <v>0</v>
      </c>
      <c r="C812">
        <v>0</v>
      </c>
      <c r="D812">
        <v>0</v>
      </c>
      <c r="E812">
        <v>0</v>
      </c>
      <c r="F812">
        <v>0</v>
      </c>
      <c r="G812">
        <v>0</v>
      </c>
      <c r="H812">
        <v>0</v>
      </c>
      <c r="I812">
        <v>0</v>
      </c>
      <c r="J812">
        <v>0</v>
      </c>
      <c r="K812">
        <v>1</v>
      </c>
      <c r="L812">
        <v>0</v>
      </c>
      <c r="M812">
        <v>0</v>
      </c>
      <c r="N812" s="2">
        <f>SUM(Table2[[#This Row],[Abstract]:[Title]])</f>
        <v>1</v>
      </c>
      <c r="P812" t="s">
        <v>4796</v>
      </c>
      <c r="Q812">
        <f>Table2[[#This Row],[Abstract]]/Table2[[#This Row],[TOTAL]]</f>
        <v>0</v>
      </c>
      <c r="R812">
        <f>Table2[[#This Row],[Acknowledgments]]/Table2[[#This Row],[TOTAL]]</f>
        <v>0</v>
      </c>
      <c r="S812">
        <f>Table2[[#This Row],[Article]]/Table2[[#This Row],[TOTAL]]</f>
        <v>0</v>
      </c>
      <c r="T812">
        <f>Table2[[#This Row],[Case study]]/Table2[[#This Row],[TOTAL]]</f>
        <v>0</v>
      </c>
      <c r="U812">
        <f>Table2[[#This Row],[Conclusion]]/Table2[[#This Row],[TOTAL]]</f>
        <v>0</v>
      </c>
      <c r="V812">
        <f>Table2[[#This Row],[Discussion]]/Table2[[#This Row],[TOTAL]]</f>
        <v>0</v>
      </c>
      <c r="W812">
        <f>Table2[[#This Row],[Figure]]/Table2[[#This Row],[TOTAL]]</f>
        <v>0</v>
      </c>
      <c r="X812">
        <f>Table2[[#This Row],[Introduction]]/Table2[[#This Row],[TOTAL]]</f>
        <v>0</v>
      </c>
      <c r="Y812">
        <f>Table2[[#This Row],[Methods]]/Table2[[#This Row],[TOTAL]]</f>
        <v>0</v>
      </c>
      <c r="Z812">
        <f>Table2[[#This Row],[Results]]/Table2[[#This Row],[TOTAL]]</f>
        <v>1</v>
      </c>
      <c r="AA812">
        <f>Table2[[#This Row],[Supplementary material]]/Table2[[#This Row],[TOTAL]]</f>
        <v>0</v>
      </c>
      <c r="AB812">
        <f>Table2[[#This Row],[Title]]/Table2[[#This Row],[TOTAL]]</f>
        <v>0</v>
      </c>
      <c r="AC812" s="2">
        <f>SUM(Table24[[#This Row],[Abstract]:[Title]])</f>
        <v>1</v>
      </c>
    </row>
    <row r="813" spans="1:29" x14ac:dyDescent="0.2">
      <c r="A813" t="s">
        <v>5973</v>
      </c>
      <c r="B813">
        <v>0</v>
      </c>
      <c r="C813">
        <v>0</v>
      </c>
      <c r="D813">
        <v>0</v>
      </c>
      <c r="E813">
        <v>0</v>
      </c>
      <c r="F813">
        <v>0</v>
      </c>
      <c r="G813">
        <v>0</v>
      </c>
      <c r="H813">
        <v>0</v>
      </c>
      <c r="I813">
        <v>1</v>
      </c>
      <c r="J813">
        <v>0</v>
      </c>
      <c r="K813">
        <v>0</v>
      </c>
      <c r="L813">
        <v>0</v>
      </c>
      <c r="M813">
        <v>0</v>
      </c>
      <c r="N813" s="2">
        <f>SUM(Table2[[#This Row],[Abstract]:[Title]])</f>
        <v>1</v>
      </c>
      <c r="P813" t="s">
        <v>5973</v>
      </c>
      <c r="Q813">
        <f>Table2[[#This Row],[Abstract]]/Table2[[#This Row],[TOTAL]]</f>
        <v>0</v>
      </c>
      <c r="R813">
        <f>Table2[[#This Row],[Acknowledgments]]/Table2[[#This Row],[TOTAL]]</f>
        <v>0</v>
      </c>
      <c r="S813">
        <f>Table2[[#This Row],[Article]]/Table2[[#This Row],[TOTAL]]</f>
        <v>0</v>
      </c>
      <c r="T813">
        <f>Table2[[#This Row],[Case study]]/Table2[[#This Row],[TOTAL]]</f>
        <v>0</v>
      </c>
      <c r="U813">
        <f>Table2[[#This Row],[Conclusion]]/Table2[[#This Row],[TOTAL]]</f>
        <v>0</v>
      </c>
      <c r="V813">
        <f>Table2[[#This Row],[Discussion]]/Table2[[#This Row],[TOTAL]]</f>
        <v>0</v>
      </c>
      <c r="W813">
        <f>Table2[[#This Row],[Figure]]/Table2[[#This Row],[TOTAL]]</f>
        <v>0</v>
      </c>
      <c r="X813">
        <f>Table2[[#This Row],[Introduction]]/Table2[[#This Row],[TOTAL]]</f>
        <v>1</v>
      </c>
      <c r="Y813">
        <f>Table2[[#This Row],[Methods]]/Table2[[#This Row],[TOTAL]]</f>
        <v>0</v>
      </c>
      <c r="Z813">
        <f>Table2[[#This Row],[Results]]/Table2[[#This Row],[TOTAL]]</f>
        <v>0</v>
      </c>
      <c r="AA813">
        <f>Table2[[#This Row],[Supplementary material]]/Table2[[#This Row],[TOTAL]]</f>
        <v>0</v>
      </c>
      <c r="AB813">
        <f>Table2[[#This Row],[Title]]/Table2[[#This Row],[TOTAL]]</f>
        <v>0</v>
      </c>
      <c r="AC813" s="2">
        <f>SUM(Table24[[#This Row],[Abstract]:[Title]])</f>
        <v>1</v>
      </c>
    </row>
    <row r="814" spans="1:29" x14ac:dyDescent="0.2">
      <c r="A814" t="s">
        <v>1973</v>
      </c>
      <c r="B814">
        <v>0</v>
      </c>
      <c r="C814">
        <v>0</v>
      </c>
      <c r="D814">
        <v>1</v>
      </c>
      <c r="E814">
        <v>0</v>
      </c>
      <c r="F814">
        <v>0</v>
      </c>
      <c r="G814">
        <v>0</v>
      </c>
      <c r="H814">
        <v>0</v>
      </c>
      <c r="I814">
        <v>0</v>
      </c>
      <c r="J814">
        <v>0</v>
      </c>
      <c r="K814">
        <v>0</v>
      </c>
      <c r="L814">
        <v>0</v>
      </c>
      <c r="M814">
        <v>0</v>
      </c>
      <c r="N814" s="2">
        <f>SUM(Table2[[#This Row],[Abstract]:[Title]])</f>
        <v>1</v>
      </c>
      <c r="P814" t="s">
        <v>1973</v>
      </c>
      <c r="Q814">
        <f>Table2[[#This Row],[Abstract]]/Table2[[#This Row],[TOTAL]]</f>
        <v>0</v>
      </c>
      <c r="R814">
        <f>Table2[[#This Row],[Acknowledgments]]/Table2[[#This Row],[TOTAL]]</f>
        <v>0</v>
      </c>
      <c r="S814">
        <f>Table2[[#This Row],[Article]]/Table2[[#This Row],[TOTAL]]</f>
        <v>1</v>
      </c>
      <c r="T814">
        <f>Table2[[#This Row],[Case study]]/Table2[[#This Row],[TOTAL]]</f>
        <v>0</v>
      </c>
      <c r="U814">
        <f>Table2[[#This Row],[Conclusion]]/Table2[[#This Row],[TOTAL]]</f>
        <v>0</v>
      </c>
      <c r="V814">
        <f>Table2[[#This Row],[Discussion]]/Table2[[#This Row],[TOTAL]]</f>
        <v>0</v>
      </c>
      <c r="W814">
        <f>Table2[[#This Row],[Figure]]/Table2[[#This Row],[TOTAL]]</f>
        <v>0</v>
      </c>
      <c r="X814">
        <f>Table2[[#This Row],[Introduction]]/Table2[[#This Row],[TOTAL]]</f>
        <v>0</v>
      </c>
      <c r="Y814">
        <f>Table2[[#This Row],[Methods]]/Table2[[#This Row],[TOTAL]]</f>
        <v>0</v>
      </c>
      <c r="Z814">
        <f>Table2[[#This Row],[Results]]/Table2[[#This Row],[TOTAL]]</f>
        <v>0</v>
      </c>
      <c r="AA814">
        <f>Table2[[#This Row],[Supplementary material]]/Table2[[#This Row],[TOTAL]]</f>
        <v>0</v>
      </c>
      <c r="AB814">
        <f>Table2[[#This Row],[Title]]/Table2[[#This Row],[TOTAL]]</f>
        <v>0</v>
      </c>
      <c r="AC814" s="2">
        <f>SUM(Table24[[#This Row],[Abstract]:[Title]])</f>
        <v>1</v>
      </c>
    </row>
    <row r="815" spans="1:29" x14ac:dyDescent="0.2">
      <c r="A815" t="s">
        <v>4456</v>
      </c>
      <c r="B815">
        <v>0</v>
      </c>
      <c r="C815">
        <v>0</v>
      </c>
      <c r="D815">
        <v>1</v>
      </c>
      <c r="E815">
        <v>0</v>
      </c>
      <c r="F815">
        <v>0</v>
      </c>
      <c r="G815">
        <v>0</v>
      </c>
      <c r="H815">
        <v>0</v>
      </c>
      <c r="I815">
        <v>0</v>
      </c>
      <c r="J815">
        <v>0</v>
      </c>
      <c r="K815">
        <v>0</v>
      </c>
      <c r="L815">
        <v>0</v>
      </c>
      <c r="M815">
        <v>0</v>
      </c>
      <c r="N815" s="2">
        <f>SUM(Table2[[#This Row],[Abstract]:[Title]])</f>
        <v>1</v>
      </c>
      <c r="P815" t="s">
        <v>4456</v>
      </c>
      <c r="Q815">
        <f>Table2[[#This Row],[Abstract]]/Table2[[#This Row],[TOTAL]]</f>
        <v>0</v>
      </c>
      <c r="R815">
        <f>Table2[[#This Row],[Acknowledgments]]/Table2[[#This Row],[TOTAL]]</f>
        <v>0</v>
      </c>
      <c r="S815">
        <f>Table2[[#This Row],[Article]]/Table2[[#This Row],[TOTAL]]</f>
        <v>1</v>
      </c>
      <c r="T815">
        <f>Table2[[#This Row],[Case study]]/Table2[[#This Row],[TOTAL]]</f>
        <v>0</v>
      </c>
      <c r="U815">
        <f>Table2[[#This Row],[Conclusion]]/Table2[[#This Row],[TOTAL]]</f>
        <v>0</v>
      </c>
      <c r="V815">
        <f>Table2[[#This Row],[Discussion]]/Table2[[#This Row],[TOTAL]]</f>
        <v>0</v>
      </c>
      <c r="W815">
        <f>Table2[[#This Row],[Figure]]/Table2[[#This Row],[TOTAL]]</f>
        <v>0</v>
      </c>
      <c r="X815">
        <f>Table2[[#This Row],[Introduction]]/Table2[[#This Row],[TOTAL]]</f>
        <v>0</v>
      </c>
      <c r="Y815">
        <f>Table2[[#This Row],[Methods]]/Table2[[#This Row],[TOTAL]]</f>
        <v>0</v>
      </c>
      <c r="Z815">
        <f>Table2[[#This Row],[Results]]/Table2[[#This Row],[TOTAL]]</f>
        <v>0</v>
      </c>
      <c r="AA815">
        <f>Table2[[#This Row],[Supplementary material]]/Table2[[#This Row],[TOTAL]]</f>
        <v>0</v>
      </c>
      <c r="AB815">
        <f>Table2[[#This Row],[Title]]/Table2[[#This Row],[TOTAL]]</f>
        <v>0</v>
      </c>
      <c r="AC815" s="2">
        <f>SUM(Table24[[#This Row],[Abstract]:[Title]])</f>
        <v>1</v>
      </c>
    </row>
    <row r="816" spans="1:29" x14ac:dyDescent="0.2">
      <c r="A816" t="s">
        <v>3485</v>
      </c>
      <c r="B816">
        <v>0</v>
      </c>
      <c r="C816">
        <v>0</v>
      </c>
      <c r="D816">
        <v>0</v>
      </c>
      <c r="E816">
        <v>0</v>
      </c>
      <c r="F816">
        <v>0</v>
      </c>
      <c r="G816">
        <v>0</v>
      </c>
      <c r="H816">
        <v>0</v>
      </c>
      <c r="I816">
        <v>0</v>
      </c>
      <c r="J816">
        <v>1</v>
      </c>
      <c r="K816">
        <v>0</v>
      </c>
      <c r="L816">
        <v>0</v>
      </c>
      <c r="M816">
        <v>0</v>
      </c>
      <c r="N816" s="2">
        <f>SUM(Table2[[#This Row],[Abstract]:[Title]])</f>
        <v>1</v>
      </c>
      <c r="P816" t="s">
        <v>3485</v>
      </c>
      <c r="Q816">
        <f>Table2[[#This Row],[Abstract]]/Table2[[#This Row],[TOTAL]]</f>
        <v>0</v>
      </c>
      <c r="R816">
        <f>Table2[[#This Row],[Acknowledgments]]/Table2[[#This Row],[TOTAL]]</f>
        <v>0</v>
      </c>
      <c r="S816">
        <f>Table2[[#This Row],[Article]]/Table2[[#This Row],[TOTAL]]</f>
        <v>0</v>
      </c>
      <c r="T816">
        <f>Table2[[#This Row],[Case study]]/Table2[[#This Row],[TOTAL]]</f>
        <v>0</v>
      </c>
      <c r="U816">
        <f>Table2[[#This Row],[Conclusion]]/Table2[[#This Row],[TOTAL]]</f>
        <v>0</v>
      </c>
      <c r="V816">
        <f>Table2[[#This Row],[Discussion]]/Table2[[#This Row],[TOTAL]]</f>
        <v>0</v>
      </c>
      <c r="W816">
        <f>Table2[[#This Row],[Figure]]/Table2[[#This Row],[TOTAL]]</f>
        <v>0</v>
      </c>
      <c r="X816">
        <f>Table2[[#This Row],[Introduction]]/Table2[[#This Row],[TOTAL]]</f>
        <v>0</v>
      </c>
      <c r="Y816">
        <f>Table2[[#This Row],[Methods]]/Table2[[#This Row],[TOTAL]]</f>
        <v>1</v>
      </c>
      <c r="Z816">
        <f>Table2[[#This Row],[Results]]/Table2[[#This Row],[TOTAL]]</f>
        <v>0</v>
      </c>
      <c r="AA816">
        <f>Table2[[#This Row],[Supplementary material]]/Table2[[#This Row],[TOTAL]]</f>
        <v>0</v>
      </c>
      <c r="AB816">
        <f>Table2[[#This Row],[Title]]/Table2[[#This Row],[TOTAL]]</f>
        <v>0</v>
      </c>
      <c r="AC816" s="2">
        <f>SUM(Table24[[#This Row],[Abstract]:[Title]])</f>
        <v>1</v>
      </c>
    </row>
    <row r="817" spans="1:29" x14ac:dyDescent="0.2">
      <c r="A817" t="s">
        <v>3675</v>
      </c>
      <c r="B817">
        <v>0</v>
      </c>
      <c r="C817">
        <v>0</v>
      </c>
      <c r="D817">
        <v>0</v>
      </c>
      <c r="E817">
        <v>0</v>
      </c>
      <c r="F817">
        <v>0</v>
      </c>
      <c r="G817">
        <v>0</v>
      </c>
      <c r="H817">
        <v>0</v>
      </c>
      <c r="I817">
        <v>0</v>
      </c>
      <c r="J817">
        <v>1</v>
      </c>
      <c r="K817">
        <v>0</v>
      </c>
      <c r="L817">
        <v>0</v>
      </c>
      <c r="M817">
        <v>0</v>
      </c>
      <c r="N817" s="2">
        <f>SUM(Table2[[#This Row],[Abstract]:[Title]])</f>
        <v>1</v>
      </c>
      <c r="P817" t="s">
        <v>3675</v>
      </c>
      <c r="Q817">
        <f>Table2[[#This Row],[Abstract]]/Table2[[#This Row],[TOTAL]]</f>
        <v>0</v>
      </c>
      <c r="R817">
        <f>Table2[[#This Row],[Acknowledgments]]/Table2[[#This Row],[TOTAL]]</f>
        <v>0</v>
      </c>
      <c r="S817">
        <f>Table2[[#This Row],[Article]]/Table2[[#This Row],[TOTAL]]</f>
        <v>0</v>
      </c>
      <c r="T817">
        <f>Table2[[#This Row],[Case study]]/Table2[[#This Row],[TOTAL]]</f>
        <v>0</v>
      </c>
      <c r="U817">
        <f>Table2[[#This Row],[Conclusion]]/Table2[[#This Row],[TOTAL]]</f>
        <v>0</v>
      </c>
      <c r="V817">
        <f>Table2[[#This Row],[Discussion]]/Table2[[#This Row],[TOTAL]]</f>
        <v>0</v>
      </c>
      <c r="W817">
        <f>Table2[[#This Row],[Figure]]/Table2[[#This Row],[TOTAL]]</f>
        <v>0</v>
      </c>
      <c r="X817">
        <f>Table2[[#This Row],[Introduction]]/Table2[[#This Row],[TOTAL]]</f>
        <v>0</v>
      </c>
      <c r="Y817">
        <f>Table2[[#This Row],[Methods]]/Table2[[#This Row],[TOTAL]]</f>
        <v>1</v>
      </c>
      <c r="Z817">
        <f>Table2[[#This Row],[Results]]/Table2[[#This Row],[TOTAL]]</f>
        <v>0</v>
      </c>
      <c r="AA817">
        <f>Table2[[#This Row],[Supplementary material]]/Table2[[#This Row],[TOTAL]]</f>
        <v>0</v>
      </c>
      <c r="AB817">
        <f>Table2[[#This Row],[Title]]/Table2[[#This Row],[TOTAL]]</f>
        <v>0</v>
      </c>
      <c r="AC817" s="2">
        <f>SUM(Table24[[#This Row],[Abstract]:[Title]])</f>
        <v>1</v>
      </c>
    </row>
    <row r="818" spans="1:29" x14ac:dyDescent="0.2">
      <c r="A818" t="s">
        <v>2764</v>
      </c>
      <c r="B818">
        <v>0</v>
      </c>
      <c r="C818">
        <v>0</v>
      </c>
      <c r="D818">
        <v>0</v>
      </c>
      <c r="E818">
        <v>0</v>
      </c>
      <c r="F818">
        <v>0</v>
      </c>
      <c r="G818">
        <v>0</v>
      </c>
      <c r="H818">
        <v>0</v>
      </c>
      <c r="I818">
        <v>0</v>
      </c>
      <c r="J818">
        <v>1</v>
      </c>
      <c r="K818">
        <v>0</v>
      </c>
      <c r="L818">
        <v>0</v>
      </c>
      <c r="M818">
        <v>0</v>
      </c>
      <c r="N818" s="2">
        <f>SUM(Table2[[#This Row],[Abstract]:[Title]])</f>
        <v>1</v>
      </c>
      <c r="P818" t="s">
        <v>2764</v>
      </c>
      <c r="Q818">
        <f>Table2[[#This Row],[Abstract]]/Table2[[#This Row],[TOTAL]]</f>
        <v>0</v>
      </c>
      <c r="R818">
        <f>Table2[[#This Row],[Acknowledgments]]/Table2[[#This Row],[TOTAL]]</f>
        <v>0</v>
      </c>
      <c r="S818">
        <f>Table2[[#This Row],[Article]]/Table2[[#This Row],[TOTAL]]</f>
        <v>0</v>
      </c>
      <c r="T818">
        <f>Table2[[#This Row],[Case study]]/Table2[[#This Row],[TOTAL]]</f>
        <v>0</v>
      </c>
      <c r="U818">
        <f>Table2[[#This Row],[Conclusion]]/Table2[[#This Row],[TOTAL]]</f>
        <v>0</v>
      </c>
      <c r="V818">
        <f>Table2[[#This Row],[Discussion]]/Table2[[#This Row],[TOTAL]]</f>
        <v>0</v>
      </c>
      <c r="W818">
        <f>Table2[[#This Row],[Figure]]/Table2[[#This Row],[TOTAL]]</f>
        <v>0</v>
      </c>
      <c r="X818">
        <f>Table2[[#This Row],[Introduction]]/Table2[[#This Row],[TOTAL]]</f>
        <v>0</v>
      </c>
      <c r="Y818">
        <f>Table2[[#This Row],[Methods]]/Table2[[#This Row],[TOTAL]]</f>
        <v>1</v>
      </c>
      <c r="Z818">
        <f>Table2[[#This Row],[Results]]/Table2[[#This Row],[TOTAL]]</f>
        <v>0</v>
      </c>
      <c r="AA818">
        <f>Table2[[#This Row],[Supplementary material]]/Table2[[#This Row],[TOTAL]]</f>
        <v>0</v>
      </c>
      <c r="AB818">
        <f>Table2[[#This Row],[Title]]/Table2[[#This Row],[TOTAL]]</f>
        <v>0</v>
      </c>
      <c r="AC818" s="2">
        <f>SUM(Table24[[#This Row],[Abstract]:[Title]])</f>
        <v>1</v>
      </c>
    </row>
    <row r="819" spans="1:29" x14ac:dyDescent="0.2">
      <c r="A819" t="s">
        <v>173</v>
      </c>
      <c r="B819">
        <v>0</v>
      </c>
      <c r="C819">
        <v>0</v>
      </c>
      <c r="D819">
        <v>1</v>
      </c>
      <c r="E819">
        <v>0</v>
      </c>
      <c r="F819">
        <v>0</v>
      </c>
      <c r="G819">
        <v>0</v>
      </c>
      <c r="H819">
        <v>0</v>
      </c>
      <c r="I819">
        <v>0</v>
      </c>
      <c r="J819">
        <v>0</v>
      </c>
      <c r="K819">
        <v>0</v>
      </c>
      <c r="L819">
        <v>0</v>
      </c>
      <c r="M819">
        <v>0</v>
      </c>
      <c r="N819" s="2">
        <f>SUM(Table2[[#This Row],[Abstract]:[Title]])</f>
        <v>1</v>
      </c>
      <c r="P819" t="s">
        <v>173</v>
      </c>
      <c r="Q819">
        <f>Table2[[#This Row],[Abstract]]/Table2[[#This Row],[TOTAL]]</f>
        <v>0</v>
      </c>
      <c r="R819">
        <f>Table2[[#This Row],[Acknowledgments]]/Table2[[#This Row],[TOTAL]]</f>
        <v>0</v>
      </c>
      <c r="S819">
        <f>Table2[[#This Row],[Article]]/Table2[[#This Row],[TOTAL]]</f>
        <v>1</v>
      </c>
      <c r="T819">
        <f>Table2[[#This Row],[Case study]]/Table2[[#This Row],[TOTAL]]</f>
        <v>0</v>
      </c>
      <c r="U819">
        <f>Table2[[#This Row],[Conclusion]]/Table2[[#This Row],[TOTAL]]</f>
        <v>0</v>
      </c>
      <c r="V819">
        <f>Table2[[#This Row],[Discussion]]/Table2[[#This Row],[TOTAL]]</f>
        <v>0</v>
      </c>
      <c r="W819">
        <f>Table2[[#This Row],[Figure]]/Table2[[#This Row],[TOTAL]]</f>
        <v>0</v>
      </c>
      <c r="X819">
        <f>Table2[[#This Row],[Introduction]]/Table2[[#This Row],[TOTAL]]</f>
        <v>0</v>
      </c>
      <c r="Y819">
        <f>Table2[[#This Row],[Methods]]/Table2[[#This Row],[TOTAL]]</f>
        <v>0</v>
      </c>
      <c r="Z819">
        <f>Table2[[#This Row],[Results]]/Table2[[#This Row],[TOTAL]]</f>
        <v>0</v>
      </c>
      <c r="AA819">
        <f>Table2[[#This Row],[Supplementary material]]/Table2[[#This Row],[TOTAL]]</f>
        <v>0</v>
      </c>
      <c r="AB819">
        <f>Table2[[#This Row],[Title]]/Table2[[#This Row],[TOTAL]]</f>
        <v>0</v>
      </c>
      <c r="AC819" s="2">
        <f>SUM(Table24[[#This Row],[Abstract]:[Title]])</f>
        <v>1</v>
      </c>
    </row>
    <row r="820" spans="1:29" x14ac:dyDescent="0.2">
      <c r="A820" t="s">
        <v>5952</v>
      </c>
      <c r="B820">
        <v>0</v>
      </c>
      <c r="C820">
        <v>0</v>
      </c>
      <c r="D820">
        <v>0</v>
      </c>
      <c r="E820">
        <v>0</v>
      </c>
      <c r="F820">
        <v>0</v>
      </c>
      <c r="G820">
        <v>0</v>
      </c>
      <c r="H820">
        <v>0</v>
      </c>
      <c r="I820">
        <v>0</v>
      </c>
      <c r="J820">
        <v>1</v>
      </c>
      <c r="K820">
        <v>0</v>
      </c>
      <c r="L820">
        <v>0</v>
      </c>
      <c r="M820">
        <v>0</v>
      </c>
      <c r="N820" s="2">
        <f>SUM(Table2[[#This Row],[Abstract]:[Title]])</f>
        <v>1</v>
      </c>
      <c r="P820" t="s">
        <v>5952</v>
      </c>
      <c r="Q820">
        <f>Table2[[#This Row],[Abstract]]/Table2[[#This Row],[TOTAL]]</f>
        <v>0</v>
      </c>
      <c r="R820">
        <f>Table2[[#This Row],[Acknowledgments]]/Table2[[#This Row],[TOTAL]]</f>
        <v>0</v>
      </c>
      <c r="S820">
        <f>Table2[[#This Row],[Article]]/Table2[[#This Row],[TOTAL]]</f>
        <v>0</v>
      </c>
      <c r="T820">
        <f>Table2[[#This Row],[Case study]]/Table2[[#This Row],[TOTAL]]</f>
        <v>0</v>
      </c>
      <c r="U820">
        <f>Table2[[#This Row],[Conclusion]]/Table2[[#This Row],[TOTAL]]</f>
        <v>0</v>
      </c>
      <c r="V820">
        <f>Table2[[#This Row],[Discussion]]/Table2[[#This Row],[TOTAL]]</f>
        <v>0</v>
      </c>
      <c r="W820">
        <f>Table2[[#This Row],[Figure]]/Table2[[#This Row],[TOTAL]]</f>
        <v>0</v>
      </c>
      <c r="X820">
        <f>Table2[[#This Row],[Introduction]]/Table2[[#This Row],[TOTAL]]</f>
        <v>0</v>
      </c>
      <c r="Y820">
        <f>Table2[[#This Row],[Methods]]/Table2[[#This Row],[TOTAL]]</f>
        <v>1</v>
      </c>
      <c r="Z820">
        <f>Table2[[#This Row],[Results]]/Table2[[#This Row],[TOTAL]]</f>
        <v>0</v>
      </c>
      <c r="AA820">
        <f>Table2[[#This Row],[Supplementary material]]/Table2[[#This Row],[TOTAL]]</f>
        <v>0</v>
      </c>
      <c r="AB820">
        <f>Table2[[#This Row],[Title]]/Table2[[#This Row],[TOTAL]]</f>
        <v>0</v>
      </c>
      <c r="AC820" s="2">
        <f>SUM(Table24[[#This Row],[Abstract]:[Title]])</f>
        <v>1</v>
      </c>
    </row>
    <row r="821" spans="1:29" x14ac:dyDescent="0.2">
      <c r="A821" t="s">
        <v>1717</v>
      </c>
      <c r="B821">
        <v>0</v>
      </c>
      <c r="C821">
        <v>0</v>
      </c>
      <c r="D821">
        <v>0</v>
      </c>
      <c r="E821">
        <v>0</v>
      </c>
      <c r="F821">
        <v>0</v>
      </c>
      <c r="G821">
        <v>1</v>
      </c>
      <c r="H821">
        <v>0</v>
      </c>
      <c r="I821">
        <v>0</v>
      </c>
      <c r="J821">
        <v>0</v>
      </c>
      <c r="K821">
        <v>2</v>
      </c>
      <c r="L821">
        <v>1</v>
      </c>
      <c r="M821">
        <v>0</v>
      </c>
      <c r="N821" s="2">
        <f>SUM(Table2[[#This Row],[Abstract]:[Title]])</f>
        <v>4</v>
      </c>
      <c r="P821" t="s">
        <v>1717</v>
      </c>
      <c r="Q821">
        <f>Table2[[#This Row],[Abstract]]/Table2[[#This Row],[TOTAL]]</f>
        <v>0</v>
      </c>
      <c r="R821">
        <f>Table2[[#This Row],[Acknowledgments]]/Table2[[#This Row],[TOTAL]]</f>
        <v>0</v>
      </c>
      <c r="S821">
        <f>Table2[[#This Row],[Article]]/Table2[[#This Row],[TOTAL]]</f>
        <v>0</v>
      </c>
      <c r="T821">
        <f>Table2[[#This Row],[Case study]]/Table2[[#This Row],[TOTAL]]</f>
        <v>0</v>
      </c>
      <c r="U821">
        <f>Table2[[#This Row],[Conclusion]]/Table2[[#This Row],[TOTAL]]</f>
        <v>0</v>
      </c>
      <c r="V821">
        <f>Table2[[#This Row],[Discussion]]/Table2[[#This Row],[TOTAL]]</f>
        <v>0.25</v>
      </c>
      <c r="W821">
        <f>Table2[[#This Row],[Figure]]/Table2[[#This Row],[TOTAL]]</f>
        <v>0</v>
      </c>
      <c r="X821">
        <f>Table2[[#This Row],[Introduction]]/Table2[[#This Row],[TOTAL]]</f>
        <v>0</v>
      </c>
      <c r="Y821">
        <f>Table2[[#This Row],[Methods]]/Table2[[#This Row],[TOTAL]]</f>
        <v>0</v>
      </c>
      <c r="Z821">
        <f>Table2[[#This Row],[Results]]/Table2[[#This Row],[TOTAL]]</f>
        <v>0.5</v>
      </c>
      <c r="AA821">
        <f>Table2[[#This Row],[Supplementary material]]/Table2[[#This Row],[TOTAL]]</f>
        <v>0.25</v>
      </c>
      <c r="AB821">
        <f>Table2[[#This Row],[Title]]/Table2[[#This Row],[TOTAL]]</f>
        <v>0</v>
      </c>
      <c r="AC821" s="2">
        <f>SUM(Table24[[#This Row],[Abstract]:[Title]])</f>
        <v>1</v>
      </c>
    </row>
    <row r="822" spans="1:29" x14ac:dyDescent="0.2">
      <c r="A822" t="s">
        <v>576</v>
      </c>
      <c r="B822">
        <v>0</v>
      </c>
      <c r="C822">
        <v>0</v>
      </c>
      <c r="D822">
        <v>0</v>
      </c>
      <c r="E822">
        <v>0</v>
      </c>
      <c r="F822">
        <v>0</v>
      </c>
      <c r="G822">
        <v>0</v>
      </c>
      <c r="H822">
        <v>0</v>
      </c>
      <c r="I822">
        <v>0</v>
      </c>
      <c r="J822">
        <v>1</v>
      </c>
      <c r="K822">
        <v>0</v>
      </c>
      <c r="L822">
        <v>0</v>
      </c>
      <c r="M822">
        <v>0</v>
      </c>
      <c r="N822" s="2">
        <f>SUM(Table2[[#This Row],[Abstract]:[Title]])</f>
        <v>1</v>
      </c>
      <c r="P822" t="s">
        <v>576</v>
      </c>
      <c r="Q822">
        <f>Table2[[#This Row],[Abstract]]/Table2[[#This Row],[TOTAL]]</f>
        <v>0</v>
      </c>
      <c r="R822">
        <f>Table2[[#This Row],[Acknowledgments]]/Table2[[#This Row],[TOTAL]]</f>
        <v>0</v>
      </c>
      <c r="S822">
        <f>Table2[[#This Row],[Article]]/Table2[[#This Row],[TOTAL]]</f>
        <v>0</v>
      </c>
      <c r="T822">
        <f>Table2[[#This Row],[Case study]]/Table2[[#This Row],[TOTAL]]</f>
        <v>0</v>
      </c>
      <c r="U822">
        <f>Table2[[#This Row],[Conclusion]]/Table2[[#This Row],[TOTAL]]</f>
        <v>0</v>
      </c>
      <c r="V822">
        <f>Table2[[#This Row],[Discussion]]/Table2[[#This Row],[TOTAL]]</f>
        <v>0</v>
      </c>
      <c r="W822">
        <f>Table2[[#This Row],[Figure]]/Table2[[#This Row],[TOTAL]]</f>
        <v>0</v>
      </c>
      <c r="X822">
        <f>Table2[[#This Row],[Introduction]]/Table2[[#This Row],[TOTAL]]</f>
        <v>0</v>
      </c>
      <c r="Y822">
        <f>Table2[[#This Row],[Methods]]/Table2[[#This Row],[TOTAL]]</f>
        <v>1</v>
      </c>
      <c r="Z822">
        <f>Table2[[#This Row],[Results]]/Table2[[#This Row],[TOTAL]]</f>
        <v>0</v>
      </c>
      <c r="AA822">
        <f>Table2[[#This Row],[Supplementary material]]/Table2[[#This Row],[TOTAL]]</f>
        <v>0</v>
      </c>
      <c r="AB822">
        <f>Table2[[#This Row],[Title]]/Table2[[#This Row],[TOTAL]]</f>
        <v>0</v>
      </c>
      <c r="AC822" s="2">
        <f>SUM(Table24[[#This Row],[Abstract]:[Title]])</f>
        <v>1</v>
      </c>
    </row>
    <row r="823" spans="1:29" x14ac:dyDescent="0.2">
      <c r="A823" t="s">
        <v>4979</v>
      </c>
      <c r="B823">
        <v>0</v>
      </c>
      <c r="C823">
        <v>0</v>
      </c>
      <c r="D823">
        <v>0</v>
      </c>
      <c r="E823">
        <v>0</v>
      </c>
      <c r="F823">
        <v>0</v>
      </c>
      <c r="G823">
        <v>0</v>
      </c>
      <c r="H823">
        <v>0</v>
      </c>
      <c r="I823">
        <v>0</v>
      </c>
      <c r="J823">
        <v>1</v>
      </c>
      <c r="K823">
        <v>1</v>
      </c>
      <c r="L823">
        <v>0</v>
      </c>
      <c r="M823">
        <v>0</v>
      </c>
      <c r="N823" s="2">
        <f>SUM(Table2[[#This Row],[Abstract]:[Title]])</f>
        <v>2</v>
      </c>
      <c r="P823" t="s">
        <v>4979</v>
      </c>
      <c r="Q823">
        <f>Table2[[#This Row],[Abstract]]/Table2[[#This Row],[TOTAL]]</f>
        <v>0</v>
      </c>
      <c r="R823">
        <f>Table2[[#This Row],[Acknowledgments]]/Table2[[#This Row],[TOTAL]]</f>
        <v>0</v>
      </c>
      <c r="S823">
        <f>Table2[[#This Row],[Article]]/Table2[[#This Row],[TOTAL]]</f>
        <v>0</v>
      </c>
      <c r="T823">
        <f>Table2[[#This Row],[Case study]]/Table2[[#This Row],[TOTAL]]</f>
        <v>0</v>
      </c>
      <c r="U823">
        <f>Table2[[#This Row],[Conclusion]]/Table2[[#This Row],[TOTAL]]</f>
        <v>0</v>
      </c>
      <c r="V823">
        <f>Table2[[#This Row],[Discussion]]/Table2[[#This Row],[TOTAL]]</f>
        <v>0</v>
      </c>
      <c r="W823">
        <f>Table2[[#This Row],[Figure]]/Table2[[#This Row],[TOTAL]]</f>
        <v>0</v>
      </c>
      <c r="X823">
        <f>Table2[[#This Row],[Introduction]]/Table2[[#This Row],[TOTAL]]</f>
        <v>0</v>
      </c>
      <c r="Y823">
        <f>Table2[[#This Row],[Methods]]/Table2[[#This Row],[TOTAL]]</f>
        <v>0.5</v>
      </c>
      <c r="Z823">
        <f>Table2[[#This Row],[Results]]/Table2[[#This Row],[TOTAL]]</f>
        <v>0.5</v>
      </c>
      <c r="AA823">
        <f>Table2[[#This Row],[Supplementary material]]/Table2[[#This Row],[TOTAL]]</f>
        <v>0</v>
      </c>
      <c r="AB823">
        <f>Table2[[#This Row],[Title]]/Table2[[#This Row],[TOTAL]]</f>
        <v>0</v>
      </c>
      <c r="AC823" s="2">
        <f>SUM(Table24[[#This Row],[Abstract]:[Title]])</f>
        <v>1</v>
      </c>
    </row>
    <row r="824" spans="1:29" x14ac:dyDescent="0.2">
      <c r="A824" t="s">
        <v>1805</v>
      </c>
      <c r="B824">
        <v>0</v>
      </c>
      <c r="C824">
        <v>0</v>
      </c>
      <c r="D824">
        <v>0</v>
      </c>
      <c r="E824">
        <v>0</v>
      </c>
      <c r="F824">
        <v>0</v>
      </c>
      <c r="G824">
        <v>0</v>
      </c>
      <c r="H824">
        <v>0</v>
      </c>
      <c r="I824">
        <v>0</v>
      </c>
      <c r="J824">
        <v>1</v>
      </c>
      <c r="K824">
        <v>0</v>
      </c>
      <c r="L824">
        <v>0</v>
      </c>
      <c r="M824">
        <v>0</v>
      </c>
      <c r="N824" s="2">
        <f>SUM(Table2[[#This Row],[Abstract]:[Title]])</f>
        <v>1</v>
      </c>
      <c r="P824" t="s">
        <v>1805</v>
      </c>
      <c r="Q824">
        <f>Table2[[#This Row],[Abstract]]/Table2[[#This Row],[TOTAL]]</f>
        <v>0</v>
      </c>
      <c r="R824">
        <f>Table2[[#This Row],[Acknowledgments]]/Table2[[#This Row],[TOTAL]]</f>
        <v>0</v>
      </c>
      <c r="S824">
        <f>Table2[[#This Row],[Article]]/Table2[[#This Row],[TOTAL]]</f>
        <v>0</v>
      </c>
      <c r="T824">
        <f>Table2[[#This Row],[Case study]]/Table2[[#This Row],[TOTAL]]</f>
        <v>0</v>
      </c>
      <c r="U824">
        <f>Table2[[#This Row],[Conclusion]]/Table2[[#This Row],[TOTAL]]</f>
        <v>0</v>
      </c>
      <c r="V824">
        <f>Table2[[#This Row],[Discussion]]/Table2[[#This Row],[TOTAL]]</f>
        <v>0</v>
      </c>
      <c r="W824">
        <f>Table2[[#This Row],[Figure]]/Table2[[#This Row],[TOTAL]]</f>
        <v>0</v>
      </c>
      <c r="X824">
        <f>Table2[[#This Row],[Introduction]]/Table2[[#This Row],[TOTAL]]</f>
        <v>0</v>
      </c>
      <c r="Y824">
        <f>Table2[[#This Row],[Methods]]/Table2[[#This Row],[TOTAL]]</f>
        <v>1</v>
      </c>
      <c r="Z824">
        <f>Table2[[#This Row],[Results]]/Table2[[#This Row],[TOTAL]]</f>
        <v>0</v>
      </c>
      <c r="AA824">
        <f>Table2[[#This Row],[Supplementary material]]/Table2[[#This Row],[TOTAL]]</f>
        <v>0</v>
      </c>
      <c r="AB824">
        <f>Table2[[#This Row],[Title]]/Table2[[#This Row],[TOTAL]]</f>
        <v>0</v>
      </c>
      <c r="AC824" s="2">
        <f>SUM(Table24[[#This Row],[Abstract]:[Title]])</f>
        <v>1</v>
      </c>
    </row>
    <row r="825" spans="1:29" x14ac:dyDescent="0.2">
      <c r="A825" t="s">
        <v>3232</v>
      </c>
      <c r="B825">
        <v>0</v>
      </c>
      <c r="C825">
        <v>0</v>
      </c>
      <c r="D825">
        <v>0</v>
      </c>
      <c r="E825">
        <v>0</v>
      </c>
      <c r="F825">
        <v>0</v>
      </c>
      <c r="G825">
        <v>0</v>
      </c>
      <c r="H825">
        <v>0</v>
      </c>
      <c r="I825">
        <v>0</v>
      </c>
      <c r="J825">
        <v>1</v>
      </c>
      <c r="K825">
        <v>0</v>
      </c>
      <c r="L825">
        <v>0</v>
      </c>
      <c r="M825">
        <v>0</v>
      </c>
      <c r="N825" s="2">
        <f>SUM(Table2[[#This Row],[Abstract]:[Title]])</f>
        <v>1</v>
      </c>
      <c r="P825" t="s">
        <v>3232</v>
      </c>
      <c r="Q825">
        <f>Table2[[#This Row],[Abstract]]/Table2[[#This Row],[TOTAL]]</f>
        <v>0</v>
      </c>
      <c r="R825">
        <f>Table2[[#This Row],[Acknowledgments]]/Table2[[#This Row],[TOTAL]]</f>
        <v>0</v>
      </c>
      <c r="S825">
        <f>Table2[[#This Row],[Article]]/Table2[[#This Row],[TOTAL]]</f>
        <v>0</v>
      </c>
      <c r="T825">
        <f>Table2[[#This Row],[Case study]]/Table2[[#This Row],[TOTAL]]</f>
        <v>0</v>
      </c>
      <c r="U825">
        <f>Table2[[#This Row],[Conclusion]]/Table2[[#This Row],[TOTAL]]</f>
        <v>0</v>
      </c>
      <c r="V825">
        <f>Table2[[#This Row],[Discussion]]/Table2[[#This Row],[TOTAL]]</f>
        <v>0</v>
      </c>
      <c r="W825">
        <f>Table2[[#This Row],[Figure]]/Table2[[#This Row],[TOTAL]]</f>
        <v>0</v>
      </c>
      <c r="X825">
        <f>Table2[[#This Row],[Introduction]]/Table2[[#This Row],[TOTAL]]</f>
        <v>0</v>
      </c>
      <c r="Y825">
        <f>Table2[[#This Row],[Methods]]/Table2[[#This Row],[TOTAL]]</f>
        <v>1</v>
      </c>
      <c r="Z825">
        <f>Table2[[#This Row],[Results]]/Table2[[#This Row],[TOTAL]]</f>
        <v>0</v>
      </c>
      <c r="AA825">
        <f>Table2[[#This Row],[Supplementary material]]/Table2[[#This Row],[TOTAL]]</f>
        <v>0</v>
      </c>
      <c r="AB825">
        <f>Table2[[#This Row],[Title]]/Table2[[#This Row],[TOTAL]]</f>
        <v>0</v>
      </c>
      <c r="AC825" s="2">
        <f>SUM(Table24[[#This Row],[Abstract]:[Title]])</f>
        <v>1</v>
      </c>
    </row>
    <row r="826" spans="1:29" x14ac:dyDescent="0.2">
      <c r="A826" t="s">
        <v>3621</v>
      </c>
      <c r="B826">
        <v>0</v>
      </c>
      <c r="C826">
        <v>0</v>
      </c>
      <c r="D826">
        <v>0</v>
      </c>
      <c r="E826">
        <v>0</v>
      </c>
      <c r="F826">
        <v>0</v>
      </c>
      <c r="G826">
        <v>0</v>
      </c>
      <c r="H826">
        <v>0</v>
      </c>
      <c r="I826">
        <v>0</v>
      </c>
      <c r="J826">
        <v>1</v>
      </c>
      <c r="K826">
        <v>0</v>
      </c>
      <c r="L826">
        <v>0</v>
      </c>
      <c r="M826">
        <v>0</v>
      </c>
      <c r="N826" s="2">
        <f>SUM(Table2[[#This Row],[Abstract]:[Title]])</f>
        <v>1</v>
      </c>
      <c r="P826" t="s">
        <v>3621</v>
      </c>
      <c r="Q826">
        <f>Table2[[#This Row],[Abstract]]/Table2[[#This Row],[TOTAL]]</f>
        <v>0</v>
      </c>
      <c r="R826">
        <f>Table2[[#This Row],[Acknowledgments]]/Table2[[#This Row],[TOTAL]]</f>
        <v>0</v>
      </c>
      <c r="S826">
        <f>Table2[[#This Row],[Article]]/Table2[[#This Row],[TOTAL]]</f>
        <v>0</v>
      </c>
      <c r="T826">
        <f>Table2[[#This Row],[Case study]]/Table2[[#This Row],[TOTAL]]</f>
        <v>0</v>
      </c>
      <c r="U826">
        <f>Table2[[#This Row],[Conclusion]]/Table2[[#This Row],[TOTAL]]</f>
        <v>0</v>
      </c>
      <c r="V826">
        <f>Table2[[#This Row],[Discussion]]/Table2[[#This Row],[TOTAL]]</f>
        <v>0</v>
      </c>
      <c r="W826">
        <f>Table2[[#This Row],[Figure]]/Table2[[#This Row],[TOTAL]]</f>
        <v>0</v>
      </c>
      <c r="X826">
        <f>Table2[[#This Row],[Introduction]]/Table2[[#This Row],[TOTAL]]</f>
        <v>0</v>
      </c>
      <c r="Y826">
        <f>Table2[[#This Row],[Methods]]/Table2[[#This Row],[TOTAL]]</f>
        <v>1</v>
      </c>
      <c r="Z826">
        <f>Table2[[#This Row],[Results]]/Table2[[#This Row],[TOTAL]]</f>
        <v>0</v>
      </c>
      <c r="AA826">
        <f>Table2[[#This Row],[Supplementary material]]/Table2[[#This Row],[TOTAL]]</f>
        <v>0</v>
      </c>
      <c r="AB826">
        <f>Table2[[#This Row],[Title]]/Table2[[#This Row],[TOTAL]]</f>
        <v>0</v>
      </c>
      <c r="AC826" s="2">
        <f>SUM(Table24[[#This Row],[Abstract]:[Title]])</f>
        <v>1</v>
      </c>
    </row>
    <row r="827" spans="1:29" x14ac:dyDescent="0.2">
      <c r="A827" t="s">
        <v>5737</v>
      </c>
      <c r="B827">
        <v>0</v>
      </c>
      <c r="C827">
        <v>0</v>
      </c>
      <c r="D827">
        <v>0</v>
      </c>
      <c r="E827">
        <v>0</v>
      </c>
      <c r="F827">
        <v>0</v>
      </c>
      <c r="G827">
        <v>0</v>
      </c>
      <c r="H827">
        <v>0</v>
      </c>
      <c r="I827">
        <v>0</v>
      </c>
      <c r="J827">
        <v>1</v>
      </c>
      <c r="K827">
        <v>0</v>
      </c>
      <c r="L827">
        <v>0</v>
      </c>
      <c r="M827">
        <v>0</v>
      </c>
      <c r="N827" s="2">
        <f>SUM(Table2[[#This Row],[Abstract]:[Title]])</f>
        <v>1</v>
      </c>
      <c r="P827" t="s">
        <v>5737</v>
      </c>
      <c r="Q827">
        <f>Table2[[#This Row],[Abstract]]/Table2[[#This Row],[TOTAL]]</f>
        <v>0</v>
      </c>
      <c r="R827">
        <f>Table2[[#This Row],[Acknowledgments]]/Table2[[#This Row],[TOTAL]]</f>
        <v>0</v>
      </c>
      <c r="S827">
        <f>Table2[[#This Row],[Article]]/Table2[[#This Row],[TOTAL]]</f>
        <v>0</v>
      </c>
      <c r="T827">
        <f>Table2[[#This Row],[Case study]]/Table2[[#This Row],[TOTAL]]</f>
        <v>0</v>
      </c>
      <c r="U827">
        <f>Table2[[#This Row],[Conclusion]]/Table2[[#This Row],[TOTAL]]</f>
        <v>0</v>
      </c>
      <c r="V827">
        <f>Table2[[#This Row],[Discussion]]/Table2[[#This Row],[TOTAL]]</f>
        <v>0</v>
      </c>
      <c r="W827">
        <f>Table2[[#This Row],[Figure]]/Table2[[#This Row],[TOTAL]]</f>
        <v>0</v>
      </c>
      <c r="X827">
        <f>Table2[[#This Row],[Introduction]]/Table2[[#This Row],[TOTAL]]</f>
        <v>0</v>
      </c>
      <c r="Y827">
        <f>Table2[[#This Row],[Methods]]/Table2[[#This Row],[TOTAL]]</f>
        <v>1</v>
      </c>
      <c r="Z827">
        <f>Table2[[#This Row],[Results]]/Table2[[#This Row],[TOTAL]]</f>
        <v>0</v>
      </c>
      <c r="AA827">
        <f>Table2[[#This Row],[Supplementary material]]/Table2[[#This Row],[TOTAL]]</f>
        <v>0</v>
      </c>
      <c r="AB827">
        <f>Table2[[#This Row],[Title]]/Table2[[#This Row],[TOTAL]]</f>
        <v>0</v>
      </c>
      <c r="AC827" s="2">
        <f>SUM(Table24[[#This Row],[Abstract]:[Title]])</f>
        <v>1</v>
      </c>
    </row>
    <row r="828" spans="1:29" x14ac:dyDescent="0.2">
      <c r="A828" t="s">
        <v>7148</v>
      </c>
      <c r="B828">
        <v>0</v>
      </c>
      <c r="C828">
        <v>0</v>
      </c>
      <c r="D828">
        <v>5</v>
      </c>
      <c r="E828">
        <v>0</v>
      </c>
      <c r="F828">
        <v>0</v>
      </c>
      <c r="G828">
        <v>0</v>
      </c>
      <c r="H828">
        <v>0</v>
      </c>
      <c r="I828">
        <v>0</v>
      </c>
      <c r="J828">
        <v>0</v>
      </c>
      <c r="K828">
        <v>0</v>
      </c>
      <c r="L828">
        <v>0</v>
      </c>
      <c r="M828">
        <v>0</v>
      </c>
      <c r="N828" s="2">
        <f>SUM(Table2[[#This Row],[Abstract]:[Title]])</f>
        <v>5</v>
      </c>
      <c r="P828" t="s">
        <v>7148</v>
      </c>
      <c r="Q828">
        <f>Table2[[#This Row],[Abstract]]/Table2[[#This Row],[TOTAL]]</f>
        <v>0</v>
      </c>
      <c r="R828">
        <f>Table2[[#This Row],[Acknowledgments]]/Table2[[#This Row],[TOTAL]]</f>
        <v>0</v>
      </c>
      <c r="S828">
        <f>Table2[[#This Row],[Article]]/Table2[[#This Row],[TOTAL]]</f>
        <v>1</v>
      </c>
      <c r="T828">
        <f>Table2[[#This Row],[Case study]]/Table2[[#This Row],[TOTAL]]</f>
        <v>0</v>
      </c>
      <c r="U828">
        <f>Table2[[#This Row],[Conclusion]]/Table2[[#This Row],[TOTAL]]</f>
        <v>0</v>
      </c>
      <c r="V828">
        <f>Table2[[#This Row],[Discussion]]/Table2[[#This Row],[TOTAL]]</f>
        <v>0</v>
      </c>
      <c r="W828">
        <f>Table2[[#This Row],[Figure]]/Table2[[#This Row],[TOTAL]]</f>
        <v>0</v>
      </c>
      <c r="X828">
        <f>Table2[[#This Row],[Introduction]]/Table2[[#This Row],[TOTAL]]</f>
        <v>0</v>
      </c>
      <c r="Y828">
        <f>Table2[[#This Row],[Methods]]/Table2[[#This Row],[TOTAL]]</f>
        <v>0</v>
      </c>
      <c r="Z828">
        <f>Table2[[#This Row],[Results]]/Table2[[#This Row],[TOTAL]]</f>
        <v>0</v>
      </c>
      <c r="AA828">
        <f>Table2[[#This Row],[Supplementary material]]/Table2[[#This Row],[TOTAL]]</f>
        <v>0</v>
      </c>
      <c r="AB828">
        <f>Table2[[#This Row],[Title]]/Table2[[#This Row],[TOTAL]]</f>
        <v>0</v>
      </c>
      <c r="AC828" s="2">
        <f>SUM(Table24[[#This Row],[Abstract]:[Title]])</f>
        <v>1</v>
      </c>
    </row>
    <row r="829" spans="1:29" x14ac:dyDescent="0.2">
      <c r="A829" t="s">
        <v>4418</v>
      </c>
      <c r="B829">
        <v>0</v>
      </c>
      <c r="C829">
        <v>0</v>
      </c>
      <c r="D829">
        <v>1</v>
      </c>
      <c r="E829">
        <v>0</v>
      </c>
      <c r="F829">
        <v>0</v>
      </c>
      <c r="G829">
        <v>0</v>
      </c>
      <c r="H829">
        <v>0</v>
      </c>
      <c r="I829">
        <v>0</v>
      </c>
      <c r="J829">
        <v>0</v>
      </c>
      <c r="K829">
        <v>0</v>
      </c>
      <c r="L829">
        <v>0</v>
      </c>
      <c r="M829">
        <v>0</v>
      </c>
      <c r="N829" s="2">
        <f>SUM(Table2[[#This Row],[Abstract]:[Title]])</f>
        <v>1</v>
      </c>
      <c r="P829" t="s">
        <v>4418</v>
      </c>
      <c r="Q829">
        <f>Table2[[#This Row],[Abstract]]/Table2[[#This Row],[TOTAL]]</f>
        <v>0</v>
      </c>
      <c r="R829">
        <f>Table2[[#This Row],[Acknowledgments]]/Table2[[#This Row],[TOTAL]]</f>
        <v>0</v>
      </c>
      <c r="S829">
        <f>Table2[[#This Row],[Article]]/Table2[[#This Row],[TOTAL]]</f>
        <v>1</v>
      </c>
      <c r="T829">
        <f>Table2[[#This Row],[Case study]]/Table2[[#This Row],[TOTAL]]</f>
        <v>0</v>
      </c>
      <c r="U829">
        <f>Table2[[#This Row],[Conclusion]]/Table2[[#This Row],[TOTAL]]</f>
        <v>0</v>
      </c>
      <c r="V829">
        <f>Table2[[#This Row],[Discussion]]/Table2[[#This Row],[TOTAL]]</f>
        <v>0</v>
      </c>
      <c r="W829">
        <f>Table2[[#This Row],[Figure]]/Table2[[#This Row],[TOTAL]]</f>
        <v>0</v>
      </c>
      <c r="X829">
        <f>Table2[[#This Row],[Introduction]]/Table2[[#This Row],[TOTAL]]</f>
        <v>0</v>
      </c>
      <c r="Y829">
        <f>Table2[[#This Row],[Methods]]/Table2[[#This Row],[TOTAL]]</f>
        <v>0</v>
      </c>
      <c r="Z829">
        <f>Table2[[#This Row],[Results]]/Table2[[#This Row],[TOTAL]]</f>
        <v>0</v>
      </c>
      <c r="AA829">
        <f>Table2[[#This Row],[Supplementary material]]/Table2[[#This Row],[TOTAL]]</f>
        <v>0</v>
      </c>
      <c r="AB829">
        <f>Table2[[#This Row],[Title]]/Table2[[#This Row],[TOTAL]]</f>
        <v>0</v>
      </c>
      <c r="AC829" s="2">
        <f>SUM(Table24[[#This Row],[Abstract]:[Title]])</f>
        <v>1</v>
      </c>
    </row>
    <row r="830" spans="1:29" x14ac:dyDescent="0.2">
      <c r="A830" t="s">
        <v>1371</v>
      </c>
      <c r="B830">
        <v>0</v>
      </c>
      <c r="C830">
        <v>0</v>
      </c>
      <c r="D830">
        <v>1</v>
      </c>
      <c r="E830">
        <v>0</v>
      </c>
      <c r="F830">
        <v>0</v>
      </c>
      <c r="G830">
        <v>0</v>
      </c>
      <c r="H830">
        <v>0</v>
      </c>
      <c r="I830">
        <v>0</v>
      </c>
      <c r="J830">
        <v>4</v>
      </c>
      <c r="K830">
        <v>0</v>
      </c>
      <c r="L830">
        <v>0</v>
      </c>
      <c r="M830">
        <v>0</v>
      </c>
      <c r="N830" s="2">
        <f>SUM(Table2[[#This Row],[Abstract]:[Title]])</f>
        <v>5</v>
      </c>
      <c r="P830" t="s">
        <v>1371</v>
      </c>
      <c r="Q830">
        <f>Table2[[#This Row],[Abstract]]/Table2[[#This Row],[TOTAL]]</f>
        <v>0</v>
      </c>
      <c r="R830">
        <f>Table2[[#This Row],[Acknowledgments]]/Table2[[#This Row],[TOTAL]]</f>
        <v>0</v>
      </c>
      <c r="S830">
        <f>Table2[[#This Row],[Article]]/Table2[[#This Row],[TOTAL]]</f>
        <v>0.2</v>
      </c>
      <c r="T830">
        <f>Table2[[#This Row],[Case study]]/Table2[[#This Row],[TOTAL]]</f>
        <v>0</v>
      </c>
      <c r="U830">
        <f>Table2[[#This Row],[Conclusion]]/Table2[[#This Row],[TOTAL]]</f>
        <v>0</v>
      </c>
      <c r="V830">
        <f>Table2[[#This Row],[Discussion]]/Table2[[#This Row],[TOTAL]]</f>
        <v>0</v>
      </c>
      <c r="W830">
        <f>Table2[[#This Row],[Figure]]/Table2[[#This Row],[TOTAL]]</f>
        <v>0</v>
      </c>
      <c r="X830">
        <f>Table2[[#This Row],[Introduction]]/Table2[[#This Row],[TOTAL]]</f>
        <v>0</v>
      </c>
      <c r="Y830">
        <f>Table2[[#This Row],[Methods]]/Table2[[#This Row],[TOTAL]]</f>
        <v>0.8</v>
      </c>
      <c r="Z830">
        <f>Table2[[#This Row],[Results]]/Table2[[#This Row],[TOTAL]]</f>
        <v>0</v>
      </c>
      <c r="AA830">
        <f>Table2[[#This Row],[Supplementary material]]/Table2[[#This Row],[TOTAL]]</f>
        <v>0</v>
      </c>
      <c r="AB830">
        <f>Table2[[#This Row],[Title]]/Table2[[#This Row],[TOTAL]]</f>
        <v>0</v>
      </c>
      <c r="AC830" s="2">
        <f>SUM(Table24[[#This Row],[Abstract]:[Title]])</f>
        <v>1</v>
      </c>
    </row>
    <row r="831" spans="1:29" x14ac:dyDescent="0.2">
      <c r="A831" t="s">
        <v>1833</v>
      </c>
      <c r="B831">
        <v>0</v>
      </c>
      <c r="C831">
        <v>0</v>
      </c>
      <c r="D831">
        <v>0</v>
      </c>
      <c r="E831">
        <v>0</v>
      </c>
      <c r="F831">
        <v>0</v>
      </c>
      <c r="G831">
        <v>0</v>
      </c>
      <c r="H831">
        <v>0</v>
      </c>
      <c r="I831">
        <v>0</v>
      </c>
      <c r="J831">
        <v>1</v>
      </c>
      <c r="K831">
        <v>0</v>
      </c>
      <c r="L831">
        <v>0</v>
      </c>
      <c r="M831">
        <v>0</v>
      </c>
      <c r="N831" s="2">
        <f>SUM(Table2[[#This Row],[Abstract]:[Title]])</f>
        <v>1</v>
      </c>
      <c r="P831" t="s">
        <v>1833</v>
      </c>
      <c r="Q831">
        <f>Table2[[#This Row],[Abstract]]/Table2[[#This Row],[TOTAL]]</f>
        <v>0</v>
      </c>
      <c r="R831">
        <f>Table2[[#This Row],[Acknowledgments]]/Table2[[#This Row],[TOTAL]]</f>
        <v>0</v>
      </c>
      <c r="S831">
        <f>Table2[[#This Row],[Article]]/Table2[[#This Row],[TOTAL]]</f>
        <v>0</v>
      </c>
      <c r="T831">
        <f>Table2[[#This Row],[Case study]]/Table2[[#This Row],[TOTAL]]</f>
        <v>0</v>
      </c>
      <c r="U831">
        <f>Table2[[#This Row],[Conclusion]]/Table2[[#This Row],[TOTAL]]</f>
        <v>0</v>
      </c>
      <c r="V831">
        <f>Table2[[#This Row],[Discussion]]/Table2[[#This Row],[TOTAL]]</f>
        <v>0</v>
      </c>
      <c r="W831">
        <f>Table2[[#This Row],[Figure]]/Table2[[#This Row],[TOTAL]]</f>
        <v>0</v>
      </c>
      <c r="X831">
        <f>Table2[[#This Row],[Introduction]]/Table2[[#This Row],[TOTAL]]</f>
        <v>0</v>
      </c>
      <c r="Y831">
        <f>Table2[[#This Row],[Methods]]/Table2[[#This Row],[TOTAL]]</f>
        <v>1</v>
      </c>
      <c r="Z831">
        <f>Table2[[#This Row],[Results]]/Table2[[#This Row],[TOTAL]]</f>
        <v>0</v>
      </c>
      <c r="AA831">
        <f>Table2[[#This Row],[Supplementary material]]/Table2[[#This Row],[TOTAL]]</f>
        <v>0</v>
      </c>
      <c r="AB831">
        <f>Table2[[#This Row],[Title]]/Table2[[#This Row],[TOTAL]]</f>
        <v>0</v>
      </c>
      <c r="AC831" s="2">
        <f>SUM(Table24[[#This Row],[Abstract]:[Title]])</f>
        <v>1</v>
      </c>
    </row>
    <row r="832" spans="1:29" x14ac:dyDescent="0.2">
      <c r="A832" t="s">
        <v>8755</v>
      </c>
      <c r="B832">
        <v>0</v>
      </c>
      <c r="C832">
        <v>0</v>
      </c>
      <c r="D832">
        <v>0</v>
      </c>
      <c r="E832">
        <v>0</v>
      </c>
      <c r="F832">
        <v>2</v>
      </c>
      <c r="G832">
        <v>0</v>
      </c>
      <c r="H832">
        <v>0</v>
      </c>
      <c r="I832">
        <v>0</v>
      </c>
      <c r="J832">
        <v>0</v>
      </c>
      <c r="K832">
        <v>0</v>
      </c>
      <c r="L832">
        <v>0</v>
      </c>
      <c r="M832">
        <v>0</v>
      </c>
      <c r="N832" s="2">
        <f>SUM(Table2[[#This Row],[Abstract]:[Title]])</f>
        <v>2</v>
      </c>
      <c r="P832" t="s">
        <v>8755</v>
      </c>
      <c r="Q832">
        <f>Table2[[#This Row],[Abstract]]/Table2[[#This Row],[TOTAL]]</f>
        <v>0</v>
      </c>
      <c r="R832">
        <f>Table2[[#This Row],[Acknowledgments]]/Table2[[#This Row],[TOTAL]]</f>
        <v>0</v>
      </c>
      <c r="S832">
        <f>Table2[[#This Row],[Article]]/Table2[[#This Row],[TOTAL]]</f>
        <v>0</v>
      </c>
      <c r="T832">
        <f>Table2[[#This Row],[Case study]]/Table2[[#This Row],[TOTAL]]</f>
        <v>0</v>
      </c>
      <c r="U832">
        <f>Table2[[#This Row],[Conclusion]]/Table2[[#This Row],[TOTAL]]</f>
        <v>1</v>
      </c>
      <c r="V832">
        <f>Table2[[#This Row],[Discussion]]/Table2[[#This Row],[TOTAL]]</f>
        <v>0</v>
      </c>
      <c r="W832">
        <f>Table2[[#This Row],[Figure]]/Table2[[#This Row],[TOTAL]]</f>
        <v>0</v>
      </c>
      <c r="X832">
        <f>Table2[[#This Row],[Introduction]]/Table2[[#This Row],[TOTAL]]</f>
        <v>0</v>
      </c>
      <c r="Y832">
        <f>Table2[[#This Row],[Methods]]/Table2[[#This Row],[TOTAL]]</f>
        <v>0</v>
      </c>
      <c r="Z832">
        <f>Table2[[#This Row],[Results]]/Table2[[#This Row],[TOTAL]]</f>
        <v>0</v>
      </c>
      <c r="AA832">
        <f>Table2[[#This Row],[Supplementary material]]/Table2[[#This Row],[TOTAL]]</f>
        <v>0</v>
      </c>
      <c r="AB832">
        <f>Table2[[#This Row],[Title]]/Table2[[#This Row],[TOTAL]]</f>
        <v>0</v>
      </c>
      <c r="AC832" s="2">
        <f>SUM(Table24[[#This Row],[Abstract]:[Title]])</f>
        <v>1</v>
      </c>
    </row>
    <row r="833" spans="1:29" x14ac:dyDescent="0.2">
      <c r="A833" t="s">
        <v>199</v>
      </c>
      <c r="B833">
        <v>0</v>
      </c>
      <c r="C833">
        <v>0</v>
      </c>
      <c r="D833">
        <v>0</v>
      </c>
      <c r="E833">
        <v>0</v>
      </c>
      <c r="F833">
        <v>0</v>
      </c>
      <c r="G833">
        <v>0</v>
      </c>
      <c r="H833">
        <v>0</v>
      </c>
      <c r="I833">
        <v>0</v>
      </c>
      <c r="J833">
        <v>1</v>
      </c>
      <c r="K833">
        <v>0</v>
      </c>
      <c r="L833">
        <v>0</v>
      </c>
      <c r="M833">
        <v>0</v>
      </c>
      <c r="N833" s="2">
        <f>SUM(Table2[[#This Row],[Abstract]:[Title]])</f>
        <v>1</v>
      </c>
      <c r="P833" t="s">
        <v>199</v>
      </c>
      <c r="Q833">
        <f>Table2[[#This Row],[Abstract]]/Table2[[#This Row],[TOTAL]]</f>
        <v>0</v>
      </c>
      <c r="R833">
        <f>Table2[[#This Row],[Acknowledgments]]/Table2[[#This Row],[TOTAL]]</f>
        <v>0</v>
      </c>
      <c r="S833">
        <f>Table2[[#This Row],[Article]]/Table2[[#This Row],[TOTAL]]</f>
        <v>0</v>
      </c>
      <c r="T833">
        <f>Table2[[#This Row],[Case study]]/Table2[[#This Row],[TOTAL]]</f>
        <v>0</v>
      </c>
      <c r="U833">
        <f>Table2[[#This Row],[Conclusion]]/Table2[[#This Row],[TOTAL]]</f>
        <v>0</v>
      </c>
      <c r="V833">
        <f>Table2[[#This Row],[Discussion]]/Table2[[#This Row],[TOTAL]]</f>
        <v>0</v>
      </c>
      <c r="W833">
        <f>Table2[[#This Row],[Figure]]/Table2[[#This Row],[TOTAL]]</f>
        <v>0</v>
      </c>
      <c r="X833">
        <f>Table2[[#This Row],[Introduction]]/Table2[[#This Row],[TOTAL]]</f>
        <v>0</v>
      </c>
      <c r="Y833">
        <f>Table2[[#This Row],[Methods]]/Table2[[#This Row],[TOTAL]]</f>
        <v>1</v>
      </c>
      <c r="Z833">
        <f>Table2[[#This Row],[Results]]/Table2[[#This Row],[TOTAL]]</f>
        <v>0</v>
      </c>
      <c r="AA833">
        <f>Table2[[#This Row],[Supplementary material]]/Table2[[#This Row],[TOTAL]]</f>
        <v>0</v>
      </c>
      <c r="AB833">
        <f>Table2[[#This Row],[Title]]/Table2[[#This Row],[TOTAL]]</f>
        <v>0</v>
      </c>
      <c r="AC833" s="2">
        <f>SUM(Table24[[#This Row],[Abstract]:[Title]])</f>
        <v>1</v>
      </c>
    </row>
    <row r="834" spans="1:29" x14ac:dyDescent="0.2">
      <c r="A834" t="s">
        <v>2784</v>
      </c>
      <c r="B834">
        <v>0</v>
      </c>
      <c r="C834">
        <v>0</v>
      </c>
      <c r="D834">
        <v>0</v>
      </c>
      <c r="E834">
        <v>0</v>
      </c>
      <c r="F834">
        <v>0</v>
      </c>
      <c r="G834">
        <v>0</v>
      </c>
      <c r="H834">
        <v>0</v>
      </c>
      <c r="I834">
        <v>0</v>
      </c>
      <c r="J834">
        <v>0</v>
      </c>
      <c r="K834">
        <v>1</v>
      </c>
      <c r="L834">
        <v>0</v>
      </c>
      <c r="M834">
        <v>0</v>
      </c>
      <c r="N834" s="2">
        <f>SUM(Table2[[#This Row],[Abstract]:[Title]])</f>
        <v>1</v>
      </c>
      <c r="P834" t="s">
        <v>2784</v>
      </c>
      <c r="Q834">
        <f>Table2[[#This Row],[Abstract]]/Table2[[#This Row],[TOTAL]]</f>
        <v>0</v>
      </c>
      <c r="R834">
        <f>Table2[[#This Row],[Acknowledgments]]/Table2[[#This Row],[TOTAL]]</f>
        <v>0</v>
      </c>
      <c r="S834">
        <f>Table2[[#This Row],[Article]]/Table2[[#This Row],[TOTAL]]</f>
        <v>0</v>
      </c>
      <c r="T834">
        <f>Table2[[#This Row],[Case study]]/Table2[[#This Row],[TOTAL]]</f>
        <v>0</v>
      </c>
      <c r="U834">
        <f>Table2[[#This Row],[Conclusion]]/Table2[[#This Row],[TOTAL]]</f>
        <v>0</v>
      </c>
      <c r="V834">
        <f>Table2[[#This Row],[Discussion]]/Table2[[#This Row],[TOTAL]]</f>
        <v>0</v>
      </c>
      <c r="W834">
        <f>Table2[[#This Row],[Figure]]/Table2[[#This Row],[TOTAL]]</f>
        <v>0</v>
      </c>
      <c r="X834">
        <f>Table2[[#This Row],[Introduction]]/Table2[[#This Row],[TOTAL]]</f>
        <v>0</v>
      </c>
      <c r="Y834">
        <f>Table2[[#This Row],[Methods]]/Table2[[#This Row],[TOTAL]]</f>
        <v>0</v>
      </c>
      <c r="Z834">
        <f>Table2[[#This Row],[Results]]/Table2[[#This Row],[TOTAL]]</f>
        <v>1</v>
      </c>
      <c r="AA834">
        <f>Table2[[#This Row],[Supplementary material]]/Table2[[#This Row],[TOTAL]]</f>
        <v>0</v>
      </c>
      <c r="AB834">
        <f>Table2[[#This Row],[Title]]/Table2[[#This Row],[TOTAL]]</f>
        <v>0</v>
      </c>
      <c r="AC834" s="2">
        <f>SUM(Table24[[#This Row],[Abstract]:[Title]])</f>
        <v>1</v>
      </c>
    </row>
    <row r="835" spans="1:29" x14ac:dyDescent="0.2">
      <c r="A835" t="s">
        <v>4121</v>
      </c>
      <c r="B835">
        <v>0</v>
      </c>
      <c r="C835">
        <v>0</v>
      </c>
      <c r="D835">
        <v>0</v>
      </c>
      <c r="E835">
        <v>0</v>
      </c>
      <c r="F835">
        <v>0</v>
      </c>
      <c r="G835">
        <v>1</v>
      </c>
      <c r="H835">
        <v>0</v>
      </c>
      <c r="I835">
        <v>0</v>
      </c>
      <c r="J835">
        <v>0</v>
      </c>
      <c r="K835">
        <v>0</v>
      </c>
      <c r="L835">
        <v>0</v>
      </c>
      <c r="M835">
        <v>0</v>
      </c>
      <c r="N835" s="2">
        <f>SUM(Table2[[#This Row],[Abstract]:[Title]])</f>
        <v>1</v>
      </c>
      <c r="P835" t="s">
        <v>4121</v>
      </c>
      <c r="Q835">
        <f>Table2[[#This Row],[Abstract]]/Table2[[#This Row],[TOTAL]]</f>
        <v>0</v>
      </c>
      <c r="R835">
        <f>Table2[[#This Row],[Acknowledgments]]/Table2[[#This Row],[TOTAL]]</f>
        <v>0</v>
      </c>
      <c r="S835">
        <f>Table2[[#This Row],[Article]]/Table2[[#This Row],[TOTAL]]</f>
        <v>0</v>
      </c>
      <c r="T835">
        <f>Table2[[#This Row],[Case study]]/Table2[[#This Row],[TOTAL]]</f>
        <v>0</v>
      </c>
      <c r="U835">
        <f>Table2[[#This Row],[Conclusion]]/Table2[[#This Row],[TOTAL]]</f>
        <v>0</v>
      </c>
      <c r="V835">
        <f>Table2[[#This Row],[Discussion]]/Table2[[#This Row],[TOTAL]]</f>
        <v>1</v>
      </c>
      <c r="W835">
        <f>Table2[[#This Row],[Figure]]/Table2[[#This Row],[TOTAL]]</f>
        <v>0</v>
      </c>
      <c r="X835">
        <f>Table2[[#This Row],[Introduction]]/Table2[[#This Row],[TOTAL]]</f>
        <v>0</v>
      </c>
      <c r="Y835">
        <f>Table2[[#This Row],[Methods]]/Table2[[#This Row],[TOTAL]]</f>
        <v>0</v>
      </c>
      <c r="Z835">
        <f>Table2[[#This Row],[Results]]/Table2[[#This Row],[TOTAL]]</f>
        <v>0</v>
      </c>
      <c r="AA835">
        <f>Table2[[#This Row],[Supplementary material]]/Table2[[#This Row],[TOTAL]]</f>
        <v>0</v>
      </c>
      <c r="AB835">
        <f>Table2[[#This Row],[Title]]/Table2[[#This Row],[TOTAL]]</f>
        <v>0</v>
      </c>
      <c r="AC835" s="2">
        <f>SUM(Table24[[#This Row],[Abstract]:[Title]])</f>
        <v>1</v>
      </c>
    </row>
    <row r="836" spans="1:29" x14ac:dyDescent="0.2">
      <c r="A836" t="s">
        <v>6119</v>
      </c>
      <c r="B836">
        <v>0</v>
      </c>
      <c r="C836">
        <v>0</v>
      </c>
      <c r="D836">
        <v>0</v>
      </c>
      <c r="E836">
        <v>0</v>
      </c>
      <c r="F836">
        <v>0</v>
      </c>
      <c r="G836">
        <v>0</v>
      </c>
      <c r="H836">
        <v>0</v>
      </c>
      <c r="I836">
        <v>0</v>
      </c>
      <c r="J836">
        <v>0</v>
      </c>
      <c r="K836">
        <v>1</v>
      </c>
      <c r="L836">
        <v>0</v>
      </c>
      <c r="M836">
        <v>0</v>
      </c>
      <c r="N836" s="2">
        <f>SUM(Table2[[#This Row],[Abstract]:[Title]])</f>
        <v>1</v>
      </c>
      <c r="P836" t="s">
        <v>6119</v>
      </c>
      <c r="Q836">
        <f>Table2[[#This Row],[Abstract]]/Table2[[#This Row],[TOTAL]]</f>
        <v>0</v>
      </c>
      <c r="R836">
        <f>Table2[[#This Row],[Acknowledgments]]/Table2[[#This Row],[TOTAL]]</f>
        <v>0</v>
      </c>
      <c r="S836">
        <f>Table2[[#This Row],[Article]]/Table2[[#This Row],[TOTAL]]</f>
        <v>0</v>
      </c>
      <c r="T836">
        <f>Table2[[#This Row],[Case study]]/Table2[[#This Row],[TOTAL]]</f>
        <v>0</v>
      </c>
      <c r="U836">
        <f>Table2[[#This Row],[Conclusion]]/Table2[[#This Row],[TOTAL]]</f>
        <v>0</v>
      </c>
      <c r="V836">
        <f>Table2[[#This Row],[Discussion]]/Table2[[#This Row],[TOTAL]]</f>
        <v>0</v>
      </c>
      <c r="W836">
        <f>Table2[[#This Row],[Figure]]/Table2[[#This Row],[TOTAL]]</f>
        <v>0</v>
      </c>
      <c r="X836">
        <f>Table2[[#This Row],[Introduction]]/Table2[[#This Row],[TOTAL]]</f>
        <v>0</v>
      </c>
      <c r="Y836">
        <f>Table2[[#This Row],[Methods]]/Table2[[#This Row],[TOTAL]]</f>
        <v>0</v>
      </c>
      <c r="Z836">
        <f>Table2[[#This Row],[Results]]/Table2[[#This Row],[TOTAL]]</f>
        <v>1</v>
      </c>
      <c r="AA836">
        <f>Table2[[#This Row],[Supplementary material]]/Table2[[#This Row],[TOTAL]]</f>
        <v>0</v>
      </c>
      <c r="AB836">
        <f>Table2[[#This Row],[Title]]/Table2[[#This Row],[TOTAL]]</f>
        <v>0</v>
      </c>
      <c r="AC836" s="2">
        <f>SUM(Table24[[#This Row],[Abstract]:[Title]])</f>
        <v>1</v>
      </c>
    </row>
    <row r="837" spans="1:29" x14ac:dyDescent="0.2">
      <c r="A837" t="s">
        <v>3493</v>
      </c>
      <c r="B837">
        <v>0</v>
      </c>
      <c r="C837">
        <v>0</v>
      </c>
      <c r="D837">
        <v>0</v>
      </c>
      <c r="E837">
        <v>0</v>
      </c>
      <c r="F837">
        <v>0</v>
      </c>
      <c r="G837">
        <v>0</v>
      </c>
      <c r="H837">
        <v>0</v>
      </c>
      <c r="I837">
        <v>0</v>
      </c>
      <c r="J837">
        <v>2</v>
      </c>
      <c r="K837">
        <v>0</v>
      </c>
      <c r="L837">
        <v>0</v>
      </c>
      <c r="M837">
        <v>0</v>
      </c>
      <c r="N837" s="2">
        <f>SUM(Table2[[#This Row],[Abstract]:[Title]])</f>
        <v>2</v>
      </c>
      <c r="P837" t="s">
        <v>3493</v>
      </c>
      <c r="Q837">
        <f>Table2[[#This Row],[Abstract]]/Table2[[#This Row],[TOTAL]]</f>
        <v>0</v>
      </c>
      <c r="R837">
        <f>Table2[[#This Row],[Acknowledgments]]/Table2[[#This Row],[TOTAL]]</f>
        <v>0</v>
      </c>
      <c r="S837">
        <f>Table2[[#This Row],[Article]]/Table2[[#This Row],[TOTAL]]</f>
        <v>0</v>
      </c>
      <c r="T837">
        <f>Table2[[#This Row],[Case study]]/Table2[[#This Row],[TOTAL]]</f>
        <v>0</v>
      </c>
      <c r="U837">
        <f>Table2[[#This Row],[Conclusion]]/Table2[[#This Row],[TOTAL]]</f>
        <v>0</v>
      </c>
      <c r="V837">
        <f>Table2[[#This Row],[Discussion]]/Table2[[#This Row],[TOTAL]]</f>
        <v>0</v>
      </c>
      <c r="W837">
        <f>Table2[[#This Row],[Figure]]/Table2[[#This Row],[TOTAL]]</f>
        <v>0</v>
      </c>
      <c r="X837">
        <f>Table2[[#This Row],[Introduction]]/Table2[[#This Row],[TOTAL]]</f>
        <v>0</v>
      </c>
      <c r="Y837">
        <f>Table2[[#This Row],[Methods]]/Table2[[#This Row],[TOTAL]]</f>
        <v>1</v>
      </c>
      <c r="Z837">
        <f>Table2[[#This Row],[Results]]/Table2[[#This Row],[TOTAL]]</f>
        <v>0</v>
      </c>
      <c r="AA837">
        <f>Table2[[#This Row],[Supplementary material]]/Table2[[#This Row],[TOTAL]]</f>
        <v>0</v>
      </c>
      <c r="AB837">
        <f>Table2[[#This Row],[Title]]/Table2[[#This Row],[TOTAL]]</f>
        <v>0</v>
      </c>
      <c r="AC837" s="2">
        <f>SUM(Table24[[#This Row],[Abstract]:[Title]])</f>
        <v>1</v>
      </c>
    </row>
    <row r="838" spans="1:29" x14ac:dyDescent="0.2">
      <c r="A838" t="s">
        <v>6795</v>
      </c>
      <c r="B838">
        <v>1</v>
      </c>
      <c r="C838">
        <v>0</v>
      </c>
      <c r="D838">
        <v>0</v>
      </c>
      <c r="E838">
        <v>0</v>
      </c>
      <c r="F838">
        <v>0</v>
      </c>
      <c r="G838">
        <v>1</v>
      </c>
      <c r="H838">
        <v>0</v>
      </c>
      <c r="I838">
        <v>1</v>
      </c>
      <c r="J838">
        <v>0</v>
      </c>
      <c r="K838">
        <v>5</v>
      </c>
      <c r="L838">
        <v>0</v>
      </c>
      <c r="M838">
        <v>0</v>
      </c>
      <c r="N838" s="2">
        <f>SUM(Table2[[#This Row],[Abstract]:[Title]])</f>
        <v>8</v>
      </c>
      <c r="P838" t="s">
        <v>6795</v>
      </c>
      <c r="Q838">
        <f>Table2[[#This Row],[Abstract]]/Table2[[#This Row],[TOTAL]]</f>
        <v>0.125</v>
      </c>
      <c r="R838">
        <f>Table2[[#This Row],[Acknowledgments]]/Table2[[#This Row],[TOTAL]]</f>
        <v>0</v>
      </c>
      <c r="S838">
        <f>Table2[[#This Row],[Article]]/Table2[[#This Row],[TOTAL]]</f>
        <v>0</v>
      </c>
      <c r="T838">
        <f>Table2[[#This Row],[Case study]]/Table2[[#This Row],[TOTAL]]</f>
        <v>0</v>
      </c>
      <c r="U838">
        <f>Table2[[#This Row],[Conclusion]]/Table2[[#This Row],[TOTAL]]</f>
        <v>0</v>
      </c>
      <c r="V838">
        <f>Table2[[#This Row],[Discussion]]/Table2[[#This Row],[TOTAL]]</f>
        <v>0.125</v>
      </c>
      <c r="W838">
        <f>Table2[[#This Row],[Figure]]/Table2[[#This Row],[TOTAL]]</f>
        <v>0</v>
      </c>
      <c r="X838">
        <f>Table2[[#This Row],[Introduction]]/Table2[[#This Row],[TOTAL]]</f>
        <v>0.125</v>
      </c>
      <c r="Y838">
        <f>Table2[[#This Row],[Methods]]/Table2[[#This Row],[TOTAL]]</f>
        <v>0</v>
      </c>
      <c r="Z838">
        <f>Table2[[#This Row],[Results]]/Table2[[#This Row],[TOTAL]]</f>
        <v>0.625</v>
      </c>
      <c r="AA838">
        <f>Table2[[#This Row],[Supplementary material]]/Table2[[#This Row],[TOTAL]]</f>
        <v>0</v>
      </c>
      <c r="AB838">
        <f>Table2[[#This Row],[Title]]/Table2[[#This Row],[TOTAL]]</f>
        <v>0</v>
      </c>
      <c r="AC838" s="2">
        <f>SUM(Table24[[#This Row],[Abstract]:[Title]])</f>
        <v>1</v>
      </c>
    </row>
    <row r="839" spans="1:29" x14ac:dyDescent="0.2">
      <c r="A839" t="s">
        <v>4915</v>
      </c>
      <c r="B839">
        <v>0</v>
      </c>
      <c r="C839">
        <v>0</v>
      </c>
      <c r="D839">
        <v>0</v>
      </c>
      <c r="E839">
        <v>0</v>
      </c>
      <c r="F839">
        <v>0</v>
      </c>
      <c r="G839">
        <v>0</v>
      </c>
      <c r="H839">
        <v>0</v>
      </c>
      <c r="I839">
        <v>2</v>
      </c>
      <c r="J839">
        <v>0</v>
      </c>
      <c r="K839">
        <v>1</v>
      </c>
      <c r="L839">
        <v>0</v>
      </c>
      <c r="M839">
        <v>0</v>
      </c>
      <c r="N839" s="2">
        <f>SUM(Table2[[#This Row],[Abstract]:[Title]])</f>
        <v>3</v>
      </c>
      <c r="P839" t="s">
        <v>4915</v>
      </c>
      <c r="Q839">
        <f>Table2[[#This Row],[Abstract]]/Table2[[#This Row],[TOTAL]]</f>
        <v>0</v>
      </c>
      <c r="R839">
        <f>Table2[[#This Row],[Acknowledgments]]/Table2[[#This Row],[TOTAL]]</f>
        <v>0</v>
      </c>
      <c r="S839">
        <f>Table2[[#This Row],[Article]]/Table2[[#This Row],[TOTAL]]</f>
        <v>0</v>
      </c>
      <c r="T839">
        <f>Table2[[#This Row],[Case study]]/Table2[[#This Row],[TOTAL]]</f>
        <v>0</v>
      </c>
      <c r="U839">
        <f>Table2[[#This Row],[Conclusion]]/Table2[[#This Row],[TOTAL]]</f>
        <v>0</v>
      </c>
      <c r="V839">
        <f>Table2[[#This Row],[Discussion]]/Table2[[#This Row],[TOTAL]]</f>
        <v>0</v>
      </c>
      <c r="W839">
        <f>Table2[[#This Row],[Figure]]/Table2[[#This Row],[TOTAL]]</f>
        <v>0</v>
      </c>
      <c r="X839">
        <f>Table2[[#This Row],[Introduction]]/Table2[[#This Row],[TOTAL]]</f>
        <v>0.66666666666666663</v>
      </c>
      <c r="Y839">
        <f>Table2[[#This Row],[Methods]]/Table2[[#This Row],[TOTAL]]</f>
        <v>0</v>
      </c>
      <c r="Z839">
        <f>Table2[[#This Row],[Results]]/Table2[[#This Row],[TOTAL]]</f>
        <v>0.33333333333333331</v>
      </c>
      <c r="AA839">
        <f>Table2[[#This Row],[Supplementary material]]/Table2[[#This Row],[TOTAL]]</f>
        <v>0</v>
      </c>
      <c r="AB839">
        <f>Table2[[#This Row],[Title]]/Table2[[#This Row],[TOTAL]]</f>
        <v>0</v>
      </c>
      <c r="AC839" s="2">
        <f>SUM(Table24[[#This Row],[Abstract]:[Title]])</f>
        <v>1</v>
      </c>
    </row>
    <row r="840" spans="1:29" x14ac:dyDescent="0.2">
      <c r="A840" t="s">
        <v>1525</v>
      </c>
      <c r="B840">
        <v>0</v>
      </c>
      <c r="C840">
        <v>0</v>
      </c>
      <c r="D840">
        <v>0</v>
      </c>
      <c r="E840">
        <v>0</v>
      </c>
      <c r="F840">
        <v>0</v>
      </c>
      <c r="G840">
        <v>0</v>
      </c>
      <c r="H840">
        <v>0</v>
      </c>
      <c r="I840">
        <v>0</v>
      </c>
      <c r="J840">
        <v>1</v>
      </c>
      <c r="K840">
        <v>0</v>
      </c>
      <c r="L840">
        <v>0</v>
      </c>
      <c r="M840">
        <v>0</v>
      </c>
      <c r="N840" s="2">
        <f>SUM(Table2[[#This Row],[Abstract]:[Title]])</f>
        <v>1</v>
      </c>
      <c r="P840" t="s">
        <v>1525</v>
      </c>
      <c r="Q840">
        <f>Table2[[#This Row],[Abstract]]/Table2[[#This Row],[TOTAL]]</f>
        <v>0</v>
      </c>
      <c r="R840">
        <f>Table2[[#This Row],[Acknowledgments]]/Table2[[#This Row],[TOTAL]]</f>
        <v>0</v>
      </c>
      <c r="S840">
        <f>Table2[[#This Row],[Article]]/Table2[[#This Row],[TOTAL]]</f>
        <v>0</v>
      </c>
      <c r="T840">
        <f>Table2[[#This Row],[Case study]]/Table2[[#This Row],[TOTAL]]</f>
        <v>0</v>
      </c>
      <c r="U840">
        <f>Table2[[#This Row],[Conclusion]]/Table2[[#This Row],[TOTAL]]</f>
        <v>0</v>
      </c>
      <c r="V840">
        <f>Table2[[#This Row],[Discussion]]/Table2[[#This Row],[TOTAL]]</f>
        <v>0</v>
      </c>
      <c r="W840">
        <f>Table2[[#This Row],[Figure]]/Table2[[#This Row],[TOTAL]]</f>
        <v>0</v>
      </c>
      <c r="X840">
        <f>Table2[[#This Row],[Introduction]]/Table2[[#This Row],[TOTAL]]</f>
        <v>0</v>
      </c>
      <c r="Y840">
        <f>Table2[[#This Row],[Methods]]/Table2[[#This Row],[TOTAL]]</f>
        <v>1</v>
      </c>
      <c r="Z840">
        <f>Table2[[#This Row],[Results]]/Table2[[#This Row],[TOTAL]]</f>
        <v>0</v>
      </c>
      <c r="AA840">
        <f>Table2[[#This Row],[Supplementary material]]/Table2[[#This Row],[TOTAL]]</f>
        <v>0</v>
      </c>
      <c r="AB840">
        <f>Table2[[#This Row],[Title]]/Table2[[#This Row],[TOTAL]]</f>
        <v>0</v>
      </c>
      <c r="AC840" s="2">
        <f>SUM(Table24[[#This Row],[Abstract]:[Title]])</f>
        <v>1</v>
      </c>
    </row>
    <row r="841" spans="1:29" x14ac:dyDescent="0.2">
      <c r="A841" t="s">
        <v>1161</v>
      </c>
      <c r="B841">
        <v>0</v>
      </c>
      <c r="C841">
        <v>0</v>
      </c>
      <c r="D841">
        <v>0</v>
      </c>
      <c r="E841">
        <v>0</v>
      </c>
      <c r="F841">
        <v>0</v>
      </c>
      <c r="G841">
        <v>0</v>
      </c>
      <c r="H841">
        <v>0</v>
      </c>
      <c r="I841">
        <v>0</v>
      </c>
      <c r="J841">
        <v>1</v>
      </c>
      <c r="K841">
        <v>0</v>
      </c>
      <c r="L841">
        <v>0</v>
      </c>
      <c r="M841">
        <v>0</v>
      </c>
      <c r="N841" s="2">
        <f>SUM(Table2[[#This Row],[Abstract]:[Title]])</f>
        <v>1</v>
      </c>
      <c r="P841" t="s">
        <v>1161</v>
      </c>
      <c r="Q841">
        <f>Table2[[#This Row],[Abstract]]/Table2[[#This Row],[TOTAL]]</f>
        <v>0</v>
      </c>
      <c r="R841">
        <f>Table2[[#This Row],[Acknowledgments]]/Table2[[#This Row],[TOTAL]]</f>
        <v>0</v>
      </c>
      <c r="S841">
        <f>Table2[[#This Row],[Article]]/Table2[[#This Row],[TOTAL]]</f>
        <v>0</v>
      </c>
      <c r="T841">
        <f>Table2[[#This Row],[Case study]]/Table2[[#This Row],[TOTAL]]</f>
        <v>0</v>
      </c>
      <c r="U841">
        <f>Table2[[#This Row],[Conclusion]]/Table2[[#This Row],[TOTAL]]</f>
        <v>0</v>
      </c>
      <c r="V841">
        <f>Table2[[#This Row],[Discussion]]/Table2[[#This Row],[TOTAL]]</f>
        <v>0</v>
      </c>
      <c r="W841">
        <f>Table2[[#This Row],[Figure]]/Table2[[#This Row],[TOTAL]]</f>
        <v>0</v>
      </c>
      <c r="X841">
        <f>Table2[[#This Row],[Introduction]]/Table2[[#This Row],[TOTAL]]</f>
        <v>0</v>
      </c>
      <c r="Y841">
        <f>Table2[[#This Row],[Methods]]/Table2[[#This Row],[TOTAL]]</f>
        <v>1</v>
      </c>
      <c r="Z841">
        <f>Table2[[#This Row],[Results]]/Table2[[#This Row],[TOTAL]]</f>
        <v>0</v>
      </c>
      <c r="AA841">
        <f>Table2[[#This Row],[Supplementary material]]/Table2[[#This Row],[TOTAL]]</f>
        <v>0</v>
      </c>
      <c r="AB841">
        <f>Table2[[#This Row],[Title]]/Table2[[#This Row],[TOTAL]]</f>
        <v>0</v>
      </c>
      <c r="AC841" s="2">
        <f>SUM(Table24[[#This Row],[Abstract]:[Title]])</f>
        <v>1</v>
      </c>
    </row>
    <row r="842" spans="1:29" x14ac:dyDescent="0.2">
      <c r="A842" t="s">
        <v>43</v>
      </c>
      <c r="B842">
        <v>0</v>
      </c>
      <c r="C842">
        <v>0</v>
      </c>
      <c r="D842">
        <v>0</v>
      </c>
      <c r="E842">
        <v>0</v>
      </c>
      <c r="F842">
        <v>0</v>
      </c>
      <c r="G842">
        <v>0</v>
      </c>
      <c r="H842">
        <v>0</v>
      </c>
      <c r="I842">
        <v>0</v>
      </c>
      <c r="J842">
        <v>1</v>
      </c>
      <c r="K842">
        <v>0</v>
      </c>
      <c r="L842">
        <v>0</v>
      </c>
      <c r="M842">
        <v>0</v>
      </c>
      <c r="N842" s="2">
        <f>SUM(Table2[[#This Row],[Abstract]:[Title]])</f>
        <v>1</v>
      </c>
      <c r="P842" t="s">
        <v>43</v>
      </c>
      <c r="Q842">
        <f>Table2[[#This Row],[Abstract]]/Table2[[#This Row],[TOTAL]]</f>
        <v>0</v>
      </c>
      <c r="R842">
        <f>Table2[[#This Row],[Acknowledgments]]/Table2[[#This Row],[TOTAL]]</f>
        <v>0</v>
      </c>
      <c r="S842">
        <f>Table2[[#This Row],[Article]]/Table2[[#This Row],[TOTAL]]</f>
        <v>0</v>
      </c>
      <c r="T842">
        <f>Table2[[#This Row],[Case study]]/Table2[[#This Row],[TOTAL]]</f>
        <v>0</v>
      </c>
      <c r="U842">
        <f>Table2[[#This Row],[Conclusion]]/Table2[[#This Row],[TOTAL]]</f>
        <v>0</v>
      </c>
      <c r="V842">
        <f>Table2[[#This Row],[Discussion]]/Table2[[#This Row],[TOTAL]]</f>
        <v>0</v>
      </c>
      <c r="W842">
        <f>Table2[[#This Row],[Figure]]/Table2[[#This Row],[TOTAL]]</f>
        <v>0</v>
      </c>
      <c r="X842">
        <f>Table2[[#This Row],[Introduction]]/Table2[[#This Row],[TOTAL]]</f>
        <v>0</v>
      </c>
      <c r="Y842">
        <f>Table2[[#This Row],[Methods]]/Table2[[#This Row],[TOTAL]]</f>
        <v>1</v>
      </c>
      <c r="Z842">
        <f>Table2[[#This Row],[Results]]/Table2[[#This Row],[TOTAL]]</f>
        <v>0</v>
      </c>
      <c r="AA842">
        <f>Table2[[#This Row],[Supplementary material]]/Table2[[#This Row],[TOTAL]]</f>
        <v>0</v>
      </c>
      <c r="AB842">
        <f>Table2[[#This Row],[Title]]/Table2[[#This Row],[TOTAL]]</f>
        <v>0</v>
      </c>
      <c r="AC842" s="2">
        <f>SUM(Table24[[#This Row],[Abstract]:[Title]])</f>
        <v>1</v>
      </c>
    </row>
    <row r="843" spans="1:29" x14ac:dyDescent="0.2">
      <c r="A843" t="s">
        <v>960</v>
      </c>
      <c r="B843">
        <v>0</v>
      </c>
      <c r="C843">
        <v>0</v>
      </c>
      <c r="D843">
        <v>0</v>
      </c>
      <c r="E843">
        <v>0</v>
      </c>
      <c r="F843">
        <v>0</v>
      </c>
      <c r="G843">
        <v>0</v>
      </c>
      <c r="H843">
        <v>0</v>
      </c>
      <c r="I843">
        <v>0</v>
      </c>
      <c r="J843">
        <v>1</v>
      </c>
      <c r="K843">
        <v>0</v>
      </c>
      <c r="L843">
        <v>0</v>
      </c>
      <c r="M843">
        <v>0</v>
      </c>
      <c r="N843" s="2">
        <f>SUM(Table2[[#This Row],[Abstract]:[Title]])</f>
        <v>1</v>
      </c>
      <c r="P843" t="s">
        <v>960</v>
      </c>
      <c r="Q843">
        <f>Table2[[#This Row],[Abstract]]/Table2[[#This Row],[TOTAL]]</f>
        <v>0</v>
      </c>
      <c r="R843">
        <f>Table2[[#This Row],[Acknowledgments]]/Table2[[#This Row],[TOTAL]]</f>
        <v>0</v>
      </c>
      <c r="S843">
        <f>Table2[[#This Row],[Article]]/Table2[[#This Row],[TOTAL]]</f>
        <v>0</v>
      </c>
      <c r="T843">
        <f>Table2[[#This Row],[Case study]]/Table2[[#This Row],[TOTAL]]</f>
        <v>0</v>
      </c>
      <c r="U843">
        <f>Table2[[#This Row],[Conclusion]]/Table2[[#This Row],[TOTAL]]</f>
        <v>0</v>
      </c>
      <c r="V843">
        <f>Table2[[#This Row],[Discussion]]/Table2[[#This Row],[TOTAL]]</f>
        <v>0</v>
      </c>
      <c r="W843">
        <f>Table2[[#This Row],[Figure]]/Table2[[#This Row],[TOTAL]]</f>
        <v>0</v>
      </c>
      <c r="X843">
        <f>Table2[[#This Row],[Introduction]]/Table2[[#This Row],[TOTAL]]</f>
        <v>0</v>
      </c>
      <c r="Y843">
        <f>Table2[[#This Row],[Methods]]/Table2[[#This Row],[TOTAL]]</f>
        <v>1</v>
      </c>
      <c r="Z843">
        <f>Table2[[#This Row],[Results]]/Table2[[#This Row],[TOTAL]]</f>
        <v>0</v>
      </c>
      <c r="AA843">
        <f>Table2[[#This Row],[Supplementary material]]/Table2[[#This Row],[TOTAL]]</f>
        <v>0</v>
      </c>
      <c r="AB843">
        <f>Table2[[#This Row],[Title]]/Table2[[#This Row],[TOTAL]]</f>
        <v>0</v>
      </c>
      <c r="AC843" s="2">
        <f>SUM(Table24[[#This Row],[Abstract]:[Title]])</f>
        <v>1</v>
      </c>
    </row>
    <row r="844" spans="1:29" x14ac:dyDescent="0.2">
      <c r="A844" t="s">
        <v>5745</v>
      </c>
      <c r="B844">
        <v>0</v>
      </c>
      <c r="C844">
        <v>0</v>
      </c>
      <c r="D844">
        <v>0</v>
      </c>
      <c r="E844">
        <v>0</v>
      </c>
      <c r="F844">
        <v>0</v>
      </c>
      <c r="G844">
        <v>1</v>
      </c>
      <c r="H844">
        <v>0</v>
      </c>
      <c r="I844">
        <v>0</v>
      </c>
      <c r="J844">
        <v>1</v>
      </c>
      <c r="K844">
        <v>0</v>
      </c>
      <c r="L844">
        <v>0</v>
      </c>
      <c r="M844">
        <v>0</v>
      </c>
      <c r="N844" s="2">
        <f>SUM(Table2[[#This Row],[Abstract]:[Title]])</f>
        <v>2</v>
      </c>
      <c r="P844" t="s">
        <v>5745</v>
      </c>
      <c r="Q844">
        <f>Table2[[#This Row],[Abstract]]/Table2[[#This Row],[TOTAL]]</f>
        <v>0</v>
      </c>
      <c r="R844">
        <f>Table2[[#This Row],[Acknowledgments]]/Table2[[#This Row],[TOTAL]]</f>
        <v>0</v>
      </c>
      <c r="S844">
        <f>Table2[[#This Row],[Article]]/Table2[[#This Row],[TOTAL]]</f>
        <v>0</v>
      </c>
      <c r="T844">
        <f>Table2[[#This Row],[Case study]]/Table2[[#This Row],[TOTAL]]</f>
        <v>0</v>
      </c>
      <c r="U844">
        <f>Table2[[#This Row],[Conclusion]]/Table2[[#This Row],[TOTAL]]</f>
        <v>0</v>
      </c>
      <c r="V844">
        <f>Table2[[#This Row],[Discussion]]/Table2[[#This Row],[TOTAL]]</f>
        <v>0.5</v>
      </c>
      <c r="W844">
        <f>Table2[[#This Row],[Figure]]/Table2[[#This Row],[TOTAL]]</f>
        <v>0</v>
      </c>
      <c r="X844">
        <f>Table2[[#This Row],[Introduction]]/Table2[[#This Row],[TOTAL]]</f>
        <v>0</v>
      </c>
      <c r="Y844">
        <f>Table2[[#This Row],[Methods]]/Table2[[#This Row],[TOTAL]]</f>
        <v>0.5</v>
      </c>
      <c r="Z844">
        <f>Table2[[#This Row],[Results]]/Table2[[#This Row],[TOTAL]]</f>
        <v>0</v>
      </c>
      <c r="AA844">
        <f>Table2[[#This Row],[Supplementary material]]/Table2[[#This Row],[TOTAL]]</f>
        <v>0</v>
      </c>
      <c r="AB844">
        <f>Table2[[#This Row],[Title]]/Table2[[#This Row],[TOTAL]]</f>
        <v>0</v>
      </c>
      <c r="AC844" s="2">
        <f>SUM(Table24[[#This Row],[Abstract]:[Title]])</f>
        <v>1</v>
      </c>
    </row>
    <row r="845" spans="1:29" x14ac:dyDescent="0.2">
      <c r="A845" t="s">
        <v>1189</v>
      </c>
      <c r="B845">
        <v>0</v>
      </c>
      <c r="C845">
        <v>0</v>
      </c>
      <c r="D845">
        <v>0</v>
      </c>
      <c r="E845">
        <v>0</v>
      </c>
      <c r="F845">
        <v>0</v>
      </c>
      <c r="G845">
        <v>0</v>
      </c>
      <c r="H845">
        <v>0</v>
      </c>
      <c r="I845">
        <v>0</v>
      </c>
      <c r="J845">
        <v>1</v>
      </c>
      <c r="K845">
        <v>0</v>
      </c>
      <c r="L845">
        <v>0</v>
      </c>
      <c r="M845">
        <v>0</v>
      </c>
      <c r="N845" s="2">
        <f>SUM(Table2[[#This Row],[Abstract]:[Title]])</f>
        <v>1</v>
      </c>
      <c r="P845" t="s">
        <v>1189</v>
      </c>
      <c r="Q845">
        <f>Table2[[#This Row],[Abstract]]/Table2[[#This Row],[TOTAL]]</f>
        <v>0</v>
      </c>
      <c r="R845">
        <f>Table2[[#This Row],[Acknowledgments]]/Table2[[#This Row],[TOTAL]]</f>
        <v>0</v>
      </c>
      <c r="S845">
        <f>Table2[[#This Row],[Article]]/Table2[[#This Row],[TOTAL]]</f>
        <v>0</v>
      </c>
      <c r="T845">
        <f>Table2[[#This Row],[Case study]]/Table2[[#This Row],[TOTAL]]</f>
        <v>0</v>
      </c>
      <c r="U845">
        <f>Table2[[#This Row],[Conclusion]]/Table2[[#This Row],[TOTAL]]</f>
        <v>0</v>
      </c>
      <c r="V845">
        <f>Table2[[#This Row],[Discussion]]/Table2[[#This Row],[TOTAL]]</f>
        <v>0</v>
      </c>
      <c r="W845">
        <f>Table2[[#This Row],[Figure]]/Table2[[#This Row],[TOTAL]]</f>
        <v>0</v>
      </c>
      <c r="X845">
        <f>Table2[[#This Row],[Introduction]]/Table2[[#This Row],[TOTAL]]</f>
        <v>0</v>
      </c>
      <c r="Y845">
        <f>Table2[[#This Row],[Methods]]/Table2[[#This Row],[TOTAL]]</f>
        <v>1</v>
      </c>
      <c r="Z845">
        <f>Table2[[#This Row],[Results]]/Table2[[#This Row],[TOTAL]]</f>
        <v>0</v>
      </c>
      <c r="AA845">
        <f>Table2[[#This Row],[Supplementary material]]/Table2[[#This Row],[TOTAL]]</f>
        <v>0</v>
      </c>
      <c r="AB845">
        <f>Table2[[#This Row],[Title]]/Table2[[#This Row],[TOTAL]]</f>
        <v>0</v>
      </c>
      <c r="AC845" s="2">
        <f>SUM(Table24[[#This Row],[Abstract]:[Title]])</f>
        <v>1</v>
      </c>
    </row>
    <row r="846" spans="1:29" x14ac:dyDescent="0.2">
      <c r="A846" t="s">
        <v>6291</v>
      </c>
      <c r="B846">
        <v>1</v>
      </c>
      <c r="C846">
        <v>0</v>
      </c>
      <c r="D846">
        <v>0</v>
      </c>
      <c r="E846">
        <v>0</v>
      </c>
      <c r="F846">
        <v>0</v>
      </c>
      <c r="G846">
        <v>1</v>
      </c>
      <c r="H846">
        <v>1</v>
      </c>
      <c r="I846">
        <v>1</v>
      </c>
      <c r="J846">
        <v>1</v>
      </c>
      <c r="K846">
        <v>2</v>
      </c>
      <c r="L846">
        <v>0</v>
      </c>
      <c r="M846">
        <v>0</v>
      </c>
      <c r="N846" s="2">
        <f>SUM(Table2[[#This Row],[Abstract]:[Title]])</f>
        <v>7</v>
      </c>
      <c r="P846" t="s">
        <v>6291</v>
      </c>
      <c r="Q846">
        <f>Table2[[#This Row],[Abstract]]/Table2[[#This Row],[TOTAL]]</f>
        <v>0.14285714285714285</v>
      </c>
      <c r="R846">
        <f>Table2[[#This Row],[Acknowledgments]]/Table2[[#This Row],[TOTAL]]</f>
        <v>0</v>
      </c>
      <c r="S846">
        <f>Table2[[#This Row],[Article]]/Table2[[#This Row],[TOTAL]]</f>
        <v>0</v>
      </c>
      <c r="T846">
        <f>Table2[[#This Row],[Case study]]/Table2[[#This Row],[TOTAL]]</f>
        <v>0</v>
      </c>
      <c r="U846">
        <f>Table2[[#This Row],[Conclusion]]/Table2[[#This Row],[TOTAL]]</f>
        <v>0</v>
      </c>
      <c r="V846">
        <f>Table2[[#This Row],[Discussion]]/Table2[[#This Row],[TOTAL]]</f>
        <v>0.14285714285714285</v>
      </c>
      <c r="W846">
        <f>Table2[[#This Row],[Figure]]/Table2[[#This Row],[TOTAL]]</f>
        <v>0.14285714285714285</v>
      </c>
      <c r="X846">
        <f>Table2[[#This Row],[Introduction]]/Table2[[#This Row],[TOTAL]]</f>
        <v>0.14285714285714285</v>
      </c>
      <c r="Y846">
        <f>Table2[[#This Row],[Methods]]/Table2[[#This Row],[TOTAL]]</f>
        <v>0.14285714285714285</v>
      </c>
      <c r="Z846">
        <f>Table2[[#This Row],[Results]]/Table2[[#This Row],[TOTAL]]</f>
        <v>0.2857142857142857</v>
      </c>
      <c r="AA846">
        <f>Table2[[#This Row],[Supplementary material]]/Table2[[#This Row],[TOTAL]]</f>
        <v>0</v>
      </c>
      <c r="AB846">
        <f>Table2[[#This Row],[Title]]/Table2[[#This Row],[TOTAL]]</f>
        <v>0</v>
      </c>
      <c r="AC846" s="2">
        <f>SUM(Table24[[#This Row],[Abstract]:[Title]])</f>
        <v>0.99999999999999989</v>
      </c>
    </row>
    <row r="847" spans="1:29" x14ac:dyDescent="0.2">
      <c r="A847" t="s">
        <v>4012</v>
      </c>
      <c r="B847">
        <v>1</v>
      </c>
      <c r="C847">
        <v>0</v>
      </c>
      <c r="D847">
        <v>0</v>
      </c>
      <c r="E847">
        <v>0</v>
      </c>
      <c r="F847">
        <v>0</v>
      </c>
      <c r="G847">
        <v>0</v>
      </c>
      <c r="H847">
        <v>0</v>
      </c>
      <c r="I847">
        <v>0</v>
      </c>
      <c r="J847">
        <v>0</v>
      </c>
      <c r="K847">
        <v>0</v>
      </c>
      <c r="L847">
        <v>0</v>
      </c>
      <c r="M847">
        <v>0</v>
      </c>
      <c r="N847" s="2">
        <f>SUM(Table2[[#This Row],[Abstract]:[Title]])</f>
        <v>1</v>
      </c>
      <c r="P847" t="s">
        <v>4012</v>
      </c>
      <c r="Q847">
        <f>Table2[[#This Row],[Abstract]]/Table2[[#This Row],[TOTAL]]</f>
        <v>1</v>
      </c>
      <c r="R847">
        <f>Table2[[#This Row],[Acknowledgments]]/Table2[[#This Row],[TOTAL]]</f>
        <v>0</v>
      </c>
      <c r="S847">
        <f>Table2[[#This Row],[Article]]/Table2[[#This Row],[TOTAL]]</f>
        <v>0</v>
      </c>
      <c r="T847">
        <f>Table2[[#This Row],[Case study]]/Table2[[#This Row],[TOTAL]]</f>
        <v>0</v>
      </c>
      <c r="U847">
        <f>Table2[[#This Row],[Conclusion]]/Table2[[#This Row],[TOTAL]]</f>
        <v>0</v>
      </c>
      <c r="V847">
        <f>Table2[[#This Row],[Discussion]]/Table2[[#This Row],[TOTAL]]</f>
        <v>0</v>
      </c>
      <c r="W847">
        <f>Table2[[#This Row],[Figure]]/Table2[[#This Row],[TOTAL]]</f>
        <v>0</v>
      </c>
      <c r="X847">
        <f>Table2[[#This Row],[Introduction]]/Table2[[#This Row],[TOTAL]]</f>
        <v>0</v>
      </c>
      <c r="Y847">
        <f>Table2[[#This Row],[Methods]]/Table2[[#This Row],[TOTAL]]</f>
        <v>0</v>
      </c>
      <c r="Z847">
        <f>Table2[[#This Row],[Results]]/Table2[[#This Row],[TOTAL]]</f>
        <v>0</v>
      </c>
      <c r="AA847">
        <f>Table2[[#This Row],[Supplementary material]]/Table2[[#This Row],[TOTAL]]</f>
        <v>0</v>
      </c>
      <c r="AB847">
        <f>Table2[[#This Row],[Title]]/Table2[[#This Row],[TOTAL]]</f>
        <v>0</v>
      </c>
      <c r="AC847" s="2">
        <f>SUM(Table24[[#This Row],[Abstract]:[Title]])</f>
        <v>1</v>
      </c>
    </row>
    <row r="848" spans="1:29" x14ac:dyDescent="0.2">
      <c r="A848" t="s">
        <v>3426</v>
      </c>
      <c r="B848">
        <v>0</v>
      </c>
      <c r="C848">
        <v>1</v>
      </c>
      <c r="D848">
        <v>0</v>
      </c>
      <c r="E848">
        <v>0</v>
      </c>
      <c r="F848">
        <v>0</v>
      </c>
      <c r="G848">
        <v>0</v>
      </c>
      <c r="H848">
        <v>0</v>
      </c>
      <c r="I848">
        <v>0</v>
      </c>
      <c r="J848">
        <v>0</v>
      </c>
      <c r="K848">
        <v>0</v>
      </c>
      <c r="L848">
        <v>0</v>
      </c>
      <c r="M848">
        <v>0</v>
      </c>
      <c r="N848" s="2">
        <f>SUM(Table2[[#This Row],[Abstract]:[Title]])</f>
        <v>1</v>
      </c>
      <c r="P848" t="s">
        <v>3426</v>
      </c>
      <c r="Q848">
        <f>Table2[[#This Row],[Abstract]]/Table2[[#This Row],[TOTAL]]</f>
        <v>0</v>
      </c>
      <c r="R848">
        <f>Table2[[#This Row],[Acknowledgments]]/Table2[[#This Row],[TOTAL]]</f>
        <v>1</v>
      </c>
      <c r="S848">
        <f>Table2[[#This Row],[Article]]/Table2[[#This Row],[TOTAL]]</f>
        <v>0</v>
      </c>
      <c r="T848">
        <f>Table2[[#This Row],[Case study]]/Table2[[#This Row],[TOTAL]]</f>
        <v>0</v>
      </c>
      <c r="U848">
        <f>Table2[[#This Row],[Conclusion]]/Table2[[#This Row],[TOTAL]]</f>
        <v>0</v>
      </c>
      <c r="V848">
        <f>Table2[[#This Row],[Discussion]]/Table2[[#This Row],[TOTAL]]</f>
        <v>0</v>
      </c>
      <c r="W848">
        <f>Table2[[#This Row],[Figure]]/Table2[[#This Row],[TOTAL]]</f>
        <v>0</v>
      </c>
      <c r="X848">
        <f>Table2[[#This Row],[Introduction]]/Table2[[#This Row],[TOTAL]]</f>
        <v>0</v>
      </c>
      <c r="Y848">
        <f>Table2[[#This Row],[Methods]]/Table2[[#This Row],[TOTAL]]</f>
        <v>0</v>
      </c>
      <c r="Z848">
        <f>Table2[[#This Row],[Results]]/Table2[[#This Row],[TOTAL]]</f>
        <v>0</v>
      </c>
      <c r="AA848">
        <f>Table2[[#This Row],[Supplementary material]]/Table2[[#This Row],[TOTAL]]</f>
        <v>0</v>
      </c>
      <c r="AB848">
        <f>Table2[[#This Row],[Title]]/Table2[[#This Row],[TOTAL]]</f>
        <v>0</v>
      </c>
      <c r="AC848" s="2">
        <f>SUM(Table24[[#This Row],[Abstract]:[Title]])</f>
        <v>1</v>
      </c>
    </row>
    <row r="849" spans="1:29" x14ac:dyDescent="0.2">
      <c r="A849" s="2" t="s">
        <v>9076</v>
      </c>
      <c r="B849" s="2">
        <f>SUBTOTAL(109,B2:B848)</f>
        <v>111</v>
      </c>
      <c r="C849" s="2">
        <f>SUBTOTAL(109,C2:C848)</f>
        <v>14</v>
      </c>
      <c r="D849" s="2">
        <f>SUBTOTAL(109,D2:D848)</f>
        <v>230</v>
      </c>
      <c r="E849" s="2">
        <f>SUBTOTAL(109,E2:E848)</f>
        <v>5</v>
      </c>
      <c r="F849" s="2">
        <f>SUBTOTAL(109,F2:F848)</f>
        <v>20</v>
      </c>
      <c r="G849" s="2">
        <f>SUBTOTAL(109,G2:G848)</f>
        <v>252</v>
      </c>
      <c r="H849" s="2">
        <f>SUBTOTAL(109,H2:H848)</f>
        <v>58</v>
      </c>
      <c r="I849" s="2">
        <f>SUBTOTAL(109,I2:I848)</f>
        <v>127</v>
      </c>
      <c r="J849" s="2">
        <f>SUBTOTAL(109,J2:J848)</f>
        <v>812</v>
      </c>
      <c r="K849" s="2">
        <f>SUBTOTAL(109,K2:K848)</f>
        <v>871</v>
      </c>
      <c r="L849" s="2">
        <f t="shared" ref="C849:M849" si="0">SUBTOTAL(109,L2:L848)</f>
        <v>30</v>
      </c>
      <c r="M849" s="2">
        <f t="shared" si="0"/>
        <v>1</v>
      </c>
      <c r="N849" s="2">
        <f>SUM(Table2[[#This Row],[Abstract]:[Title]])</f>
        <v>2531</v>
      </c>
      <c r="P849" s="2" t="s">
        <v>9076</v>
      </c>
      <c r="Q849" s="2">
        <f>SUBTOTAL(109,Q2:Q848)</f>
        <v>17.477197492909564</v>
      </c>
      <c r="R849" s="2">
        <f t="shared" ref="R849:AB849" si="1">SUBTOTAL(109,R2:R848)</f>
        <v>6.8</v>
      </c>
      <c r="S849" s="2">
        <f t="shared" si="1"/>
        <v>88.275953419645361</v>
      </c>
      <c r="T849" s="2">
        <f t="shared" si="1"/>
        <v>4.3333333333333339</v>
      </c>
      <c r="U849" s="2">
        <f t="shared" si="1"/>
        <v>8.1672799422799436</v>
      </c>
      <c r="V849" s="2">
        <f t="shared" si="1"/>
        <v>42.672477685712984</v>
      </c>
      <c r="W849" s="2">
        <f t="shared" si="1"/>
        <v>21.680648926237165</v>
      </c>
      <c r="X849" s="2">
        <f t="shared" si="1"/>
        <v>46.120853939661991</v>
      </c>
      <c r="Y849" s="2">
        <f t="shared" si="1"/>
        <v>396.90174894335104</v>
      </c>
      <c r="Z849" s="2">
        <f t="shared" si="1"/>
        <v>205.93161742797975</v>
      </c>
      <c r="AA849" s="2">
        <f t="shared" si="1"/>
        <v>8.5722222222222229</v>
      </c>
      <c r="AB849" s="2">
        <f t="shared" si="1"/>
        <v>6.6666666666666666E-2</v>
      </c>
      <c r="AC849" s="2">
        <f t="shared" ref="R849:AC849" si="2">SUBTOTAL(109,AC2:AC848)</f>
        <v>847</v>
      </c>
    </row>
    <row r="850" spans="1:29" x14ac:dyDescent="0.2">
      <c r="A850" s="2" t="s">
        <v>9077</v>
      </c>
      <c r="B850" s="5">
        <f>B849/$N$849</f>
        <v>4.3856183326748323E-2</v>
      </c>
      <c r="C850" s="5">
        <f t="shared" ref="C850:M850" si="3">C849/$N$849</f>
        <v>5.531410509679968E-3</v>
      </c>
      <c r="D850" s="5">
        <f t="shared" si="3"/>
        <v>9.0873172659028056E-2</v>
      </c>
      <c r="E850" s="5">
        <f t="shared" si="3"/>
        <v>1.9755037534571317E-3</v>
      </c>
      <c r="F850" s="5">
        <f t="shared" si="3"/>
        <v>7.9020150138285269E-3</v>
      </c>
      <c r="G850" s="5">
        <f t="shared" si="3"/>
        <v>9.9565389174239433E-2</v>
      </c>
      <c r="H850" s="5">
        <f t="shared" si="3"/>
        <v>2.2915843540102725E-2</v>
      </c>
      <c r="I850" s="5">
        <f t="shared" si="3"/>
        <v>5.0177795337811144E-2</v>
      </c>
      <c r="J850" s="5">
        <f t="shared" si="3"/>
        <v>0.32082180956143819</v>
      </c>
      <c r="K850" s="5">
        <f t="shared" si="3"/>
        <v>0.3441327538522323</v>
      </c>
      <c r="L850" s="5">
        <f t="shared" si="3"/>
        <v>1.1853022520742789E-2</v>
      </c>
      <c r="M850" s="5">
        <f t="shared" si="3"/>
        <v>3.9510075069142629E-4</v>
      </c>
      <c r="N850" s="5">
        <f>SUM(Table2[[#This Row],[Abstract]:[Title]])</f>
        <v>1</v>
      </c>
      <c r="P850" s="2" t="s">
        <v>9077</v>
      </c>
      <c r="Q850" s="5">
        <f>Q849/$AC$849</f>
        <v>2.0634235528818847E-2</v>
      </c>
      <c r="R850" s="5">
        <f t="shared" ref="R850:AC850" si="4">R849/$AC$849</f>
        <v>8.0283353010625735E-3</v>
      </c>
      <c r="S850" s="5">
        <f t="shared" si="4"/>
        <v>0.10422190486380799</v>
      </c>
      <c r="T850" s="5">
        <f t="shared" si="4"/>
        <v>5.1160960251869347E-3</v>
      </c>
      <c r="U850" s="5">
        <f t="shared" si="4"/>
        <v>9.6425973344509367E-3</v>
      </c>
      <c r="V850" s="5">
        <f t="shared" si="4"/>
        <v>5.0380729262943312E-2</v>
      </c>
      <c r="W850" s="5">
        <f t="shared" si="4"/>
        <v>2.5596988106537384E-2</v>
      </c>
      <c r="X850" s="5">
        <f t="shared" si="4"/>
        <v>5.4452011735138126E-2</v>
      </c>
      <c r="Y850" s="5">
        <f t="shared" si="4"/>
        <v>0.4685971061904971</v>
      </c>
      <c r="Z850" s="5">
        <f t="shared" si="4"/>
        <v>0.24313059908852391</v>
      </c>
      <c r="AA850" s="5">
        <f t="shared" si="4"/>
        <v>1.0120687393414667E-2</v>
      </c>
      <c r="AB850" s="5">
        <f t="shared" si="4"/>
        <v>7.8709169618260526E-5</v>
      </c>
      <c r="AC850" s="5">
        <f>SUM(Table24[[#This Row],[Abstract]:[Title]])</f>
        <v>1</v>
      </c>
    </row>
  </sheetData>
  <pageMargins left="0.7" right="0.7" top="0.75" bottom="0.75" header="0.3" footer="0.3"/>
  <pageSetup paperSize="9" orientation="portrait" horizontalDpi="300" verticalDpi="300"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311E-8E83-405B-8789-6566BC838BAC}">
  <dimension ref="A1:K850"/>
  <sheetViews>
    <sheetView tabSelected="1" topLeftCell="A864" workbookViewId="0">
      <selection activeCell="Q888" sqref="Q888"/>
    </sheetView>
  </sheetViews>
  <sheetFormatPr defaultRowHeight="12.75" x14ac:dyDescent="0.2"/>
  <cols>
    <col min="1" max="1" width="13.7109375" customWidth="1"/>
    <col min="3" max="3" width="10" customWidth="1"/>
    <col min="4" max="4" width="10.5703125" customWidth="1"/>
    <col min="5" max="5" width="13" customWidth="1"/>
  </cols>
  <sheetData>
    <row r="1" spans="1:11" x14ac:dyDescent="0.2">
      <c r="A1" t="s">
        <v>0</v>
      </c>
      <c r="B1" t="s">
        <v>11</v>
      </c>
      <c r="C1" t="s">
        <v>9</v>
      </c>
      <c r="D1" t="s">
        <v>10</v>
      </c>
      <c r="E1" s="2" t="s">
        <v>9076</v>
      </c>
      <c r="G1" t="s">
        <v>0</v>
      </c>
      <c r="H1" t="s">
        <v>11</v>
      </c>
      <c r="I1" t="s">
        <v>9</v>
      </c>
      <c r="J1" t="s">
        <v>10</v>
      </c>
      <c r="K1" s="2" t="s">
        <v>9076</v>
      </c>
    </row>
    <row r="2" spans="1:11" x14ac:dyDescent="0.2">
      <c r="A2" t="s">
        <v>3367</v>
      </c>
      <c r="B2">
        <v>0</v>
      </c>
      <c r="C2">
        <v>0</v>
      </c>
      <c r="D2">
        <v>1</v>
      </c>
      <c r="E2" s="2">
        <f>SUM(Table4[[#This Row],[Use]:[Creation]])</f>
        <v>1</v>
      </c>
      <c r="G2" t="s">
        <v>3367</v>
      </c>
      <c r="H2">
        <f>Table4[[#This Row],[Use]]/Table4[[#This Row],[TOTAL]]</f>
        <v>0</v>
      </c>
      <c r="I2">
        <f>Table4[[#This Row],[Background]]/Table4[[#This Row],[TOTAL]]</f>
        <v>0</v>
      </c>
      <c r="J2">
        <f>Table4[[#This Row],[Creation]]/Table4[[#This Row],[TOTAL]]</f>
        <v>1</v>
      </c>
      <c r="K2" s="2">
        <f>SUM(Table46[[#This Row],[Use]:[Creation]])</f>
        <v>1</v>
      </c>
    </row>
    <row r="3" spans="1:11" x14ac:dyDescent="0.2">
      <c r="A3" t="s">
        <v>4625</v>
      </c>
      <c r="B3">
        <v>2</v>
      </c>
      <c r="C3">
        <v>0</v>
      </c>
      <c r="D3">
        <v>0</v>
      </c>
      <c r="E3" s="2">
        <f>SUM(Table4[[#This Row],[Use]:[Creation]])</f>
        <v>2</v>
      </c>
      <c r="G3" t="s">
        <v>4625</v>
      </c>
      <c r="H3">
        <f>Table4[[#This Row],[Use]]/Table4[[#This Row],[TOTAL]]</f>
        <v>1</v>
      </c>
      <c r="I3">
        <f>Table4[[#This Row],[Background]]/Table4[[#This Row],[TOTAL]]</f>
        <v>0</v>
      </c>
      <c r="J3">
        <f>Table4[[#This Row],[Creation]]/Table4[[#This Row],[TOTAL]]</f>
        <v>0</v>
      </c>
      <c r="K3" s="2">
        <f>SUM(Table46[[#This Row],[Use]:[Creation]])</f>
        <v>1</v>
      </c>
    </row>
    <row r="4" spans="1:11" x14ac:dyDescent="0.2">
      <c r="A4" t="s">
        <v>53</v>
      </c>
      <c r="B4">
        <v>0</v>
      </c>
      <c r="C4">
        <v>0</v>
      </c>
      <c r="D4">
        <v>3</v>
      </c>
      <c r="E4" s="2">
        <f>SUM(Table4[[#This Row],[Use]:[Creation]])</f>
        <v>3</v>
      </c>
      <c r="G4" t="s">
        <v>53</v>
      </c>
      <c r="H4">
        <f>Table4[[#This Row],[Use]]/Table4[[#This Row],[TOTAL]]</f>
        <v>0</v>
      </c>
      <c r="I4">
        <f>Table4[[#This Row],[Background]]/Table4[[#This Row],[TOTAL]]</f>
        <v>0</v>
      </c>
      <c r="J4">
        <f>Table4[[#This Row],[Creation]]/Table4[[#This Row],[TOTAL]]</f>
        <v>1</v>
      </c>
      <c r="K4" s="2">
        <f>SUM(Table46[[#This Row],[Use]:[Creation]])</f>
        <v>1</v>
      </c>
    </row>
    <row r="5" spans="1:11" x14ac:dyDescent="0.2">
      <c r="A5" t="s">
        <v>6741</v>
      </c>
      <c r="B5">
        <v>21</v>
      </c>
      <c r="C5">
        <v>1</v>
      </c>
      <c r="D5">
        <v>0</v>
      </c>
      <c r="E5" s="2">
        <f>SUM(Table4[[#This Row],[Use]:[Creation]])</f>
        <v>22</v>
      </c>
      <c r="G5" t="s">
        <v>6741</v>
      </c>
      <c r="H5">
        <f>Table4[[#This Row],[Use]]/Table4[[#This Row],[TOTAL]]</f>
        <v>0.95454545454545459</v>
      </c>
      <c r="I5">
        <f>Table4[[#This Row],[Background]]/Table4[[#This Row],[TOTAL]]</f>
        <v>4.5454545454545456E-2</v>
      </c>
      <c r="J5">
        <f>Table4[[#This Row],[Creation]]/Table4[[#This Row],[TOTAL]]</f>
        <v>0</v>
      </c>
      <c r="K5" s="2">
        <f>SUM(Table46[[#This Row],[Use]:[Creation]])</f>
        <v>1</v>
      </c>
    </row>
    <row r="6" spans="1:11" x14ac:dyDescent="0.2">
      <c r="A6" t="s">
        <v>631</v>
      </c>
      <c r="B6">
        <v>6</v>
      </c>
      <c r="C6">
        <v>0</v>
      </c>
      <c r="D6">
        <v>0</v>
      </c>
      <c r="E6" s="2">
        <f>SUM(Table4[[#This Row],[Use]:[Creation]])</f>
        <v>6</v>
      </c>
      <c r="G6" t="s">
        <v>631</v>
      </c>
      <c r="H6">
        <f>Table4[[#This Row],[Use]]/Table4[[#This Row],[TOTAL]]</f>
        <v>1</v>
      </c>
      <c r="I6">
        <f>Table4[[#This Row],[Background]]/Table4[[#This Row],[TOTAL]]</f>
        <v>0</v>
      </c>
      <c r="J6">
        <f>Table4[[#This Row],[Creation]]/Table4[[#This Row],[TOTAL]]</f>
        <v>0</v>
      </c>
      <c r="K6" s="2">
        <f>SUM(Table46[[#This Row],[Use]:[Creation]])</f>
        <v>1</v>
      </c>
    </row>
    <row r="7" spans="1:11" x14ac:dyDescent="0.2">
      <c r="A7" t="s">
        <v>6013</v>
      </c>
      <c r="B7">
        <v>1</v>
      </c>
      <c r="C7">
        <v>0</v>
      </c>
      <c r="D7">
        <v>0</v>
      </c>
      <c r="E7" s="2">
        <f>SUM(Table4[[#This Row],[Use]:[Creation]])</f>
        <v>1</v>
      </c>
      <c r="G7" t="s">
        <v>6013</v>
      </c>
      <c r="H7">
        <f>Table4[[#This Row],[Use]]/Table4[[#This Row],[TOTAL]]</f>
        <v>1</v>
      </c>
      <c r="I7">
        <f>Table4[[#This Row],[Background]]/Table4[[#This Row],[TOTAL]]</f>
        <v>0</v>
      </c>
      <c r="J7">
        <f>Table4[[#This Row],[Creation]]/Table4[[#This Row],[TOTAL]]</f>
        <v>0</v>
      </c>
      <c r="K7" s="2">
        <f>SUM(Table46[[#This Row],[Use]:[Creation]])</f>
        <v>1</v>
      </c>
    </row>
    <row r="8" spans="1:11" x14ac:dyDescent="0.2">
      <c r="A8" t="s">
        <v>3058</v>
      </c>
      <c r="B8">
        <v>2</v>
      </c>
      <c r="C8">
        <v>0</v>
      </c>
      <c r="D8">
        <v>0</v>
      </c>
      <c r="E8" s="2">
        <f>SUM(Table4[[#This Row],[Use]:[Creation]])</f>
        <v>2</v>
      </c>
      <c r="G8" t="s">
        <v>3058</v>
      </c>
      <c r="H8">
        <f>Table4[[#This Row],[Use]]/Table4[[#This Row],[TOTAL]]</f>
        <v>1</v>
      </c>
      <c r="I8">
        <f>Table4[[#This Row],[Background]]/Table4[[#This Row],[TOTAL]]</f>
        <v>0</v>
      </c>
      <c r="J8">
        <f>Table4[[#This Row],[Creation]]/Table4[[#This Row],[TOTAL]]</f>
        <v>0</v>
      </c>
      <c r="K8" s="2">
        <f>SUM(Table46[[#This Row],[Use]:[Creation]])</f>
        <v>1</v>
      </c>
    </row>
    <row r="9" spans="1:11" x14ac:dyDescent="0.2">
      <c r="A9" t="s">
        <v>164</v>
      </c>
      <c r="B9">
        <v>3</v>
      </c>
      <c r="C9">
        <v>0</v>
      </c>
      <c r="D9">
        <v>1</v>
      </c>
      <c r="E9" s="2">
        <f>SUM(Table4[[#This Row],[Use]:[Creation]])</f>
        <v>4</v>
      </c>
      <c r="G9" t="s">
        <v>164</v>
      </c>
      <c r="H9">
        <f>Table4[[#This Row],[Use]]/Table4[[#This Row],[TOTAL]]</f>
        <v>0.75</v>
      </c>
      <c r="I9">
        <f>Table4[[#This Row],[Background]]/Table4[[#This Row],[TOTAL]]</f>
        <v>0</v>
      </c>
      <c r="J9">
        <f>Table4[[#This Row],[Creation]]/Table4[[#This Row],[TOTAL]]</f>
        <v>0.25</v>
      </c>
      <c r="K9" s="2">
        <f>SUM(Table46[[#This Row],[Use]:[Creation]])</f>
        <v>1</v>
      </c>
    </row>
    <row r="10" spans="1:11" x14ac:dyDescent="0.2">
      <c r="A10" t="s">
        <v>5483</v>
      </c>
      <c r="B10">
        <v>1</v>
      </c>
      <c r="C10">
        <v>0</v>
      </c>
      <c r="D10">
        <v>0</v>
      </c>
      <c r="E10" s="2">
        <f>SUM(Table4[[#This Row],[Use]:[Creation]])</f>
        <v>1</v>
      </c>
      <c r="G10" t="s">
        <v>5483</v>
      </c>
      <c r="H10">
        <f>Table4[[#This Row],[Use]]/Table4[[#This Row],[TOTAL]]</f>
        <v>1</v>
      </c>
      <c r="I10">
        <f>Table4[[#This Row],[Background]]/Table4[[#This Row],[TOTAL]]</f>
        <v>0</v>
      </c>
      <c r="J10">
        <f>Table4[[#This Row],[Creation]]/Table4[[#This Row],[TOTAL]]</f>
        <v>0</v>
      </c>
      <c r="K10" s="2">
        <f>SUM(Table46[[#This Row],[Use]:[Creation]])</f>
        <v>1</v>
      </c>
    </row>
    <row r="11" spans="1:11" x14ac:dyDescent="0.2">
      <c r="A11" t="s">
        <v>5459</v>
      </c>
      <c r="B11">
        <v>5</v>
      </c>
      <c r="C11">
        <v>0</v>
      </c>
      <c r="D11">
        <v>0</v>
      </c>
      <c r="E11" s="2">
        <f>SUM(Table4[[#This Row],[Use]:[Creation]])</f>
        <v>5</v>
      </c>
      <c r="G11" t="s">
        <v>5459</v>
      </c>
      <c r="H11">
        <f>Table4[[#This Row],[Use]]/Table4[[#This Row],[TOTAL]]</f>
        <v>1</v>
      </c>
      <c r="I11">
        <f>Table4[[#This Row],[Background]]/Table4[[#This Row],[TOTAL]]</f>
        <v>0</v>
      </c>
      <c r="J11">
        <f>Table4[[#This Row],[Creation]]/Table4[[#This Row],[TOTAL]]</f>
        <v>0</v>
      </c>
      <c r="K11" s="2">
        <f>SUM(Table46[[#This Row],[Use]:[Creation]])</f>
        <v>1</v>
      </c>
    </row>
    <row r="12" spans="1:11" x14ac:dyDescent="0.2">
      <c r="A12" t="s">
        <v>3392</v>
      </c>
      <c r="B12">
        <v>0</v>
      </c>
      <c r="C12">
        <v>0</v>
      </c>
      <c r="D12">
        <v>2</v>
      </c>
      <c r="E12" s="2">
        <f>SUM(Table4[[#This Row],[Use]:[Creation]])</f>
        <v>2</v>
      </c>
      <c r="G12" t="s">
        <v>3392</v>
      </c>
      <c r="H12">
        <f>Table4[[#This Row],[Use]]/Table4[[#This Row],[TOTAL]]</f>
        <v>0</v>
      </c>
      <c r="I12">
        <f>Table4[[#This Row],[Background]]/Table4[[#This Row],[TOTAL]]</f>
        <v>0</v>
      </c>
      <c r="J12">
        <f>Table4[[#This Row],[Creation]]/Table4[[#This Row],[TOTAL]]</f>
        <v>1</v>
      </c>
      <c r="K12" s="2">
        <f>SUM(Table46[[#This Row],[Use]:[Creation]])</f>
        <v>1</v>
      </c>
    </row>
    <row r="13" spans="1:11" x14ac:dyDescent="0.2">
      <c r="A13" t="s">
        <v>2389</v>
      </c>
      <c r="B13">
        <v>0</v>
      </c>
      <c r="C13">
        <v>0</v>
      </c>
      <c r="D13">
        <v>1</v>
      </c>
      <c r="E13" s="2">
        <f>SUM(Table4[[#This Row],[Use]:[Creation]])</f>
        <v>1</v>
      </c>
      <c r="G13" t="s">
        <v>2389</v>
      </c>
      <c r="H13">
        <f>Table4[[#This Row],[Use]]/Table4[[#This Row],[TOTAL]]</f>
        <v>0</v>
      </c>
      <c r="I13">
        <f>Table4[[#This Row],[Background]]/Table4[[#This Row],[TOTAL]]</f>
        <v>0</v>
      </c>
      <c r="J13">
        <f>Table4[[#This Row],[Creation]]/Table4[[#This Row],[TOTAL]]</f>
        <v>1</v>
      </c>
      <c r="K13" s="2">
        <f>SUM(Table46[[#This Row],[Use]:[Creation]])</f>
        <v>1</v>
      </c>
    </row>
    <row r="14" spans="1:11" x14ac:dyDescent="0.2">
      <c r="A14" t="s">
        <v>2729</v>
      </c>
      <c r="B14">
        <v>0</v>
      </c>
      <c r="C14">
        <v>0</v>
      </c>
      <c r="D14">
        <v>1</v>
      </c>
      <c r="E14" s="2">
        <f>SUM(Table4[[#This Row],[Use]:[Creation]])</f>
        <v>1</v>
      </c>
      <c r="G14" t="s">
        <v>2729</v>
      </c>
      <c r="H14">
        <f>Table4[[#This Row],[Use]]/Table4[[#This Row],[TOTAL]]</f>
        <v>0</v>
      </c>
      <c r="I14">
        <f>Table4[[#This Row],[Background]]/Table4[[#This Row],[TOTAL]]</f>
        <v>0</v>
      </c>
      <c r="J14">
        <f>Table4[[#This Row],[Creation]]/Table4[[#This Row],[TOTAL]]</f>
        <v>1</v>
      </c>
      <c r="K14" s="2">
        <f>SUM(Table46[[#This Row],[Use]:[Creation]])</f>
        <v>1</v>
      </c>
    </row>
    <row r="15" spans="1:11" x14ac:dyDescent="0.2">
      <c r="A15" t="s">
        <v>828</v>
      </c>
      <c r="B15">
        <v>1</v>
      </c>
      <c r="C15">
        <v>0</v>
      </c>
      <c r="D15">
        <v>0</v>
      </c>
      <c r="E15" s="2">
        <f>SUM(Table4[[#This Row],[Use]:[Creation]])</f>
        <v>1</v>
      </c>
      <c r="G15" t="s">
        <v>828</v>
      </c>
      <c r="H15">
        <f>Table4[[#This Row],[Use]]/Table4[[#This Row],[TOTAL]]</f>
        <v>1</v>
      </c>
      <c r="I15">
        <f>Table4[[#This Row],[Background]]/Table4[[#This Row],[TOTAL]]</f>
        <v>0</v>
      </c>
      <c r="J15">
        <f>Table4[[#This Row],[Creation]]/Table4[[#This Row],[TOTAL]]</f>
        <v>0</v>
      </c>
      <c r="K15" s="2">
        <f>SUM(Table46[[#This Row],[Use]:[Creation]])</f>
        <v>1</v>
      </c>
    </row>
    <row r="16" spans="1:11" x14ac:dyDescent="0.2">
      <c r="A16" t="s">
        <v>3084</v>
      </c>
      <c r="B16">
        <v>0</v>
      </c>
      <c r="C16">
        <v>0</v>
      </c>
      <c r="D16">
        <v>1</v>
      </c>
      <c r="E16" s="2">
        <f>SUM(Table4[[#This Row],[Use]:[Creation]])</f>
        <v>1</v>
      </c>
      <c r="G16" t="s">
        <v>3084</v>
      </c>
      <c r="H16">
        <f>Table4[[#This Row],[Use]]/Table4[[#This Row],[TOTAL]]</f>
        <v>0</v>
      </c>
      <c r="I16">
        <f>Table4[[#This Row],[Background]]/Table4[[#This Row],[TOTAL]]</f>
        <v>0</v>
      </c>
      <c r="J16">
        <f>Table4[[#This Row],[Creation]]/Table4[[#This Row],[TOTAL]]</f>
        <v>1</v>
      </c>
      <c r="K16" s="2">
        <f>SUM(Table46[[#This Row],[Use]:[Creation]])</f>
        <v>1</v>
      </c>
    </row>
    <row r="17" spans="1:11" x14ac:dyDescent="0.2">
      <c r="A17" t="s">
        <v>1312</v>
      </c>
      <c r="B17">
        <v>0</v>
      </c>
      <c r="C17">
        <v>0</v>
      </c>
      <c r="D17">
        <v>2</v>
      </c>
      <c r="E17" s="2">
        <f>SUM(Table4[[#This Row],[Use]:[Creation]])</f>
        <v>2</v>
      </c>
      <c r="G17" t="s">
        <v>1312</v>
      </c>
      <c r="H17">
        <f>Table4[[#This Row],[Use]]/Table4[[#This Row],[TOTAL]]</f>
        <v>0</v>
      </c>
      <c r="I17">
        <f>Table4[[#This Row],[Background]]/Table4[[#This Row],[TOTAL]]</f>
        <v>0</v>
      </c>
      <c r="J17">
        <f>Table4[[#This Row],[Creation]]/Table4[[#This Row],[TOTAL]]</f>
        <v>1</v>
      </c>
      <c r="K17" s="2">
        <f>SUM(Table46[[#This Row],[Use]:[Creation]])</f>
        <v>1</v>
      </c>
    </row>
    <row r="18" spans="1:11" x14ac:dyDescent="0.2">
      <c r="A18" t="s">
        <v>6498</v>
      </c>
      <c r="B18">
        <v>7</v>
      </c>
      <c r="C18">
        <v>3</v>
      </c>
      <c r="D18">
        <v>0</v>
      </c>
      <c r="E18" s="2">
        <f>SUM(Table4[[#This Row],[Use]:[Creation]])</f>
        <v>10</v>
      </c>
      <c r="G18" t="s">
        <v>6498</v>
      </c>
      <c r="H18">
        <f>Table4[[#This Row],[Use]]/Table4[[#This Row],[TOTAL]]</f>
        <v>0.7</v>
      </c>
      <c r="I18">
        <f>Table4[[#This Row],[Background]]/Table4[[#This Row],[TOTAL]]</f>
        <v>0.3</v>
      </c>
      <c r="J18">
        <f>Table4[[#This Row],[Creation]]/Table4[[#This Row],[TOTAL]]</f>
        <v>0</v>
      </c>
      <c r="K18" s="2">
        <f>SUM(Table46[[#This Row],[Use]:[Creation]])</f>
        <v>1</v>
      </c>
    </row>
    <row r="19" spans="1:11" x14ac:dyDescent="0.2">
      <c r="A19" t="s">
        <v>5719</v>
      </c>
      <c r="B19">
        <v>6</v>
      </c>
      <c r="C19">
        <v>0</v>
      </c>
      <c r="D19">
        <v>0</v>
      </c>
      <c r="E19" s="2">
        <f>SUM(Table4[[#This Row],[Use]:[Creation]])</f>
        <v>6</v>
      </c>
      <c r="G19" t="s">
        <v>5719</v>
      </c>
      <c r="H19">
        <f>Table4[[#This Row],[Use]]/Table4[[#This Row],[TOTAL]]</f>
        <v>1</v>
      </c>
      <c r="I19">
        <f>Table4[[#This Row],[Background]]/Table4[[#This Row],[TOTAL]]</f>
        <v>0</v>
      </c>
      <c r="J19">
        <f>Table4[[#This Row],[Creation]]/Table4[[#This Row],[TOTAL]]</f>
        <v>0</v>
      </c>
      <c r="K19" s="2">
        <f>SUM(Table46[[#This Row],[Use]:[Creation]])</f>
        <v>1</v>
      </c>
    </row>
    <row r="20" spans="1:11" x14ac:dyDescent="0.2">
      <c r="A20" t="s">
        <v>3363</v>
      </c>
      <c r="B20">
        <v>0</v>
      </c>
      <c r="C20">
        <v>0</v>
      </c>
      <c r="D20">
        <v>1</v>
      </c>
      <c r="E20" s="2">
        <f>SUM(Table4[[#This Row],[Use]:[Creation]])</f>
        <v>1</v>
      </c>
      <c r="G20" t="s">
        <v>3363</v>
      </c>
      <c r="H20">
        <f>Table4[[#This Row],[Use]]/Table4[[#This Row],[TOTAL]]</f>
        <v>0</v>
      </c>
      <c r="I20">
        <f>Table4[[#This Row],[Background]]/Table4[[#This Row],[TOTAL]]</f>
        <v>0</v>
      </c>
      <c r="J20">
        <f>Table4[[#This Row],[Creation]]/Table4[[#This Row],[TOTAL]]</f>
        <v>1</v>
      </c>
      <c r="K20" s="2">
        <f>SUM(Table46[[#This Row],[Use]:[Creation]])</f>
        <v>1</v>
      </c>
    </row>
    <row r="21" spans="1:11" x14ac:dyDescent="0.2">
      <c r="A21" t="s">
        <v>2808</v>
      </c>
      <c r="B21">
        <v>3</v>
      </c>
      <c r="C21">
        <v>0</v>
      </c>
      <c r="D21">
        <v>0</v>
      </c>
      <c r="E21" s="2">
        <f>SUM(Table4[[#This Row],[Use]:[Creation]])</f>
        <v>3</v>
      </c>
      <c r="G21" t="s">
        <v>2808</v>
      </c>
      <c r="H21">
        <f>Table4[[#This Row],[Use]]/Table4[[#This Row],[TOTAL]]</f>
        <v>1</v>
      </c>
      <c r="I21">
        <f>Table4[[#This Row],[Background]]/Table4[[#This Row],[TOTAL]]</f>
        <v>0</v>
      </c>
      <c r="J21">
        <f>Table4[[#This Row],[Creation]]/Table4[[#This Row],[TOTAL]]</f>
        <v>0</v>
      </c>
      <c r="K21" s="2">
        <f>SUM(Table46[[#This Row],[Use]:[Creation]])</f>
        <v>1</v>
      </c>
    </row>
    <row r="22" spans="1:11" x14ac:dyDescent="0.2">
      <c r="A22" t="s">
        <v>2521</v>
      </c>
      <c r="B22">
        <v>2</v>
      </c>
      <c r="C22">
        <v>0</v>
      </c>
      <c r="D22">
        <v>0</v>
      </c>
      <c r="E22" s="2">
        <f>SUM(Table4[[#This Row],[Use]:[Creation]])</f>
        <v>2</v>
      </c>
      <c r="G22" t="s">
        <v>2521</v>
      </c>
      <c r="H22">
        <f>Table4[[#This Row],[Use]]/Table4[[#This Row],[TOTAL]]</f>
        <v>1</v>
      </c>
      <c r="I22">
        <f>Table4[[#This Row],[Background]]/Table4[[#This Row],[TOTAL]]</f>
        <v>0</v>
      </c>
      <c r="J22">
        <f>Table4[[#This Row],[Creation]]/Table4[[#This Row],[TOTAL]]</f>
        <v>0</v>
      </c>
      <c r="K22" s="2">
        <f>SUM(Table46[[#This Row],[Use]:[Creation]])</f>
        <v>1</v>
      </c>
    </row>
    <row r="23" spans="1:11" x14ac:dyDescent="0.2">
      <c r="A23" t="s">
        <v>182</v>
      </c>
      <c r="B23">
        <v>0</v>
      </c>
      <c r="C23">
        <v>0</v>
      </c>
      <c r="D23">
        <v>1</v>
      </c>
      <c r="E23" s="2">
        <f>SUM(Table4[[#This Row],[Use]:[Creation]])</f>
        <v>1</v>
      </c>
      <c r="G23" t="s">
        <v>182</v>
      </c>
      <c r="H23">
        <f>Table4[[#This Row],[Use]]/Table4[[#This Row],[TOTAL]]</f>
        <v>0</v>
      </c>
      <c r="I23">
        <f>Table4[[#This Row],[Background]]/Table4[[#This Row],[TOTAL]]</f>
        <v>0</v>
      </c>
      <c r="J23">
        <f>Table4[[#This Row],[Creation]]/Table4[[#This Row],[TOTAL]]</f>
        <v>1</v>
      </c>
      <c r="K23" s="2">
        <f>SUM(Table46[[#This Row],[Use]:[Creation]])</f>
        <v>1</v>
      </c>
    </row>
    <row r="24" spans="1:11" x14ac:dyDescent="0.2">
      <c r="A24" t="s">
        <v>227</v>
      </c>
      <c r="B24">
        <v>1</v>
      </c>
      <c r="C24">
        <v>0</v>
      </c>
      <c r="D24">
        <v>1</v>
      </c>
      <c r="E24" s="2">
        <f>SUM(Table4[[#This Row],[Use]:[Creation]])</f>
        <v>2</v>
      </c>
      <c r="G24" t="s">
        <v>227</v>
      </c>
      <c r="H24">
        <f>Table4[[#This Row],[Use]]/Table4[[#This Row],[TOTAL]]</f>
        <v>0.5</v>
      </c>
      <c r="I24">
        <f>Table4[[#This Row],[Background]]/Table4[[#This Row],[TOTAL]]</f>
        <v>0</v>
      </c>
      <c r="J24">
        <f>Table4[[#This Row],[Creation]]/Table4[[#This Row],[TOTAL]]</f>
        <v>0.5</v>
      </c>
      <c r="K24" s="2">
        <f>SUM(Table46[[#This Row],[Use]:[Creation]])</f>
        <v>1</v>
      </c>
    </row>
    <row r="25" spans="1:11" x14ac:dyDescent="0.2">
      <c r="A25" t="s">
        <v>847</v>
      </c>
      <c r="B25">
        <v>15</v>
      </c>
      <c r="C25">
        <v>1</v>
      </c>
      <c r="D25">
        <v>0</v>
      </c>
      <c r="E25" s="2">
        <f>SUM(Table4[[#This Row],[Use]:[Creation]])</f>
        <v>16</v>
      </c>
      <c r="G25" t="s">
        <v>847</v>
      </c>
      <c r="H25">
        <f>Table4[[#This Row],[Use]]/Table4[[#This Row],[TOTAL]]</f>
        <v>0.9375</v>
      </c>
      <c r="I25">
        <f>Table4[[#This Row],[Background]]/Table4[[#This Row],[TOTAL]]</f>
        <v>6.25E-2</v>
      </c>
      <c r="J25">
        <f>Table4[[#This Row],[Creation]]/Table4[[#This Row],[TOTAL]]</f>
        <v>0</v>
      </c>
      <c r="K25" s="2">
        <f>SUM(Table46[[#This Row],[Use]:[Creation]])</f>
        <v>1</v>
      </c>
    </row>
    <row r="26" spans="1:11" x14ac:dyDescent="0.2">
      <c r="A26" t="s">
        <v>6167</v>
      </c>
      <c r="B26">
        <v>1</v>
      </c>
      <c r="C26">
        <v>0</v>
      </c>
      <c r="D26">
        <v>0</v>
      </c>
      <c r="E26" s="2">
        <f>SUM(Table4[[#This Row],[Use]:[Creation]])</f>
        <v>1</v>
      </c>
      <c r="G26" t="s">
        <v>6167</v>
      </c>
      <c r="H26">
        <f>Table4[[#This Row],[Use]]/Table4[[#This Row],[TOTAL]]</f>
        <v>1</v>
      </c>
      <c r="I26">
        <f>Table4[[#This Row],[Background]]/Table4[[#This Row],[TOTAL]]</f>
        <v>0</v>
      </c>
      <c r="J26">
        <f>Table4[[#This Row],[Creation]]/Table4[[#This Row],[TOTAL]]</f>
        <v>0</v>
      </c>
      <c r="K26" s="2">
        <f>SUM(Table46[[#This Row],[Use]:[Creation]])</f>
        <v>1</v>
      </c>
    </row>
    <row r="27" spans="1:11" x14ac:dyDescent="0.2">
      <c r="A27" t="s">
        <v>3923</v>
      </c>
      <c r="B27">
        <v>0</v>
      </c>
      <c r="C27">
        <v>2</v>
      </c>
      <c r="D27">
        <v>0</v>
      </c>
      <c r="E27" s="2">
        <f>SUM(Table4[[#This Row],[Use]:[Creation]])</f>
        <v>2</v>
      </c>
      <c r="G27" t="s">
        <v>3923</v>
      </c>
      <c r="H27">
        <f>Table4[[#This Row],[Use]]/Table4[[#This Row],[TOTAL]]</f>
        <v>0</v>
      </c>
      <c r="I27">
        <f>Table4[[#This Row],[Background]]/Table4[[#This Row],[TOTAL]]</f>
        <v>1</v>
      </c>
      <c r="J27">
        <f>Table4[[#This Row],[Creation]]/Table4[[#This Row],[TOTAL]]</f>
        <v>0</v>
      </c>
      <c r="K27" s="2">
        <f>SUM(Table46[[#This Row],[Use]:[Creation]])</f>
        <v>1</v>
      </c>
    </row>
    <row r="28" spans="1:11" x14ac:dyDescent="0.2">
      <c r="A28" t="s">
        <v>195</v>
      </c>
      <c r="B28">
        <v>0</v>
      </c>
      <c r="C28">
        <v>0</v>
      </c>
      <c r="D28">
        <v>1</v>
      </c>
      <c r="E28" s="2">
        <f>SUM(Table4[[#This Row],[Use]:[Creation]])</f>
        <v>1</v>
      </c>
      <c r="G28" t="s">
        <v>195</v>
      </c>
      <c r="H28">
        <f>Table4[[#This Row],[Use]]/Table4[[#This Row],[TOTAL]]</f>
        <v>0</v>
      </c>
      <c r="I28">
        <f>Table4[[#This Row],[Background]]/Table4[[#This Row],[TOTAL]]</f>
        <v>0</v>
      </c>
      <c r="J28">
        <f>Table4[[#This Row],[Creation]]/Table4[[#This Row],[TOTAL]]</f>
        <v>1</v>
      </c>
      <c r="K28" s="2">
        <f>SUM(Table46[[#This Row],[Use]:[Creation]])</f>
        <v>1</v>
      </c>
    </row>
    <row r="29" spans="1:11" x14ac:dyDescent="0.2">
      <c r="A29" t="s">
        <v>2053</v>
      </c>
      <c r="B29">
        <v>4</v>
      </c>
      <c r="C29">
        <v>0</v>
      </c>
      <c r="D29">
        <v>0</v>
      </c>
      <c r="E29" s="2">
        <f>SUM(Table4[[#This Row],[Use]:[Creation]])</f>
        <v>4</v>
      </c>
      <c r="G29" t="s">
        <v>2053</v>
      </c>
      <c r="H29">
        <f>Table4[[#This Row],[Use]]/Table4[[#This Row],[TOTAL]]</f>
        <v>1</v>
      </c>
      <c r="I29">
        <f>Table4[[#This Row],[Background]]/Table4[[#This Row],[TOTAL]]</f>
        <v>0</v>
      </c>
      <c r="J29">
        <f>Table4[[#This Row],[Creation]]/Table4[[#This Row],[TOTAL]]</f>
        <v>0</v>
      </c>
      <c r="K29" s="2">
        <f>SUM(Table46[[#This Row],[Use]:[Creation]])</f>
        <v>1</v>
      </c>
    </row>
    <row r="30" spans="1:11" x14ac:dyDescent="0.2">
      <c r="A30" t="s">
        <v>498</v>
      </c>
      <c r="B30">
        <v>0</v>
      </c>
      <c r="C30">
        <v>0</v>
      </c>
      <c r="D30">
        <v>1</v>
      </c>
      <c r="E30" s="2">
        <f>SUM(Table4[[#This Row],[Use]:[Creation]])</f>
        <v>1</v>
      </c>
      <c r="G30" t="s">
        <v>498</v>
      </c>
      <c r="H30">
        <f>Table4[[#This Row],[Use]]/Table4[[#This Row],[TOTAL]]</f>
        <v>0</v>
      </c>
      <c r="I30">
        <f>Table4[[#This Row],[Background]]/Table4[[#This Row],[TOTAL]]</f>
        <v>0</v>
      </c>
      <c r="J30">
        <f>Table4[[#This Row],[Creation]]/Table4[[#This Row],[TOTAL]]</f>
        <v>1</v>
      </c>
      <c r="K30" s="2">
        <f>SUM(Table46[[#This Row],[Use]:[Creation]])</f>
        <v>1</v>
      </c>
    </row>
    <row r="31" spans="1:11" x14ac:dyDescent="0.2">
      <c r="A31" t="s">
        <v>186</v>
      </c>
      <c r="B31">
        <v>2</v>
      </c>
      <c r="C31">
        <v>0</v>
      </c>
      <c r="D31">
        <v>1</v>
      </c>
      <c r="E31" s="2">
        <f>SUM(Table4[[#This Row],[Use]:[Creation]])</f>
        <v>3</v>
      </c>
      <c r="G31" t="s">
        <v>186</v>
      </c>
      <c r="H31">
        <f>Table4[[#This Row],[Use]]/Table4[[#This Row],[TOTAL]]</f>
        <v>0.66666666666666663</v>
      </c>
      <c r="I31">
        <f>Table4[[#This Row],[Background]]/Table4[[#This Row],[TOTAL]]</f>
        <v>0</v>
      </c>
      <c r="J31">
        <f>Table4[[#This Row],[Creation]]/Table4[[#This Row],[TOTAL]]</f>
        <v>0.33333333333333331</v>
      </c>
      <c r="K31" s="2">
        <f>SUM(Table46[[#This Row],[Use]:[Creation]])</f>
        <v>1</v>
      </c>
    </row>
    <row r="32" spans="1:11" x14ac:dyDescent="0.2">
      <c r="A32" t="s">
        <v>4113</v>
      </c>
      <c r="B32">
        <v>0</v>
      </c>
      <c r="C32">
        <v>1</v>
      </c>
      <c r="D32">
        <v>0</v>
      </c>
      <c r="E32" s="2">
        <f>SUM(Table4[[#This Row],[Use]:[Creation]])</f>
        <v>1</v>
      </c>
      <c r="G32" t="s">
        <v>4113</v>
      </c>
      <c r="H32">
        <f>Table4[[#This Row],[Use]]/Table4[[#This Row],[TOTAL]]</f>
        <v>0</v>
      </c>
      <c r="I32">
        <f>Table4[[#This Row],[Background]]/Table4[[#This Row],[TOTAL]]</f>
        <v>1</v>
      </c>
      <c r="J32">
        <f>Table4[[#This Row],[Creation]]/Table4[[#This Row],[TOTAL]]</f>
        <v>0</v>
      </c>
      <c r="K32" s="2">
        <f>SUM(Table46[[#This Row],[Use]:[Creation]])</f>
        <v>1</v>
      </c>
    </row>
    <row r="33" spans="1:11" x14ac:dyDescent="0.2">
      <c r="A33" t="s">
        <v>1781</v>
      </c>
      <c r="B33">
        <v>1</v>
      </c>
      <c r="C33">
        <v>0</v>
      </c>
      <c r="D33">
        <v>0</v>
      </c>
      <c r="E33" s="2">
        <f>SUM(Table4[[#This Row],[Use]:[Creation]])</f>
        <v>1</v>
      </c>
      <c r="G33" t="s">
        <v>1781</v>
      </c>
      <c r="H33">
        <f>Table4[[#This Row],[Use]]/Table4[[#This Row],[TOTAL]]</f>
        <v>1</v>
      </c>
      <c r="I33">
        <f>Table4[[#This Row],[Background]]/Table4[[#This Row],[TOTAL]]</f>
        <v>0</v>
      </c>
      <c r="J33">
        <f>Table4[[#This Row],[Creation]]/Table4[[#This Row],[TOTAL]]</f>
        <v>0</v>
      </c>
      <c r="K33" s="2">
        <f>SUM(Table46[[#This Row],[Use]:[Creation]])</f>
        <v>1</v>
      </c>
    </row>
    <row r="34" spans="1:11" x14ac:dyDescent="0.2">
      <c r="A34" t="s">
        <v>5330</v>
      </c>
      <c r="B34">
        <v>8</v>
      </c>
      <c r="C34">
        <v>1</v>
      </c>
      <c r="D34">
        <v>1</v>
      </c>
      <c r="E34" s="2">
        <f>SUM(Table4[[#This Row],[Use]:[Creation]])</f>
        <v>10</v>
      </c>
      <c r="G34" t="s">
        <v>5330</v>
      </c>
      <c r="H34">
        <f>Table4[[#This Row],[Use]]/Table4[[#This Row],[TOTAL]]</f>
        <v>0.8</v>
      </c>
      <c r="I34">
        <f>Table4[[#This Row],[Background]]/Table4[[#This Row],[TOTAL]]</f>
        <v>0.1</v>
      </c>
      <c r="J34">
        <f>Table4[[#This Row],[Creation]]/Table4[[#This Row],[TOTAL]]</f>
        <v>0.1</v>
      </c>
      <c r="K34" s="2">
        <f>SUM(Table46[[#This Row],[Use]:[Creation]])</f>
        <v>1</v>
      </c>
    </row>
    <row r="35" spans="1:11" x14ac:dyDescent="0.2">
      <c r="A35" t="s">
        <v>4031</v>
      </c>
      <c r="B35">
        <v>0</v>
      </c>
      <c r="C35">
        <v>1</v>
      </c>
      <c r="D35">
        <v>0</v>
      </c>
      <c r="E35" s="2">
        <f>SUM(Table4[[#This Row],[Use]:[Creation]])</f>
        <v>1</v>
      </c>
      <c r="G35" t="s">
        <v>4031</v>
      </c>
      <c r="H35">
        <f>Table4[[#This Row],[Use]]/Table4[[#This Row],[TOTAL]]</f>
        <v>0</v>
      </c>
      <c r="I35">
        <f>Table4[[#This Row],[Background]]/Table4[[#This Row],[TOTAL]]</f>
        <v>1</v>
      </c>
      <c r="J35">
        <f>Table4[[#This Row],[Creation]]/Table4[[#This Row],[TOTAL]]</f>
        <v>0</v>
      </c>
      <c r="K35" s="2">
        <f>SUM(Table46[[#This Row],[Use]:[Creation]])</f>
        <v>1</v>
      </c>
    </row>
    <row r="36" spans="1:11" x14ac:dyDescent="0.2">
      <c r="A36" t="s">
        <v>7595</v>
      </c>
      <c r="B36">
        <v>1</v>
      </c>
      <c r="C36">
        <v>0</v>
      </c>
      <c r="D36">
        <v>0</v>
      </c>
      <c r="E36" s="2">
        <f>SUM(Table4[[#This Row],[Use]:[Creation]])</f>
        <v>1</v>
      </c>
      <c r="G36" t="s">
        <v>7595</v>
      </c>
      <c r="H36">
        <f>Table4[[#This Row],[Use]]/Table4[[#This Row],[TOTAL]]</f>
        <v>1</v>
      </c>
      <c r="I36">
        <f>Table4[[#This Row],[Background]]/Table4[[#This Row],[TOTAL]]</f>
        <v>0</v>
      </c>
      <c r="J36">
        <f>Table4[[#This Row],[Creation]]/Table4[[#This Row],[TOTAL]]</f>
        <v>0</v>
      </c>
      <c r="K36" s="2">
        <f>SUM(Table46[[#This Row],[Use]:[Creation]])</f>
        <v>1</v>
      </c>
    </row>
    <row r="37" spans="1:11" x14ac:dyDescent="0.2">
      <c r="A37" t="s">
        <v>2018</v>
      </c>
      <c r="B37">
        <v>0</v>
      </c>
      <c r="C37">
        <v>0</v>
      </c>
      <c r="D37">
        <v>1</v>
      </c>
      <c r="E37" s="2">
        <f>SUM(Table4[[#This Row],[Use]:[Creation]])</f>
        <v>1</v>
      </c>
      <c r="G37" t="s">
        <v>2018</v>
      </c>
      <c r="H37">
        <f>Table4[[#This Row],[Use]]/Table4[[#This Row],[TOTAL]]</f>
        <v>0</v>
      </c>
      <c r="I37">
        <f>Table4[[#This Row],[Background]]/Table4[[#This Row],[TOTAL]]</f>
        <v>0</v>
      </c>
      <c r="J37">
        <f>Table4[[#This Row],[Creation]]/Table4[[#This Row],[TOTAL]]</f>
        <v>1</v>
      </c>
      <c r="K37" s="2">
        <f>SUM(Table46[[#This Row],[Use]:[Creation]])</f>
        <v>1</v>
      </c>
    </row>
    <row r="38" spans="1:11" x14ac:dyDescent="0.2">
      <c r="A38" t="s">
        <v>3939</v>
      </c>
      <c r="B38">
        <v>0</v>
      </c>
      <c r="C38">
        <v>1</v>
      </c>
      <c r="D38">
        <v>0</v>
      </c>
      <c r="E38" s="2">
        <f>SUM(Table4[[#This Row],[Use]:[Creation]])</f>
        <v>1</v>
      </c>
      <c r="G38" t="s">
        <v>3939</v>
      </c>
      <c r="H38">
        <f>Table4[[#This Row],[Use]]/Table4[[#This Row],[TOTAL]]</f>
        <v>0</v>
      </c>
      <c r="I38">
        <f>Table4[[#This Row],[Background]]/Table4[[#This Row],[TOTAL]]</f>
        <v>1</v>
      </c>
      <c r="J38">
        <f>Table4[[#This Row],[Creation]]/Table4[[#This Row],[TOTAL]]</f>
        <v>0</v>
      </c>
      <c r="K38" s="2">
        <f>SUM(Table46[[#This Row],[Use]:[Creation]])</f>
        <v>1</v>
      </c>
    </row>
    <row r="39" spans="1:11" x14ac:dyDescent="0.2">
      <c r="A39" t="s">
        <v>581</v>
      </c>
      <c r="B39">
        <v>3</v>
      </c>
      <c r="C39">
        <v>0</v>
      </c>
      <c r="D39">
        <v>1</v>
      </c>
      <c r="E39" s="2">
        <f>SUM(Table4[[#This Row],[Use]:[Creation]])</f>
        <v>4</v>
      </c>
      <c r="G39" t="s">
        <v>581</v>
      </c>
      <c r="H39">
        <f>Table4[[#This Row],[Use]]/Table4[[#This Row],[TOTAL]]</f>
        <v>0.75</v>
      </c>
      <c r="I39">
        <f>Table4[[#This Row],[Background]]/Table4[[#This Row],[TOTAL]]</f>
        <v>0</v>
      </c>
      <c r="J39">
        <f>Table4[[#This Row],[Creation]]/Table4[[#This Row],[TOTAL]]</f>
        <v>0.25</v>
      </c>
      <c r="K39" s="2">
        <f>SUM(Table46[[#This Row],[Use]:[Creation]])</f>
        <v>1</v>
      </c>
    </row>
    <row r="40" spans="1:11" x14ac:dyDescent="0.2">
      <c r="A40" t="s">
        <v>8125</v>
      </c>
      <c r="B40">
        <v>18</v>
      </c>
      <c r="C40">
        <v>2</v>
      </c>
      <c r="D40">
        <v>0</v>
      </c>
      <c r="E40" s="2">
        <f>SUM(Table4[[#This Row],[Use]:[Creation]])</f>
        <v>20</v>
      </c>
      <c r="G40" t="s">
        <v>8125</v>
      </c>
      <c r="H40">
        <f>Table4[[#This Row],[Use]]/Table4[[#This Row],[TOTAL]]</f>
        <v>0.9</v>
      </c>
      <c r="I40">
        <f>Table4[[#This Row],[Background]]/Table4[[#This Row],[TOTAL]]</f>
        <v>0.1</v>
      </c>
      <c r="J40">
        <f>Table4[[#This Row],[Creation]]/Table4[[#This Row],[TOTAL]]</f>
        <v>0</v>
      </c>
      <c r="K40" s="2">
        <f>SUM(Table46[[#This Row],[Use]:[Creation]])</f>
        <v>1</v>
      </c>
    </row>
    <row r="41" spans="1:11" x14ac:dyDescent="0.2">
      <c r="A41" t="s">
        <v>3690</v>
      </c>
      <c r="B41">
        <v>1</v>
      </c>
      <c r="C41">
        <v>0</v>
      </c>
      <c r="D41">
        <v>0</v>
      </c>
      <c r="E41" s="2">
        <f>SUM(Table4[[#This Row],[Use]:[Creation]])</f>
        <v>1</v>
      </c>
      <c r="G41" t="s">
        <v>3690</v>
      </c>
      <c r="H41">
        <f>Table4[[#This Row],[Use]]/Table4[[#This Row],[TOTAL]]</f>
        <v>1</v>
      </c>
      <c r="I41">
        <f>Table4[[#This Row],[Background]]/Table4[[#This Row],[TOTAL]]</f>
        <v>0</v>
      </c>
      <c r="J41">
        <f>Table4[[#This Row],[Creation]]/Table4[[#This Row],[TOTAL]]</f>
        <v>0</v>
      </c>
      <c r="K41" s="2">
        <f>SUM(Table46[[#This Row],[Use]:[Creation]])</f>
        <v>1</v>
      </c>
    </row>
    <row r="42" spans="1:11" x14ac:dyDescent="0.2">
      <c r="A42" t="s">
        <v>2501</v>
      </c>
      <c r="B42">
        <v>0</v>
      </c>
      <c r="C42">
        <v>1</v>
      </c>
      <c r="D42">
        <v>0</v>
      </c>
      <c r="E42" s="2">
        <f>SUM(Table4[[#This Row],[Use]:[Creation]])</f>
        <v>1</v>
      </c>
      <c r="G42" t="s">
        <v>2501</v>
      </c>
      <c r="H42">
        <f>Table4[[#This Row],[Use]]/Table4[[#This Row],[TOTAL]]</f>
        <v>0</v>
      </c>
      <c r="I42">
        <f>Table4[[#This Row],[Background]]/Table4[[#This Row],[TOTAL]]</f>
        <v>1</v>
      </c>
      <c r="J42">
        <f>Table4[[#This Row],[Creation]]/Table4[[#This Row],[TOTAL]]</f>
        <v>0</v>
      </c>
      <c r="K42" s="2">
        <f>SUM(Table46[[#This Row],[Use]:[Creation]])</f>
        <v>1</v>
      </c>
    </row>
    <row r="43" spans="1:11" x14ac:dyDescent="0.2">
      <c r="A43" t="s">
        <v>3535</v>
      </c>
      <c r="B43">
        <v>0</v>
      </c>
      <c r="C43">
        <v>0</v>
      </c>
      <c r="D43">
        <v>1</v>
      </c>
      <c r="E43" s="2">
        <f>SUM(Table4[[#This Row],[Use]:[Creation]])</f>
        <v>1</v>
      </c>
      <c r="G43" t="s">
        <v>3535</v>
      </c>
      <c r="H43">
        <f>Table4[[#This Row],[Use]]/Table4[[#This Row],[TOTAL]]</f>
        <v>0</v>
      </c>
      <c r="I43">
        <f>Table4[[#This Row],[Background]]/Table4[[#This Row],[TOTAL]]</f>
        <v>0</v>
      </c>
      <c r="J43">
        <f>Table4[[#This Row],[Creation]]/Table4[[#This Row],[TOTAL]]</f>
        <v>1</v>
      </c>
      <c r="K43" s="2">
        <f>SUM(Table46[[#This Row],[Use]:[Creation]])</f>
        <v>1</v>
      </c>
    </row>
    <row r="44" spans="1:11" x14ac:dyDescent="0.2">
      <c r="A44" t="s">
        <v>3557</v>
      </c>
      <c r="B44">
        <v>0</v>
      </c>
      <c r="C44">
        <v>0</v>
      </c>
      <c r="D44">
        <v>1</v>
      </c>
      <c r="E44" s="2">
        <f>SUM(Table4[[#This Row],[Use]:[Creation]])</f>
        <v>1</v>
      </c>
      <c r="G44" t="s">
        <v>3557</v>
      </c>
      <c r="H44">
        <f>Table4[[#This Row],[Use]]/Table4[[#This Row],[TOTAL]]</f>
        <v>0</v>
      </c>
      <c r="I44">
        <f>Table4[[#This Row],[Background]]/Table4[[#This Row],[TOTAL]]</f>
        <v>0</v>
      </c>
      <c r="J44">
        <f>Table4[[#This Row],[Creation]]/Table4[[#This Row],[TOTAL]]</f>
        <v>1</v>
      </c>
      <c r="K44" s="2">
        <f>SUM(Table46[[#This Row],[Use]:[Creation]])</f>
        <v>1</v>
      </c>
    </row>
    <row r="45" spans="1:11" x14ac:dyDescent="0.2">
      <c r="A45" t="s">
        <v>4779</v>
      </c>
      <c r="B45">
        <v>6</v>
      </c>
      <c r="C45">
        <v>0</v>
      </c>
      <c r="D45">
        <v>0</v>
      </c>
      <c r="E45" s="2">
        <f>SUM(Table4[[#This Row],[Use]:[Creation]])</f>
        <v>6</v>
      </c>
      <c r="G45" t="s">
        <v>4779</v>
      </c>
      <c r="H45">
        <f>Table4[[#This Row],[Use]]/Table4[[#This Row],[TOTAL]]</f>
        <v>1</v>
      </c>
      <c r="I45">
        <f>Table4[[#This Row],[Background]]/Table4[[#This Row],[TOTAL]]</f>
        <v>0</v>
      </c>
      <c r="J45">
        <f>Table4[[#This Row],[Creation]]/Table4[[#This Row],[TOTAL]]</f>
        <v>0</v>
      </c>
      <c r="K45" s="2">
        <f>SUM(Table46[[#This Row],[Use]:[Creation]])</f>
        <v>1</v>
      </c>
    </row>
    <row r="46" spans="1:11" x14ac:dyDescent="0.2">
      <c r="A46" t="s">
        <v>1232</v>
      </c>
      <c r="B46">
        <v>1</v>
      </c>
      <c r="C46">
        <v>0</v>
      </c>
      <c r="D46">
        <v>0</v>
      </c>
      <c r="E46" s="2">
        <f>SUM(Table4[[#This Row],[Use]:[Creation]])</f>
        <v>1</v>
      </c>
      <c r="G46" t="s">
        <v>1232</v>
      </c>
      <c r="H46">
        <f>Table4[[#This Row],[Use]]/Table4[[#This Row],[TOTAL]]</f>
        <v>1</v>
      </c>
      <c r="I46">
        <f>Table4[[#This Row],[Background]]/Table4[[#This Row],[TOTAL]]</f>
        <v>0</v>
      </c>
      <c r="J46">
        <f>Table4[[#This Row],[Creation]]/Table4[[#This Row],[TOTAL]]</f>
        <v>0</v>
      </c>
      <c r="K46" s="2">
        <f>SUM(Table46[[#This Row],[Use]:[Creation]])</f>
        <v>1</v>
      </c>
    </row>
    <row r="47" spans="1:11" x14ac:dyDescent="0.2">
      <c r="A47" t="s">
        <v>5217</v>
      </c>
      <c r="B47">
        <v>3</v>
      </c>
      <c r="C47">
        <v>0</v>
      </c>
      <c r="D47">
        <v>0</v>
      </c>
      <c r="E47" s="2">
        <f>SUM(Table4[[#This Row],[Use]:[Creation]])</f>
        <v>3</v>
      </c>
      <c r="G47" t="s">
        <v>5217</v>
      </c>
      <c r="H47">
        <f>Table4[[#This Row],[Use]]/Table4[[#This Row],[TOTAL]]</f>
        <v>1</v>
      </c>
      <c r="I47">
        <f>Table4[[#This Row],[Background]]/Table4[[#This Row],[TOTAL]]</f>
        <v>0</v>
      </c>
      <c r="J47">
        <f>Table4[[#This Row],[Creation]]/Table4[[#This Row],[TOTAL]]</f>
        <v>0</v>
      </c>
      <c r="K47" s="2">
        <f>SUM(Table46[[#This Row],[Use]:[Creation]])</f>
        <v>1</v>
      </c>
    </row>
    <row r="48" spans="1:11" x14ac:dyDescent="0.2">
      <c r="A48" t="s">
        <v>3120</v>
      </c>
      <c r="B48">
        <v>0</v>
      </c>
      <c r="C48">
        <v>0</v>
      </c>
      <c r="D48">
        <v>1</v>
      </c>
      <c r="E48" s="2">
        <f>SUM(Table4[[#This Row],[Use]:[Creation]])</f>
        <v>1</v>
      </c>
      <c r="G48" t="s">
        <v>3120</v>
      </c>
      <c r="H48">
        <f>Table4[[#This Row],[Use]]/Table4[[#This Row],[TOTAL]]</f>
        <v>0</v>
      </c>
      <c r="I48">
        <f>Table4[[#This Row],[Background]]/Table4[[#This Row],[TOTAL]]</f>
        <v>0</v>
      </c>
      <c r="J48">
        <f>Table4[[#This Row],[Creation]]/Table4[[#This Row],[TOTAL]]</f>
        <v>1</v>
      </c>
      <c r="K48" s="2">
        <f>SUM(Table46[[#This Row],[Use]:[Creation]])</f>
        <v>1</v>
      </c>
    </row>
    <row r="49" spans="1:11" x14ac:dyDescent="0.2">
      <c r="A49" t="s">
        <v>6259</v>
      </c>
      <c r="B49">
        <v>1</v>
      </c>
      <c r="C49">
        <v>0</v>
      </c>
      <c r="D49">
        <v>0</v>
      </c>
      <c r="E49" s="2">
        <f>SUM(Table4[[#This Row],[Use]:[Creation]])</f>
        <v>1</v>
      </c>
      <c r="G49" t="s">
        <v>6259</v>
      </c>
      <c r="H49">
        <f>Table4[[#This Row],[Use]]/Table4[[#This Row],[TOTAL]]</f>
        <v>1</v>
      </c>
      <c r="I49">
        <f>Table4[[#This Row],[Background]]/Table4[[#This Row],[TOTAL]]</f>
        <v>0</v>
      </c>
      <c r="J49">
        <f>Table4[[#This Row],[Creation]]/Table4[[#This Row],[TOTAL]]</f>
        <v>0</v>
      </c>
      <c r="K49" s="2">
        <f>SUM(Table46[[#This Row],[Use]:[Creation]])</f>
        <v>1</v>
      </c>
    </row>
    <row r="50" spans="1:11" x14ac:dyDescent="0.2">
      <c r="A50" t="s">
        <v>4955</v>
      </c>
      <c r="B50">
        <v>5</v>
      </c>
      <c r="C50">
        <v>0</v>
      </c>
      <c r="D50">
        <v>2</v>
      </c>
      <c r="E50" s="2">
        <f>SUM(Table4[[#This Row],[Use]:[Creation]])</f>
        <v>7</v>
      </c>
      <c r="G50" t="s">
        <v>4955</v>
      </c>
      <c r="H50">
        <f>Table4[[#This Row],[Use]]/Table4[[#This Row],[TOTAL]]</f>
        <v>0.7142857142857143</v>
      </c>
      <c r="I50">
        <f>Table4[[#This Row],[Background]]/Table4[[#This Row],[TOTAL]]</f>
        <v>0</v>
      </c>
      <c r="J50">
        <f>Table4[[#This Row],[Creation]]/Table4[[#This Row],[TOTAL]]</f>
        <v>0.2857142857142857</v>
      </c>
      <c r="K50" s="2">
        <f>SUM(Table46[[#This Row],[Use]:[Creation]])</f>
        <v>1</v>
      </c>
    </row>
    <row r="51" spans="1:11" x14ac:dyDescent="0.2">
      <c r="A51" t="s">
        <v>1024</v>
      </c>
      <c r="B51">
        <v>8</v>
      </c>
      <c r="C51">
        <v>0</v>
      </c>
      <c r="D51">
        <v>0</v>
      </c>
      <c r="E51" s="2">
        <f>SUM(Table4[[#This Row],[Use]:[Creation]])</f>
        <v>8</v>
      </c>
      <c r="G51" t="s">
        <v>1024</v>
      </c>
      <c r="H51">
        <f>Table4[[#This Row],[Use]]/Table4[[#This Row],[TOTAL]]</f>
        <v>1</v>
      </c>
      <c r="I51">
        <f>Table4[[#This Row],[Background]]/Table4[[#This Row],[TOTAL]]</f>
        <v>0</v>
      </c>
      <c r="J51">
        <f>Table4[[#This Row],[Creation]]/Table4[[#This Row],[TOTAL]]</f>
        <v>0</v>
      </c>
      <c r="K51" s="2">
        <f>SUM(Table46[[#This Row],[Use]:[Creation]])</f>
        <v>1</v>
      </c>
    </row>
    <row r="52" spans="1:11" x14ac:dyDescent="0.2">
      <c r="A52" t="s">
        <v>3280</v>
      </c>
      <c r="B52">
        <v>0</v>
      </c>
      <c r="C52">
        <v>0</v>
      </c>
      <c r="D52">
        <v>1</v>
      </c>
      <c r="E52" s="2">
        <f>SUM(Table4[[#This Row],[Use]:[Creation]])</f>
        <v>1</v>
      </c>
      <c r="G52" t="s">
        <v>3280</v>
      </c>
      <c r="H52">
        <f>Table4[[#This Row],[Use]]/Table4[[#This Row],[TOTAL]]</f>
        <v>0</v>
      </c>
      <c r="I52">
        <f>Table4[[#This Row],[Background]]/Table4[[#This Row],[TOTAL]]</f>
        <v>0</v>
      </c>
      <c r="J52">
        <f>Table4[[#This Row],[Creation]]/Table4[[#This Row],[TOTAL]]</f>
        <v>1</v>
      </c>
      <c r="K52" s="2">
        <f>SUM(Table46[[#This Row],[Use]:[Creation]])</f>
        <v>1</v>
      </c>
    </row>
    <row r="53" spans="1:11" x14ac:dyDescent="0.2">
      <c r="A53" t="s">
        <v>5612</v>
      </c>
      <c r="B53">
        <v>1</v>
      </c>
      <c r="C53">
        <v>0</v>
      </c>
      <c r="D53">
        <v>0</v>
      </c>
      <c r="E53" s="2">
        <f>SUM(Table4[[#This Row],[Use]:[Creation]])</f>
        <v>1</v>
      </c>
      <c r="G53" t="s">
        <v>5612</v>
      </c>
      <c r="H53">
        <f>Table4[[#This Row],[Use]]/Table4[[#This Row],[TOTAL]]</f>
        <v>1</v>
      </c>
      <c r="I53">
        <f>Table4[[#This Row],[Background]]/Table4[[#This Row],[TOTAL]]</f>
        <v>0</v>
      </c>
      <c r="J53">
        <f>Table4[[#This Row],[Creation]]/Table4[[#This Row],[TOTAL]]</f>
        <v>0</v>
      </c>
      <c r="K53" s="2">
        <f>SUM(Table46[[#This Row],[Use]:[Creation]])</f>
        <v>1</v>
      </c>
    </row>
    <row r="54" spans="1:11" x14ac:dyDescent="0.2">
      <c r="A54" t="s">
        <v>7061</v>
      </c>
      <c r="B54">
        <v>0</v>
      </c>
      <c r="C54">
        <v>1</v>
      </c>
      <c r="D54">
        <v>0</v>
      </c>
      <c r="E54" s="2">
        <f>SUM(Table4[[#This Row],[Use]:[Creation]])</f>
        <v>1</v>
      </c>
      <c r="G54" t="s">
        <v>7061</v>
      </c>
      <c r="H54">
        <f>Table4[[#This Row],[Use]]/Table4[[#This Row],[TOTAL]]</f>
        <v>0</v>
      </c>
      <c r="I54">
        <f>Table4[[#This Row],[Background]]/Table4[[#This Row],[TOTAL]]</f>
        <v>1</v>
      </c>
      <c r="J54">
        <f>Table4[[#This Row],[Creation]]/Table4[[#This Row],[TOTAL]]</f>
        <v>0</v>
      </c>
      <c r="K54" s="2">
        <f>SUM(Table46[[#This Row],[Use]:[Creation]])</f>
        <v>1</v>
      </c>
    </row>
    <row r="55" spans="1:11" x14ac:dyDescent="0.2">
      <c r="A55" t="s">
        <v>1956</v>
      </c>
      <c r="B55">
        <v>1</v>
      </c>
      <c r="C55">
        <v>0</v>
      </c>
      <c r="D55">
        <v>0</v>
      </c>
      <c r="E55" s="2">
        <f>SUM(Table4[[#This Row],[Use]:[Creation]])</f>
        <v>1</v>
      </c>
      <c r="G55" t="s">
        <v>1956</v>
      </c>
      <c r="H55">
        <f>Table4[[#This Row],[Use]]/Table4[[#This Row],[TOTAL]]</f>
        <v>1</v>
      </c>
      <c r="I55">
        <f>Table4[[#This Row],[Background]]/Table4[[#This Row],[TOTAL]]</f>
        <v>0</v>
      </c>
      <c r="J55">
        <f>Table4[[#This Row],[Creation]]/Table4[[#This Row],[TOTAL]]</f>
        <v>0</v>
      </c>
      <c r="K55" s="2">
        <f>SUM(Table46[[#This Row],[Use]:[Creation]])</f>
        <v>1</v>
      </c>
    </row>
    <row r="56" spans="1:11" x14ac:dyDescent="0.2">
      <c r="A56" t="s">
        <v>473</v>
      </c>
      <c r="B56">
        <v>1</v>
      </c>
      <c r="C56">
        <v>0</v>
      </c>
      <c r="D56">
        <v>0</v>
      </c>
      <c r="E56" s="2">
        <f>SUM(Table4[[#This Row],[Use]:[Creation]])</f>
        <v>1</v>
      </c>
      <c r="G56" t="s">
        <v>473</v>
      </c>
      <c r="H56">
        <f>Table4[[#This Row],[Use]]/Table4[[#This Row],[TOTAL]]</f>
        <v>1</v>
      </c>
      <c r="I56">
        <f>Table4[[#This Row],[Background]]/Table4[[#This Row],[TOTAL]]</f>
        <v>0</v>
      </c>
      <c r="J56">
        <f>Table4[[#This Row],[Creation]]/Table4[[#This Row],[TOTAL]]</f>
        <v>0</v>
      </c>
      <c r="K56" s="2">
        <f>SUM(Table46[[#This Row],[Use]:[Creation]])</f>
        <v>1</v>
      </c>
    </row>
    <row r="57" spans="1:11" x14ac:dyDescent="0.2">
      <c r="A57" t="s">
        <v>2260</v>
      </c>
      <c r="B57">
        <v>0</v>
      </c>
      <c r="C57">
        <v>0</v>
      </c>
      <c r="D57">
        <v>1</v>
      </c>
      <c r="E57" s="2">
        <f>SUM(Table4[[#This Row],[Use]:[Creation]])</f>
        <v>1</v>
      </c>
      <c r="G57" t="s">
        <v>2260</v>
      </c>
      <c r="H57">
        <f>Table4[[#This Row],[Use]]/Table4[[#This Row],[TOTAL]]</f>
        <v>0</v>
      </c>
      <c r="I57">
        <f>Table4[[#This Row],[Background]]/Table4[[#This Row],[TOTAL]]</f>
        <v>0</v>
      </c>
      <c r="J57">
        <f>Table4[[#This Row],[Creation]]/Table4[[#This Row],[TOTAL]]</f>
        <v>1</v>
      </c>
      <c r="K57" s="2">
        <f>SUM(Table46[[#This Row],[Use]:[Creation]])</f>
        <v>1</v>
      </c>
    </row>
    <row r="58" spans="1:11" x14ac:dyDescent="0.2">
      <c r="A58" t="s">
        <v>1617</v>
      </c>
      <c r="B58">
        <v>2</v>
      </c>
      <c r="C58">
        <v>0</v>
      </c>
      <c r="D58">
        <v>0</v>
      </c>
      <c r="E58" s="2">
        <f>SUM(Table4[[#This Row],[Use]:[Creation]])</f>
        <v>2</v>
      </c>
      <c r="G58" t="s">
        <v>1617</v>
      </c>
      <c r="H58">
        <f>Table4[[#This Row],[Use]]/Table4[[#This Row],[TOTAL]]</f>
        <v>1</v>
      </c>
      <c r="I58">
        <f>Table4[[#This Row],[Background]]/Table4[[#This Row],[TOTAL]]</f>
        <v>0</v>
      </c>
      <c r="J58">
        <f>Table4[[#This Row],[Creation]]/Table4[[#This Row],[TOTAL]]</f>
        <v>0</v>
      </c>
      <c r="K58" s="2">
        <f>SUM(Table46[[#This Row],[Use]:[Creation]])</f>
        <v>1</v>
      </c>
    </row>
    <row r="59" spans="1:11" x14ac:dyDescent="0.2">
      <c r="A59" t="s">
        <v>4997</v>
      </c>
      <c r="B59">
        <v>3</v>
      </c>
      <c r="C59">
        <v>0</v>
      </c>
      <c r="D59">
        <v>0</v>
      </c>
      <c r="E59" s="2">
        <f>SUM(Table4[[#This Row],[Use]:[Creation]])</f>
        <v>3</v>
      </c>
      <c r="G59" t="s">
        <v>4997</v>
      </c>
      <c r="H59">
        <f>Table4[[#This Row],[Use]]/Table4[[#This Row],[TOTAL]]</f>
        <v>1</v>
      </c>
      <c r="I59">
        <f>Table4[[#This Row],[Background]]/Table4[[#This Row],[TOTAL]]</f>
        <v>0</v>
      </c>
      <c r="J59">
        <f>Table4[[#This Row],[Creation]]/Table4[[#This Row],[TOTAL]]</f>
        <v>0</v>
      </c>
      <c r="K59" s="2">
        <f>SUM(Table46[[#This Row],[Use]:[Creation]])</f>
        <v>1</v>
      </c>
    </row>
    <row r="60" spans="1:11" x14ac:dyDescent="0.2">
      <c r="A60" t="s">
        <v>7845</v>
      </c>
      <c r="B60">
        <v>16</v>
      </c>
      <c r="C60">
        <v>3</v>
      </c>
      <c r="D60">
        <v>0</v>
      </c>
      <c r="E60" s="2">
        <f>SUM(Table4[[#This Row],[Use]:[Creation]])</f>
        <v>19</v>
      </c>
      <c r="G60" t="s">
        <v>7845</v>
      </c>
      <c r="H60">
        <f>Table4[[#This Row],[Use]]/Table4[[#This Row],[TOTAL]]</f>
        <v>0.84210526315789469</v>
      </c>
      <c r="I60">
        <f>Table4[[#This Row],[Background]]/Table4[[#This Row],[TOTAL]]</f>
        <v>0.15789473684210525</v>
      </c>
      <c r="J60">
        <f>Table4[[#This Row],[Creation]]/Table4[[#This Row],[TOTAL]]</f>
        <v>0</v>
      </c>
      <c r="K60" s="2">
        <f>SUM(Table46[[#This Row],[Use]:[Creation]])</f>
        <v>1</v>
      </c>
    </row>
    <row r="61" spans="1:11" x14ac:dyDescent="0.2">
      <c r="A61" t="s">
        <v>4248</v>
      </c>
      <c r="B61">
        <v>2</v>
      </c>
      <c r="C61">
        <v>0</v>
      </c>
      <c r="D61">
        <v>0</v>
      </c>
      <c r="E61" s="2">
        <f>SUM(Table4[[#This Row],[Use]:[Creation]])</f>
        <v>2</v>
      </c>
      <c r="G61" t="s">
        <v>4248</v>
      </c>
      <c r="H61">
        <f>Table4[[#This Row],[Use]]/Table4[[#This Row],[TOTAL]]</f>
        <v>1</v>
      </c>
      <c r="I61">
        <f>Table4[[#This Row],[Background]]/Table4[[#This Row],[TOTAL]]</f>
        <v>0</v>
      </c>
      <c r="J61">
        <f>Table4[[#This Row],[Creation]]/Table4[[#This Row],[TOTAL]]</f>
        <v>0</v>
      </c>
      <c r="K61" s="2">
        <f>SUM(Table46[[#This Row],[Use]:[Creation]])</f>
        <v>1</v>
      </c>
    </row>
    <row r="62" spans="1:11" x14ac:dyDescent="0.2">
      <c r="A62" t="s">
        <v>1241</v>
      </c>
      <c r="B62">
        <v>2</v>
      </c>
      <c r="C62">
        <v>0</v>
      </c>
      <c r="D62">
        <v>0</v>
      </c>
      <c r="E62" s="2">
        <f>SUM(Table4[[#This Row],[Use]:[Creation]])</f>
        <v>2</v>
      </c>
      <c r="G62" t="s">
        <v>1241</v>
      </c>
      <c r="H62">
        <f>Table4[[#This Row],[Use]]/Table4[[#This Row],[TOTAL]]</f>
        <v>1</v>
      </c>
      <c r="I62">
        <f>Table4[[#This Row],[Background]]/Table4[[#This Row],[TOTAL]]</f>
        <v>0</v>
      </c>
      <c r="J62">
        <f>Table4[[#This Row],[Creation]]/Table4[[#This Row],[TOTAL]]</f>
        <v>0</v>
      </c>
      <c r="K62" s="2">
        <f>SUM(Table46[[#This Row],[Use]:[Creation]])</f>
        <v>1</v>
      </c>
    </row>
    <row r="63" spans="1:11" x14ac:dyDescent="0.2">
      <c r="A63" t="s">
        <v>7898</v>
      </c>
      <c r="B63">
        <v>5</v>
      </c>
      <c r="C63">
        <v>0</v>
      </c>
      <c r="D63">
        <v>0</v>
      </c>
      <c r="E63" s="2">
        <f>SUM(Table4[[#This Row],[Use]:[Creation]])</f>
        <v>5</v>
      </c>
      <c r="G63" t="s">
        <v>7898</v>
      </c>
      <c r="H63">
        <f>Table4[[#This Row],[Use]]/Table4[[#This Row],[TOTAL]]</f>
        <v>1</v>
      </c>
      <c r="I63">
        <f>Table4[[#This Row],[Background]]/Table4[[#This Row],[TOTAL]]</f>
        <v>0</v>
      </c>
      <c r="J63">
        <f>Table4[[#This Row],[Creation]]/Table4[[#This Row],[TOTAL]]</f>
        <v>0</v>
      </c>
      <c r="K63" s="2">
        <f>SUM(Table46[[#This Row],[Use]:[Creation]])</f>
        <v>1</v>
      </c>
    </row>
    <row r="64" spans="1:11" x14ac:dyDescent="0.2">
      <c r="A64" t="s">
        <v>2892</v>
      </c>
      <c r="B64">
        <v>3</v>
      </c>
      <c r="C64">
        <v>0</v>
      </c>
      <c r="D64">
        <v>0</v>
      </c>
      <c r="E64" s="2">
        <f>SUM(Table4[[#This Row],[Use]:[Creation]])</f>
        <v>3</v>
      </c>
      <c r="G64" t="s">
        <v>2892</v>
      </c>
      <c r="H64">
        <f>Table4[[#This Row],[Use]]/Table4[[#This Row],[TOTAL]]</f>
        <v>1</v>
      </c>
      <c r="I64">
        <f>Table4[[#This Row],[Background]]/Table4[[#This Row],[TOTAL]]</f>
        <v>0</v>
      </c>
      <c r="J64">
        <f>Table4[[#This Row],[Creation]]/Table4[[#This Row],[TOTAL]]</f>
        <v>0</v>
      </c>
      <c r="K64" s="2">
        <f>SUM(Table46[[#This Row],[Use]:[Creation]])</f>
        <v>1</v>
      </c>
    </row>
    <row r="65" spans="1:11" x14ac:dyDescent="0.2">
      <c r="A65" t="s">
        <v>8383</v>
      </c>
      <c r="B65">
        <v>9</v>
      </c>
      <c r="C65">
        <v>1</v>
      </c>
      <c r="D65">
        <v>0</v>
      </c>
      <c r="E65" s="2">
        <f>SUM(Table4[[#This Row],[Use]:[Creation]])</f>
        <v>10</v>
      </c>
      <c r="G65" t="s">
        <v>8383</v>
      </c>
      <c r="H65">
        <f>Table4[[#This Row],[Use]]/Table4[[#This Row],[TOTAL]]</f>
        <v>0.9</v>
      </c>
      <c r="I65">
        <f>Table4[[#This Row],[Background]]/Table4[[#This Row],[TOTAL]]</f>
        <v>0.1</v>
      </c>
      <c r="J65">
        <f>Table4[[#This Row],[Creation]]/Table4[[#This Row],[TOTAL]]</f>
        <v>0</v>
      </c>
      <c r="K65" s="2">
        <f>SUM(Table46[[#This Row],[Use]:[Creation]])</f>
        <v>1</v>
      </c>
    </row>
    <row r="66" spans="1:11" x14ac:dyDescent="0.2">
      <c r="A66" t="s">
        <v>3631</v>
      </c>
      <c r="B66">
        <v>1</v>
      </c>
      <c r="C66">
        <v>0</v>
      </c>
      <c r="D66">
        <v>0</v>
      </c>
      <c r="E66" s="2">
        <f>SUM(Table4[[#This Row],[Use]:[Creation]])</f>
        <v>1</v>
      </c>
      <c r="G66" t="s">
        <v>3631</v>
      </c>
      <c r="H66">
        <f>Table4[[#This Row],[Use]]/Table4[[#This Row],[TOTAL]]</f>
        <v>1</v>
      </c>
      <c r="I66">
        <f>Table4[[#This Row],[Background]]/Table4[[#This Row],[TOTAL]]</f>
        <v>0</v>
      </c>
      <c r="J66">
        <f>Table4[[#This Row],[Creation]]/Table4[[#This Row],[TOTAL]]</f>
        <v>0</v>
      </c>
      <c r="K66" s="2">
        <f>SUM(Table46[[#This Row],[Use]:[Creation]])</f>
        <v>1</v>
      </c>
    </row>
    <row r="67" spans="1:11" x14ac:dyDescent="0.2">
      <c r="A67" t="s">
        <v>7167</v>
      </c>
      <c r="B67">
        <v>25</v>
      </c>
      <c r="C67">
        <v>3</v>
      </c>
      <c r="D67">
        <v>0</v>
      </c>
      <c r="E67" s="2">
        <f>SUM(Table4[[#This Row],[Use]:[Creation]])</f>
        <v>28</v>
      </c>
      <c r="G67" t="s">
        <v>7167</v>
      </c>
      <c r="H67">
        <f>Table4[[#This Row],[Use]]/Table4[[#This Row],[TOTAL]]</f>
        <v>0.8928571428571429</v>
      </c>
      <c r="I67">
        <f>Table4[[#This Row],[Background]]/Table4[[#This Row],[TOTAL]]</f>
        <v>0.10714285714285714</v>
      </c>
      <c r="J67">
        <f>Table4[[#This Row],[Creation]]/Table4[[#This Row],[TOTAL]]</f>
        <v>0</v>
      </c>
      <c r="K67" s="2">
        <f>SUM(Table46[[#This Row],[Use]:[Creation]])</f>
        <v>1</v>
      </c>
    </row>
    <row r="68" spans="1:11" x14ac:dyDescent="0.2">
      <c r="A68" t="s">
        <v>3171</v>
      </c>
      <c r="B68">
        <v>0</v>
      </c>
      <c r="C68">
        <v>0</v>
      </c>
      <c r="D68">
        <v>1</v>
      </c>
      <c r="E68" s="2">
        <f>SUM(Table4[[#This Row],[Use]:[Creation]])</f>
        <v>1</v>
      </c>
      <c r="G68" t="s">
        <v>3171</v>
      </c>
      <c r="H68">
        <f>Table4[[#This Row],[Use]]/Table4[[#This Row],[TOTAL]]</f>
        <v>0</v>
      </c>
      <c r="I68">
        <f>Table4[[#This Row],[Background]]/Table4[[#This Row],[TOTAL]]</f>
        <v>0</v>
      </c>
      <c r="J68">
        <f>Table4[[#This Row],[Creation]]/Table4[[#This Row],[TOTAL]]</f>
        <v>1</v>
      </c>
      <c r="K68" s="2">
        <f>SUM(Table46[[#This Row],[Use]:[Creation]])</f>
        <v>1</v>
      </c>
    </row>
    <row r="69" spans="1:11" x14ac:dyDescent="0.2">
      <c r="A69" t="s">
        <v>4830</v>
      </c>
      <c r="B69">
        <v>5</v>
      </c>
      <c r="C69">
        <v>0</v>
      </c>
      <c r="D69">
        <v>0</v>
      </c>
      <c r="E69" s="2">
        <f>SUM(Table4[[#This Row],[Use]:[Creation]])</f>
        <v>5</v>
      </c>
      <c r="G69" t="s">
        <v>4830</v>
      </c>
      <c r="H69">
        <f>Table4[[#This Row],[Use]]/Table4[[#This Row],[TOTAL]]</f>
        <v>1</v>
      </c>
      <c r="I69">
        <f>Table4[[#This Row],[Background]]/Table4[[#This Row],[TOTAL]]</f>
        <v>0</v>
      </c>
      <c r="J69">
        <f>Table4[[#This Row],[Creation]]/Table4[[#This Row],[TOTAL]]</f>
        <v>0</v>
      </c>
      <c r="K69" s="2">
        <f>SUM(Table46[[#This Row],[Use]:[Creation]])</f>
        <v>1</v>
      </c>
    </row>
    <row r="70" spans="1:11" x14ac:dyDescent="0.2">
      <c r="A70" t="s">
        <v>6041</v>
      </c>
      <c r="B70">
        <v>1</v>
      </c>
      <c r="C70">
        <v>0</v>
      </c>
      <c r="D70">
        <v>0</v>
      </c>
      <c r="E70" s="2">
        <f>SUM(Table4[[#This Row],[Use]:[Creation]])</f>
        <v>1</v>
      </c>
      <c r="G70" t="s">
        <v>6041</v>
      </c>
      <c r="H70">
        <f>Table4[[#This Row],[Use]]/Table4[[#This Row],[TOTAL]]</f>
        <v>1</v>
      </c>
      <c r="I70">
        <f>Table4[[#This Row],[Background]]/Table4[[#This Row],[TOTAL]]</f>
        <v>0</v>
      </c>
      <c r="J70">
        <f>Table4[[#This Row],[Creation]]/Table4[[#This Row],[TOTAL]]</f>
        <v>0</v>
      </c>
      <c r="K70" s="2">
        <f>SUM(Table46[[#This Row],[Use]:[Creation]])</f>
        <v>1</v>
      </c>
    </row>
    <row r="71" spans="1:11" x14ac:dyDescent="0.2">
      <c r="A71" t="s">
        <v>2247</v>
      </c>
      <c r="B71">
        <v>6</v>
      </c>
      <c r="C71">
        <v>0</v>
      </c>
      <c r="D71">
        <v>0</v>
      </c>
      <c r="E71" s="2">
        <f>SUM(Table4[[#This Row],[Use]:[Creation]])</f>
        <v>6</v>
      </c>
      <c r="G71" t="s">
        <v>2247</v>
      </c>
      <c r="H71">
        <f>Table4[[#This Row],[Use]]/Table4[[#This Row],[TOTAL]]</f>
        <v>1</v>
      </c>
      <c r="I71">
        <f>Table4[[#This Row],[Background]]/Table4[[#This Row],[TOTAL]]</f>
        <v>0</v>
      </c>
      <c r="J71">
        <f>Table4[[#This Row],[Creation]]/Table4[[#This Row],[TOTAL]]</f>
        <v>0</v>
      </c>
      <c r="K71" s="2">
        <f>SUM(Table46[[#This Row],[Use]:[Creation]])</f>
        <v>1</v>
      </c>
    </row>
    <row r="72" spans="1:11" x14ac:dyDescent="0.2">
      <c r="A72" t="s">
        <v>2773</v>
      </c>
      <c r="B72">
        <v>7</v>
      </c>
      <c r="C72">
        <v>1</v>
      </c>
      <c r="D72">
        <v>0</v>
      </c>
      <c r="E72" s="2">
        <f>SUM(Table4[[#This Row],[Use]:[Creation]])</f>
        <v>8</v>
      </c>
      <c r="G72" t="s">
        <v>2773</v>
      </c>
      <c r="H72">
        <f>Table4[[#This Row],[Use]]/Table4[[#This Row],[TOTAL]]</f>
        <v>0.875</v>
      </c>
      <c r="I72">
        <f>Table4[[#This Row],[Background]]/Table4[[#This Row],[TOTAL]]</f>
        <v>0.125</v>
      </c>
      <c r="J72">
        <f>Table4[[#This Row],[Creation]]/Table4[[#This Row],[TOTAL]]</f>
        <v>0</v>
      </c>
      <c r="K72" s="2">
        <f>SUM(Table46[[#This Row],[Use]:[Creation]])</f>
        <v>1</v>
      </c>
    </row>
    <row r="73" spans="1:11" x14ac:dyDescent="0.2">
      <c r="A73" t="s">
        <v>4326</v>
      </c>
      <c r="B73">
        <v>5</v>
      </c>
      <c r="C73">
        <v>0</v>
      </c>
      <c r="D73">
        <v>0</v>
      </c>
      <c r="E73" s="2">
        <f>SUM(Table4[[#This Row],[Use]:[Creation]])</f>
        <v>5</v>
      </c>
      <c r="G73" t="s">
        <v>4326</v>
      </c>
      <c r="H73">
        <f>Table4[[#This Row],[Use]]/Table4[[#This Row],[TOTAL]]</f>
        <v>1</v>
      </c>
      <c r="I73">
        <f>Table4[[#This Row],[Background]]/Table4[[#This Row],[TOTAL]]</f>
        <v>0</v>
      </c>
      <c r="J73">
        <f>Table4[[#This Row],[Creation]]/Table4[[#This Row],[TOTAL]]</f>
        <v>0</v>
      </c>
      <c r="K73" s="2">
        <f>SUM(Table46[[#This Row],[Use]:[Creation]])</f>
        <v>1</v>
      </c>
    </row>
    <row r="74" spans="1:11" x14ac:dyDescent="0.2">
      <c r="A74" t="s">
        <v>5238</v>
      </c>
      <c r="B74">
        <v>5</v>
      </c>
      <c r="C74">
        <v>0</v>
      </c>
      <c r="D74">
        <v>0</v>
      </c>
      <c r="E74" s="2">
        <f>SUM(Table4[[#This Row],[Use]:[Creation]])</f>
        <v>5</v>
      </c>
      <c r="G74" t="s">
        <v>5238</v>
      </c>
      <c r="H74">
        <f>Table4[[#This Row],[Use]]/Table4[[#This Row],[TOTAL]]</f>
        <v>1</v>
      </c>
      <c r="I74">
        <f>Table4[[#This Row],[Background]]/Table4[[#This Row],[TOTAL]]</f>
        <v>0</v>
      </c>
      <c r="J74">
        <f>Table4[[#This Row],[Creation]]/Table4[[#This Row],[TOTAL]]</f>
        <v>0</v>
      </c>
      <c r="K74" s="2">
        <f>SUM(Table46[[#This Row],[Use]:[Creation]])</f>
        <v>1</v>
      </c>
    </row>
    <row r="75" spans="1:11" x14ac:dyDescent="0.2">
      <c r="A75" t="s">
        <v>1019</v>
      </c>
      <c r="B75">
        <v>1</v>
      </c>
      <c r="C75">
        <v>0</v>
      </c>
      <c r="D75">
        <v>0</v>
      </c>
      <c r="E75" s="2">
        <f>SUM(Table4[[#This Row],[Use]:[Creation]])</f>
        <v>1</v>
      </c>
      <c r="G75" t="s">
        <v>1019</v>
      </c>
      <c r="H75">
        <f>Table4[[#This Row],[Use]]/Table4[[#This Row],[TOTAL]]</f>
        <v>1</v>
      </c>
      <c r="I75">
        <f>Table4[[#This Row],[Background]]/Table4[[#This Row],[TOTAL]]</f>
        <v>0</v>
      </c>
      <c r="J75">
        <f>Table4[[#This Row],[Creation]]/Table4[[#This Row],[TOTAL]]</f>
        <v>0</v>
      </c>
      <c r="K75" s="2">
        <f>SUM(Table46[[#This Row],[Use]:[Creation]])</f>
        <v>1</v>
      </c>
    </row>
    <row r="76" spans="1:11" x14ac:dyDescent="0.2">
      <c r="A76" t="s">
        <v>312</v>
      </c>
      <c r="B76">
        <v>1</v>
      </c>
      <c r="C76">
        <v>0</v>
      </c>
      <c r="D76">
        <v>1</v>
      </c>
      <c r="E76" s="2">
        <f>SUM(Table4[[#This Row],[Use]:[Creation]])</f>
        <v>2</v>
      </c>
      <c r="G76" t="s">
        <v>312</v>
      </c>
      <c r="H76">
        <f>Table4[[#This Row],[Use]]/Table4[[#This Row],[TOTAL]]</f>
        <v>0.5</v>
      </c>
      <c r="I76">
        <f>Table4[[#This Row],[Background]]/Table4[[#This Row],[TOTAL]]</f>
        <v>0</v>
      </c>
      <c r="J76">
        <f>Table4[[#This Row],[Creation]]/Table4[[#This Row],[TOTAL]]</f>
        <v>0.5</v>
      </c>
      <c r="K76" s="2">
        <f>SUM(Table46[[#This Row],[Use]:[Creation]])</f>
        <v>1</v>
      </c>
    </row>
    <row r="77" spans="1:11" x14ac:dyDescent="0.2">
      <c r="A77" t="s">
        <v>4877</v>
      </c>
      <c r="B77">
        <v>2</v>
      </c>
      <c r="C77">
        <v>0</v>
      </c>
      <c r="D77">
        <v>0</v>
      </c>
      <c r="E77" s="2">
        <f>SUM(Table4[[#This Row],[Use]:[Creation]])</f>
        <v>2</v>
      </c>
      <c r="G77" t="s">
        <v>4877</v>
      </c>
      <c r="H77">
        <f>Table4[[#This Row],[Use]]/Table4[[#This Row],[TOTAL]]</f>
        <v>1</v>
      </c>
      <c r="I77">
        <f>Table4[[#This Row],[Background]]/Table4[[#This Row],[TOTAL]]</f>
        <v>0</v>
      </c>
      <c r="J77">
        <f>Table4[[#This Row],[Creation]]/Table4[[#This Row],[TOTAL]]</f>
        <v>0</v>
      </c>
      <c r="K77" s="2">
        <f>SUM(Table46[[#This Row],[Use]:[Creation]])</f>
        <v>1</v>
      </c>
    </row>
    <row r="78" spans="1:11" x14ac:dyDescent="0.2">
      <c r="A78" t="s">
        <v>1733</v>
      </c>
      <c r="B78">
        <v>0</v>
      </c>
      <c r="C78">
        <v>0</v>
      </c>
      <c r="D78">
        <v>2</v>
      </c>
      <c r="E78" s="2">
        <f>SUM(Table4[[#This Row],[Use]:[Creation]])</f>
        <v>2</v>
      </c>
      <c r="G78" t="s">
        <v>1733</v>
      </c>
      <c r="H78">
        <f>Table4[[#This Row],[Use]]/Table4[[#This Row],[TOTAL]]</f>
        <v>0</v>
      </c>
      <c r="I78">
        <f>Table4[[#This Row],[Background]]/Table4[[#This Row],[TOTAL]]</f>
        <v>0</v>
      </c>
      <c r="J78">
        <f>Table4[[#This Row],[Creation]]/Table4[[#This Row],[TOTAL]]</f>
        <v>1</v>
      </c>
      <c r="K78" s="2">
        <f>SUM(Table46[[#This Row],[Use]:[Creation]])</f>
        <v>1</v>
      </c>
    </row>
    <row r="79" spans="1:11" x14ac:dyDescent="0.2">
      <c r="A79" t="s">
        <v>1574</v>
      </c>
      <c r="B79">
        <v>2</v>
      </c>
      <c r="C79">
        <v>0</v>
      </c>
      <c r="D79">
        <v>0</v>
      </c>
      <c r="E79" s="2">
        <f>SUM(Table4[[#This Row],[Use]:[Creation]])</f>
        <v>2</v>
      </c>
      <c r="G79" t="s">
        <v>1574</v>
      </c>
      <c r="H79">
        <f>Table4[[#This Row],[Use]]/Table4[[#This Row],[TOTAL]]</f>
        <v>1</v>
      </c>
      <c r="I79">
        <f>Table4[[#This Row],[Background]]/Table4[[#This Row],[TOTAL]]</f>
        <v>0</v>
      </c>
      <c r="J79">
        <f>Table4[[#This Row],[Creation]]/Table4[[#This Row],[TOTAL]]</f>
        <v>0</v>
      </c>
      <c r="K79" s="2">
        <f>SUM(Table46[[#This Row],[Use]:[Creation]])</f>
        <v>1</v>
      </c>
    </row>
    <row r="80" spans="1:11" x14ac:dyDescent="0.2">
      <c r="A80" t="s">
        <v>1281</v>
      </c>
      <c r="B80">
        <v>0</v>
      </c>
      <c r="C80">
        <v>0</v>
      </c>
      <c r="D80">
        <v>1</v>
      </c>
      <c r="E80" s="2">
        <f>SUM(Table4[[#This Row],[Use]:[Creation]])</f>
        <v>1</v>
      </c>
      <c r="G80" t="s">
        <v>1281</v>
      </c>
      <c r="H80">
        <f>Table4[[#This Row],[Use]]/Table4[[#This Row],[TOTAL]]</f>
        <v>0</v>
      </c>
      <c r="I80">
        <f>Table4[[#This Row],[Background]]/Table4[[#This Row],[TOTAL]]</f>
        <v>0</v>
      </c>
      <c r="J80">
        <f>Table4[[#This Row],[Creation]]/Table4[[#This Row],[TOTAL]]</f>
        <v>1</v>
      </c>
      <c r="K80" s="2">
        <f>SUM(Table46[[#This Row],[Use]:[Creation]])</f>
        <v>1</v>
      </c>
    </row>
    <row r="81" spans="1:11" x14ac:dyDescent="0.2">
      <c r="A81" t="s">
        <v>2882</v>
      </c>
      <c r="B81">
        <v>1</v>
      </c>
      <c r="C81">
        <v>0</v>
      </c>
      <c r="D81">
        <v>0</v>
      </c>
      <c r="E81" s="2">
        <f>SUM(Table4[[#This Row],[Use]:[Creation]])</f>
        <v>1</v>
      </c>
      <c r="G81" t="s">
        <v>2882</v>
      </c>
      <c r="H81">
        <f>Table4[[#This Row],[Use]]/Table4[[#This Row],[TOTAL]]</f>
        <v>1</v>
      </c>
      <c r="I81">
        <f>Table4[[#This Row],[Background]]/Table4[[#This Row],[TOTAL]]</f>
        <v>0</v>
      </c>
      <c r="J81">
        <f>Table4[[#This Row],[Creation]]/Table4[[#This Row],[TOTAL]]</f>
        <v>0</v>
      </c>
      <c r="K81" s="2">
        <f>SUM(Table46[[#This Row],[Use]:[Creation]])</f>
        <v>1</v>
      </c>
    </row>
    <row r="82" spans="1:11" x14ac:dyDescent="0.2">
      <c r="A82" t="s">
        <v>4015</v>
      </c>
      <c r="B82">
        <v>0</v>
      </c>
      <c r="C82">
        <v>1</v>
      </c>
      <c r="D82">
        <v>0</v>
      </c>
      <c r="E82" s="2">
        <f>SUM(Table4[[#This Row],[Use]:[Creation]])</f>
        <v>1</v>
      </c>
      <c r="G82" t="s">
        <v>4015</v>
      </c>
      <c r="H82">
        <f>Table4[[#This Row],[Use]]/Table4[[#This Row],[TOTAL]]</f>
        <v>0</v>
      </c>
      <c r="I82">
        <f>Table4[[#This Row],[Background]]/Table4[[#This Row],[TOTAL]]</f>
        <v>1</v>
      </c>
      <c r="J82">
        <f>Table4[[#This Row],[Creation]]/Table4[[#This Row],[TOTAL]]</f>
        <v>0</v>
      </c>
      <c r="K82" s="2">
        <f>SUM(Table46[[#This Row],[Use]:[Creation]])</f>
        <v>1</v>
      </c>
    </row>
    <row r="83" spans="1:11" x14ac:dyDescent="0.2">
      <c r="A83" t="s">
        <v>5925</v>
      </c>
      <c r="B83">
        <v>1</v>
      </c>
      <c r="C83">
        <v>0</v>
      </c>
      <c r="D83">
        <v>0</v>
      </c>
      <c r="E83" s="2">
        <f>SUM(Table4[[#This Row],[Use]:[Creation]])</f>
        <v>1</v>
      </c>
      <c r="G83" t="s">
        <v>5925</v>
      </c>
      <c r="H83">
        <f>Table4[[#This Row],[Use]]/Table4[[#This Row],[TOTAL]]</f>
        <v>1</v>
      </c>
      <c r="I83">
        <f>Table4[[#This Row],[Background]]/Table4[[#This Row],[TOTAL]]</f>
        <v>0</v>
      </c>
      <c r="J83">
        <f>Table4[[#This Row],[Creation]]/Table4[[#This Row],[TOTAL]]</f>
        <v>0</v>
      </c>
      <c r="K83" s="2">
        <f>SUM(Table46[[#This Row],[Use]:[Creation]])</f>
        <v>1</v>
      </c>
    </row>
    <row r="84" spans="1:11" x14ac:dyDescent="0.2">
      <c r="A84" t="s">
        <v>2934</v>
      </c>
      <c r="B84">
        <v>2</v>
      </c>
      <c r="C84">
        <v>0</v>
      </c>
      <c r="D84">
        <v>0</v>
      </c>
      <c r="E84" s="2">
        <f>SUM(Table4[[#This Row],[Use]:[Creation]])</f>
        <v>2</v>
      </c>
      <c r="G84" t="s">
        <v>2934</v>
      </c>
      <c r="H84">
        <f>Table4[[#This Row],[Use]]/Table4[[#This Row],[TOTAL]]</f>
        <v>1</v>
      </c>
      <c r="I84">
        <f>Table4[[#This Row],[Background]]/Table4[[#This Row],[TOTAL]]</f>
        <v>0</v>
      </c>
      <c r="J84">
        <f>Table4[[#This Row],[Creation]]/Table4[[#This Row],[TOTAL]]</f>
        <v>0</v>
      </c>
      <c r="K84" s="2">
        <f>SUM(Table46[[#This Row],[Use]:[Creation]])</f>
        <v>1</v>
      </c>
    </row>
    <row r="85" spans="1:11" x14ac:dyDescent="0.2">
      <c r="A85" t="s">
        <v>8327</v>
      </c>
      <c r="B85">
        <v>1</v>
      </c>
      <c r="C85">
        <v>3</v>
      </c>
      <c r="D85">
        <v>0</v>
      </c>
      <c r="E85" s="2">
        <f>SUM(Table4[[#This Row],[Use]:[Creation]])</f>
        <v>4</v>
      </c>
      <c r="G85" t="s">
        <v>8327</v>
      </c>
      <c r="H85">
        <f>Table4[[#This Row],[Use]]/Table4[[#This Row],[TOTAL]]</f>
        <v>0.25</v>
      </c>
      <c r="I85">
        <f>Table4[[#This Row],[Background]]/Table4[[#This Row],[TOTAL]]</f>
        <v>0.75</v>
      </c>
      <c r="J85">
        <f>Table4[[#This Row],[Creation]]/Table4[[#This Row],[TOTAL]]</f>
        <v>0</v>
      </c>
      <c r="K85" s="2">
        <f>SUM(Table46[[#This Row],[Use]:[Creation]])</f>
        <v>1</v>
      </c>
    </row>
    <row r="86" spans="1:11" x14ac:dyDescent="0.2">
      <c r="A86" t="s">
        <v>3163</v>
      </c>
      <c r="B86">
        <v>0</v>
      </c>
      <c r="C86">
        <v>0</v>
      </c>
      <c r="D86">
        <v>1</v>
      </c>
      <c r="E86" s="2">
        <f>SUM(Table4[[#This Row],[Use]:[Creation]])</f>
        <v>1</v>
      </c>
      <c r="G86" t="s">
        <v>3163</v>
      </c>
      <c r="H86">
        <f>Table4[[#This Row],[Use]]/Table4[[#This Row],[TOTAL]]</f>
        <v>0</v>
      </c>
      <c r="I86">
        <f>Table4[[#This Row],[Background]]/Table4[[#This Row],[TOTAL]]</f>
        <v>0</v>
      </c>
      <c r="J86">
        <f>Table4[[#This Row],[Creation]]/Table4[[#This Row],[TOTAL]]</f>
        <v>1</v>
      </c>
      <c r="K86" s="2">
        <f>SUM(Table46[[#This Row],[Use]:[Creation]])</f>
        <v>1</v>
      </c>
    </row>
    <row r="87" spans="1:11" x14ac:dyDescent="0.2">
      <c r="A87" t="s">
        <v>1273</v>
      </c>
      <c r="B87">
        <v>3</v>
      </c>
      <c r="C87">
        <v>0</v>
      </c>
      <c r="D87">
        <v>1</v>
      </c>
      <c r="E87" s="2">
        <f>SUM(Table4[[#This Row],[Use]:[Creation]])</f>
        <v>4</v>
      </c>
      <c r="G87" t="s">
        <v>1273</v>
      </c>
      <c r="H87">
        <f>Table4[[#This Row],[Use]]/Table4[[#This Row],[TOTAL]]</f>
        <v>0.75</v>
      </c>
      <c r="I87">
        <f>Table4[[#This Row],[Background]]/Table4[[#This Row],[TOTAL]]</f>
        <v>0</v>
      </c>
      <c r="J87">
        <f>Table4[[#This Row],[Creation]]/Table4[[#This Row],[TOTAL]]</f>
        <v>0.25</v>
      </c>
      <c r="K87" s="2">
        <f>SUM(Table46[[#This Row],[Use]:[Creation]])</f>
        <v>1</v>
      </c>
    </row>
    <row r="88" spans="1:11" x14ac:dyDescent="0.2">
      <c r="A88" t="s">
        <v>7914</v>
      </c>
      <c r="B88">
        <v>4</v>
      </c>
      <c r="C88">
        <v>1</v>
      </c>
      <c r="D88">
        <v>0</v>
      </c>
      <c r="E88" s="2">
        <f>SUM(Table4[[#This Row],[Use]:[Creation]])</f>
        <v>5</v>
      </c>
      <c r="G88" t="s">
        <v>7914</v>
      </c>
      <c r="H88">
        <f>Table4[[#This Row],[Use]]/Table4[[#This Row],[TOTAL]]</f>
        <v>0.8</v>
      </c>
      <c r="I88">
        <f>Table4[[#This Row],[Background]]/Table4[[#This Row],[TOTAL]]</f>
        <v>0.2</v>
      </c>
      <c r="J88">
        <f>Table4[[#This Row],[Creation]]/Table4[[#This Row],[TOTAL]]</f>
        <v>0</v>
      </c>
      <c r="K88" s="2">
        <f>SUM(Table46[[#This Row],[Use]:[Creation]])</f>
        <v>1</v>
      </c>
    </row>
    <row r="89" spans="1:11" x14ac:dyDescent="0.2">
      <c r="A89" t="s">
        <v>7673</v>
      </c>
      <c r="B89">
        <v>18</v>
      </c>
      <c r="C89">
        <v>2</v>
      </c>
      <c r="D89">
        <v>0</v>
      </c>
      <c r="E89" s="2">
        <f>SUM(Table4[[#This Row],[Use]:[Creation]])</f>
        <v>20</v>
      </c>
      <c r="G89" t="s">
        <v>7673</v>
      </c>
      <c r="H89">
        <f>Table4[[#This Row],[Use]]/Table4[[#This Row],[TOTAL]]</f>
        <v>0.9</v>
      </c>
      <c r="I89">
        <f>Table4[[#This Row],[Background]]/Table4[[#This Row],[TOTAL]]</f>
        <v>0.1</v>
      </c>
      <c r="J89">
        <f>Table4[[#This Row],[Creation]]/Table4[[#This Row],[TOTAL]]</f>
        <v>0</v>
      </c>
      <c r="K89" s="2">
        <f>SUM(Table46[[#This Row],[Use]:[Creation]])</f>
        <v>1</v>
      </c>
    </row>
    <row r="90" spans="1:11" x14ac:dyDescent="0.2">
      <c r="A90" t="s">
        <v>2182</v>
      </c>
      <c r="B90">
        <v>1</v>
      </c>
      <c r="C90">
        <v>0</v>
      </c>
      <c r="D90">
        <v>1</v>
      </c>
      <c r="E90" s="2">
        <f>SUM(Table4[[#This Row],[Use]:[Creation]])</f>
        <v>2</v>
      </c>
      <c r="G90" t="s">
        <v>2182</v>
      </c>
      <c r="H90">
        <f>Table4[[#This Row],[Use]]/Table4[[#This Row],[TOTAL]]</f>
        <v>0.5</v>
      </c>
      <c r="I90">
        <f>Table4[[#This Row],[Background]]/Table4[[#This Row],[TOTAL]]</f>
        <v>0</v>
      </c>
      <c r="J90">
        <f>Table4[[#This Row],[Creation]]/Table4[[#This Row],[TOTAL]]</f>
        <v>0.5</v>
      </c>
      <c r="K90" s="2">
        <f>SUM(Table46[[#This Row],[Use]:[Creation]])</f>
        <v>1</v>
      </c>
    </row>
    <row r="91" spans="1:11" x14ac:dyDescent="0.2">
      <c r="A91" t="s">
        <v>2120</v>
      </c>
      <c r="B91">
        <v>0</v>
      </c>
      <c r="C91">
        <v>0</v>
      </c>
      <c r="D91">
        <v>1</v>
      </c>
      <c r="E91" s="2">
        <f>SUM(Table4[[#This Row],[Use]:[Creation]])</f>
        <v>1</v>
      </c>
      <c r="G91" t="s">
        <v>2120</v>
      </c>
      <c r="H91">
        <f>Table4[[#This Row],[Use]]/Table4[[#This Row],[TOTAL]]</f>
        <v>0</v>
      </c>
      <c r="I91">
        <f>Table4[[#This Row],[Background]]/Table4[[#This Row],[TOTAL]]</f>
        <v>0</v>
      </c>
      <c r="J91">
        <f>Table4[[#This Row],[Creation]]/Table4[[#This Row],[TOTAL]]</f>
        <v>1</v>
      </c>
      <c r="K91" s="2">
        <f>SUM(Table46[[#This Row],[Use]:[Creation]])</f>
        <v>1</v>
      </c>
    </row>
    <row r="92" spans="1:11" x14ac:dyDescent="0.2">
      <c r="A92" t="s">
        <v>5395</v>
      </c>
      <c r="B92">
        <v>2</v>
      </c>
      <c r="C92">
        <v>0</v>
      </c>
      <c r="D92">
        <v>0</v>
      </c>
      <c r="E92" s="2">
        <f>SUM(Table4[[#This Row],[Use]:[Creation]])</f>
        <v>2</v>
      </c>
      <c r="G92" t="s">
        <v>5395</v>
      </c>
      <c r="H92">
        <f>Table4[[#This Row],[Use]]/Table4[[#This Row],[TOTAL]]</f>
        <v>1</v>
      </c>
      <c r="I92">
        <f>Table4[[#This Row],[Background]]/Table4[[#This Row],[TOTAL]]</f>
        <v>0</v>
      </c>
      <c r="J92">
        <f>Table4[[#This Row],[Creation]]/Table4[[#This Row],[TOTAL]]</f>
        <v>0</v>
      </c>
      <c r="K92" s="2">
        <f>SUM(Table46[[#This Row],[Use]:[Creation]])</f>
        <v>1</v>
      </c>
    </row>
    <row r="93" spans="1:11" x14ac:dyDescent="0.2">
      <c r="A93" t="s">
        <v>1750</v>
      </c>
      <c r="B93">
        <v>3</v>
      </c>
      <c r="C93">
        <v>0</v>
      </c>
      <c r="D93">
        <v>0</v>
      </c>
      <c r="E93" s="2">
        <f>SUM(Table4[[#This Row],[Use]:[Creation]])</f>
        <v>3</v>
      </c>
      <c r="G93" t="s">
        <v>1750</v>
      </c>
      <c r="H93">
        <f>Table4[[#This Row],[Use]]/Table4[[#This Row],[TOTAL]]</f>
        <v>1</v>
      </c>
      <c r="I93">
        <f>Table4[[#This Row],[Background]]/Table4[[#This Row],[TOTAL]]</f>
        <v>0</v>
      </c>
      <c r="J93">
        <f>Table4[[#This Row],[Creation]]/Table4[[#This Row],[TOTAL]]</f>
        <v>0</v>
      </c>
      <c r="K93" s="2">
        <f>SUM(Table46[[#This Row],[Use]:[Creation]])</f>
        <v>1</v>
      </c>
    </row>
    <row r="94" spans="1:11" x14ac:dyDescent="0.2">
      <c r="A94" t="s">
        <v>3751</v>
      </c>
      <c r="B94">
        <v>2</v>
      </c>
      <c r="C94">
        <v>0</v>
      </c>
      <c r="D94">
        <v>0</v>
      </c>
      <c r="E94" s="2">
        <f>SUM(Table4[[#This Row],[Use]:[Creation]])</f>
        <v>2</v>
      </c>
      <c r="G94" t="s">
        <v>3751</v>
      </c>
      <c r="H94">
        <f>Table4[[#This Row],[Use]]/Table4[[#This Row],[TOTAL]]</f>
        <v>1</v>
      </c>
      <c r="I94">
        <f>Table4[[#This Row],[Background]]/Table4[[#This Row],[TOTAL]]</f>
        <v>0</v>
      </c>
      <c r="J94">
        <f>Table4[[#This Row],[Creation]]/Table4[[#This Row],[TOTAL]]</f>
        <v>0</v>
      </c>
      <c r="K94" s="2">
        <f>SUM(Table46[[#This Row],[Use]:[Creation]])</f>
        <v>1</v>
      </c>
    </row>
    <row r="95" spans="1:11" x14ac:dyDescent="0.2">
      <c r="A95" t="s">
        <v>1093</v>
      </c>
      <c r="B95">
        <v>2</v>
      </c>
      <c r="C95">
        <v>0</v>
      </c>
      <c r="D95">
        <v>1</v>
      </c>
      <c r="E95" s="2">
        <f>SUM(Table4[[#This Row],[Use]:[Creation]])</f>
        <v>3</v>
      </c>
      <c r="G95" t="s">
        <v>1093</v>
      </c>
      <c r="H95">
        <f>Table4[[#This Row],[Use]]/Table4[[#This Row],[TOTAL]]</f>
        <v>0.66666666666666663</v>
      </c>
      <c r="I95">
        <f>Table4[[#This Row],[Background]]/Table4[[#This Row],[TOTAL]]</f>
        <v>0</v>
      </c>
      <c r="J95">
        <f>Table4[[#This Row],[Creation]]/Table4[[#This Row],[TOTAL]]</f>
        <v>0.33333333333333331</v>
      </c>
      <c r="K95" s="2">
        <f>SUM(Table46[[#This Row],[Use]:[Creation]])</f>
        <v>1</v>
      </c>
    </row>
    <row r="96" spans="1:11" x14ac:dyDescent="0.2">
      <c r="A96" t="s">
        <v>4791</v>
      </c>
      <c r="B96">
        <v>1</v>
      </c>
      <c r="C96">
        <v>0</v>
      </c>
      <c r="D96">
        <v>0</v>
      </c>
      <c r="E96" s="2">
        <f>SUM(Table4[[#This Row],[Use]:[Creation]])</f>
        <v>1</v>
      </c>
      <c r="G96" t="s">
        <v>4791</v>
      </c>
      <c r="H96">
        <f>Table4[[#This Row],[Use]]/Table4[[#This Row],[TOTAL]]</f>
        <v>1</v>
      </c>
      <c r="I96">
        <f>Table4[[#This Row],[Background]]/Table4[[#This Row],[TOTAL]]</f>
        <v>0</v>
      </c>
      <c r="J96">
        <f>Table4[[#This Row],[Creation]]/Table4[[#This Row],[TOTAL]]</f>
        <v>0</v>
      </c>
      <c r="K96" s="2">
        <f>SUM(Table46[[#This Row],[Use]:[Creation]])</f>
        <v>1</v>
      </c>
    </row>
    <row r="97" spans="1:11" x14ac:dyDescent="0.2">
      <c r="A97" t="s">
        <v>3333</v>
      </c>
      <c r="B97">
        <v>1</v>
      </c>
      <c r="C97">
        <v>0</v>
      </c>
      <c r="D97">
        <v>0</v>
      </c>
      <c r="E97" s="2">
        <f>SUM(Table4[[#This Row],[Use]:[Creation]])</f>
        <v>1</v>
      </c>
      <c r="G97" t="s">
        <v>3333</v>
      </c>
      <c r="H97">
        <f>Table4[[#This Row],[Use]]/Table4[[#This Row],[TOTAL]]</f>
        <v>1</v>
      </c>
      <c r="I97">
        <f>Table4[[#This Row],[Background]]/Table4[[#This Row],[TOTAL]]</f>
        <v>0</v>
      </c>
      <c r="J97">
        <f>Table4[[#This Row],[Creation]]/Table4[[#This Row],[TOTAL]]</f>
        <v>0</v>
      </c>
      <c r="K97" s="2">
        <f>SUM(Table46[[#This Row],[Use]:[Creation]])</f>
        <v>1</v>
      </c>
    </row>
    <row r="98" spans="1:11" x14ac:dyDescent="0.2">
      <c r="A98" t="s">
        <v>2364</v>
      </c>
      <c r="B98">
        <v>0</v>
      </c>
      <c r="C98">
        <v>0</v>
      </c>
      <c r="D98">
        <v>1</v>
      </c>
      <c r="E98" s="2">
        <f>SUM(Table4[[#This Row],[Use]:[Creation]])</f>
        <v>1</v>
      </c>
      <c r="G98" t="s">
        <v>2364</v>
      </c>
      <c r="H98">
        <f>Table4[[#This Row],[Use]]/Table4[[#This Row],[TOTAL]]</f>
        <v>0</v>
      </c>
      <c r="I98">
        <f>Table4[[#This Row],[Background]]/Table4[[#This Row],[TOTAL]]</f>
        <v>0</v>
      </c>
      <c r="J98">
        <f>Table4[[#This Row],[Creation]]/Table4[[#This Row],[TOTAL]]</f>
        <v>1</v>
      </c>
      <c r="K98" s="2">
        <f>SUM(Table46[[#This Row],[Use]:[Creation]])</f>
        <v>1</v>
      </c>
    </row>
    <row r="99" spans="1:11" x14ac:dyDescent="0.2">
      <c r="A99" t="s">
        <v>786</v>
      </c>
      <c r="B99">
        <v>1</v>
      </c>
      <c r="C99">
        <v>0</v>
      </c>
      <c r="D99">
        <v>0</v>
      </c>
      <c r="E99" s="2">
        <f>SUM(Table4[[#This Row],[Use]:[Creation]])</f>
        <v>1</v>
      </c>
      <c r="G99" t="s">
        <v>786</v>
      </c>
      <c r="H99">
        <f>Table4[[#This Row],[Use]]/Table4[[#This Row],[TOTAL]]</f>
        <v>1</v>
      </c>
      <c r="I99">
        <f>Table4[[#This Row],[Background]]/Table4[[#This Row],[TOTAL]]</f>
        <v>0</v>
      </c>
      <c r="J99">
        <f>Table4[[#This Row],[Creation]]/Table4[[#This Row],[TOTAL]]</f>
        <v>0</v>
      </c>
      <c r="K99" s="2">
        <f>SUM(Table46[[#This Row],[Use]:[Creation]])</f>
        <v>1</v>
      </c>
    </row>
    <row r="100" spans="1:11" x14ac:dyDescent="0.2">
      <c r="A100" t="s">
        <v>4161</v>
      </c>
      <c r="B100">
        <v>1</v>
      </c>
      <c r="C100">
        <v>0</v>
      </c>
      <c r="D100">
        <v>0</v>
      </c>
      <c r="E100" s="2">
        <f>SUM(Table4[[#This Row],[Use]:[Creation]])</f>
        <v>1</v>
      </c>
      <c r="G100" t="s">
        <v>4161</v>
      </c>
      <c r="H100">
        <f>Table4[[#This Row],[Use]]/Table4[[#This Row],[TOTAL]]</f>
        <v>1</v>
      </c>
      <c r="I100">
        <f>Table4[[#This Row],[Background]]/Table4[[#This Row],[TOTAL]]</f>
        <v>0</v>
      </c>
      <c r="J100">
        <f>Table4[[#This Row],[Creation]]/Table4[[#This Row],[TOTAL]]</f>
        <v>0</v>
      </c>
      <c r="K100" s="2">
        <f>SUM(Table46[[#This Row],[Use]:[Creation]])</f>
        <v>1</v>
      </c>
    </row>
    <row r="101" spans="1:11" x14ac:dyDescent="0.2">
      <c r="A101" t="s">
        <v>682</v>
      </c>
      <c r="B101">
        <v>0</v>
      </c>
      <c r="C101">
        <v>0</v>
      </c>
      <c r="D101">
        <v>1</v>
      </c>
      <c r="E101" s="2">
        <f>SUM(Table4[[#This Row],[Use]:[Creation]])</f>
        <v>1</v>
      </c>
      <c r="G101" t="s">
        <v>682</v>
      </c>
      <c r="H101">
        <f>Table4[[#This Row],[Use]]/Table4[[#This Row],[TOTAL]]</f>
        <v>0</v>
      </c>
      <c r="I101">
        <f>Table4[[#This Row],[Background]]/Table4[[#This Row],[TOTAL]]</f>
        <v>0</v>
      </c>
      <c r="J101">
        <f>Table4[[#This Row],[Creation]]/Table4[[#This Row],[TOTAL]]</f>
        <v>1</v>
      </c>
      <c r="K101" s="2">
        <f>SUM(Table46[[#This Row],[Use]:[Creation]])</f>
        <v>1</v>
      </c>
    </row>
    <row r="102" spans="1:11" x14ac:dyDescent="0.2">
      <c r="A102" t="s">
        <v>1696</v>
      </c>
      <c r="B102">
        <v>1</v>
      </c>
      <c r="C102">
        <v>0</v>
      </c>
      <c r="D102">
        <v>0</v>
      </c>
      <c r="E102" s="2">
        <f>SUM(Table4[[#This Row],[Use]:[Creation]])</f>
        <v>1</v>
      </c>
      <c r="G102" t="s">
        <v>1696</v>
      </c>
      <c r="H102">
        <f>Table4[[#This Row],[Use]]/Table4[[#This Row],[TOTAL]]</f>
        <v>1</v>
      </c>
      <c r="I102">
        <f>Table4[[#This Row],[Background]]/Table4[[#This Row],[TOTAL]]</f>
        <v>0</v>
      </c>
      <c r="J102">
        <f>Table4[[#This Row],[Creation]]/Table4[[#This Row],[TOTAL]]</f>
        <v>0</v>
      </c>
      <c r="K102" s="2">
        <f>SUM(Table46[[#This Row],[Use]:[Creation]])</f>
        <v>1</v>
      </c>
    </row>
    <row r="103" spans="1:11" x14ac:dyDescent="0.2">
      <c r="A103" t="s">
        <v>234</v>
      </c>
      <c r="B103">
        <v>0</v>
      </c>
      <c r="C103">
        <v>0</v>
      </c>
      <c r="D103">
        <v>2</v>
      </c>
      <c r="E103" s="2">
        <f>SUM(Table4[[#This Row],[Use]:[Creation]])</f>
        <v>2</v>
      </c>
      <c r="G103" t="s">
        <v>234</v>
      </c>
      <c r="H103">
        <f>Table4[[#This Row],[Use]]/Table4[[#This Row],[TOTAL]]</f>
        <v>0</v>
      </c>
      <c r="I103">
        <f>Table4[[#This Row],[Background]]/Table4[[#This Row],[TOTAL]]</f>
        <v>0</v>
      </c>
      <c r="J103">
        <f>Table4[[#This Row],[Creation]]/Table4[[#This Row],[TOTAL]]</f>
        <v>1</v>
      </c>
      <c r="K103" s="2">
        <f>SUM(Table46[[#This Row],[Use]:[Creation]])</f>
        <v>1</v>
      </c>
    </row>
    <row r="104" spans="1:11" x14ac:dyDescent="0.2">
      <c r="A104" t="s">
        <v>1089</v>
      </c>
      <c r="B104">
        <v>0</v>
      </c>
      <c r="C104">
        <v>0</v>
      </c>
      <c r="D104">
        <v>1</v>
      </c>
      <c r="E104" s="2">
        <f>SUM(Table4[[#This Row],[Use]:[Creation]])</f>
        <v>1</v>
      </c>
      <c r="G104" t="s">
        <v>1089</v>
      </c>
      <c r="H104">
        <f>Table4[[#This Row],[Use]]/Table4[[#This Row],[TOTAL]]</f>
        <v>0</v>
      </c>
      <c r="I104">
        <f>Table4[[#This Row],[Background]]/Table4[[#This Row],[TOTAL]]</f>
        <v>0</v>
      </c>
      <c r="J104">
        <f>Table4[[#This Row],[Creation]]/Table4[[#This Row],[TOTAL]]</f>
        <v>1</v>
      </c>
      <c r="K104" s="2">
        <f>SUM(Table46[[#This Row],[Use]:[Creation]])</f>
        <v>1</v>
      </c>
    </row>
    <row r="105" spans="1:11" x14ac:dyDescent="0.2">
      <c r="A105" t="s">
        <v>6224</v>
      </c>
      <c r="B105">
        <v>8</v>
      </c>
      <c r="C105">
        <v>0</v>
      </c>
      <c r="D105">
        <v>0</v>
      </c>
      <c r="E105" s="2">
        <f>SUM(Table4[[#This Row],[Use]:[Creation]])</f>
        <v>8</v>
      </c>
      <c r="G105" t="s">
        <v>6224</v>
      </c>
      <c r="H105">
        <f>Table4[[#This Row],[Use]]/Table4[[#This Row],[TOTAL]]</f>
        <v>1</v>
      </c>
      <c r="I105">
        <f>Table4[[#This Row],[Background]]/Table4[[#This Row],[TOTAL]]</f>
        <v>0</v>
      </c>
      <c r="J105">
        <f>Table4[[#This Row],[Creation]]/Table4[[#This Row],[TOTAL]]</f>
        <v>0</v>
      </c>
      <c r="K105" s="2">
        <f>SUM(Table46[[#This Row],[Use]:[Creation]])</f>
        <v>1</v>
      </c>
    </row>
    <row r="106" spans="1:11" x14ac:dyDescent="0.2">
      <c r="A106" t="s">
        <v>2187</v>
      </c>
      <c r="B106">
        <v>2</v>
      </c>
      <c r="C106">
        <v>0</v>
      </c>
      <c r="D106">
        <v>1</v>
      </c>
      <c r="E106" s="2">
        <f>SUM(Table4[[#This Row],[Use]:[Creation]])</f>
        <v>3</v>
      </c>
      <c r="G106" t="s">
        <v>2187</v>
      </c>
      <c r="H106">
        <f>Table4[[#This Row],[Use]]/Table4[[#This Row],[TOTAL]]</f>
        <v>0.66666666666666663</v>
      </c>
      <c r="I106">
        <f>Table4[[#This Row],[Background]]/Table4[[#This Row],[TOTAL]]</f>
        <v>0</v>
      </c>
      <c r="J106">
        <f>Table4[[#This Row],[Creation]]/Table4[[#This Row],[TOTAL]]</f>
        <v>0.33333333333333331</v>
      </c>
      <c r="K106" s="2">
        <f>SUM(Table46[[#This Row],[Use]:[Creation]])</f>
        <v>1</v>
      </c>
    </row>
    <row r="107" spans="1:11" x14ac:dyDescent="0.2">
      <c r="A107" t="s">
        <v>6973</v>
      </c>
      <c r="B107">
        <v>0</v>
      </c>
      <c r="C107">
        <v>3</v>
      </c>
      <c r="D107">
        <v>0</v>
      </c>
      <c r="E107" s="2">
        <f>SUM(Table4[[#This Row],[Use]:[Creation]])</f>
        <v>3</v>
      </c>
      <c r="G107" t="s">
        <v>6973</v>
      </c>
      <c r="H107">
        <f>Table4[[#This Row],[Use]]/Table4[[#This Row],[TOTAL]]</f>
        <v>0</v>
      </c>
      <c r="I107">
        <f>Table4[[#This Row],[Background]]/Table4[[#This Row],[TOTAL]]</f>
        <v>1</v>
      </c>
      <c r="J107">
        <f>Table4[[#This Row],[Creation]]/Table4[[#This Row],[TOTAL]]</f>
        <v>0</v>
      </c>
      <c r="K107" s="2">
        <f>SUM(Table46[[#This Row],[Use]:[Creation]])</f>
        <v>1</v>
      </c>
    </row>
    <row r="108" spans="1:11" x14ac:dyDescent="0.2">
      <c r="A108" t="s">
        <v>374</v>
      </c>
      <c r="B108">
        <v>0</v>
      </c>
      <c r="C108">
        <v>0</v>
      </c>
      <c r="D108">
        <v>1</v>
      </c>
      <c r="E108" s="2">
        <f>SUM(Table4[[#This Row],[Use]:[Creation]])</f>
        <v>1</v>
      </c>
      <c r="G108" t="s">
        <v>374</v>
      </c>
      <c r="H108">
        <f>Table4[[#This Row],[Use]]/Table4[[#This Row],[TOTAL]]</f>
        <v>0</v>
      </c>
      <c r="I108">
        <f>Table4[[#This Row],[Background]]/Table4[[#This Row],[TOTAL]]</f>
        <v>0</v>
      </c>
      <c r="J108">
        <f>Table4[[#This Row],[Creation]]/Table4[[#This Row],[TOTAL]]</f>
        <v>1</v>
      </c>
      <c r="K108" s="2">
        <f>SUM(Table46[[#This Row],[Use]:[Creation]])</f>
        <v>1</v>
      </c>
    </row>
    <row r="109" spans="1:11" x14ac:dyDescent="0.2">
      <c r="A109" t="s">
        <v>4546</v>
      </c>
      <c r="B109">
        <v>5</v>
      </c>
      <c r="C109">
        <v>0</v>
      </c>
      <c r="D109">
        <v>0</v>
      </c>
      <c r="E109" s="2">
        <f>SUM(Table4[[#This Row],[Use]:[Creation]])</f>
        <v>5</v>
      </c>
      <c r="G109" t="s">
        <v>4546</v>
      </c>
      <c r="H109">
        <f>Table4[[#This Row],[Use]]/Table4[[#This Row],[TOTAL]]</f>
        <v>1</v>
      </c>
      <c r="I109">
        <f>Table4[[#This Row],[Background]]/Table4[[#This Row],[TOTAL]]</f>
        <v>0</v>
      </c>
      <c r="J109">
        <f>Table4[[#This Row],[Creation]]/Table4[[#This Row],[TOTAL]]</f>
        <v>0</v>
      </c>
      <c r="K109" s="2">
        <f>SUM(Table46[[#This Row],[Use]:[Creation]])</f>
        <v>1</v>
      </c>
    </row>
    <row r="110" spans="1:11" x14ac:dyDescent="0.2">
      <c r="A110" t="s">
        <v>1137</v>
      </c>
      <c r="B110">
        <v>6</v>
      </c>
      <c r="C110">
        <v>0</v>
      </c>
      <c r="D110">
        <v>0</v>
      </c>
      <c r="E110" s="2">
        <f>SUM(Table4[[#This Row],[Use]:[Creation]])</f>
        <v>6</v>
      </c>
      <c r="G110" t="s">
        <v>1137</v>
      </c>
      <c r="H110">
        <f>Table4[[#This Row],[Use]]/Table4[[#This Row],[TOTAL]]</f>
        <v>1</v>
      </c>
      <c r="I110">
        <f>Table4[[#This Row],[Background]]/Table4[[#This Row],[TOTAL]]</f>
        <v>0</v>
      </c>
      <c r="J110">
        <f>Table4[[#This Row],[Creation]]/Table4[[#This Row],[TOTAL]]</f>
        <v>0</v>
      </c>
      <c r="K110" s="2">
        <f>SUM(Table46[[#This Row],[Use]:[Creation]])</f>
        <v>1</v>
      </c>
    </row>
    <row r="111" spans="1:11" x14ac:dyDescent="0.2">
      <c r="A111" t="s">
        <v>7051</v>
      </c>
      <c r="B111">
        <v>1</v>
      </c>
      <c r="C111">
        <v>0</v>
      </c>
      <c r="D111">
        <v>0</v>
      </c>
      <c r="E111" s="2">
        <f>SUM(Table4[[#This Row],[Use]:[Creation]])</f>
        <v>1</v>
      </c>
      <c r="G111" t="s">
        <v>7051</v>
      </c>
      <c r="H111">
        <f>Table4[[#This Row],[Use]]/Table4[[#This Row],[TOTAL]]</f>
        <v>1</v>
      </c>
      <c r="I111">
        <f>Table4[[#This Row],[Background]]/Table4[[#This Row],[TOTAL]]</f>
        <v>0</v>
      </c>
      <c r="J111">
        <f>Table4[[#This Row],[Creation]]/Table4[[#This Row],[TOTAL]]</f>
        <v>0</v>
      </c>
      <c r="K111" s="2">
        <f>SUM(Table46[[#This Row],[Use]:[Creation]])</f>
        <v>1</v>
      </c>
    </row>
    <row r="112" spans="1:11" x14ac:dyDescent="0.2">
      <c r="A112" t="s">
        <v>3695</v>
      </c>
      <c r="B112">
        <v>1</v>
      </c>
      <c r="C112">
        <v>0</v>
      </c>
      <c r="D112">
        <v>0</v>
      </c>
      <c r="E112" s="2">
        <f>SUM(Table4[[#This Row],[Use]:[Creation]])</f>
        <v>1</v>
      </c>
      <c r="G112" t="s">
        <v>3695</v>
      </c>
      <c r="H112">
        <f>Table4[[#This Row],[Use]]/Table4[[#This Row],[TOTAL]]</f>
        <v>1</v>
      </c>
      <c r="I112">
        <f>Table4[[#This Row],[Background]]/Table4[[#This Row],[TOTAL]]</f>
        <v>0</v>
      </c>
      <c r="J112">
        <f>Table4[[#This Row],[Creation]]/Table4[[#This Row],[TOTAL]]</f>
        <v>0</v>
      </c>
      <c r="K112" s="2">
        <f>SUM(Table46[[#This Row],[Use]:[Creation]])</f>
        <v>1</v>
      </c>
    </row>
    <row r="113" spans="1:11" x14ac:dyDescent="0.2">
      <c r="A113" t="s">
        <v>3609</v>
      </c>
      <c r="B113">
        <v>3</v>
      </c>
      <c r="C113">
        <v>0</v>
      </c>
      <c r="D113">
        <v>1</v>
      </c>
      <c r="E113" s="2">
        <f>SUM(Table4[[#This Row],[Use]:[Creation]])</f>
        <v>4</v>
      </c>
      <c r="G113" t="s">
        <v>3609</v>
      </c>
      <c r="H113">
        <f>Table4[[#This Row],[Use]]/Table4[[#This Row],[TOTAL]]</f>
        <v>0.75</v>
      </c>
      <c r="I113">
        <f>Table4[[#This Row],[Background]]/Table4[[#This Row],[TOTAL]]</f>
        <v>0</v>
      </c>
      <c r="J113">
        <f>Table4[[#This Row],[Creation]]/Table4[[#This Row],[TOTAL]]</f>
        <v>0.25</v>
      </c>
      <c r="K113" s="2">
        <f>SUM(Table46[[#This Row],[Use]:[Creation]])</f>
        <v>1</v>
      </c>
    </row>
    <row r="114" spans="1:11" x14ac:dyDescent="0.2">
      <c r="A114" t="s">
        <v>658</v>
      </c>
      <c r="B114">
        <v>2</v>
      </c>
      <c r="C114">
        <v>0</v>
      </c>
      <c r="D114">
        <v>0</v>
      </c>
      <c r="E114" s="2">
        <f>SUM(Table4[[#This Row],[Use]:[Creation]])</f>
        <v>2</v>
      </c>
      <c r="G114" t="s">
        <v>658</v>
      </c>
      <c r="H114">
        <f>Table4[[#This Row],[Use]]/Table4[[#This Row],[TOTAL]]</f>
        <v>1</v>
      </c>
      <c r="I114">
        <f>Table4[[#This Row],[Background]]/Table4[[#This Row],[TOTAL]]</f>
        <v>0</v>
      </c>
      <c r="J114">
        <f>Table4[[#This Row],[Creation]]/Table4[[#This Row],[TOTAL]]</f>
        <v>0</v>
      </c>
      <c r="K114" s="2">
        <f>SUM(Table46[[#This Row],[Use]:[Creation]])</f>
        <v>1</v>
      </c>
    </row>
    <row r="115" spans="1:11" x14ac:dyDescent="0.2">
      <c r="A115" t="s">
        <v>924</v>
      </c>
      <c r="B115">
        <v>2</v>
      </c>
      <c r="C115">
        <v>0</v>
      </c>
      <c r="D115">
        <v>0</v>
      </c>
      <c r="E115" s="2">
        <f>SUM(Table4[[#This Row],[Use]:[Creation]])</f>
        <v>2</v>
      </c>
      <c r="G115" t="s">
        <v>924</v>
      </c>
      <c r="H115">
        <f>Table4[[#This Row],[Use]]/Table4[[#This Row],[TOTAL]]</f>
        <v>1</v>
      </c>
      <c r="I115">
        <f>Table4[[#This Row],[Background]]/Table4[[#This Row],[TOTAL]]</f>
        <v>0</v>
      </c>
      <c r="J115">
        <f>Table4[[#This Row],[Creation]]/Table4[[#This Row],[TOTAL]]</f>
        <v>0</v>
      </c>
      <c r="K115" s="2">
        <f>SUM(Table46[[#This Row],[Use]:[Creation]])</f>
        <v>1</v>
      </c>
    </row>
    <row r="116" spans="1:11" x14ac:dyDescent="0.2">
      <c r="A116" t="s">
        <v>5103</v>
      </c>
      <c r="B116">
        <v>1</v>
      </c>
      <c r="C116">
        <v>0</v>
      </c>
      <c r="D116">
        <v>1</v>
      </c>
      <c r="E116" s="2">
        <f>SUM(Table4[[#This Row],[Use]:[Creation]])</f>
        <v>2</v>
      </c>
      <c r="G116" t="s">
        <v>5103</v>
      </c>
      <c r="H116">
        <f>Table4[[#This Row],[Use]]/Table4[[#This Row],[TOTAL]]</f>
        <v>0.5</v>
      </c>
      <c r="I116">
        <f>Table4[[#This Row],[Background]]/Table4[[#This Row],[TOTAL]]</f>
        <v>0</v>
      </c>
      <c r="J116">
        <f>Table4[[#This Row],[Creation]]/Table4[[#This Row],[TOTAL]]</f>
        <v>0.5</v>
      </c>
      <c r="K116" s="2">
        <f>SUM(Table46[[#This Row],[Use]:[Creation]])</f>
        <v>1</v>
      </c>
    </row>
    <row r="117" spans="1:11" x14ac:dyDescent="0.2">
      <c r="A117" t="s">
        <v>1626</v>
      </c>
      <c r="B117">
        <v>6</v>
      </c>
      <c r="C117">
        <v>0</v>
      </c>
      <c r="D117">
        <v>0</v>
      </c>
      <c r="E117" s="2">
        <f>SUM(Table4[[#This Row],[Use]:[Creation]])</f>
        <v>6</v>
      </c>
      <c r="G117" t="s">
        <v>1626</v>
      </c>
      <c r="H117">
        <f>Table4[[#This Row],[Use]]/Table4[[#This Row],[TOTAL]]</f>
        <v>1</v>
      </c>
      <c r="I117">
        <f>Table4[[#This Row],[Background]]/Table4[[#This Row],[TOTAL]]</f>
        <v>0</v>
      </c>
      <c r="J117">
        <f>Table4[[#This Row],[Creation]]/Table4[[#This Row],[TOTAL]]</f>
        <v>0</v>
      </c>
      <c r="K117" s="2">
        <f>SUM(Table46[[#This Row],[Use]:[Creation]])</f>
        <v>1</v>
      </c>
    </row>
    <row r="118" spans="1:11" x14ac:dyDescent="0.2">
      <c r="A118" t="s">
        <v>3260</v>
      </c>
      <c r="B118">
        <v>4</v>
      </c>
      <c r="C118">
        <v>1</v>
      </c>
      <c r="D118">
        <v>1</v>
      </c>
      <c r="E118" s="2">
        <f>SUM(Table4[[#This Row],[Use]:[Creation]])</f>
        <v>6</v>
      </c>
      <c r="G118" t="s">
        <v>3260</v>
      </c>
      <c r="H118">
        <f>Table4[[#This Row],[Use]]/Table4[[#This Row],[TOTAL]]</f>
        <v>0.66666666666666663</v>
      </c>
      <c r="I118">
        <f>Table4[[#This Row],[Background]]/Table4[[#This Row],[TOTAL]]</f>
        <v>0.16666666666666666</v>
      </c>
      <c r="J118">
        <f>Table4[[#This Row],[Creation]]/Table4[[#This Row],[TOTAL]]</f>
        <v>0.16666666666666666</v>
      </c>
      <c r="K118" s="2">
        <f>SUM(Table46[[#This Row],[Use]:[Creation]])</f>
        <v>0.99999999999999989</v>
      </c>
    </row>
    <row r="119" spans="1:11" x14ac:dyDescent="0.2">
      <c r="A119" t="s">
        <v>1202</v>
      </c>
      <c r="B119">
        <v>6</v>
      </c>
      <c r="C119">
        <v>2</v>
      </c>
      <c r="D119">
        <v>0</v>
      </c>
      <c r="E119" s="2">
        <f>SUM(Table4[[#This Row],[Use]:[Creation]])</f>
        <v>8</v>
      </c>
      <c r="G119" t="s">
        <v>1202</v>
      </c>
      <c r="H119">
        <f>Table4[[#This Row],[Use]]/Table4[[#This Row],[TOTAL]]</f>
        <v>0.75</v>
      </c>
      <c r="I119">
        <f>Table4[[#This Row],[Background]]/Table4[[#This Row],[TOTAL]]</f>
        <v>0.25</v>
      </c>
      <c r="J119">
        <f>Table4[[#This Row],[Creation]]/Table4[[#This Row],[TOTAL]]</f>
        <v>0</v>
      </c>
      <c r="K119" s="2">
        <f>SUM(Table46[[#This Row],[Use]:[Creation]])</f>
        <v>1</v>
      </c>
    </row>
    <row r="120" spans="1:11" x14ac:dyDescent="0.2">
      <c r="A120" t="s">
        <v>4438</v>
      </c>
      <c r="B120">
        <v>5</v>
      </c>
      <c r="C120">
        <v>0</v>
      </c>
      <c r="D120">
        <v>0</v>
      </c>
      <c r="E120" s="2">
        <f>SUM(Table4[[#This Row],[Use]:[Creation]])</f>
        <v>5</v>
      </c>
      <c r="G120" t="s">
        <v>4438</v>
      </c>
      <c r="H120">
        <f>Table4[[#This Row],[Use]]/Table4[[#This Row],[TOTAL]]</f>
        <v>1</v>
      </c>
      <c r="I120">
        <f>Table4[[#This Row],[Background]]/Table4[[#This Row],[TOTAL]]</f>
        <v>0</v>
      </c>
      <c r="J120">
        <f>Table4[[#This Row],[Creation]]/Table4[[#This Row],[TOTAL]]</f>
        <v>0</v>
      </c>
      <c r="K120" s="2">
        <f>SUM(Table46[[#This Row],[Use]:[Creation]])</f>
        <v>1</v>
      </c>
    </row>
    <row r="121" spans="1:11" x14ac:dyDescent="0.2">
      <c r="A121" t="s">
        <v>8243</v>
      </c>
      <c r="B121">
        <v>1</v>
      </c>
      <c r="C121">
        <v>1</v>
      </c>
      <c r="D121">
        <v>0</v>
      </c>
      <c r="E121" s="2">
        <f>SUM(Table4[[#This Row],[Use]:[Creation]])</f>
        <v>2</v>
      </c>
      <c r="G121" t="s">
        <v>8243</v>
      </c>
      <c r="H121">
        <f>Table4[[#This Row],[Use]]/Table4[[#This Row],[TOTAL]]</f>
        <v>0.5</v>
      </c>
      <c r="I121">
        <f>Table4[[#This Row],[Background]]/Table4[[#This Row],[TOTAL]]</f>
        <v>0.5</v>
      </c>
      <c r="J121">
        <f>Table4[[#This Row],[Creation]]/Table4[[#This Row],[TOTAL]]</f>
        <v>0</v>
      </c>
      <c r="K121" s="2">
        <f>SUM(Table46[[#This Row],[Use]:[Creation]])</f>
        <v>1</v>
      </c>
    </row>
    <row r="122" spans="1:11" x14ac:dyDescent="0.2">
      <c r="A122" t="s">
        <v>3571</v>
      </c>
      <c r="B122">
        <v>1</v>
      </c>
      <c r="C122">
        <v>0</v>
      </c>
      <c r="D122">
        <v>0</v>
      </c>
      <c r="E122" s="2">
        <f>SUM(Table4[[#This Row],[Use]:[Creation]])</f>
        <v>1</v>
      </c>
      <c r="G122" t="s">
        <v>3571</v>
      </c>
      <c r="H122">
        <f>Table4[[#This Row],[Use]]/Table4[[#This Row],[TOTAL]]</f>
        <v>1</v>
      </c>
      <c r="I122">
        <f>Table4[[#This Row],[Background]]/Table4[[#This Row],[TOTAL]]</f>
        <v>0</v>
      </c>
      <c r="J122">
        <f>Table4[[#This Row],[Creation]]/Table4[[#This Row],[TOTAL]]</f>
        <v>0</v>
      </c>
      <c r="K122" s="2">
        <f>SUM(Table46[[#This Row],[Use]:[Creation]])</f>
        <v>1</v>
      </c>
    </row>
    <row r="123" spans="1:11" x14ac:dyDescent="0.2">
      <c r="A123" t="s">
        <v>2108</v>
      </c>
      <c r="B123">
        <v>3</v>
      </c>
      <c r="C123">
        <v>0</v>
      </c>
      <c r="D123">
        <v>0</v>
      </c>
      <c r="E123" s="2">
        <f>SUM(Table4[[#This Row],[Use]:[Creation]])</f>
        <v>3</v>
      </c>
      <c r="G123" t="s">
        <v>2108</v>
      </c>
      <c r="H123">
        <f>Table4[[#This Row],[Use]]/Table4[[#This Row],[TOTAL]]</f>
        <v>1</v>
      </c>
      <c r="I123">
        <f>Table4[[#This Row],[Background]]/Table4[[#This Row],[TOTAL]]</f>
        <v>0</v>
      </c>
      <c r="J123">
        <f>Table4[[#This Row],[Creation]]/Table4[[#This Row],[TOTAL]]</f>
        <v>0</v>
      </c>
      <c r="K123" s="2">
        <f>SUM(Table46[[#This Row],[Use]:[Creation]])</f>
        <v>1</v>
      </c>
    </row>
    <row r="124" spans="1:11" x14ac:dyDescent="0.2">
      <c r="A124" t="s">
        <v>1366</v>
      </c>
      <c r="B124">
        <v>0</v>
      </c>
      <c r="C124">
        <v>0</v>
      </c>
      <c r="D124">
        <v>1</v>
      </c>
      <c r="E124" s="2">
        <f>SUM(Table4[[#This Row],[Use]:[Creation]])</f>
        <v>1</v>
      </c>
      <c r="G124" t="s">
        <v>1366</v>
      </c>
      <c r="H124">
        <f>Table4[[#This Row],[Use]]/Table4[[#This Row],[TOTAL]]</f>
        <v>0</v>
      </c>
      <c r="I124">
        <f>Table4[[#This Row],[Background]]/Table4[[#This Row],[TOTAL]]</f>
        <v>0</v>
      </c>
      <c r="J124">
        <f>Table4[[#This Row],[Creation]]/Table4[[#This Row],[TOTAL]]</f>
        <v>1</v>
      </c>
      <c r="K124" s="2">
        <f>SUM(Table46[[#This Row],[Use]:[Creation]])</f>
        <v>1</v>
      </c>
    </row>
    <row r="125" spans="1:11" x14ac:dyDescent="0.2">
      <c r="A125" t="s">
        <v>6111</v>
      </c>
      <c r="B125">
        <v>1</v>
      </c>
      <c r="C125">
        <v>0</v>
      </c>
      <c r="D125">
        <v>0</v>
      </c>
      <c r="E125" s="2">
        <f>SUM(Table4[[#This Row],[Use]:[Creation]])</f>
        <v>1</v>
      </c>
      <c r="G125" t="s">
        <v>6111</v>
      </c>
      <c r="H125">
        <f>Table4[[#This Row],[Use]]/Table4[[#This Row],[TOTAL]]</f>
        <v>1</v>
      </c>
      <c r="I125">
        <f>Table4[[#This Row],[Background]]/Table4[[#This Row],[TOTAL]]</f>
        <v>0</v>
      </c>
      <c r="J125">
        <f>Table4[[#This Row],[Creation]]/Table4[[#This Row],[TOTAL]]</f>
        <v>0</v>
      </c>
      <c r="K125" s="2">
        <f>SUM(Table46[[#This Row],[Use]:[Creation]])</f>
        <v>1</v>
      </c>
    </row>
    <row r="126" spans="1:11" x14ac:dyDescent="0.2">
      <c r="A126" t="s">
        <v>7466</v>
      </c>
      <c r="B126">
        <v>2</v>
      </c>
      <c r="C126">
        <v>1</v>
      </c>
      <c r="D126">
        <v>0</v>
      </c>
      <c r="E126" s="2">
        <f>SUM(Table4[[#This Row],[Use]:[Creation]])</f>
        <v>3</v>
      </c>
      <c r="G126" t="s">
        <v>7466</v>
      </c>
      <c r="H126">
        <f>Table4[[#This Row],[Use]]/Table4[[#This Row],[TOTAL]]</f>
        <v>0.66666666666666663</v>
      </c>
      <c r="I126">
        <f>Table4[[#This Row],[Background]]/Table4[[#This Row],[TOTAL]]</f>
        <v>0.33333333333333331</v>
      </c>
      <c r="J126">
        <f>Table4[[#This Row],[Creation]]/Table4[[#This Row],[TOTAL]]</f>
        <v>0</v>
      </c>
      <c r="K126" s="2">
        <f>SUM(Table46[[#This Row],[Use]:[Creation]])</f>
        <v>1</v>
      </c>
    </row>
    <row r="127" spans="1:11" x14ac:dyDescent="0.2">
      <c r="A127" t="s">
        <v>3128</v>
      </c>
      <c r="B127">
        <v>0</v>
      </c>
      <c r="C127">
        <v>0</v>
      </c>
      <c r="D127">
        <v>1</v>
      </c>
      <c r="E127" s="2">
        <f>SUM(Table4[[#This Row],[Use]:[Creation]])</f>
        <v>1</v>
      </c>
      <c r="G127" t="s">
        <v>3128</v>
      </c>
      <c r="H127">
        <f>Table4[[#This Row],[Use]]/Table4[[#This Row],[TOTAL]]</f>
        <v>0</v>
      </c>
      <c r="I127">
        <f>Table4[[#This Row],[Background]]/Table4[[#This Row],[TOTAL]]</f>
        <v>0</v>
      </c>
      <c r="J127">
        <f>Table4[[#This Row],[Creation]]/Table4[[#This Row],[TOTAL]]</f>
        <v>1</v>
      </c>
      <c r="K127" s="2">
        <f>SUM(Table46[[#This Row],[Use]:[Creation]])</f>
        <v>1</v>
      </c>
    </row>
    <row r="128" spans="1:11" x14ac:dyDescent="0.2">
      <c r="A128" t="s">
        <v>3301</v>
      </c>
      <c r="B128">
        <v>2</v>
      </c>
      <c r="C128">
        <v>0</v>
      </c>
      <c r="D128">
        <v>0</v>
      </c>
      <c r="E128" s="2">
        <f>SUM(Table4[[#This Row],[Use]:[Creation]])</f>
        <v>2</v>
      </c>
      <c r="G128" t="s">
        <v>3301</v>
      </c>
      <c r="H128">
        <f>Table4[[#This Row],[Use]]/Table4[[#This Row],[TOTAL]]</f>
        <v>1</v>
      </c>
      <c r="I128">
        <f>Table4[[#This Row],[Background]]/Table4[[#This Row],[TOTAL]]</f>
        <v>0</v>
      </c>
      <c r="J128">
        <f>Table4[[#This Row],[Creation]]/Table4[[#This Row],[TOTAL]]</f>
        <v>0</v>
      </c>
      <c r="K128" s="2">
        <f>SUM(Table46[[#This Row],[Use]:[Creation]])</f>
        <v>1</v>
      </c>
    </row>
    <row r="129" spans="1:11" x14ac:dyDescent="0.2">
      <c r="A129" t="s">
        <v>5385</v>
      </c>
      <c r="B129">
        <v>1</v>
      </c>
      <c r="C129">
        <v>0</v>
      </c>
      <c r="D129">
        <v>0</v>
      </c>
      <c r="E129" s="2">
        <f>SUM(Table4[[#This Row],[Use]:[Creation]])</f>
        <v>1</v>
      </c>
      <c r="G129" t="s">
        <v>5385</v>
      </c>
      <c r="H129">
        <f>Table4[[#This Row],[Use]]/Table4[[#This Row],[TOTAL]]</f>
        <v>1</v>
      </c>
      <c r="I129">
        <f>Table4[[#This Row],[Background]]/Table4[[#This Row],[TOTAL]]</f>
        <v>0</v>
      </c>
      <c r="J129">
        <f>Table4[[#This Row],[Creation]]/Table4[[#This Row],[TOTAL]]</f>
        <v>0</v>
      </c>
      <c r="K129" s="2">
        <f>SUM(Table46[[#This Row],[Use]:[Creation]])</f>
        <v>1</v>
      </c>
    </row>
    <row r="130" spans="1:11" x14ac:dyDescent="0.2">
      <c r="A130" t="s">
        <v>6064</v>
      </c>
      <c r="B130">
        <v>1</v>
      </c>
      <c r="C130">
        <v>0</v>
      </c>
      <c r="D130">
        <v>0</v>
      </c>
      <c r="E130" s="2">
        <f>SUM(Table4[[#This Row],[Use]:[Creation]])</f>
        <v>1</v>
      </c>
      <c r="G130" t="s">
        <v>6064</v>
      </c>
      <c r="H130">
        <f>Table4[[#This Row],[Use]]/Table4[[#This Row],[TOTAL]]</f>
        <v>1</v>
      </c>
      <c r="I130">
        <f>Table4[[#This Row],[Background]]/Table4[[#This Row],[TOTAL]]</f>
        <v>0</v>
      </c>
      <c r="J130">
        <f>Table4[[#This Row],[Creation]]/Table4[[#This Row],[TOTAL]]</f>
        <v>0</v>
      </c>
      <c r="K130" s="2">
        <f>SUM(Table46[[#This Row],[Use]:[Creation]])</f>
        <v>1</v>
      </c>
    </row>
    <row r="131" spans="1:11" x14ac:dyDescent="0.2">
      <c r="A131" t="s">
        <v>3376</v>
      </c>
      <c r="B131">
        <v>0</v>
      </c>
      <c r="C131">
        <v>0</v>
      </c>
      <c r="D131">
        <v>1</v>
      </c>
      <c r="E131" s="2">
        <f>SUM(Table4[[#This Row],[Use]:[Creation]])</f>
        <v>1</v>
      </c>
      <c r="G131" t="s">
        <v>3376</v>
      </c>
      <c r="H131">
        <f>Table4[[#This Row],[Use]]/Table4[[#This Row],[TOTAL]]</f>
        <v>0</v>
      </c>
      <c r="I131">
        <f>Table4[[#This Row],[Background]]/Table4[[#This Row],[TOTAL]]</f>
        <v>0</v>
      </c>
      <c r="J131">
        <f>Table4[[#This Row],[Creation]]/Table4[[#This Row],[TOTAL]]</f>
        <v>1</v>
      </c>
      <c r="K131" s="2">
        <f>SUM(Table46[[#This Row],[Use]:[Creation]])</f>
        <v>1</v>
      </c>
    </row>
    <row r="132" spans="1:11" x14ac:dyDescent="0.2">
      <c r="A132" t="s">
        <v>2736</v>
      </c>
      <c r="B132">
        <v>5</v>
      </c>
      <c r="C132">
        <v>0</v>
      </c>
      <c r="D132">
        <v>0</v>
      </c>
      <c r="E132" s="2">
        <f>SUM(Table4[[#This Row],[Use]:[Creation]])</f>
        <v>5</v>
      </c>
      <c r="G132" t="s">
        <v>2736</v>
      </c>
      <c r="H132">
        <f>Table4[[#This Row],[Use]]/Table4[[#This Row],[TOTAL]]</f>
        <v>1</v>
      </c>
      <c r="I132">
        <f>Table4[[#This Row],[Background]]/Table4[[#This Row],[TOTAL]]</f>
        <v>0</v>
      </c>
      <c r="J132">
        <f>Table4[[#This Row],[Creation]]/Table4[[#This Row],[TOTAL]]</f>
        <v>0</v>
      </c>
      <c r="K132" s="2">
        <f>SUM(Table46[[#This Row],[Use]:[Creation]])</f>
        <v>1</v>
      </c>
    </row>
    <row r="133" spans="1:11" x14ac:dyDescent="0.2">
      <c r="A133" t="s">
        <v>7243</v>
      </c>
      <c r="B133">
        <v>0</v>
      </c>
      <c r="C133">
        <v>1</v>
      </c>
      <c r="D133">
        <v>0</v>
      </c>
      <c r="E133" s="2">
        <f>SUM(Table4[[#This Row],[Use]:[Creation]])</f>
        <v>1</v>
      </c>
      <c r="G133" t="s">
        <v>7243</v>
      </c>
      <c r="H133">
        <f>Table4[[#This Row],[Use]]/Table4[[#This Row],[TOTAL]]</f>
        <v>0</v>
      </c>
      <c r="I133">
        <f>Table4[[#This Row],[Background]]/Table4[[#This Row],[TOTAL]]</f>
        <v>1</v>
      </c>
      <c r="J133">
        <f>Table4[[#This Row],[Creation]]/Table4[[#This Row],[TOTAL]]</f>
        <v>0</v>
      </c>
      <c r="K133" s="2">
        <f>SUM(Table46[[#This Row],[Use]:[Creation]])</f>
        <v>1</v>
      </c>
    </row>
    <row r="134" spans="1:11" x14ac:dyDescent="0.2">
      <c r="A134" t="s">
        <v>281</v>
      </c>
      <c r="B134">
        <v>8</v>
      </c>
      <c r="C134">
        <v>0</v>
      </c>
      <c r="D134">
        <v>1</v>
      </c>
      <c r="E134" s="2">
        <f>SUM(Table4[[#This Row],[Use]:[Creation]])</f>
        <v>9</v>
      </c>
      <c r="G134" t="s">
        <v>281</v>
      </c>
      <c r="H134">
        <f>Table4[[#This Row],[Use]]/Table4[[#This Row],[TOTAL]]</f>
        <v>0.88888888888888884</v>
      </c>
      <c r="I134">
        <f>Table4[[#This Row],[Background]]/Table4[[#This Row],[TOTAL]]</f>
        <v>0</v>
      </c>
      <c r="J134">
        <f>Table4[[#This Row],[Creation]]/Table4[[#This Row],[TOTAL]]</f>
        <v>0.1111111111111111</v>
      </c>
      <c r="K134" s="2">
        <f>SUM(Table46[[#This Row],[Use]:[Creation]])</f>
        <v>1</v>
      </c>
    </row>
    <row r="135" spans="1:11" x14ac:dyDescent="0.2">
      <c r="A135" t="s">
        <v>1057</v>
      </c>
      <c r="B135">
        <v>9</v>
      </c>
      <c r="C135">
        <v>0</v>
      </c>
      <c r="D135">
        <v>0</v>
      </c>
      <c r="E135" s="2">
        <f>SUM(Table4[[#This Row],[Use]:[Creation]])</f>
        <v>9</v>
      </c>
      <c r="G135" t="s">
        <v>1057</v>
      </c>
      <c r="H135">
        <f>Table4[[#This Row],[Use]]/Table4[[#This Row],[TOTAL]]</f>
        <v>1</v>
      </c>
      <c r="I135">
        <f>Table4[[#This Row],[Background]]/Table4[[#This Row],[TOTAL]]</f>
        <v>0</v>
      </c>
      <c r="J135">
        <f>Table4[[#This Row],[Creation]]/Table4[[#This Row],[TOTAL]]</f>
        <v>0</v>
      </c>
      <c r="K135" s="2">
        <f>SUM(Table46[[#This Row],[Use]:[Creation]])</f>
        <v>1</v>
      </c>
    </row>
    <row r="136" spans="1:11" x14ac:dyDescent="0.2">
      <c r="A136" t="s">
        <v>146</v>
      </c>
      <c r="B136">
        <v>3</v>
      </c>
      <c r="C136">
        <v>0</v>
      </c>
      <c r="D136">
        <v>3</v>
      </c>
      <c r="E136" s="2">
        <f>SUM(Table4[[#This Row],[Use]:[Creation]])</f>
        <v>6</v>
      </c>
      <c r="G136" t="s">
        <v>146</v>
      </c>
      <c r="H136">
        <f>Table4[[#This Row],[Use]]/Table4[[#This Row],[TOTAL]]</f>
        <v>0.5</v>
      </c>
      <c r="I136">
        <f>Table4[[#This Row],[Background]]/Table4[[#This Row],[TOTAL]]</f>
        <v>0</v>
      </c>
      <c r="J136">
        <f>Table4[[#This Row],[Creation]]/Table4[[#This Row],[TOTAL]]</f>
        <v>0.5</v>
      </c>
      <c r="K136" s="2">
        <f>SUM(Table46[[#This Row],[Use]:[Creation]])</f>
        <v>1</v>
      </c>
    </row>
    <row r="137" spans="1:11" x14ac:dyDescent="0.2">
      <c r="A137" t="s">
        <v>487</v>
      </c>
      <c r="B137">
        <v>1</v>
      </c>
      <c r="C137">
        <v>0</v>
      </c>
      <c r="D137">
        <v>0</v>
      </c>
      <c r="E137" s="2">
        <f>SUM(Table4[[#This Row],[Use]:[Creation]])</f>
        <v>1</v>
      </c>
      <c r="G137" t="s">
        <v>487</v>
      </c>
      <c r="H137">
        <f>Table4[[#This Row],[Use]]/Table4[[#This Row],[TOTAL]]</f>
        <v>1</v>
      </c>
      <c r="I137">
        <f>Table4[[#This Row],[Background]]/Table4[[#This Row],[TOTAL]]</f>
        <v>0</v>
      </c>
      <c r="J137">
        <f>Table4[[#This Row],[Creation]]/Table4[[#This Row],[TOTAL]]</f>
        <v>0</v>
      </c>
      <c r="K137" s="2">
        <f>SUM(Table46[[#This Row],[Use]:[Creation]])</f>
        <v>1</v>
      </c>
    </row>
    <row r="138" spans="1:11" x14ac:dyDescent="0.2">
      <c r="A138" t="s">
        <v>4950</v>
      </c>
      <c r="B138">
        <v>2</v>
      </c>
      <c r="C138">
        <v>0</v>
      </c>
      <c r="D138">
        <v>0</v>
      </c>
      <c r="E138" s="2">
        <f>SUM(Table4[[#This Row],[Use]:[Creation]])</f>
        <v>2</v>
      </c>
      <c r="G138" t="s">
        <v>4950</v>
      </c>
      <c r="H138">
        <f>Table4[[#This Row],[Use]]/Table4[[#This Row],[TOTAL]]</f>
        <v>1</v>
      </c>
      <c r="I138">
        <f>Table4[[#This Row],[Background]]/Table4[[#This Row],[TOTAL]]</f>
        <v>0</v>
      </c>
      <c r="J138">
        <f>Table4[[#This Row],[Creation]]/Table4[[#This Row],[TOTAL]]</f>
        <v>0</v>
      </c>
      <c r="K138" s="2">
        <f>SUM(Table46[[#This Row],[Use]:[Creation]])</f>
        <v>1</v>
      </c>
    </row>
    <row r="139" spans="1:11" x14ac:dyDescent="0.2">
      <c r="A139" t="s">
        <v>2778</v>
      </c>
      <c r="B139">
        <v>1</v>
      </c>
      <c r="C139">
        <v>0</v>
      </c>
      <c r="D139">
        <v>0</v>
      </c>
      <c r="E139" s="2">
        <f>SUM(Table4[[#This Row],[Use]:[Creation]])</f>
        <v>1</v>
      </c>
      <c r="G139" t="s">
        <v>2778</v>
      </c>
      <c r="H139">
        <f>Table4[[#This Row],[Use]]/Table4[[#This Row],[TOTAL]]</f>
        <v>1</v>
      </c>
      <c r="I139">
        <f>Table4[[#This Row],[Background]]/Table4[[#This Row],[TOTAL]]</f>
        <v>0</v>
      </c>
      <c r="J139">
        <f>Table4[[#This Row],[Creation]]/Table4[[#This Row],[TOTAL]]</f>
        <v>0</v>
      </c>
      <c r="K139" s="2">
        <f>SUM(Table46[[#This Row],[Use]:[Creation]])</f>
        <v>1</v>
      </c>
    </row>
    <row r="140" spans="1:11" x14ac:dyDescent="0.2">
      <c r="A140" t="s">
        <v>2441</v>
      </c>
      <c r="B140">
        <v>0</v>
      </c>
      <c r="C140">
        <v>0</v>
      </c>
      <c r="D140">
        <v>1</v>
      </c>
      <c r="E140" s="2">
        <f>SUM(Table4[[#This Row],[Use]:[Creation]])</f>
        <v>1</v>
      </c>
      <c r="G140" t="s">
        <v>2441</v>
      </c>
      <c r="H140">
        <f>Table4[[#This Row],[Use]]/Table4[[#This Row],[TOTAL]]</f>
        <v>0</v>
      </c>
      <c r="I140">
        <f>Table4[[#This Row],[Background]]/Table4[[#This Row],[TOTAL]]</f>
        <v>0</v>
      </c>
      <c r="J140">
        <f>Table4[[#This Row],[Creation]]/Table4[[#This Row],[TOTAL]]</f>
        <v>1</v>
      </c>
      <c r="K140" s="2">
        <f>SUM(Table46[[#This Row],[Use]:[Creation]])</f>
        <v>1</v>
      </c>
    </row>
    <row r="141" spans="1:11" x14ac:dyDescent="0.2">
      <c r="A141" t="s">
        <v>483</v>
      </c>
      <c r="B141">
        <v>0</v>
      </c>
      <c r="C141">
        <v>0</v>
      </c>
      <c r="D141">
        <v>1</v>
      </c>
      <c r="E141" s="2">
        <f>SUM(Table4[[#This Row],[Use]:[Creation]])</f>
        <v>1</v>
      </c>
      <c r="G141" t="s">
        <v>483</v>
      </c>
      <c r="H141">
        <f>Table4[[#This Row],[Use]]/Table4[[#This Row],[TOTAL]]</f>
        <v>0</v>
      </c>
      <c r="I141">
        <f>Table4[[#This Row],[Background]]/Table4[[#This Row],[TOTAL]]</f>
        <v>0</v>
      </c>
      <c r="J141">
        <f>Table4[[#This Row],[Creation]]/Table4[[#This Row],[TOTAL]]</f>
        <v>1</v>
      </c>
      <c r="K141" s="2">
        <f>SUM(Table46[[#This Row],[Use]:[Creation]])</f>
        <v>1</v>
      </c>
    </row>
    <row r="142" spans="1:11" x14ac:dyDescent="0.2">
      <c r="A142" t="s">
        <v>7633</v>
      </c>
      <c r="B142">
        <v>1</v>
      </c>
      <c r="C142">
        <v>0</v>
      </c>
      <c r="D142">
        <v>0</v>
      </c>
      <c r="E142" s="2">
        <f>SUM(Table4[[#This Row],[Use]:[Creation]])</f>
        <v>1</v>
      </c>
      <c r="G142" t="s">
        <v>7633</v>
      </c>
      <c r="H142">
        <f>Table4[[#This Row],[Use]]/Table4[[#This Row],[TOTAL]]</f>
        <v>1</v>
      </c>
      <c r="I142">
        <f>Table4[[#This Row],[Background]]/Table4[[#This Row],[TOTAL]]</f>
        <v>0</v>
      </c>
      <c r="J142">
        <f>Table4[[#This Row],[Creation]]/Table4[[#This Row],[TOTAL]]</f>
        <v>0</v>
      </c>
      <c r="K142" s="2">
        <f>SUM(Table46[[#This Row],[Use]:[Creation]])</f>
        <v>1</v>
      </c>
    </row>
    <row r="143" spans="1:11" x14ac:dyDescent="0.2">
      <c r="A143" t="s">
        <v>123</v>
      </c>
      <c r="B143">
        <v>0</v>
      </c>
      <c r="C143">
        <v>0</v>
      </c>
      <c r="D143">
        <v>1</v>
      </c>
      <c r="E143" s="2">
        <f>SUM(Table4[[#This Row],[Use]:[Creation]])</f>
        <v>1</v>
      </c>
      <c r="G143" t="s">
        <v>123</v>
      </c>
      <c r="H143">
        <f>Table4[[#This Row],[Use]]/Table4[[#This Row],[TOTAL]]</f>
        <v>0</v>
      </c>
      <c r="I143">
        <f>Table4[[#This Row],[Background]]/Table4[[#This Row],[TOTAL]]</f>
        <v>0</v>
      </c>
      <c r="J143">
        <f>Table4[[#This Row],[Creation]]/Table4[[#This Row],[TOTAL]]</f>
        <v>1</v>
      </c>
      <c r="K143" s="2">
        <f>SUM(Table46[[#This Row],[Use]:[Creation]])</f>
        <v>1</v>
      </c>
    </row>
    <row r="144" spans="1:11" x14ac:dyDescent="0.2">
      <c r="A144" t="s">
        <v>3184</v>
      </c>
      <c r="B144">
        <v>0</v>
      </c>
      <c r="C144">
        <v>0</v>
      </c>
      <c r="D144">
        <v>1</v>
      </c>
      <c r="E144" s="2">
        <f>SUM(Table4[[#This Row],[Use]:[Creation]])</f>
        <v>1</v>
      </c>
      <c r="G144" t="s">
        <v>3184</v>
      </c>
      <c r="H144">
        <f>Table4[[#This Row],[Use]]/Table4[[#This Row],[TOTAL]]</f>
        <v>0</v>
      </c>
      <c r="I144">
        <f>Table4[[#This Row],[Background]]/Table4[[#This Row],[TOTAL]]</f>
        <v>0</v>
      </c>
      <c r="J144">
        <f>Table4[[#This Row],[Creation]]/Table4[[#This Row],[TOTAL]]</f>
        <v>1</v>
      </c>
      <c r="K144" s="2">
        <f>SUM(Table46[[#This Row],[Use]:[Creation]])</f>
        <v>1</v>
      </c>
    </row>
    <row r="145" spans="1:11" x14ac:dyDescent="0.2">
      <c r="A145" t="s">
        <v>944</v>
      </c>
      <c r="B145">
        <v>3</v>
      </c>
      <c r="C145">
        <v>0</v>
      </c>
      <c r="D145">
        <v>0</v>
      </c>
      <c r="E145" s="2">
        <f>SUM(Table4[[#This Row],[Use]:[Creation]])</f>
        <v>3</v>
      </c>
      <c r="G145" t="s">
        <v>944</v>
      </c>
      <c r="H145">
        <f>Table4[[#This Row],[Use]]/Table4[[#This Row],[TOTAL]]</f>
        <v>1</v>
      </c>
      <c r="I145">
        <f>Table4[[#This Row],[Background]]/Table4[[#This Row],[TOTAL]]</f>
        <v>0</v>
      </c>
      <c r="J145">
        <f>Table4[[#This Row],[Creation]]/Table4[[#This Row],[TOTAL]]</f>
        <v>0</v>
      </c>
      <c r="K145" s="2">
        <f>SUM(Table46[[#This Row],[Use]:[Creation]])</f>
        <v>1</v>
      </c>
    </row>
    <row r="146" spans="1:11" x14ac:dyDescent="0.2">
      <c r="A146" t="s">
        <v>6691</v>
      </c>
      <c r="B146">
        <v>15</v>
      </c>
      <c r="C146">
        <v>1</v>
      </c>
      <c r="D146">
        <v>0</v>
      </c>
      <c r="E146" s="2">
        <f>SUM(Table4[[#This Row],[Use]:[Creation]])</f>
        <v>16</v>
      </c>
      <c r="G146" t="s">
        <v>6691</v>
      </c>
      <c r="H146">
        <f>Table4[[#This Row],[Use]]/Table4[[#This Row],[TOTAL]]</f>
        <v>0.9375</v>
      </c>
      <c r="I146">
        <f>Table4[[#This Row],[Background]]/Table4[[#This Row],[TOTAL]]</f>
        <v>6.25E-2</v>
      </c>
      <c r="J146">
        <f>Table4[[#This Row],[Creation]]/Table4[[#This Row],[TOTAL]]</f>
        <v>0</v>
      </c>
      <c r="K146" s="2">
        <f>SUM(Table46[[#This Row],[Use]:[Creation]])</f>
        <v>1</v>
      </c>
    </row>
    <row r="147" spans="1:11" x14ac:dyDescent="0.2">
      <c r="A147" t="s">
        <v>5426</v>
      </c>
      <c r="B147">
        <v>2</v>
      </c>
      <c r="C147">
        <v>0</v>
      </c>
      <c r="D147">
        <v>0</v>
      </c>
      <c r="E147" s="2">
        <f>SUM(Table4[[#This Row],[Use]:[Creation]])</f>
        <v>2</v>
      </c>
      <c r="G147" t="s">
        <v>5426</v>
      </c>
      <c r="H147">
        <f>Table4[[#This Row],[Use]]/Table4[[#This Row],[TOTAL]]</f>
        <v>1</v>
      </c>
      <c r="I147">
        <f>Table4[[#This Row],[Background]]/Table4[[#This Row],[TOTAL]]</f>
        <v>0</v>
      </c>
      <c r="J147">
        <f>Table4[[#This Row],[Creation]]/Table4[[#This Row],[TOTAL]]</f>
        <v>0</v>
      </c>
      <c r="K147" s="2">
        <f>SUM(Table46[[#This Row],[Use]:[Creation]])</f>
        <v>1</v>
      </c>
    </row>
    <row r="148" spans="1:11" x14ac:dyDescent="0.2">
      <c r="A148" t="s">
        <v>6147</v>
      </c>
      <c r="B148">
        <v>6</v>
      </c>
      <c r="C148">
        <v>0</v>
      </c>
      <c r="D148">
        <v>0</v>
      </c>
      <c r="E148" s="2">
        <f>SUM(Table4[[#This Row],[Use]:[Creation]])</f>
        <v>6</v>
      </c>
      <c r="G148" t="s">
        <v>6147</v>
      </c>
      <c r="H148">
        <f>Table4[[#This Row],[Use]]/Table4[[#This Row],[TOTAL]]</f>
        <v>1</v>
      </c>
      <c r="I148">
        <f>Table4[[#This Row],[Background]]/Table4[[#This Row],[TOTAL]]</f>
        <v>0</v>
      </c>
      <c r="J148">
        <f>Table4[[#This Row],[Creation]]/Table4[[#This Row],[TOTAL]]</f>
        <v>0</v>
      </c>
      <c r="K148" s="2">
        <f>SUM(Table46[[#This Row],[Use]:[Creation]])</f>
        <v>1</v>
      </c>
    </row>
    <row r="149" spans="1:11" x14ac:dyDescent="0.2">
      <c r="A149" t="s">
        <v>5956</v>
      </c>
      <c r="B149">
        <v>2</v>
      </c>
      <c r="C149">
        <v>0</v>
      </c>
      <c r="D149">
        <v>0</v>
      </c>
      <c r="E149" s="2">
        <f>SUM(Table4[[#This Row],[Use]:[Creation]])</f>
        <v>2</v>
      </c>
      <c r="G149" t="s">
        <v>5956</v>
      </c>
      <c r="H149">
        <f>Table4[[#This Row],[Use]]/Table4[[#This Row],[TOTAL]]</f>
        <v>1</v>
      </c>
      <c r="I149">
        <f>Table4[[#This Row],[Background]]/Table4[[#This Row],[TOTAL]]</f>
        <v>0</v>
      </c>
      <c r="J149">
        <f>Table4[[#This Row],[Creation]]/Table4[[#This Row],[TOTAL]]</f>
        <v>0</v>
      </c>
      <c r="K149" s="2">
        <f>SUM(Table46[[#This Row],[Use]:[Creation]])</f>
        <v>1</v>
      </c>
    </row>
    <row r="150" spans="1:11" x14ac:dyDescent="0.2">
      <c r="A150" t="s">
        <v>5830</v>
      </c>
      <c r="B150">
        <v>0</v>
      </c>
      <c r="C150">
        <v>1</v>
      </c>
      <c r="D150">
        <v>0</v>
      </c>
      <c r="E150" s="2">
        <f>SUM(Table4[[#This Row],[Use]:[Creation]])</f>
        <v>1</v>
      </c>
      <c r="G150" t="s">
        <v>5830</v>
      </c>
      <c r="H150">
        <f>Table4[[#This Row],[Use]]/Table4[[#This Row],[TOTAL]]</f>
        <v>0</v>
      </c>
      <c r="I150">
        <f>Table4[[#This Row],[Background]]/Table4[[#This Row],[TOTAL]]</f>
        <v>1</v>
      </c>
      <c r="J150">
        <f>Table4[[#This Row],[Creation]]/Table4[[#This Row],[TOTAL]]</f>
        <v>0</v>
      </c>
      <c r="K150" s="2">
        <f>SUM(Table46[[#This Row],[Use]:[Creation]])</f>
        <v>1</v>
      </c>
    </row>
    <row r="151" spans="1:11" x14ac:dyDescent="0.2">
      <c r="A151" t="s">
        <v>6995</v>
      </c>
      <c r="B151">
        <v>1</v>
      </c>
      <c r="C151">
        <v>0</v>
      </c>
      <c r="D151">
        <v>0</v>
      </c>
      <c r="E151" s="2">
        <f>SUM(Table4[[#This Row],[Use]:[Creation]])</f>
        <v>1</v>
      </c>
      <c r="G151" t="s">
        <v>6995</v>
      </c>
      <c r="H151">
        <f>Table4[[#This Row],[Use]]/Table4[[#This Row],[TOTAL]]</f>
        <v>1</v>
      </c>
      <c r="I151">
        <f>Table4[[#This Row],[Background]]/Table4[[#This Row],[TOTAL]]</f>
        <v>0</v>
      </c>
      <c r="J151">
        <f>Table4[[#This Row],[Creation]]/Table4[[#This Row],[TOTAL]]</f>
        <v>0</v>
      </c>
      <c r="K151" s="2">
        <f>SUM(Table46[[#This Row],[Use]:[Creation]])</f>
        <v>1</v>
      </c>
    </row>
    <row r="152" spans="1:11" x14ac:dyDescent="0.2">
      <c r="A152" t="s">
        <v>1583</v>
      </c>
      <c r="B152">
        <v>3</v>
      </c>
      <c r="C152">
        <v>0</v>
      </c>
      <c r="D152">
        <v>0</v>
      </c>
      <c r="E152" s="2">
        <f>SUM(Table4[[#This Row],[Use]:[Creation]])</f>
        <v>3</v>
      </c>
      <c r="G152" t="s">
        <v>1583</v>
      </c>
      <c r="H152">
        <f>Table4[[#This Row],[Use]]/Table4[[#This Row],[TOTAL]]</f>
        <v>1</v>
      </c>
      <c r="I152">
        <f>Table4[[#This Row],[Background]]/Table4[[#This Row],[TOTAL]]</f>
        <v>0</v>
      </c>
      <c r="J152">
        <f>Table4[[#This Row],[Creation]]/Table4[[#This Row],[TOTAL]]</f>
        <v>0</v>
      </c>
      <c r="K152" s="2">
        <f>SUM(Table46[[#This Row],[Use]:[Creation]])</f>
        <v>1</v>
      </c>
    </row>
    <row r="153" spans="1:11" x14ac:dyDescent="0.2">
      <c r="A153" t="s">
        <v>2698</v>
      </c>
      <c r="B153">
        <v>2</v>
      </c>
      <c r="C153">
        <v>0</v>
      </c>
      <c r="D153">
        <v>0</v>
      </c>
      <c r="E153" s="2">
        <f>SUM(Table4[[#This Row],[Use]:[Creation]])</f>
        <v>2</v>
      </c>
      <c r="G153" t="s">
        <v>2698</v>
      </c>
      <c r="H153">
        <f>Table4[[#This Row],[Use]]/Table4[[#This Row],[TOTAL]]</f>
        <v>1</v>
      </c>
      <c r="I153">
        <f>Table4[[#This Row],[Background]]/Table4[[#This Row],[TOTAL]]</f>
        <v>0</v>
      </c>
      <c r="J153">
        <f>Table4[[#This Row],[Creation]]/Table4[[#This Row],[TOTAL]]</f>
        <v>0</v>
      </c>
      <c r="K153" s="2">
        <f>SUM(Table46[[#This Row],[Use]:[Creation]])</f>
        <v>1</v>
      </c>
    </row>
    <row r="154" spans="1:11" x14ac:dyDescent="0.2">
      <c r="A154" t="s">
        <v>4066</v>
      </c>
      <c r="B154">
        <v>0</v>
      </c>
      <c r="C154">
        <v>1</v>
      </c>
      <c r="D154">
        <v>0</v>
      </c>
      <c r="E154" s="2">
        <f>SUM(Table4[[#This Row],[Use]:[Creation]])</f>
        <v>1</v>
      </c>
      <c r="G154" t="s">
        <v>4066</v>
      </c>
      <c r="H154">
        <f>Table4[[#This Row],[Use]]/Table4[[#This Row],[TOTAL]]</f>
        <v>0</v>
      </c>
      <c r="I154">
        <f>Table4[[#This Row],[Background]]/Table4[[#This Row],[TOTAL]]</f>
        <v>1</v>
      </c>
      <c r="J154">
        <f>Table4[[#This Row],[Creation]]/Table4[[#This Row],[TOTAL]]</f>
        <v>0</v>
      </c>
      <c r="K154" s="2">
        <f>SUM(Table46[[#This Row],[Use]:[Creation]])</f>
        <v>1</v>
      </c>
    </row>
    <row r="155" spans="1:11" x14ac:dyDescent="0.2">
      <c r="A155" t="s">
        <v>4813</v>
      </c>
      <c r="B155">
        <v>2</v>
      </c>
      <c r="C155">
        <v>0</v>
      </c>
      <c r="D155">
        <v>0</v>
      </c>
      <c r="E155" s="2">
        <f>SUM(Table4[[#This Row],[Use]:[Creation]])</f>
        <v>2</v>
      </c>
      <c r="G155" t="s">
        <v>4813</v>
      </c>
      <c r="H155">
        <f>Table4[[#This Row],[Use]]/Table4[[#This Row],[TOTAL]]</f>
        <v>1</v>
      </c>
      <c r="I155">
        <f>Table4[[#This Row],[Background]]/Table4[[#This Row],[TOTAL]]</f>
        <v>0</v>
      </c>
      <c r="J155">
        <f>Table4[[#This Row],[Creation]]/Table4[[#This Row],[TOTAL]]</f>
        <v>0</v>
      </c>
      <c r="K155" s="2">
        <f>SUM(Table46[[#This Row],[Use]:[Creation]])</f>
        <v>1</v>
      </c>
    </row>
    <row r="156" spans="1:11" x14ac:dyDescent="0.2">
      <c r="A156" t="s">
        <v>6337</v>
      </c>
      <c r="B156">
        <v>7</v>
      </c>
      <c r="C156">
        <v>1</v>
      </c>
      <c r="D156">
        <v>0</v>
      </c>
      <c r="E156" s="2">
        <f>SUM(Table4[[#This Row],[Use]:[Creation]])</f>
        <v>8</v>
      </c>
      <c r="G156" t="s">
        <v>6337</v>
      </c>
      <c r="H156">
        <f>Table4[[#This Row],[Use]]/Table4[[#This Row],[TOTAL]]</f>
        <v>0.875</v>
      </c>
      <c r="I156">
        <f>Table4[[#This Row],[Background]]/Table4[[#This Row],[TOTAL]]</f>
        <v>0.125</v>
      </c>
      <c r="J156">
        <f>Table4[[#This Row],[Creation]]/Table4[[#This Row],[TOTAL]]</f>
        <v>0</v>
      </c>
      <c r="K156" s="2">
        <f>SUM(Table46[[#This Row],[Use]:[Creation]])</f>
        <v>1</v>
      </c>
    </row>
    <row r="157" spans="1:11" x14ac:dyDescent="0.2">
      <c r="A157" t="s">
        <v>2534</v>
      </c>
      <c r="B157">
        <v>1</v>
      </c>
      <c r="C157">
        <v>0</v>
      </c>
      <c r="D157">
        <v>1</v>
      </c>
      <c r="E157" s="2">
        <f>SUM(Table4[[#This Row],[Use]:[Creation]])</f>
        <v>2</v>
      </c>
      <c r="G157" t="s">
        <v>2534</v>
      </c>
      <c r="H157">
        <f>Table4[[#This Row],[Use]]/Table4[[#This Row],[TOTAL]]</f>
        <v>0.5</v>
      </c>
      <c r="I157">
        <f>Table4[[#This Row],[Background]]/Table4[[#This Row],[TOTAL]]</f>
        <v>0</v>
      </c>
      <c r="J157">
        <f>Table4[[#This Row],[Creation]]/Table4[[#This Row],[TOTAL]]</f>
        <v>0.5</v>
      </c>
      <c r="K157" s="2">
        <f>SUM(Table46[[#This Row],[Use]:[Creation]])</f>
        <v>1</v>
      </c>
    </row>
    <row r="158" spans="1:11" x14ac:dyDescent="0.2">
      <c r="A158" t="s">
        <v>8993</v>
      </c>
      <c r="B158">
        <v>2</v>
      </c>
      <c r="C158">
        <v>0</v>
      </c>
      <c r="D158">
        <v>0</v>
      </c>
      <c r="E158" s="2">
        <f>SUM(Table4[[#This Row],[Use]:[Creation]])</f>
        <v>2</v>
      </c>
      <c r="G158" t="s">
        <v>8993</v>
      </c>
      <c r="H158">
        <f>Table4[[#This Row],[Use]]/Table4[[#This Row],[TOTAL]]</f>
        <v>1</v>
      </c>
      <c r="I158">
        <f>Table4[[#This Row],[Background]]/Table4[[#This Row],[TOTAL]]</f>
        <v>0</v>
      </c>
      <c r="J158">
        <f>Table4[[#This Row],[Creation]]/Table4[[#This Row],[TOTAL]]</f>
        <v>0</v>
      </c>
      <c r="K158" s="2">
        <f>SUM(Table46[[#This Row],[Use]:[Creation]])</f>
        <v>1</v>
      </c>
    </row>
    <row r="159" spans="1:11" x14ac:dyDescent="0.2">
      <c r="A159" t="s">
        <v>3080</v>
      </c>
      <c r="B159">
        <v>0</v>
      </c>
      <c r="C159">
        <v>0</v>
      </c>
      <c r="D159">
        <v>1</v>
      </c>
      <c r="E159" s="2">
        <f>SUM(Table4[[#This Row],[Use]:[Creation]])</f>
        <v>1</v>
      </c>
      <c r="G159" t="s">
        <v>3080</v>
      </c>
      <c r="H159">
        <f>Table4[[#This Row],[Use]]/Table4[[#This Row],[TOTAL]]</f>
        <v>0</v>
      </c>
      <c r="I159">
        <f>Table4[[#This Row],[Background]]/Table4[[#This Row],[TOTAL]]</f>
        <v>0</v>
      </c>
      <c r="J159">
        <f>Table4[[#This Row],[Creation]]/Table4[[#This Row],[TOTAL]]</f>
        <v>1</v>
      </c>
      <c r="K159" s="2">
        <f>SUM(Table46[[#This Row],[Use]:[Creation]])</f>
        <v>1</v>
      </c>
    </row>
    <row r="160" spans="1:11" x14ac:dyDescent="0.2">
      <c r="A160" t="s">
        <v>6528</v>
      </c>
      <c r="B160">
        <v>13</v>
      </c>
      <c r="C160">
        <v>1</v>
      </c>
      <c r="D160">
        <v>0</v>
      </c>
      <c r="E160" s="2">
        <f>SUM(Table4[[#This Row],[Use]:[Creation]])</f>
        <v>14</v>
      </c>
      <c r="G160" t="s">
        <v>6528</v>
      </c>
      <c r="H160">
        <f>Table4[[#This Row],[Use]]/Table4[[#This Row],[TOTAL]]</f>
        <v>0.9285714285714286</v>
      </c>
      <c r="I160">
        <f>Table4[[#This Row],[Background]]/Table4[[#This Row],[TOTAL]]</f>
        <v>7.1428571428571425E-2</v>
      </c>
      <c r="J160">
        <f>Table4[[#This Row],[Creation]]/Table4[[#This Row],[TOTAL]]</f>
        <v>0</v>
      </c>
      <c r="K160" s="2">
        <f>SUM(Table46[[#This Row],[Use]:[Creation]])</f>
        <v>1</v>
      </c>
    </row>
    <row r="161" spans="1:11" x14ac:dyDescent="0.2">
      <c r="A161" t="s">
        <v>2023</v>
      </c>
      <c r="B161">
        <v>4</v>
      </c>
      <c r="C161">
        <v>0</v>
      </c>
      <c r="D161">
        <v>0</v>
      </c>
      <c r="E161" s="2">
        <f>SUM(Table4[[#This Row],[Use]:[Creation]])</f>
        <v>4</v>
      </c>
      <c r="G161" t="s">
        <v>2023</v>
      </c>
      <c r="H161">
        <f>Table4[[#This Row],[Use]]/Table4[[#This Row],[TOTAL]]</f>
        <v>1</v>
      </c>
      <c r="I161">
        <f>Table4[[#This Row],[Background]]/Table4[[#This Row],[TOTAL]]</f>
        <v>0</v>
      </c>
      <c r="J161">
        <f>Table4[[#This Row],[Creation]]/Table4[[#This Row],[TOTAL]]</f>
        <v>0</v>
      </c>
      <c r="K161" s="2">
        <f>SUM(Table46[[#This Row],[Use]:[Creation]])</f>
        <v>1</v>
      </c>
    </row>
    <row r="162" spans="1:11" x14ac:dyDescent="0.2">
      <c r="A162" t="s">
        <v>2943</v>
      </c>
      <c r="B162">
        <v>11</v>
      </c>
      <c r="C162">
        <v>0</v>
      </c>
      <c r="D162">
        <v>0</v>
      </c>
      <c r="E162" s="2">
        <f>SUM(Table4[[#This Row],[Use]:[Creation]])</f>
        <v>11</v>
      </c>
      <c r="G162" t="s">
        <v>2943</v>
      </c>
      <c r="H162">
        <f>Table4[[#This Row],[Use]]/Table4[[#This Row],[TOTAL]]</f>
        <v>1</v>
      </c>
      <c r="I162">
        <f>Table4[[#This Row],[Background]]/Table4[[#This Row],[TOTAL]]</f>
        <v>0</v>
      </c>
      <c r="J162">
        <f>Table4[[#This Row],[Creation]]/Table4[[#This Row],[TOTAL]]</f>
        <v>0</v>
      </c>
      <c r="K162" s="2">
        <f>SUM(Table46[[#This Row],[Use]:[Creation]])</f>
        <v>1</v>
      </c>
    </row>
    <row r="163" spans="1:11" x14ac:dyDescent="0.2">
      <c r="A163" t="s">
        <v>3814</v>
      </c>
      <c r="B163">
        <v>1</v>
      </c>
      <c r="C163">
        <v>0</v>
      </c>
      <c r="D163">
        <v>0</v>
      </c>
      <c r="E163" s="2">
        <f>SUM(Table4[[#This Row],[Use]:[Creation]])</f>
        <v>1</v>
      </c>
      <c r="G163" t="s">
        <v>3814</v>
      </c>
      <c r="H163">
        <f>Table4[[#This Row],[Use]]/Table4[[#This Row],[TOTAL]]</f>
        <v>1</v>
      </c>
      <c r="I163">
        <f>Table4[[#This Row],[Background]]/Table4[[#This Row],[TOTAL]]</f>
        <v>0</v>
      </c>
      <c r="J163">
        <f>Table4[[#This Row],[Creation]]/Table4[[#This Row],[TOTAL]]</f>
        <v>0</v>
      </c>
      <c r="K163" s="2">
        <f>SUM(Table46[[#This Row],[Use]:[Creation]])</f>
        <v>1</v>
      </c>
    </row>
    <row r="164" spans="1:11" x14ac:dyDescent="0.2">
      <c r="A164" t="s">
        <v>5867</v>
      </c>
      <c r="B164">
        <v>0</v>
      </c>
      <c r="C164">
        <v>0</v>
      </c>
      <c r="D164">
        <v>1</v>
      </c>
      <c r="E164" s="2">
        <f>SUM(Table4[[#This Row],[Use]:[Creation]])</f>
        <v>1</v>
      </c>
      <c r="G164" t="s">
        <v>5867</v>
      </c>
      <c r="H164">
        <f>Table4[[#This Row],[Use]]/Table4[[#This Row],[TOTAL]]</f>
        <v>0</v>
      </c>
      <c r="I164">
        <f>Table4[[#This Row],[Background]]/Table4[[#This Row],[TOTAL]]</f>
        <v>0</v>
      </c>
      <c r="J164">
        <f>Table4[[#This Row],[Creation]]/Table4[[#This Row],[TOTAL]]</f>
        <v>1</v>
      </c>
      <c r="K164" s="2">
        <f>SUM(Table46[[#This Row],[Use]:[Creation]])</f>
        <v>1</v>
      </c>
    </row>
    <row r="165" spans="1:11" x14ac:dyDescent="0.2">
      <c r="A165" t="s">
        <v>243</v>
      </c>
      <c r="B165">
        <v>14</v>
      </c>
      <c r="C165">
        <v>1</v>
      </c>
      <c r="D165">
        <v>1</v>
      </c>
      <c r="E165" s="2">
        <f>SUM(Table4[[#This Row],[Use]:[Creation]])</f>
        <v>16</v>
      </c>
      <c r="G165" t="s">
        <v>243</v>
      </c>
      <c r="H165">
        <f>Table4[[#This Row],[Use]]/Table4[[#This Row],[TOTAL]]</f>
        <v>0.875</v>
      </c>
      <c r="I165">
        <f>Table4[[#This Row],[Background]]/Table4[[#This Row],[TOTAL]]</f>
        <v>6.25E-2</v>
      </c>
      <c r="J165">
        <f>Table4[[#This Row],[Creation]]/Table4[[#This Row],[TOTAL]]</f>
        <v>6.25E-2</v>
      </c>
      <c r="K165" s="2">
        <f>SUM(Table46[[#This Row],[Use]:[Creation]])</f>
        <v>1</v>
      </c>
    </row>
    <row r="166" spans="1:11" x14ac:dyDescent="0.2">
      <c r="A166" t="s">
        <v>3136</v>
      </c>
      <c r="B166">
        <v>1</v>
      </c>
      <c r="C166">
        <v>0</v>
      </c>
      <c r="D166">
        <v>0</v>
      </c>
      <c r="E166" s="2">
        <f>SUM(Table4[[#This Row],[Use]:[Creation]])</f>
        <v>1</v>
      </c>
      <c r="G166" t="s">
        <v>3136</v>
      </c>
      <c r="H166">
        <f>Table4[[#This Row],[Use]]/Table4[[#This Row],[TOTAL]]</f>
        <v>1</v>
      </c>
      <c r="I166">
        <f>Table4[[#This Row],[Background]]/Table4[[#This Row],[TOTAL]]</f>
        <v>0</v>
      </c>
      <c r="J166">
        <f>Table4[[#This Row],[Creation]]/Table4[[#This Row],[TOTAL]]</f>
        <v>0</v>
      </c>
      <c r="K166" s="2">
        <f>SUM(Table46[[#This Row],[Use]:[Creation]])</f>
        <v>1</v>
      </c>
    </row>
    <row r="167" spans="1:11" x14ac:dyDescent="0.2">
      <c r="A167" t="s">
        <v>4461</v>
      </c>
      <c r="B167">
        <v>1</v>
      </c>
      <c r="C167">
        <v>0</v>
      </c>
      <c r="D167">
        <v>0</v>
      </c>
      <c r="E167" s="2">
        <f>SUM(Table4[[#This Row],[Use]:[Creation]])</f>
        <v>1</v>
      </c>
      <c r="G167" t="s">
        <v>4461</v>
      </c>
      <c r="H167">
        <f>Table4[[#This Row],[Use]]/Table4[[#This Row],[TOTAL]]</f>
        <v>1</v>
      </c>
      <c r="I167">
        <f>Table4[[#This Row],[Background]]/Table4[[#This Row],[TOTAL]]</f>
        <v>0</v>
      </c>
      <c r="J167">
        <f>Table4[[#This Row],[Creation]]/Table4[[#This Row],[TOTAL]]</f>
        <v>0</v>
      </c>
      <c r="K167" s="2">
        <f>SUM(Table46[[#This Row],[Use]:[Creation]])</f>
        <v>1</v>
      </c>
    </row>
    <row r="168" spans="1:11" x14ac:dyDescent="0.2">
      <c r="A168" t="s">
        <v>5636</v>
      </c>
      <c r="B168">
        <v>1</v>
      </c>
      <c r="C168">
        <v>0</v>
      </c>
      <c r="D168">
        <v>0</v>
      </c>
      <c r="E168" s="2">
        <f>SUM(Table4[[#This Row],[Use]:[Creation]])</f>
        <v>1</v>
      </c>
      <c r="G168" t="s">
        <v>5636</v>
      </c>
      <c r="H168">
        <f>Table4[[#This Row],[Use]]/Table4[[#This Row],[TOTAL]]</f>
        <v>1</v>
      </c>
      <c r="I168">
        <f>Table4[[#This Row],[Background]]/Table4[[#This Row],[TOTAL]]</f>
        <v>0</v>
      </c>
      <c r="J168">
        <f>Table4[[#This Row],[Creation]]/Table4[[#This Row],[TOTAL]]</f>
        <v>0</v>
      </c>
      <c r="K168" s="2">
        <f>SUM(Table46[[#This Row],[Use]:[Creation]])</f>
        <v>1</v>
      </c>
    </row>
    <row r="169" spans="1:11" x14ac:dyDescent="0.2">
      <c r="A169" t="s">
        <v>3214</v>
      </c>
      <c r="B169">
        <v>0</v>
      </c>
      <c r="C169">
        <v>0</v>
      </c>
      <c r="D169">
        <v>1</v>
      </c>
      <c r="E169" s="2">
        <f>SUM(Table4[[#This Row],[Use]:[Creation]])</f>
        <v>1</v>
      </c>
      <c r="G169" t="s">
        <v>3214</v>
      </c>
      <c r="H169">
        <f>Table4[[#This Row],[Use]]/Table4[[#This Row],[TOTAL]]</f>
        <v>0</v>
      </c>
      <c r="I169">
        <f>Table4[[#This Row],[Background]]/Table4[[#This Row],[TOTAL]]</f>
        <v>0</v>
      </c>
      <c r="J169">
        <f>Table4[[#This Row],[Creation]]/Table4[[#This Row],[TOTAL]]</f>
        <v>1</v>
      </c>
      <c r="K169" s="2">
        <f>SUM(Table46[[#This Row],[Use]:[Creation]])</f>
        <v>1</v>
      </c>
    </row>
    <row r="170" spans="1:11" x14ac:dyDescent="0.2">
      <c r="A170" t="s">
        <v>4638</v>
      </c>
      <c r="B170">
        <v>1</v>
      </c>
      <c r="C170">
        <v>0</v>
      </c>
      <c r="D170">
        <v>0</v>
      </c>
      <c r="E170" s="2">
        <f>SUM(Table4[[#This Row],[Use]:[Creation]])</f>
        <v>1</v>
      </c>
      <c r="G170" t="s">
        <v>4638</v>
      </c>
      <c r="H170">
        <f>Table4[[#This Row],[Use]]/Table4[[#This Row],[TOTAL]]</f>
        <v>1</v>
      </c>
      <c r="I170">
        <f>Table4[[#This Row],[Background]]/Table4[[#This Row],[TOTAL]]</f>
        <v>0</v>
      </c>
      <c r="J170">
        <f>Table4[[#This Row],[Creation]]/Table4[[#This Row],[TOTAL]]</f>
        <v>0</v>
      </c>
      <c r="K170" s="2">
        <f>SUM(Table46[[#This Row],[Use]:[Creation]])</f>
        <v>1</v>
      </c>
    </row>
    <row r="171" spans="1:11" x14ac:dyDescent="0.2">
      <c r="A171" t="s">
        <v>5366</v>
      </c>
      <c r="B171">
        <v>4</v>
      </c>
      <c r="C171">
        <v>0</v>
      </c>
      <c r="D171">
        <v>0</v>
      </c>
      <c r="E171" s="2">
        <f>SUM(Table4[[#This Row],[Use]:[Creation]])</f>
        <v>4</v>
      </c>
      <c r="G171" t="s">
        <v>5366</v>
      </c>
      <c r="H171">
        <f>Table4[[#This Row],[Use]]/Table4[[#This Row],[TOTAL]]</f>
        <v>1</v>
      </c>
      <c r="I171">
        <f>Table4[[#This Row],[Background]]/Table4[[#This Row],[TOTAL]]</f>
        <v>0</v>
      </c>
      <c r="J171">
        <f>Table4[[#This Row],[Creation]]/Table4[[#This Row],[TOTAL]]</f>
        <v>0</v>
      </c>
      <c r="K171" s="2">
        <f>SUM(Table46[[#This Row],[Use]:[Creation]])</f>
        <v>1</v>
      </c>
    </row>
    <row r="172" spans="1:11" x14ac:dyDescent="0.2">
      <c r="A172" t="s">
        <v>5835</v>
      </c>
      <c r="B172">
        <v>2</v>
      </c>
      <c r="C172">
        <v>0</v>
      </c>
      <c r="D172">
        <v>0</v>
      </c>
      <c r="E172" s="2">
        <f>SUM(Table4[[#This Row],[Use]:[Creation]])</f>
        <v>2</v>
      </c>
      <c r="G172" t="s">
        <v>5835</v>
      </c>
      <c r="H172">
        <f>Table4[[#This Row],[Use]]/Table4[[#This Row],[TOTAL]]</f>
        <v>1</v>
      </c>
      <c r="I172">
        <f>Table4[[#This Row],[Background]]/Table4[[#This Row],[TOTAL]]</f>
        <v>0</v>
      </c>
      <c r="J172">
        <f>Table4[[#This Row],[Creation]]/Table4[[#This Row],[TOTAL]]</f>
        <v>0</v>
      </c>
      <c r="K172" s="2">
        <f>SUM(Table46[[#This Row],[Use]:[Creation]])</f>
        <v>1</v>
      </c>
    </row>
    <row r="173" spans="1:11" x14ac:dyDescent="0.2">
      <c r="A173" t="s">
        <v>8349</v>
      </c>
      <c r="B173">
        <v>2</v>
      </c>
      <c r="C173">
        <v>2</v>
      </c>
      <c r="D173">
        <v>0</v>
      </c>
      <c r="E173" s="2">
        <f>SUM(Table4[[#This Row],[Use]:[Creation]])</f>
        <v>4</v>
      </c>
      <c r="G173" t="s">
        <v>8349</v>
      </c>
      <c r="H173">
        <f>Table4[[#This Row],[Use]]/Table4[[#This Row],[TOTAL]]</f>
        <v>0.5</v>
      </c>
      <c r="I173">
        <f>Table4[[#This Row],[Background]]/Table4[[#This Row],[TOTAL]]</f>
        <v>0.5</v>
      </c>
      <c r="J173">
        <f>Table4[[#This Row],[Creation]]/Table4[[#This Row],[TOTAL]]</f>
        <v>0</v>
      </c>
      <c r="K173" s="2">
        <f>SUM(Table46[[#This Row],[Use]:[Creation]])</f>
        <v>1</v>
      </c>
    </row>
    <row r="174" spans="1:11" x14ac:dyDescent="0.2">
      <c r="A174" t="s">
        <v>7478</v>
      </c>
      <c r="B174">
        <v>14</v>
      </c>
      <c r="C174">
        <v>1</v>
      </c>
      <c r="D174">
        <v>0</v>
      </c>
      <c r="E174" s="2">
        <f>SUM(Table4[[#This Row],[Use]:[Creation]])</f>
        <v>15</v>
      </c>
      <c r="G174" t="s">
        <v>7478</v>
      </c>
      <c r="H174">
        <f>Table4[[#This Row],[Use]]/Table4[[#This Row],[TOTAL]]</f>
        <v>0.93333333333333335</v>
      </c>
      <c r="I174">
        <f>Table4[[#This Row],[Background]]/Table4[[#This Row],[TOTAL]]</f>
        <v>6.6666666666666666E-2</v>
      </c>
      <c r="J174">
        <f>Table4[[#This Row],[Creation]]/Table4[[#This Row],[TOTAL]]</f>
        <v>0</v>
      </c>
      <c r="K174" s="2">
        <f>SUM(Table46[[#This Row],[Use]:[Creation]])</f>
        <v>1</v>
      </c>
    </row>
    <row r="175" spans="1:11" x14ac:dyDescent="0.2">
      <c r="A175" t="s">
        <v>155</v>
      </c>
      <c r="B175">
        <v>1</v>
      </c>
      <c r="C175">
        <v>0</v>
      </c>
      <c r="D175">
        <v>0</v>
      </c>
      <c r="E175" s="2">
        <f>SUM(Table4[[#This Row],[Use]:[Creation]])</f>
        <v>1</v>
      </c>
      <c r="G175" t="s">
        <v>155</v>
      </c>
      <c r="H175">
        <f>Table4[[#This Row],[Use]]/Table4[[#This Row],[TOTAL]]</f>
        <v>1</v>
      </c>
      <c r="I175">
        <f>Table4[[#This Row],[Background]]/Table4[[#This Row],[TOTAL]]</f>
        <v>0</v>
      </c>
      <c r="J175">
        <f>Table4[[#This Row],[Creation]]/Table4[[#This Row],[TOTAL]]</f>
        <v>0</v>
      </c>
      <c r="K175" s="2">
        <f>SUM(Table46[[#This Row],[Use]:[Creation]])</f>
        <v>1</v>
      </c>
    </row>
    <row r="176" spans="1:11" x14ac:dyDescent="0.2">
      <c r="A176" t="s">
        <v>405</v>
      </c>
      <c r="B176">
        <v>3</v>
      </c>
      <c r="C176">
        <v>0</v>
      </c>
      <c r="D176">
        <v>0</v>
      </c>
      <c r="E176" s="2">
        <f>SUM(Table4[[#This Row],[Use]:[Creation]])</f>
        <v>3</v>
      </c>
      <c r="G176" t="s">
        <v>405</v>
      </c>
      <c r="H176">
        <f>Table4[[#This Row],[Use]]/Table4[[#This Row],[TOTAL]]</f>
        <v>1</v>
      </c>
      <c r="I176">
        <f>Table4[[#This Row],[Background]]/Table4[[#This Row],[TOTAL]]</f>
        <v>0</v>
      </c>
      <c r="J176">
        <f>Table4[[#This Row],[Creation]]/Table4[[#This Row],[TOTAL]]</f>
        <v>0</v>
      </c>
      <c r="K176" s="2">
        <f>SUM(Table46[[#This Row],[Use]:[Creation]])</f>
        <v>1</v>
      </c>
    </row>
    <row r="177" spans="1:11" x14ac:dyDescent="0.2">
      <c r="A177" t="s">
        <v>1650</v>
      </c>
      <c r="B177">
        <v>2</v>
      </c>
      <c r="C177">
        <v>0</v>
      </c>
      <c r="D177">
        <v>0</v>
      </c>
      <c r="E177" s="2">
        <f>SUM(Table4[[#This Row],[Use]:[Creation]])</f>
        <v>2</v>
      </c>
      <c r="G177" t="s">
        <v>1650</v>
      </c>
      <c r="H177">
        <f>Table4[[#This Row],[Use]]/Table4[[#This Row],[TOTAL]]</f>
        <v>1</v>
      </c>
      <c r="I177">
        <f>Table4[[#This Row],[Background]]/Table4[[#This Row],[TOTAL]]</f>
        <v>0</v>
      </c>
      <c r="J177">
        <f>Table4[[#This Row],[Creation]]/Table4[[#This Row],[TOTAL]]</f>
        <v>0</v>
      </c>
      <c r="K177" s="2">
        <f>SUM(Table46[[#This Row],[Use]:[Creation]])</f>
        <v>1</v>
      </c>
    </row>
    <row r="178" spans="1:11" x14ac:dyDescent="0.2">
      <c r="A178" t="s">
        <v>709</v>
      </c>
      <c r="B178">
        <v>1</v>
      </c>
      <c r="C178">
        <v>1</v>
      </c>
      <c r="D178">
        <v>0</v>
      </c>
      <c r="E178" s="2">
        <f>SUM(Table4[[#This Row],[Use]:[Creation]])</f>
        <v>2</v>
      </c>
      <c r="G178" t="s">
        <v>709</v>
      </c>
      <c r="H178">
        <f>Table4[[#This Row],[Use]]/Table4[[#This Row],[TOTAL]]</f>
        <v>0.5</v>
      </c>
      <c r="I178">
        <f>Table4[[#This Row],[Background]]/Table4[[#This Row],[TOTAL]]</f>
        <v>0.5</v>
      </c>
      <c r="J178">
        <f>Table4[[#This Row],[Creation]]/Table4[[#This Row],[TOTAL]]</f>
        <v>0</v>
      </c>
      <c r="K178" s="2">
        <f>SUM(Table46[[#This Row],[Use]:[Creation]])</f>
        <v>1</v>
      </c>
    </row>
    <row r="179" spans="1:11" x14ac:dyDescent="0.2">
      <c r="A179" t="s">
        <v>4805</v>
      </c>
      <c r="B179">
        <v>3</v>
      </c>
      <c r="C179">
        <v>0</v>
      </c>
      <c r="D179">
        <v>0</v>
      </c>
      <c r="E179" s="2">
        <f>SUM(Table4[[#This Row],[Use]:[Creation]])</f>
        <v>3</v>
      </c>
      <c r="G179" t="s">
        <v>4805</v>
      </c>
      <c r="H179">
        <f>Table4[[#This Row],[Use]]/Table4[[#This Row],[TOTAL]]</f>
        <v>1</v>
      </c>
      <c r="I179">
        <f>Table4[[#This Row],[Background]]/Table4[[#This Row],[TOTAL]]</f>
        <v>0</v>
      </c>
      <c r="J179">
        <f>Table4[[#This Row],[Creation]]/Table4[[#This Row],[TOTAL]]</f>
        <v>0</v>
      </c>
      <c r="K179" s="2">
        <f>SUM(Table46[[#This Row],[Use]:[Creation]])</f>
        <v>1</v>
      </c>
    </row>
    <row r="180" spans="1:11" x14ac:dyDescent="0.2">
      <c r="A180" t="s">
        <v>1318</v>
      </c>
      <c r="B180">
        <v>3</v>
      </c>
      <c r="C180">
        <v>0</v>
      </c>
      <c r="D180">
        <v>0</v>
      </c>
      <c r="E180" s="2">
        <f>SUM(Table4[[#This Row],[Use]:[Creation]])</f>
        <v>3</v>
      </c>
      <c r="G180" t="s">
        <v>1318</v>
      </c>
      <c r="H180">
        <f>Table4[[#This Row],[Use]]/Table4[[#This Row],[TOTAL]]</f>
        <v>1</v>
      </c>
      <c r="I180">
        <f>Table4[[#This Row],[Background]]/Table4[[#This Row],[TOTAL]]</f>
        <v>0</v>
      </c>
      <c r="J180">
        <f>Table4[[#This Row],[Creation]]/Table4[[#This Row],[TOTAL]]</f>
        <v>0</v>
      </c>
      <c r="K180" s="2">
        <f>SUM(Table46[[#This Row],[Use]:[Creation]])</f>
        <v>1</v>
      </c>
    </row>
    <row r="181" spans="1:11" x14ac:dyDescent="0.2">
      <c r="A181" t="s">
        <v>1675</v>
      </c>
      <c r="B181">
        <v>1</v>
      </c>
      <c r="C181">
        <v>0</v>
      </c>
      <c r="D181">
        <v>0</v>
      </c>
      <c r="E181" s="2">
        <f>SUM(Table4[[#This Row],[Use]:[Creation]])</f>
        <v>1</v>
      </c>
      <c r="G181" t="s">
        <v>1675</v>
      </c>
      <c r="H181">
        <f>Table4[[#This Row],[Use]]/Table4[[#This Row],[TOTAL]]</f>
        <v>1</v>
      </c>
      <c r="I181">
        <f>Table4[[#This Row],[Background]]/Table4[[#This Row],[TOTAL]]</f>
        <v>0</v>
      </c>
      <c r="J181">
        <f>Table4[[#This Row],[Creation]]/Table4[[#This Row],[TOTAL]]</f>
        <v>0</v>
      </c>
      <c r="K181" s="2">
        <f>SUM(Table46[[#This Row],[Use]:[Creation]])</f>
        <v>1</v>
      </c>
    </row>
    <row r="182" spans="1:11" x14ac:dyDescent="0.2">
      <c r="A182" t="s">
        <v>1124</v>
      </c>
      <c r="B182">
        <v>0</v>
      </c>
      <c r="C182">
        <v>0</v>
      </c>
      <c r="D182">
        <v>1</v>
      </c>
      <c r="E182" s="2">
        <f>SUM(Table4[[#This Row],[Use]:[Creation]])</f>
        <v>1</v>
      </c>
      <c r="G182" t="s">
        <v>1124</v>
      </c>
      <c r="H182">
        <f>Table4[[#This Row],[Use]]/Table4[[#This Row],[TOTAL]]</f>
        <v>0</v>
      </c>
      <c r="I182">
        <f>Table4[[#This Row],[Background]]/Table4[[#This Row],[TOTAL]]</f>
        <v>0</v>
      </c>
      <c r="J182">
        <f>Table4[[#This Row],[Creation]]/Table4[[#This Row],[TOTAL]]</f>
        <v>1</v>
      </c>
      <c r="K182" s="2">
        <f>SUM(Table46[[#This Row],[Use]:[Creation]])</f>
        <v>1</v>
      </c>
    </row>
    <row r="183" spans="1:11" x14ac:dyDescent="0.2">
      <c r="A183" t="s">
        <v>4576</v>
      </c>
      <c r="B183">
        <v>6</v>
      </c>
      <c r="C183">
        <v>0</v>
      </c>
      <c r="D183">
        <v>0</v>
      </c>
      <c r="E183" s="2">
        <f>SUM(Table4[[#This Row],[Use]:[Creation]])</f>
        <v>6</v>
      </c>
      <c r="G183" t="s">
        <v>4576</v>
      </c>
      <c r="H183">
        <f>Table4[[#This Row],[Use]]/Table4[[#This Row],[TOTAL]]</f>
        <v>1</v>
      </c>
      <c r="I183">
        <f>Table4[[#This Row],[Background]]/Table4[[#This Row],[TOTAL]]</f>
        <v>0</v>
      </c>
      <c r="J183">
        <f>Table4[[#This Row],[Creation]]/Table4[[#This Row],[TOTAL]]</f>
        <v>0</v>
      </c>
      <c r="K183" s="2">
        <f>SUM(Table46[[#This Row],[Use]:[Creation]])</f>
        <v>1</v>
      </c>
    </row>
    <row r="184" spans="1:11" x14ac:dyDescent="0.2">
      <c r="A184" t="s">
        <v>4376</v>
      </c>
      <c r="B184">
        <v>3</v>
      </c>
      <c r="C184">
        <v>0</v>
      </c>
      <c r="D184">
        <v>0</v>
      </c>
      <c r="E184" s="2">
        <f>SUM(Table4[[#This Row],[Use]:[Creation]])</f>
        <v>3</v>
      </c>
      <c r="G184" t="s">
        <v>4376</v>
      </c>
      <c r="H184">
        <f>Table4[[#This Row],[Use]]/Table4[[#This Row],[TOTAL]]</f>
        <v>1</v>
      </c>
      <c r="I184">
        <f>Table4[[#This Row],[Background]]/Table4[[#This Row],[TOTAL]]</f>
        <v>0</v>
      </c>
      <c r="J184">
        <f>Table4[[#This Row],[Creation]]/Table4[[#This Row],[TOTAL]]</f>
        <v>0</v>
      </c>
      <c r="K184" s="2">
        <f>SUM(Table46[[#This Row],[Use]:[Creation]])</f>
        <v>1</v>
      </c>
    </row>
    <row r="185" spans="1:11" x14ac:dyDescent="0.2">
      <c r="A185" t="s">
        <v>4279</v>
      </c>
      <c r="B185">
        <v>4</v>
      </c>
      <c r="C185">
        <v>1</v>
      </c>
      <c r="D185">
        <v>0</v>
      </c>
      <c r="E185" s="2">
        <f>SUM(Table4[[#This Row],[Use]:[Creation]])</f>
        <v>5</v>
      </c>
      <c r="G185" t="s">
        <v>4279</v>
      </c>
      <c r="H185">
        <f>Table4[[#This Row],[Use]]/Table4[[#This Row],[TOTAL]]</f>
        <v>0.8</v>
      </c>
      <c r="I185">
        <f>Table4[[#This Row],[Background]]/Table4[[#This Row],[TOTAL]]</f>
        <v>0.2</v>
      </c>
      <c r="J185">
        <f>Table4[[#This Row],[Creation]]/Table4[[#This Row],[TOTAL]]</f>
        <v>0</v>
      </c>
      <c r="K185" s="2">
        <f>SUM(Table46[[#This Row],[Use]:[Creation]])</f>
        <v>1</v>
      </c>
    </row>
    <row r="186" spans="1:11" x14ac:dyDescent="0.2">
      <c r="A186" t="s">
        <v>7110</v>
      </c>
      <c r="B186">
        <v>1</v>
      </c>
      <c r="C186">
        <v>0</v>
      </c>
      <c r="D186">
        <v>0</v>
      </c>
      <c r="E186" s="2">
        <f>SUM(Table4[[#This Row],[Use]:[Creation]])</f>
        <v>1</v>
      </c>
      <c r="G186" t="s">
        <v>7110</v>
      </c>
      <c r="H186">
        <f>Table4[[#This Row],[Use]]/Table4[[#This Row],[TOTAL]]</f>
        <v>1</v>
      </c>
      <c r="I186">
        <f>Table4[[#This Row],[Background]]/Table4[[#This Row],[TOTAL]]</f>
        <v>0</v>
      </c>
      <c r="J186">
        <f>Table4[[#This Row],[Creation]]/Table4[[#This Row],[TOTAL]]</f>
        <v>0</v>
      </c>
      <c r="K186" s="2">
        <f>SUM(Table46[[#This Row],[Use]:[Creation]])</f>
        <v>1</v>
      </c>
    </row>
    <row r="187" spans="1:11" x14ac:dyDescent="0.2">
      <c r="A187" t="s">
        <v>1307</v>
      </c>
      <c r="B187">
        <v>1</v>
      </c>
      <c r="C187">
        <v>0</v>
      </c>
      <c r="D187">
        <v>0</v>
      </c>
      <c r="E187" s="2">
        <f>SUM(Table4[[#This Row],[Use]:[Creation]])</f>
        <v>1</v>
      </c>
      <c r="G187" t="s">
        <v>1307</v>
      </c>
      <c r="H187">
        <f>Table4[[#This Row],[Use]]/Table4[[#This Row],[TOTAL]]</f>
        <v>1</v>
      </c>
      <c r="I187">
        <f>Table4[[#This Row],[Background]]/Table4[[#This Row],[TOTAL]]</f>
        <v>0</v>
      </c>
      <c r="J187">
        <f>Table4[[#This Row],[Creation]]/Table4[[#This Row],[TOTAL]]</f>
        <v>0</v>
      </c>
      <c r="K187" s="2">
        <f>SUM(Table46[[#This Row],[Use]:[Creation]])</f>
        <v>1</v>
      </c>
    </row>
    <row r="188" spans="1:11" x14ac:dyDescent="0.2">
      <c r="A188" t="s">
        <v>622</v>
      </c>
      <c r="B188">
        <v>2</v>
      </c>
      <c r="C188">
        <v>0</v>
      </c>
      <c r="D188">
        <v>0</v>
      </c>
      <c r="E188" s="2">
        <f>SUM(Table4[[#This Row],[Use]:[Creation]])</f>
        <v>2</v>
      </c>
      <c r="G188" t="s">
        <v>622</v>
      </c>
      <c r="H188">
        <f>Table4[[#This Row],[Use]]/Table4[[#This Row],[TOTAL]]</f>
        <v>1</v>
      </c>
      <c r="I188">
        <f>Table4[[#This Row],[Background]]/Table4[[#This Row],[TOTAL]]</f>
        <v>0</v>
      </c>
      <c r="J188">
        <f>Table4[[#This Row],[Creation]]/Table4[[#This Row],[TOTAL]]</f>
        <v>0</v>
      </c>
      <c r="K188" s="2">
        <f>SUM(Table46[[#This Row],[Use]:[Creation]])</f>
        <v>1</v>
      </c>
    </row>
    <row r="189" spans="1:11" x14ac:dyDescent="0.2">
      <c r="A189" t="s">
        <v>1691</v>
      </c>
      <c r="B189">
        <v>1</v>
      </c>
      <c r="C189">
        <v>0</v>
      </c>
      <c r="D189">
        <v>1</v>
      </c>
      <c r="E189" s="2">
        <f>SUM(Table4[[#This Row],[Use]:[Creation]])</f>
        <v>2</v>
      </c>
      <c r="G189" t="s">
        <v>1691</v>
      </c>
      <c r="H189">
        <f>Table4[[#This Row],[Use]]/Table4[[#This Row],[TOTAL]]</f>
        <v>0.5</v>
      </c>
      <c r="I189">
        <f>Table4[[#This Row],[Background]]/Table4[[#This Row],[TOTAL]]</f>
        <v>0</v>
      </c>
      <c r="J189">
        <f>Table4[[#This Row],[Creation]]/Table4[[#This Row],[TOTAL]]</f>
        <v>0.5</v>
      </c>
      <c r="K189" s="2">
        <f>SUM(Table46[[#This Row],[Use]:[Creation]])</f>
        <v>1</v>
      </c>
    </row>
    <row r="190" spans="1:11" x14ac:dyDescent="0.2">
      <c r="A190" t="s">
        <v>5658</v>
      </c>
      <c r="B190">
        <v>16</v>
      </c>
      <c r="C190">
        <v>1</v>
      </c>
      <c r="D190">
        <v>0</v>
      </c>
      <c r="E190" s="2">
        <f>SUM(Table4[[#This Row],[Use]:[Creation]])</f>
        <v>17</v>
      </c>
      <c r="G190" t="s">
        <v>5658</v>
      </c>
      <c r="H190">
        <f>Table4[[#This Row],[Use]]/Table4[[#This Row],[TOTAL]]</f>
        <v>0.94117647058823528</v>
      </c>
      <c r="I190">
        <f>Table4[[#This Row],[Background]]/Table4[[#This Row],[TOTAL]]</f>
        <v>5.8823529411764705E-2</v>
      </c>
      <c r="J190">
        <f>Table4[[#This Row],[Creation]]/Table4[[#This Row],[TOTAL]]</f>
        <v>0</v>
      </c>
      <c r="K190" s="2">
        <f>SUM(Table46[[#This Row],[Use]:[Creation]])</f>
        <v>1</v>
      </c>
    </row>
    <row r="191" spans="1:11" x14ac:dyDescent="0.2">
      <c r="A191" t="s">
        <v>2314</v>
      </c>
      <c r="B191">
        <v>1</v>
      </c>
      <c r="C191">
        <v>0</v>
      </c>
      <c r="D191">
        <v>0</v>
      </c>
      <c r="E191" s="2">
        <f>SUM(Table4[[#This Row],[Use]:[Creation]])</f>
        <v>1</v>
      </c>
      <c r="G191" t="s">
        <v>2314</v>
      </c>
      <c r="H191">
        <f>Table4[[#This Row],[Use]]/Table4[[#This Row],[TOTAL]]</f>
        <v>1</v>
      </c>
      <c r="I191">
        <f>Table4[[#This Row],[Background]]/Table4[[#This Row],[TOTAL]]</f>
        <v>0</v>
      </c>
      <c r="J191">
        <f>Table4[[#This Row],[Creation]]/Table4[[#This Row],[TOTAL]]</f>
        <v>0</v>
      </c>
      <c r="K191" s="2">
        <f>SUM(Table46[[#This Row],[Use]:[Creation]])</f>
        <v>1</v>
      </c>
    </row>
    <row r="192" spans="1:11" x14ac:dyDescent="0.2">
      <c r="A192" t="s">
        <v>3405</v>
      </c>
      <c r="B192">
        <v>1</v>
      </c>
      <c r="C192">
        <v>0</v>
      </c>
      <c r="D192">
        <v>0</v>
      </c>
      <c r="E192" s="2">
        <f>SUM(Table4[[#This Row],[Use]:[Creation]])</f>
        <v>1</v>
      </c>
      <c r="G192" t="s">
        <v>3405</v>
      </c>
      <c r="H192">
        <f>Table4[[#This Row],[Use]]/Table4[[#This Row],[TOTAL]]</f>
        <v>1</v>
      </c>
      <c r="I192">
        <f>Table4[[#This Row],[Background]]/Table4[[#This Row],[TOTAL]]</f>
        <v>0</v>
      </c>
      <c r="J192">
        <f>Table4[[#This Row],[Creation]]/Table4[[#This Row],[TOTAL]]</f>
        <v>0</v>
      </c>
      <c r="K192" s="2">
        <f>SUM(Table46[[#This Row],[Use]:[Creation]])</f>
        <v>1</v>
      </c>
    </row>
    <row r="193" spans="1:11" x14ac:dyDescent="0.2">
      <c r="A193" t="s">
        <v>7252</v>
      </c>
      <c r="B193">
        <v>17</v>
      </c>
      <c r="C193">
        <v>3</v>
      </c>
      <c r="D193">
        <v>0</v>
      </c>
      <c r="E193" s="2">
        <f>SUM(Table4[[#This Row],[Use]:[Creation]])</f>
        <v>20</v>
      </c>
      <c r="G193" t="s">
        <v>7252</v>
      </c>
      <c r="H193">
        <f>Table4[[#This Row],[Use]]/Table4[[#This Row],[TOTAL]]</f>
        <v>0.85</v>
      </c>
      <c r="I193">
        <f>Table4[[#This Row],[Background]]/Table4[[#This Row],[TOTAL]]</f>
        <v>0.15</v>
      </c>
      <c r="J193">
        <f>Table4[[#This Row],[Creation]]/Table4[[#This Row],[TOTAL]]</f>
        <v>0</v>
      </c>
      <c r="K193" s="2">
        <f>SUM(Table46[[#This Row],[Use]:[Creation]])</f>
        <v>1</v>
      </c>
    </row>
    <row r="194" spans="1:11" x14ac:dyDescent="0.2">
      <c r="A194" t="s">
        <v>3133</v>
      </c>
      <c r="B194">
        <v>0</v>
      </c>
      <c r="C194">
        <v>0</v>
      </c>
      <c r="D194">
        <v>1</v>
      </c>
      <c r="E194" s="2">
        <f>SUM(Table4[[#This Row],[Use]:[Creation]])</f>
        <v>1</v>
      </c>
      <c r="G194" t="s">
        <v>3133</v>
      </c>
      <c r="H194">
        <f>Table4[[#This Row],[Use]]/Table4[[#This Row],[TOTAL]]</f>
        <v>0</v>
      </c>
      <c r="I194">
        <f>Table4[[#This Row],[Background]]/Table4[[#This Row],[TOTAL]]</f>
        <v>0</v>
      </c>
      <c r="J194">
        <f>Table4[[#This Row],[Creation]]/Table4[[#This Row],[TOTAL]]</f>
        <v>1</v>
      </c>
      <c r="K194" s="2">
        <f>SUM(Table46[[#This Row],[Use]:[Creation]])</f>
        <v>1</v>
      </c>
    </row>
    <row r="195" spans="1:11" x14ac:dyDescent="0.2">
      <c r="A195" t="s">
        <v>1156</v>
      </c>
      <c r="B195">
        <v>1</v>
      </c>
      <c r="C195">
        <v>0</v>
      </c>
      <c r="D195">
        <v>0</v>
      </c>
      <c r="E195" s="2">
        <f>SUM(Table4[[#This Row],[Use]:[Creation]])</f>
        <v>1</v>
      </c>
      <c r="G195" t="s">
        <v>1156</v>
      </c>
      <c r="H195">
        <f>Table4[[#This Row],[Use]]/Table4[[#This Row],[TOTAL]]</f>
        <v>1</v>
      </c>
      <c r="I195">
        <f>Table4[[#This Row],[Background]]/Table4[[#This Row],[TOTAL]]</f>
        <v>0</v>
      </c>
      <c r="J195">
        <f>Table4[[#This Row],[Creation]]/Table4[[#This Row],[TOTAL]]</f>
        <v>0</v>
      </c>
      <c r="K195" s="2">
        <f>SUM(Table46[[#This Row],[Use]:[Creation]])</f>
        <v>1</v>
      </c>
    </row>
    <row r="196" spans="1:11" x14ac:dyDescent="0.2">
      <c r="A196" t="s">
        <v>1571</v>
      </c>
      <c r="B196">
        <v>0</v>
      </c>
      <c r="C196">
        <v>0</v>
      </c>
      <c r="D196">
        <v>1</v>
      </c>
      <c r="E196" s="2">
        <f>SUM(Table4[[#This Row],[Use]:[Creation]])</f>
        <v>1</v>
      </c>
      <c r="G196" t="s">
        <v>1571</v>
      </c>
      <c r="H196">
        <f>Table4[[#This Row],[Use]]/Table4[[#This Row],[TOTAL]]</f>
        <v>0</v>
      </c>
      <c r="I196">
        <f>Table4[[#This Row],[Background]]/Table4[[#This Row],[TOTAL]]</f>
        <v>0</v>
      </c>
      <c r="J196">
        <f>Table4[[#This Row],[Creation]]/Table4[[#This Row],[TOTAL]]</f>
        <v>1</v>
      </c>
      <c r="K196" s="2">
        <f>SUM(Table46[[#This Row],[Use]:[Creation]])</f>
        <v>1</v>
      </c>
    </row>
    <row r="197" spans="1:11" x14ac:dyDescent="0.2">
      <c r="A197" t="s">
        <v>7581</v>
      </c>
      <c r="B197">
        <v>3</v>
      </c>
      <c r="C197">
        <v>0</v>
      </c>
      <c r="D197">
        <v>0</v>
      </c>
      <c r="E197" s="2">
        <f>SUM(Table4[[#This Row],[Use]:[Creation]])</f>
        <v>3</v>
      </c>
      <c r="G197" t="s">
        <v>7581</v>
      </c>
      <c r="H197">
        <f>Table4[[#This Row],[Use]]/Table4[[#This Row],[TOTAL]]</f>
        <v>1</v>
      </c>
      <c r="I197">
        <f>Table4[[#This Row],[Background]]/Table4[[#This Row],[TOTAL]]</f>
        <v>0</v>
      </c>
      <c r="J197">
        <f>Table4[[#This Row],[Creation]]/Table4[[#This Row],[TOTAL]]</f>
        <v>0</v>
      </c>
      <c r="K197" s="2">
        <f>SUM(Table46[[#This Row],[Use]:[Creation]])</f>
        <v>1</v>
      </c>
    </row>
    <row r="198" spans="1:11" x14ac:dyDescent="0.2">
      <c r="A198" t="s">
        <v>478</v>
      </c>
      <c r="B198">
        <v>2</v>
      </c>
      <c r="C198">
        <v>1</v>
      </c>
      <c r="D198">
        <v>0</v>
      </c>
      <c r="E198" s="2">
        <f>SUM(Table4[[#This Row],[Use]:[Creation]])</f>
        <v>3</v>
      </c>
      <c r="G198" t="s">
        <v>478</v>
      </c>
      <c r="H198">
        <f>Table4[[#This Row],[Use]]/Table4[[#This Row],[TOTAL]]</f>
        <v>0.66666666666666663</v>
      </c>
      <c r="I198">
        <f>Table4[[#This Row],[Background]]/Table4[[#This Row],[TOTAL]]</f>
        <v>0.33333333333333331</v>
      </c>
      <c r="J198">
        <f>Table4[[#This Row],[Creation]]/Table4[[#This Row],[TOTAL]]</f>
        <v>0</v>
      </c>
      <c r="K198" s="2">
        <f>SUM(Table46[[#This Row],[Use]:[Creation]])</f>
        <v>1</v>
      </c>
    </row>
    <row r="199" spans="1:11" x14ac:dyDescent="0.2">
      <c r="A199" t="s">
        <v>919</v>
      </c>
      <c r="B199">
        <v>2</v>
      </c>
      <c r="C199">
        <v>0</v>
      </c>
      <c r="D199">
        <v>1</v>
      </c>
      <c r="E199" s="2">
        <f>SUM(Table4[[#This Row],[Use]:[Creation]])</f>
        <v>3</v>
      </c>
      <c r="G199" t="s">
        <v>919</v>
      </c>
      <c r="H199">
        <f>Table4[[#This Row],[Use]]/Table4[[#This Row],[TOTAL]]</f>
        <v>0.66666666666666663</v>
      </c>
      <c r="I199">
        <f>Table4[[#This Row],[Background]]/Table4[[#This Row],[TOTAL]]</f>
        <v>0</v>
      </c>
      <c r="J199">
        <f>Table4[[#This Row],[Creation]]/Table4[[#This Row],[TOTAL]]</f>
        <v>0.33333333333333331</v>
      </c>
      <c r="K199" s="2">
        <f>SUM(Table46[[#This Row],[Use]:[Creation]])</f>
        <v>1</v>
      </c>
    </row>
    <row r="200" spans="1:11" x14ac:dyDescent="0.2">
      <c r="A200" t="s">
        <v>7975</v>
      </c>
      <c r="B200">
        <v>1</v>
      </c>
      <c r="C200">
        <v>0</v>
      </c>
      <c r="D200">
        <v>0</v>
      </c>
      <c r="E200" s="2">
        <f>SUM(Table4[[#This Row],[Use]:[Creation]])</f>
        <v>1</v>
      </c>
      <c r="G200" t="s">
        <v>7975</v>
      </c>
      <c r="H200">
        <f>Table4[[#This Row],[Use]]/Table4[[#This Row],[TOTAL]]</f>
        <v>1</v>
      </c>
      <c r="I200">
        <f>Table4[[#This Row],[Background]]/Table4[[#This Row],[TOTAL]]</f>
        <v>0</v>
      </c>
      <c r="J200">
        <f>Table4[[#This Row],[Creation]]/Table4[[#This Row],[TOTAL]]</f>
        <v>0</v>
      </c>
      <c r="K200" s="2">
        <f>SUM(Table46[[#This Row],[Use]:[Creation]])</f>
        <v>1</v>
      </c>
    </row>
    <row r="201" spans="1:11" x14ac:dyDescent="0.2">
      <c r="A201" t="s">
        <v>3237</v>
      </c>
      <c r="B201">
        <v>1</v>
      </c>
      <c r="C201">
        <v>0</v>
      </c>
      <c r="D201">
        <v>0</v>
      </c>
      <c r="E201" s="2">
        <f>SUM(Table4[[#This Row],[Use]:[Creation]])</f>
        <v>1</v>
      </c>
      <c r="G201" t="s">
        <v>3237</v>
      </c>
      <c r="H201">
        <f>Table4[[#This Row],[Use]]/Table4[[#This Row],[TOTAL]]</f>
        <v>1</v>
      </c>
      <c r="I201">
        <f>Table4[[#This Row],[Background]]/Table4[[#This Row],[TOTAL]]</f>
        <v>0</v>
      </c>
      <c r="J201">
        <f>Table4[[#This Row],[Creation]]/Table4[[#This Row],[TOTAL]]</f>
        <v>0</v>
      </c>
      <c r="K201" s="2">
        <f>SUM(Table46[[#This Row],[Use]:[Creation]])</f>
        <v>1</v>
      </c>
    </row>
    <row r="202" spans="1:11" x14ac:dyDescent="0.2">
      <c r="A202" t="s">
        <v>7546</v>
      </c>
      <c r="B202">
        <v>5</v>
      </c>
      <c r="C202">
        <v>0</v>
      </c>
      <c r="D202">
        <v>0</v>
      </c>
      <c r="E202" s="2">
        <f>SUM(Table4[[#This Row],[Use]:[Creation]])</f>
        <v>5</v>
      </c>
      <c r="G202" t="s">
        <v>7546</v>
      </c>
      <c r="H202">
        <f>Table4[[#This Row],[Use]]/Table4[[#This Row],[TOTAL]]</f>
        <v>1</v>
      </c>
      <c r="I202">
        <f>Table4[[#This Row],[Background]]/Table4[[#This Row],[TOTAL]]</f>
        <v>0</v>
      </c>
      <c r="J202">
        <f>Table4[[#This Row],[Creation]]/Table4[[#This Row],[TOTAL]]</f>
        <v>0</v>
      </c>
      <c r="K202" s="2">
        <f>SUM(Table46[[#This Row],[Use]:[Creation]])</f>
        <v>1</v>
      </c>
    </row>
    <row r="203" spans="1:11" x14ac:dyDescent="0.2">
      <c r="A203" t="s">
        <v>2215</v>
      </c>
      <c r="B203">
        <v>0</v>
      </c>
      <c r="C203">
        <v>0</v>
      </c>
      <c r="D203">
        <v>1</v>
      </c>
      <c r="E203" s="2">
        <f>SUM(Table4[[#This Row],[Use]:[Creation]])</f>
        <v>1</v>
      </c>
      <c r="G203" t="s">
        <v>2215</v>
      </c>
      <c r="H203">
        <f>Table4[[#This Row],[Use]]/Table4[[#This Row],[TOTAL]]</f>
        <v>0</v>
      </c>
      <c r="I203">
        <f>Table4[[#This Row],[Background]]/Table4[[#This Row],[TOTAL]]</f>
        <v>0</v>
      </c>
      <c r="J203">
        <f>Table4[[#This Row],[Creation]]/Table4[[#This Row],[TOTAL]]</f>
        <v>1</v>
      </c>
      <c r="K203" s="2">
        <f>SUM(Table46[[#This Row],[Use]:[Creation]])</f>
        <v>1</v>
      </c>
    </row>
    <row r="204" spans="1:11" x14ac:dyDescent="0.2">
      <c r="A204" t="s">
        <v>5450</v>
      </c>
      <c r="B204">
        <v>2</v>
      </c>
      <c r="C204">
        <v>0</v>
      </c>
      <c r="D204">
        <v>0</v>
      </c>
      <c r="E204" s="2">
        <f>SUM(Table4[[#This Row],[Use]:[Creation]])</f>
        <v>2</v>
      </c>
      <c r="G204" t="s">
        <v>5450</v>
      </c>
      <c r="H204">
        <f>Table4[[#This Row],[Use]]/Table4[[#This Row],[TOTAL]]</f>
        <v>1</v>
      </c>
      <c r="I204">
        <f>Table4[[#This Row],[Background]]/Table4[[#This Row],[TOTAL]]</f>
        <v>0</v>
      </c>
      <c r="J204">
        <f>Table4[[#This Row],[Creation]]/Table4[[#This Row],[TOTAL]]</f>
        <v>0</v>
      </c>
      <c r="K204" s="2">
        <f>SUM(Table46[[#This Row],[Use]:[Creation]])</f>
        <v>1</v>
      </c>
    </row>
    <row r="205" spans="1:11" x14ac:dyDescent="0.2">
      <c r="A205" t="s">
        <v>2716</v>
      </c>
      <c r="B205">
        <v>0</v>
      </c>
      <c r="C205">
        <v>0</v>
      </c>
      <c r="D205">
        <v>1</v>
      </c>
      <c r="E205" s="2">
        <f>SUM(Table4[[#This Row],[Use]:[Creation]])</f>
        <v>1</v>
      </c>
      <c r="G205" t="s">
        <v>2716</v>
      </c>
      <c r="H205">
        <f>Table4[[#This Row],[Use]]/Table4[[#This Row],[TOTAL]]</f>
        <v>0</v>
      </c>
      <c r="I205">
        <f>Table4[[#This Row],[Background]]/Table4[[#This Row],[TOTAL]]</f>
        <v>0</v>
      </c>
      <c r="J205">
        <f>Table4[[#This Row],[Creation]]/Table4[[#This Row],[TOTAL]]</f>
        <v>1</v>
      </c>
      <c r="K205" s="2">
        <f>SUM(Table46[[#This Row],[Use]:[Creation]])</f>
        <v>1</v>
      </c>
    </row>
    <row r="206" spans="1:11" x14ac:dyDescent="0.2">
      <c r="A206" t="s">
        <v>4988</v>
      </c>
      <c r="B206">
        <v>1</v>
      </c>
      <c r="C206">
        <v>0</v>
      </c>
      <c r="D206">
        <v>0</v>
      </c>
      <c r="E206" s="2">
        <f>SUM(Table4[[#This Row],[Use]:[Creation]])</f>
        <v>1</v>
      </c>
      <c r="G206" t="s">
        <v>4988</v>
      </c>
      <c r="H206">
        <f>Table4[[#This Row],[Use]]/Table4[[#This Row],[TOTAL]]</f>
        <v>1</v>
      </c>
      <c r="I206">
        <f>Table4[[#This Row],[Background]]/Table4[[#This Row],[TOTAL]]</f>
        <v>0</v>
      </c>
      <c r="J206">
        <f>Table4[[#This Row],[Creation]]/Table4[[#This Row],[TOTAL]]</f>
        <v>0</v>
      </c>
      <c r="K206" s="2">
        <f>SUM(Table46[[#This Row],[Use]:[Creation]])</f>
        <v>1</v>
      </c>
    </row>
    <row r="207" spans="1:11" x14ac:dyDescent="0.2">
      <c r="A207" t="s">
        <v>3455</v>
      </c>
      <c r="B207">
        <v>0</v>
      </c>
      <c r="C207">
        <v>0</v>
      </c>
      <c r="D207">
        <v>1</v>
      </c>
      <c r="E207" s="2">
        <f>SUM(Table4[[#This Row],[Use]:[Creation]])</f>
        <v>1</v>
      </c>
      <c r="G207" t="s">
        <v>3455</v>
      </c>
      <c r="H207">
        <f>Table4[[#This Row],[Use]]/Table4[[#This Row],[TOTAL]]</f>
        <v>0</v>
      </c>
      <c r="I207">
        <f>Table4[[#This Row],[Background]]/Table4[[#This Row],[TOTAL]]</f>
        <v>0</v>
      </c>
      <c r="J207">
        <f>Table4[[#This Row],[Creation]]/Table4[[#This Row],[TOTAL]]</f>
        <v>1</v>
      </c>
      <c r="K207" s="2">
        <f>SUM(Table46[[#This Row],[Use]:[Creation]])</f>
        <v>1</v>
      </c>
    </row>
    <row r="208" spans="1:11" x14ac:dyDescent="0.2">
      <c r="A208" t="s">
        <v>3595</v>
      </c>
      <c r="B208">
        <v>0</v>
      </c>
      <c r="C208">
        <v>0</v>
      </c>
      <c r="D208">
        <v>1</v>
      </c>
      <c r="E208" s="2">
        <f>SUM(Table4[[#This Row],[Use]:[Creation]])</f>
        <v>1</v>
      </c>
      <c r="G208" t="s">
        <v>3595</v>
      </c>
      <c r="H208">
        <f>Table4[[#This Row],[Use]]/Table4[[#This Row],[TOTAL]]</f>
        <v>0</v>
      </c>
      <c r="I208">
        <f>Table4[[#This Row],[Background]]/Table4[[#This Row],[TOTAL]]</f>
        <v>0</v>
      </c>
      <c r="J208">
        <f>Table4[[#This Row],[Creation]]/Table4[[#This Row],[TOTAL]]</f>
        <v>1</v>
      </c>
      <c r="K208" s="2">
        <f>SUM(Table46[[#This Row],[Use]:[Creation]])</f>
        <v>1</v>
      </c>
    </row>
    <row r="209" spans="1:11" x14ac:dyDescent="0.2">
      <c r="A209" t="s">
        <v>2711</v>
      </c>
      <c r="B209">
        <v>4</v>
      </c>
      <c r="C209">
        <v>0</v>
      </c>
      <c r="D209">
        <v>1</v>
      </c>
      <c r="E209" s="2">
        <f>SUM(Table4[[#This Row],[Use]:[Creation]])</f>
        <v>5</v>
      </c>
      <c r="G209" t="s">
        <v>2711</v>
      </c>
      <c r="H209">
        <f>Table4[[#This Row],[Use]]/Table4[[#This Row],[TOTAL]]</f>
        <v>0.8</v>
      </c>
      <c r="I209">
        <f>Table4[[#This Row],[Background]]/Table4[[#This Row],[TOTAL]]</f>
        <v>0</v>
      </c>
      <c r="J209">
        <f>Table4[[#This Row],[Creation]]/Table4[[#This Row],[TOTAL]]</f>
        <v>0.2</v>
      </c>
      <c r="K209" s="2">
        <f>SUM(Table46[[#This Row],[Use]:[Creation]])</f>
        <v>1</v>
      </c>
    </row>
    <row r="210" spans="1:11" x14ac:dyDescent="0.2">
      <c r="A210" t="s">
        <v>2506</v>
      </c>
      <c r="B210">
        <v>0</v>
      </c>
      <c r="C210">
        <v>0</v>
      </c>
      <c r="D210">
        <v>1</v>
      </c>
      <c r="E210" s="2">
        <f>SUM(Table4[[#This Row],[Use]:[Creation]])</f>
        <v>1</v>
      </c>
      <c r="G210" t="s">
        <v>2506</v>
      </c>
      <c r="H210">
        <f>Table4[[#This Row],[Use]]/Table4[[#This Row],[TOTAL]]</f>
        <v>0</v>
      </c>
      <c r="I210">
        <f>Table4[[#This Row],[Background]]/Table4[[#This Row],[TOTAL]]</f>
        <v>0</v>
      </c>
      <c r="J210">
        <f>Table4[[#This Row],[Creation]]/Table4[[#This Row],[TOTAL]]</f>
        <v>1</v>
      </c>
      <c r="K210" s="2">
        <f>SUM(Table46[[#This Row],[Use]:[Creation]])</f>
        <v>1</v>
      </c>
    </row>
    <row r="211" spans="1:11" x14ac:dyDescent="0.2">
      <c r="A211" t="s">
        <v>4047</v>
      </c>
      <c r="B211">
        <v>0</v>
      </c>
      <c r="C211">
        <v>1</v>
      </c>
      <c r="D211">
        <v>0</v>
      </c>
      <c r="E211" s="2">
        <f>SUM(Table4[[#This Row],[Use]:[Creation]])</f>
        <v>1</v>
      </c>
      <c r="G211" t="s">
        <v>4047</v>
      </c>
      <c r="H211">
        <f>Table4[[#This Row],[Use]]/Table4[[#This Row],[TOTAL]]</f>
        <v>0</v>
      </c>
      <c r="I211">
        <f>Table4[[#This Row],[Background]]/Table4[[#This Row],[TOTAL]]</f>
        <v>1</v>
      </c>
      <c r="J211">
        <f>Table4[[#This Row],[Creation]]/Table4[[#This Row],[TOTAL]]</f>
        <v>0</v>
      </c>
      <c r="K211" s="2">
        <f>SUM(Table46[[#This Row],[Use]:[Creation]])</f>
        <v>1</v>
      </c>
    </row>
    <row r="212" spans="1:11" x14ac:dyDescent="0.2">
      <c r="A212" t="s">
        <v>5768</v>
      </c>
      <c r="B212">
        <v>2</v>
      </c>
      <c r="C212">
        <v>0</v>
      </c>
      <c r="D212">
        <v>0</v>
      </c>
      <c r="E212" s="2">
        <f>SUM(Table4[[#This Row],[Use]:[Creation]])</f>
        <v>2</v>
      </c>
      <c r="G212" t="s">
        <v>5768</v>
      </c>
      <c r="H212">
        <f>Table4[[#This Row],[Use]]/Table4[[#This Row],[TOTAL]]</f>
        <v>1</v>
      </c>
      <c r="I212">
        <f>Table4[[#This Row],[Background]]/Table4[[#This Row],[TOTAL]]</f>
        <v>0</v>
      </c>
      <c r="J212">
        <f>Table4[[#This Row],[Creation]]/Table4[[#This Row],[TOTAL]]</f>
        <v>0</v>
      </c>
      <c r="K212" s="2">
        <f>SUM(Table46[[#This Row],[Use]:[Creation]])</f>
        <v>1</v>
      </c>
    </row>
    <row r="213" spans="1:11" x14ac:dyDescent="0.2">
      <c r="A213" t="s">
        <v>1556</v>
      </c>
      <c r="B213">
        <v>0</v>
      </c>
      <c r="C213">
        <v>3</v>
      </c>
      <c r="D213">
        <v>1</v>
      </c>
      <c r="E213" s="2">
        <f>SUM(Table4[[#This Row],[Use]:[Creation]])</f>
        <v>4</v>
      </c>
      <c r="G213" t="s">
        <v>1556</v>
      </c>
      <c r="H213">
        <f>Table4[[#This Row],[Use]]/Table4[[#This Row],[TOTAL]]</f>
        <v>0</v>
      </c>
      <c r="I213">
        <f>Table4[[#This Row],[Background]]/Table4[[#This Row],[TOTAL]]</f>
        <v>0.75</v>
      </c>
      <c r="J213">
        <f>Table4[[#This Row],[Creation]]/Table4[[#This Row],[TOTAL]]</f>
        <v>0.25</v>
      </c>
      <c r="K213" s="2">
        <f>SUM(Table46[[#This Row],[Use]:[Creation]])</f>
        <v>1</v>
      </c>
    </row>
    <row r="214" spans="1:11" x14ac:dyDescent="0.2">
      <c r="A214" t="s">
        <v>7739</v>
      </c>
      <c r="B214">
        <v>1</v>
      </c>
      <c r="C214">
        <v>0</v>
      </c>
      <c r="D214">
        <v>0</v>
      </c>
      <c r="E214" s="2">
        <f>SUM(Table4[[#This Row],[Use]:[Creation]])</f>
        <v>1</v>
      </c>
      <c r="G214" t="s">
        <v>7739</v>
      </c>
      <c r="H214">
        <f>Table4[[#This Row],[Use]]/Table4[[#This Row],[TOTAL]]</f>
        <v>1</v>
      </c>
      <c r="I214">
        <f>Table4[[#This Row],[Background]]/Table4[[#This Row],[TOTAL]]</f>
        <v>0</v>
      </c>
      <c r="J214">
        <f>Table4[[#This Row],[Creation]]/Table4[[#This Row],[TOTAL]]</f>
        <v>0</v>
      </c>
      <c r="K214" s="2">
        <f>SUM(Table46[[#This Row],[Use]:[Creation]])</f>
        <v>1</v>
      </c>
    </row>
    <row r="215" spans="1:11" x14ac:dyDescent="0.2">
      <c r="A215" t="s">
        <v>1645</v>
      </c>
      <c r="B215">
        <v>1</v>
      </c>
      <c r="C215">
        <v>0</v>
      </c>
      <c r="D215">
        <v>0</v>
      </c>
      <c r="E215" s="2">
        <f>SUM(Table4[[#This Row],[Use]:[Creation]])</f>
        <v>1</v>
      </c>
      <c r="G215" t="s">
        <v>1645</v>
      </c>
      <c r="H215">
        <f>Table4[[#This Row],[Use]]/Table4[[#This Row],[TOTAL]]</f>
        <v>1</v>
      </c>
      <c r="I215">
        <f>Table4[[#This Row],[Background]]/Table4[[#This Row],[TOTAL]]</f>
        <v>0</v>
      </c>
      <c r="J215">
        <f>Table4[[#This Row],[Creation]]/Table4[[#This Row],[TOTAL]]</f>
        <v>0</v>
      </c>
      <c r="K215" s="2">
        <f>SUM(Table46[[#This Row],[Use]:[Creation]])</f>
        <v>1</v>
      </c>
    </row>
    <row r="216" spans="1:11" x14ac:dyDescent="0.2">
      <c r="A216" t="s">
        <v>1921</v>
      </c>
      <c r="B216">
        <v>2</v>
      </c>
      <c r="C216">
        <v>0</v>
      </c>
      <c r="D216">
        <v>0</v>
      </c>
      <c r="E216" s="2">
        <f>SUM(Table4[[#This Row],[Use]:[Creation]])</f>
        <v>2</v>
      </c>
      <c r="G216" t="s">
        <v>1921</v>
      </c>
      <c r="H216">
        <f>Table4[[#This Row],[Use]]/Table4[[#This Row],[TOTAL]]</f>
        <v>1</v>
      </c>
      <c r="I216">
        <f>Table4[[#This Row],[Background]]/Table4[[#This Row],[TOTAL]]</f>
        <v>0</v>
      </c>
      <c r="J216">
        <f>Table4[[#This Row],[Creation]]/Table4[[#This Row],[TOTAL]]</f>
        <v>0</v>
      </c>
      <c r="K216" s="2">
        <f>SUM(Table46[[#This Row],[Use]:[Creation]])</f>
        <v>1</v>
      </c>
    </row>
    <row r="217" spans="1:11" x14ac:dyDescent="0.2">
      <c r="A217" t="s">
        <v>2605</v>
      </c>
      <c r="B217">
        <v>0</v>
      </c>
      <c r="C217">
        <v>0</v>
      </c>
      <c r="D217">
        <v>1</v>
      </c>
      <c r="E217" s="2">
        <f>SUM(Table4[[#This Row],[Use]:[Creation]])</f>
        <v>1</v>
      </c>
      <c r="G217" t="s">
        <v>2605</v>
      </c>
      <c r="H217">
        <f>Table4[[#This Row],[Use]]/Table4[[#This Row],[TOTAL]]</f>
        <v>0</v>
      </c>
      <c r="I217">
        <f>Table4[[#This Row],[Background]]/Table4[[#This Row],[TOTAL]]</f>
        <v>0</v>
      </c>
      <c r="J217">
        <f>Table4[[#This Row],[Creation]]/Table4[[#This Row],[TOTAL]]</f>
        <v>1</v>
      </c>
      <c r="K217" s="2">
        <f>SUM(Table46[[#This Row],[Use]:[Creation]])</f>
        <v>1</v>
      </c>
    </row>
    <row r="218" spans="1:11" x14ac:dyDescent="0.2">
      <c r="A218" t="s">
        <v>38</v>
      </c>
      <c r="B218">
        <v>0</v>
      </c>
      <c r="C218">
        <v>0</v>
      </c>
      <c r="D218">
        <v>1</v>
      </c>
      <c r="E218" s="2">
        <f>SUM(Table4[[#This Row],[Use]:[Creation]])</f>
        <v>1</v>
      </c>
      <c r="G218" t="s">
        <v>38</v>
      </c>
      <c r="H218">
        <f>Table4[[#This Row],[Use]]/Table4[[#This Row],[TOTAL]]</f>
        <v>0</v>
      </c>
      <c r="I218">
        <f>Table4[[#This Row],[Background]]/Table4[[#This Row],[TOTAL]]</f>
        <v>0</v>
      </c>
      <c r="J218">
        <f>Table4[[#This Row],[Creation]]/Table4[[#This Row],[TOTAL]]</f>
        <v>1</v>
      </c>
      <c r="K218" s="2">
        <f>SUM(Table46[[#This Row],[Use]:[Creation]])</f>
        <v>1</v>
      </c>
    </row>
    <row r="219" spans="1:11" x14ac:dyDescent="0.2">
      <c r="A219" t="s">
        <v>3626</v>
      </c>
      <c r="B219">
        <v>0</v>
      </c>
      <c r="C219">
        <v>0</v>
      </c>
      <c r="D219">
        <v>1</v>
      </c>
      <c r="E219" s="2">
        <f>SUM(Table4[[#This Row],[Use]:[Creation]])</f>
        <v>1</v>
      </c>
      <c r="G219" t="s">
        <v>3626</v>
      </c>
      <c r="H219">
        <f>Table4[[#This Row],[Use]]/Table4[[#This Row],[TOTAL]]</f>
        <v>0</v>
      </c>
      <c r="I219">
        <f>Table4[[#This Row],[Background]]/Table4[[#This Row],[TOTAL]]</f>
        <v>0</v>
      </c>
      <c r="J219">
        <f>Table4[[#This Row],[Creation]]/Table4[[#This Row],[TOTAL]]</f>
        <v>1</v>
      </c>
      <c r="K219" s="2">
        <f>SUM(Table46[[#This Row],[Use]:[Creation]])</f>
        <v>1</v>
      </c>
    </row>
    <row r="220" spans="1:11" x14ac:dyDescent="0.2">
      <c r="A220" t="s">
        <v>3996</v>
      </c>
      <c r="B220">
        <v>1</v>
      </c>
      <c r="C220">
        <v>4</v>
      </c>
      <c r="D220">
        <v>0</v>
      </c>
      <c r="E220" s="2">
        <f>SUM(Table4[[#This Row],[Use]:[Creation]])</f>
        <v>5</v>
      </c>
      <c r="G220" t="s">
        <v>3996</v>
      </c>
      <c r="H220">
        <f>Table4[[#This Row],[Use]]/Table4[[#This Row],[TOTAL]]</f>
        <v>0.2</v>
      </c>
      <c r="I220">
        <f>Table4[[#This Row],[Background]]/Table4[[#This Row],[TOTAL]]</f>
        <v>0.8</v>
      </c>
      <c r="J220">
        <f>Table4[[#This Row],[Creation]]/Table4[[#This Row],[TOTAL]]</f>
        <v>0</v>
      </c>
      <c r="K220" s="2">
        <f>SUM(Table46[[#This Row],[Use]:[Creation]])</f>
        <v>1</v>
      </c>
    </row>
    <row r="221" spans="1:11" x14ac:dyDescent="0.2">
      <c r="A221" t="s">
        <v>7806</v>
      </c>
      <c r="B221">
        <v>10</v>
      </c>
      <c r="C221">
        <v>3</v>
      </c>
      <c r="D221">
        <v>0</v>
      </c>
      <c r="E221" s="2">
        <f>SUM(Table4[[#This Row],[Use]:[Creation]])</f>
        <v>13</v>
      </c>
      <c r="G221" t="s">
        <v>7806</v>
      </c>
      <c r="H221">
        <f>Table4[[#This Row],[Use]]/Table4[[#This Row],[TOTAL]]</f>
        <v>0.76923076923076927</v>
      </c>
      <c r="I221">
        <f>Table4[[#This Row],[Background]]/Table4[[#This Row],[TOTAL]]</f>
        <v>0.23076923076923078</v>
      </c>
      <c r="J221">
        <f>Table4[[#This Row],[Creation]]/Table4[[#This Row],[TOTAL]]</f>
        <v>0</v>
      </c>
      <c r="K221" s="2">
        <f>SUM(Table46[[#This Row],[Use]:[Creation]])</f>
        <v>1</v>
      </c>
    </row>
    <row r="222" spans="1:11" x14ac:dyDescent="0.2">
      <c r="A222" t="s">
        <v>6068</v>
      </c>
      <c r="B222">
        <v>1</v>
      </c>
      <c r="C222">
        <v>0</v>
      </c>
      <c r="D222">
        <v>0</v>
      </c>
      <c r="E222" s="2">
        <f>SUM(Table4[[#This Row],[Use]:[Creation]])</f>
        <v>1</v>
      </c>
      <c r="G222" t="s">
        <v>6068</v>
      </c>
      <c r="H222">
        <f>Table4[[#This Row],[Use]]/Table4[[#This Row],[TOTAL]]</f>
        <v>1</v>
      </c>
      <c r="I222">
        <f>Table4[[#This Row],[Background]]/Table4[[#This Row],[TOTAL]]</f>
        <v>0</v>
      </c>
      <c r="J222">
        <f>Table4[[#This Row],[Creation]]/Table4[[#This Row],[TOTAL]]</f>
        <v>0</v>
      </c>
      <c r="K222" s="2">
        <f>SUM(Table46[[#This Row],[Use]:[Creation]])</f>
        <v>1</v>
      </c>
    </row>
    <row r="223" spans="1:11" x14ac:dyDescent="0.2">
      <c r="A223" t="s">
        <v>3509</v>
      </c>
      <c r="B223">
        <v>5</v>
      </c>
      <c r="C223">
        <v>0</v>
      </c>
      <c r="D223">
        <v>1</v>
      </c>
      <c r="E223" s="2">
        <f>SUM(Table4[[#This Row],[Use]:[Creation]])</f>
        <v>6</v>
      </c>
      <c r="G223" t="s">
        <v>3509</v>
      </c>
      <c r="H223">
        <f>Table4[[#This Row],[Use]]/Table4[[#This Row],[TOTAL]]</f>
        <v>0.83333333333333337</v>
      </c>
      <c r="I223">
        <f>Table4[[#This Row],[Background]]/Table4[[#This Row],[TOTAL]]</f>
        <v>0</v>
      </c>
      <c r="J223">
        <f>Table4[[#This Row],[Creation]]/Table4[[#This Row],[TOTAL]]</f>
        <v>0.16666666666666666</v>
      </c>
      <c r="K223" s="2">
        <f>SUM(Table46[[#This Row],[Use]:[Creation]])</f>
        <v>1</v>
      </c>
    </row>
    <row r="224" spans="1:11" x14ac:dyDescent="0.2">
      <c r="A224" t="s">
        <v>654</v>
      </c>
      <c r="B224">
        <v>0</v>
      </c>
      <c r="C224">
        <v>0</v>
      </c>
      <c r="D224">
        <v>1</v>
      </c>
      <c r="E224" s="2">
        <f>SUM(Table4[[#This Row],[Use]:[Creation]])</f>
        <v>1</v>
      </c>
      <c r="G224" t="s">
        <v>654</v>
      </c>
      <c r="H224">
        <f>Table4[[#This Row],[Use]]/Table4[[#This Row],[TOTAL]]</f>
        <v>0</v>
      </c>
      <c r="I224">
        <f>Table4[[#This Row],[Background]]/Table4[[#This Row],[TOTAL]]</f>
        <v>0</v>
      </c>
      <c r="J224">
        <f>Table4[[#This Row],[Creation]]/Table4[[#This Row],[TOTAL]]</f>
        <v>1</v>
      </c>
      <c r="K224" s="2">
        <f>SUM(Table46[[#This Row],[Use]:[Creation]])</f>
        <v>1</v>
      </c>
    </row>
    <row r="225" spans="1:11" x14ac:dyDescent="0.2">
      <c r="A225" t="s">
        <v>5648</v>
      </c>
      <c r="B225">
        <v>2</v>
      </c>
      <c r="C225">
        <v>0</v>
      </c>
      <c r="D225">
        <v>0</v>
      </c>
      <c r="E225" s="2">
        <f>SUM(Table4[[#This Row],[Use]:[Creation]])</f>
        <v>2</v>
      </c>
      <c r="G225" t="s">
        <v>5648</v>
      </c>
      <c r="H225">
        <f>Table4[[#This Row],[Use]]/Table4[[#This Row],[TOTAL]]</f>
        <v>1</v>
      </c>
      <c r="I225">
        <f>Table4[[#This Row],[Background]]/Table4[[#This Row],[TOTAL]]</f>
        <v>0</v>
      </c>
      <c r="J225">
        <f>Table4[[#This Row],[Creation]]/Table4[[#This Row],[TOTAL]]</f>
        <v>0</v>
      </c>
      <c r="K225" s="2">
        <f>SUM(Table46[[#This Row],[Use]:[Creation]])</f>
        <v>1</v>
      </c>
    </row>
    <row r="226" spans="1:11" x14ac:dyDescent="0.2">
      <c r="A226" t="s">
        <v>1237</v>
      </c>
      <c r="B226">
        <v>1</v>
      </c>
      <c r="C226">
        <v>0</v>
      </c>
      <c r="D226">
        <v>1</v>
      </c>
      <c r="E226" s="2">
        <f>SUM(Table4[[#This Row],[Use]:[Creation]])</f>
        <v>2</v>
      </c>
      <c r="G226" t="s">
        <v>1237</v>
      </c>
      <c r="H226">
        <f>Table4[[#This Row],[Use]]/Table4[[#This Row],[TOTAL]]</f>
        <v>0.5</v>
      </c>
      <c r="I226">
        <f>Table4[[#This Row],[Background]]/Table4[[#This Row],[TOTAL]]</f>
        <v>0</v>
      </c>
      <c r="J226">
        <f>Table4[[#This Row],[Creation]]/Table4[[#This Row],[TOTAL]]</f>
        <v>0.5</v>
      </c>
      <c r="K226" s="2">
        <f>SUM(Table46[[#This Row],[Use]:[Creation]])</f>
        <v>1</v>
      </c>
    </row>
    <row r="227" spans="1:11" x14ac:dyDescent="0.2">
      <c r="A227" t="s">
        <v>6286</v>
      </c>
      <c r="B227">
        <v>1</v>
      </c>
      <c r="C227">
        <v>0</v>
      </c>
      <c r="D227">
        <v>0</v>
      </c>
      <c r="E227" s="2">
        <f>SUM(Table4[[#This Row],[Use]:[Creation]])</f>
        <v>1</v>
      </c>
      <c r="G227" t="s">
        <v>6286</v>
      </c>
      <c r="H227">
        <f>Table4[[#This Row],[Use]]/Table4[[#This Row],[TOTAL]]</f>
        <v>1</v>
      </c>
      <c r="I227">
        <f>Table4[[#This Row],[Background]]/Table4[[#This Row],[TOTAL]]</f>
        <v>0</v>
      </c>
      <c r="J227">
        <f>Table4[[#This Row],[Creation]]/Table4[[#This Row],[TOTAL]]</f>
        <v>0</v>
      </c>
      <c r="K227" s="2">
        <f>SUM(Table46[[#This Row],[Use]:[Creation]])</f>
        <v>1</v>
      </c>
    </row>
    <row r="228" spans="1:11" x14ac:dyDescent="0.2">
      <c r="A228" t="s">
        <v>6296</v>
      </c>
      <c r="B228">
        <v>1</v>
      </c>
      <c r="C228">
        <v>0</v>
      </c>
      <c r="D228">
        <v>0</v>
      </c>
      <c r="E228" s="2">
        <f>SUM(Table4[[#This Row],[Use]:[Creation]])</f>
        <v>1</v>
      </c>
      <c r="G228" t="s">
        <v>6296</v>
      </c>
      <c r="H228">
        <f>Table4[[#This Row],[Use]]/Table4[[#This Row],[TOTAL]]</f>
        <v>1</v>
      </c>
      <c r="I228">
        <f>Table4[[#This Row],[Background]]/Table4[[#This Row],[TOTAL]]</f>
        <v>0</v>
      </c>
      <c r="J228">
        <f>Table4[[#This Row],[Creation]]/Table4[[#This Row],[TOTAL]]</f>
        <v>0</v>
      </c>
      <c r="K228" s="2">
        <f>SUM(Table46[[#This Row],[Use]:[Creation]])</f>
        <v>1</v>
      </c>
    </row>
    <row r="229" spans="1:11" x14ac:dyDescent="0.2">
      <c r="A229" t="s">
        <v>5049</v>
      </c>
      <c r="B229">
        <v>4</v>
      </c>
      <c r="C229">
        <v>0</v>
      </c>
      <c r="D229">
        <v>0</v>
      </c>
      <c r="E229" s="2">
        <f>SUM(Table4[[#This Row],[Use]:[Creation]])</f>
        <v>4</v>
      </c>
      <c r="G229" t="s">
        <v>5049</v>
      </c>
      <c r="H229">
        <f>Table4[[#This Row],[Use]]/Table4[[#This Row],[TOTAL]]</f>
        <v>1</v>
      </c>
      <c r="I229">
        <f>Table4[[#This Row],[Background]]/Table4[[#This Row],[TOTAL]]</f>
        <v>0</v>
      </c>
      <c r="J229">
        <f>Table4[[#This Row],[Creation]]/Table4[[#This Row],[TOTAL]]</f>
        <v>0</v>
      </c>
      <c r="K229" s="2">
        <f>SUM(Table46[[#This Row],[Use]:[Creation]])</f>
        <v>1</v>
      </c>
    </row>
    <row r="230" spans="1:11" x14ac:dyDescent="0.2">
      <c r="A230" t="s">
        <v>520</v>
      </c>
      <c r="B230">
        <v>1</v>
      </c>
      <c r="C230">
        <v>0</v>
      </c>
      <c r="D230">
        <v>0</v>
      </c>
      <c r="E230" s="2">
        <f>SUM(Table4[[#This Row],[Use]:[Creation]])</f>
        <v>1</v>
      </c>
      <c r="G230" t="s">
        <v>520</v>
      </c>
      <c r="H230">
        <f>Table4[[#This Row],[Use]]/Table4[[#This Row],[TOTAL]]</f>
        <v>1</v>
      </c>
      <c r="I230">
        <f>Table4[[#This Row],[Background]]/Table4[[#This Row],[TOTAL]]</f>
        <v>0</v>
      </c>
      <c r="J230">
        <f>Table4[[#This Row],[Creation]]/Table4[[#This Row],[TOTAL]]</f>
        <v>0</v>
      </c>
      <c r="K230" s="2">
        <f>SUM(Table46[[#This Row],[Use]:[Creation]])</f>
        <v>1</v>
      </c>
    </row>
    <row r="231" spans="1:11" x14ac:dyDescent="0.2">
      <c r="A231" t="s">
        <v>1502</v>
      </c>
      <c r="B231">
        <v>3</v>
      </c>
      <c r="C231">
        <v>0</v>
      </c>
      <c r="D231">
        <v>1</v>
      </c>
      <c r="E231" s="2">
        <f>SUM(Table4[[#This Row],[Use]:[Creation]])</f>
        <v>4</v>
      </c>
      <c r="G231" t="s">
        <v>1502</v>
      </c>
      <c r="H231">
        <f>Table4[[#This Row],[Use]]/Table4[[#This Row],[TOTAL]]</f>
        <v>0.75</v>
      </c>
      <c r="I231">
        <f>Table4[[#This Row],[Background]]/Table4[[#This Row],[TOTAL]]</f>
        <v>0</v>
      </c>
      <c r="J231">
        <f>Table4[[#This Row],[Creation]]/Table4[[#This Row],[TOTAL]]</f>
        <v>0.25</v>
      </c>
      <c r="K231" s="2">
        <f>SUM(Table46[[#This Row],[Use]:[Creation]])</f>
        <v>1</v>
      </c>
    </row>
    <row r="232" spans="1:11" x14ac:dyDescent="0.2">
      <c r="A232" t="s">
        <v>2458</v>
      </c>
      <c r="B232">
        <v>0</v>
      </c>
      <c r="C232">
        <v>0</v>
      </c>
      <c r="D232">
        <v>1</v>
      </c>
      <c r="E232" s="2">
        <f>SUM(Table4[[#This Row],[Use]:[Creation]])</f>
        <v>1</v>
      </c>
      <c r="G232" t="s">
        <v>2458</v>
      </c>
      <c r="H232">
        <f>Table4[[#This Row],[Use]]/Table4[[#This Row],[TOTAL]]</f>
        <v>0</v>
      </c>
      <c r="I232">
        <f>Table4[[#This Row],[Background]]/Table4[[#This Row],[TOTAL]]</f>
        <v>0</v>
      </c>
      <c r="J232">
        <f>Table4[[#This Row],[Creation]]/Table4[[#This Row],[TOTAL]]</f>
        <v>1</v>
      </c>
      <c r="K232" s="2">
        <f>SUM(Table46[[#This Row],[Use]:[Creation]])</f>
        <v>1</v>
      </c>
    </row>
    <row r="233" spans="1:11" x14ac:dyDescent="0.2">
      <c r="A233" t="s">
        <v>6566</v>
      </c>
      <c r="B233">
        <v>8</v>
      </c>
      <c r="C233">
        <v>9</v>
      </c>
      <c r="D233">
        <v>0</v>
      </c>
      <c r="E233" s="2">
        <f>SUM(Table4[[#This Row],[Use]:[Creation]])</f>
        <v>17</v>
      </c>
      <c r="G233" t="s">
        <v>6566</v>
      </c>
      <c r="H233">
        <f>Table4[[#This Row],[Use]]/Table4[[#This Row],[TOTAL]]</f>
        <v>0.47058823529411764</v>
      </c>
      <c r="I233">
        <f>Table4[[#This Row],[Background]]/Table4[[#This Row],[TOTAL]]</f>
        <v>0.52941176470588236</v>
      </c>
      <c r="J233">
        <f>Table4[[#This Row],[Creation]]/Table4[[#This Row],[TOTAL]]</f>
        <v>0</v>
      </c>
      <c r="K233" s="2">
        <f>SUM(Table46[[#This Row],[Use]:[Creation]])</f>
        <v>1</v>
      </c>
    </row>
    <row r="234" spans="1:11" x14ac:dyDescent="0.2">
      <c r="A234" t="s">
        <v>3549</v>
      </c>
      <c r="B234">
        <v>1</v>
      </c>
      <c r="C234">
        <v>0</v>
      </c>
      <c r="D234">
        <v>0</v>
      </c>
      <c r="E234" s="2">
        <f>SUM(Table4[[#This Row],[Use]:[Creation]])</f>
        <v>1</v>
      </c>
      <c r="G234" t="s">
        <v>3549</v>
      </c>
      <c r="H234">
        <f>Table4[[#This Row],[Use]]/Table4[[#This Row],[TOTAL]]</f>
        <v>1</v>
      </c>
      <c r="I234">
        <f>Table4[[#This Row],[Background]]/Table4[[#This Row],[TOTAL]]</f>
        <v>0</v>
      </c>
      <c r="J234">
        <f>Table4[[#This Row],[Creation]]/Table4[[#This Row],[TOTAL]]</f>
        <v>0</v>
      </c>
      <c r="K234" s="2">
        <f>SUM(Table46[[#This Row],[Use]:[Creation]])</f>
        <v>1</v>
      </c>
    </row>
    <row r="235" spans="1:11" x14ac:dyDescent="0.2">
      <c r="A235" t="s">
        <v>438</v>
      </c>
      <c r="B235">
        <v>1</v>
      </c>
      <c r="C235">
        <v>0</v>
      </c>
      <c r="D235">
        <v>0</v>
      </c>
      <c r="E235" s="2">
        <f>SUM(Table4[[#This Row],[Use]:[Creation]])</f>
        <v>1</v>
      </c>
      <c r="G235" t="s">
        <v>438</v>
      </c>
      <c r="H235">
        <f>Table4[[#This Row],[Use]]/Table4[[#This Row],[TOTAL]]</f>
        <v>1</v>
      </c>
      <c r="I235">
        <f>Table4[[#This Row],[Background]]/Table4[[#This Row],[TOTAL]]</f>
        <v>0</v>
      </c>
      <c r="J235">
        <f>Table4[[#This Row],[Creation]]/Table4[[#This Row],[TOTAL]]</f>
        <v>0</v>
      </c>
      <c r="K235" s="2">
        <f>SUM(Table46[[#This Row],[Use]:[Creation]])</f>
        <v>1</v>
      </c>
    </row>
    <row r="236" spans="1:11" x14ac:dyDescent="0.2">
      <c r="A236" t="s">
        <v>3605</v>
      </c>
      <c r="B236">
        <v>0</v>
      </c>
      <c r="C236">
        <v>0</v>
      </c>
      <c r="D236">
        <v>1</v>
      </c>
      <c r="E236" s="2">
        <f>SUM(Table4[[#This Row],[Use]:[Creation]])</f>
        <v>1</v>
      </c>
      <c r="G236" t="s">
        <v>3605</v>
      </c>
      <c r="H236">
        <f>Table4[[#This Row],[Use]]/Table4[[#This Row],[TOTAL]]</f>
        <v>0</v>
      </c>
      <c r="I236">
        <f>Table4[[#This Row],[Background]]/Table4[[#This Row],[TOTAL]]</f>
        <v>0</v>
      </c>
      <c r="J236">
        <f>Table4[[#This Row],[Creation]]/Table4[[#This Row],[TOTAL]]</f>
        <v>1</v>
      </c>
      <c r="K236" s="2">
        <f>SUM(Table46[[#This Row],[Use]:[Creation]])</f>
        <v>1</v>
      </c>
    </row>
    <row r="237" spans="1:11" x14ac:dyDescent="0.2">
      <c r="A237" t="s">
        <v>2687</v>
      </c>
      <c r="B237">
        <v>3</v>
      </c>
      <c r="C237">
        <v>0</v>
      </c>
      <c r="D237">
        <v>0</v>
      </c>
      <c r="E237" s="2">
        <f>SUM(Table4[[#This Row],[Use]:[Creation]])</f>
        <v>3</v>
      </c>
      <c r="G237" t="s">
        <v>2687</v>
      </c>
      <c r="H237">
        <f>Table4[[#This Row],[Use]]/Table4[[#This Row],[TOTAL]]</f>
        <v>1</v>
      </c>
      <c r="I237">
        <f>Table4[[#This Row],[Background]]/Table4[[#This Row],[TOTAL]]</f>
        <v>0</v>
      </c>
      <c r="J237">
        <f>Table4[[#This Row],[Creation]]/Table4[[#This Row],[TOTAL]]</f>
        <v>0</v>
      </c>
      <c r="K237" s="2">
        <f>SUM(Table46[[#This Row],[Use]:[Creation]])</f>
        <v>1</v>
      </c>
    </row>
    <row r="238" spans="1:11" x14ac:dyDescent="0.2">
      <c r="A238" t="s">
        <v>1225</v>
      </c>
      <c r="B238">
        <v>1</v>
      </c>
      <c r="C238">
        <v>0</v>
      </c>
      <c r="D238">
        <v>1</v>
      </c>
      <c r="E238" s="2">
        <f>SUM(Table4[[#This Row],[Use]:[Creation]])</f>
        <v>2</v>
      </c>
      <c r="G238" t="s">
        <v>1225</v>
      </c>
      <c r="H238">
        <f>Table4[[#This Row],[Use]]/Table4[[#This Row],[TOTAL]]</f>
        <v>0.5</v>
      </c>
      <c r="I238">
        <f>Table4[[#This Row],[Background]]/Table4[[#This Row],[TOTAL]]</f>
        <v>0</v>
      </c>
      <c r="J238">
        <f>Table4[[#This Row],[Creation]]/Table4[[#This Row],[TOTAL]]</f>
        <v>0.5</v>
      </c>
      <c r="K238" s="2">
        <f>SUM(Table46[[#This Row],[Use]:[Creation]])</f>
        <v>1</v>
      </c>
    </row>
    <row r="239" spans="1:11" x14ac:dyDescent="0.2">
      <c r="A239" t="s">
        <v>4854</v>
      </c>
      <c r="B239">
        <v>2</v>
      </c>
      <c r="C239">
        <v>0</v>
      </c>
      <c r="D239">
        <v>0</v>
      </c>
      <c r="E239" s="2">
        <f>SUM(Table4[[#This Row],[Use]:[Creation]])</f>
        <v>2</v>
      </c>
      <c r="G239" t="s">
        <v>4854</v>
      </c>
      <c r="H239">
        <f>Table4[[#This Row],[Use]]/Table4[[#This Row],[TOTAL]]</f>
        <v>1</v>
      </c>
      <c r="I239">
        <f>Table4[[#This Row],[Background]]/Table4[[#This Row],[TOTAL]]</f>
        <v>0</v>
      </c>
      <c r="J239">
        <f>Table4[[#This Row],[Creation]]/Table4[[#This Row],[TOTAL]]</f>
        <v>0</v>
      </c>
      <c r="K239" s="2">
        <f>SUM(Table46[[#This Row],[Use]:[Creation]])</f>
        <v>1</v>
      </c>
    </row>
    <row r="240" spans="1:11" x14ac:dyDescent="0.2">
      <c r="A240" t="s">
        <v>1800</v>
      </c>
      <c r="B240">
        <v>1</v>
      </c>
      <c r="C240">
        <v>0</v>
      </c>
      <c r="D240">
        <v>0</v>
      </c>
      <c r="E240" s="2">
        <f>SUM(Table4[[#This Row],[Use]:[Creation]])</f>
        <v>1</v>
      </c>
      <c r="G240" t="s">
        <v>1800</v>
      </c>
      <c r="H240">
        <f>Table4[[#This Row],[Use]]/Table4[[#This Row],[TOTAL]]</f>
        <v>1</v>
      </c>
      <c r="I240">
        <f>Table4[[#This Row],[Background]]/Table4[[#This Row],[TOTAL]]</f>
        <v>0</v>
      </c>
      <c r="J240">
        <f>Table4[[#This Row],[Creation]]/Table4[[#This Row],[TOTAL]]</f>
        <v>0</v>
      </c>
      <c r="K240" s="2">
        <f>SUM(Table46[[#This Row],[Use]:[Creation]])</f>
        <v>1</v>
      </c>
    </row>
    <row r="241" spans="1:11" x14ac:dyDescent="0.2">
      <c r="A241" t="s">
        <v>4019</v>
      </c>
      <c r="B241">
        <v>6</v>
      </c>
      <c r="C241">
        <v>5</v>
      </c>
      <c r="D241">
        <v>0</v>
      </c>
      <c r="E241" s="2">
        <f>SUM(Table4[[#This Row],[Use]:[Creation]])</f>
        <v>11</v>
      </c>
      <c r="G241" t="s">
        <v>4019</v>
      </c>
      <c r="H241">
        <f>Table4[[#This Row],[Use]]/Table4[[#This Row],[TOTAL]]</f>
        <v>0.54545454545454541</v>
      </c>
      <c r="I241">
        <f>Table4[[#This Row],[Background]]/Table4[[#This Row],[TOTAL]]</f>
        <v>0.45454545454545453</v>
      </c>
      <c r="J241">
        <f>Table4[[#This Row],[Creation]]/Table4[[#This Row],[TOTAL]]</f>
        <v>0</v>
      </c>
      <c r="K241" s="2">
        <f>SUM(Table46[[#This Row],[Use]:[Creation]])</f>
        <v>1</v>
      </c>
    </row>
    <row r="242" spans="1:11" x14ac:dyDescent="0.2">
      <c r="A242" t="s">
        <v>111</v>
      </c>
      <c r="B242">
        <v>6</v>
      </c>
      <c r="C242">
        <v>1</v>
      </c>
      <c r="D242">
        <v>4</v>
      </c>
      <c r="E242" s="2">
        <f>SUM(Table4[[#This Row],[Use]:[Creation]])</f>
        <v>11</v>
      </c>
      <c r="G242" t="s">
        <v>111</v>
      </c>
      <c r="H242">
        <f>Table4[[#This Row],[Use]]/Table4[[#This Row],[TOTAL]]</f>
        <v>0.54545454545454541</v>
      </c>
      <c r="I242">
        <f>Table4[[#This Row],[Background]]/Table4[[#This Row],[TOTAL]]</f>
        <v>9.0909090909090912E-2</v>
      </c>
      <c r="J242">
        <f>Table4[[#This Row],[Creation]]/Table4[[#This Row],[TOTAL]]</f>
        <v>0.36363636363636365</v>
      </c>
      <c r="K242" s="2">
        <f>SUM(Table46[[#This Row],[Use]:[Creation]])</f>
        <v>1</v>
      </c>
    </row>
    <row r="243" spans="1:11" x14ac:dyDescent="0.2">
      <c r="A243" t="s">
        <v>2372</v>
      </c>
      <c r="B243">
        <v>1</v>
      </c>
      <c r="C243">
        <v>0</v>
      </c>
      <c r="D243">
        <v>1</v>
      </c>
      <c r="E243" s="2">
        <f>SUM(Table4[[#This Row],[Use]:[Creation]])</f>
        <v>2</v>
      </c>
      <c r="G243" t="s">
        <v>2372</v>
      </c>
      <c r="H243">
        <f>Table4[[#This Row],[Use]]/Table4[[#This Row],[TOTAL]]</f>
        <v>0.5</v>
      </c>
      <c r="I243">
        <f>Table4[[#This Row],[Background]]/Table4[[#This Row],[TOTAL]]</f>
        <v>0</v>
      </c>
      <c r="J243">
        <f>Table4[[#This Row],[Creation]]/Table4[[#This Row],[TOTAL]]</f>
        <v>0.5</v>
      </c>
      <c r="K243" s="2">
        <f>SUM(Table46[[#This Row],[Use]:[Creation]])</f>
        <v>1</v>
      </c>
    </row>
    <row r="244" spans="1:11" x14ac:dyDescent="0.2">
      <c r="A244" t="s">
        <v>8250</v>
      </c>
      <c r="B244">
        <v>14</v>
      </c>
      <c r="C244">
        <v>1</v>
      </c>
      <c r="D244">
        <v>0</v>
      </c>
      <c r="E244" s="2">
        <f>SUM(Table4[[#This Row],[Use]:[Creation]])</f>
        <v>15</v>
      </c>
      <c r="G244" t="s">
        <v>8250</v>
      </c>
      <c r="H244">
        <f>Table4[[#This Row],[Use]]/Table4[[#This Row],[TOTAL]]</f>
        <v>0.93333333333333335</v>
      </c>
      <c r="I244">
        <f>Table4[[#This Row],[Background]]/Table4[[#This Row],[TOTAL]]</f>
        <v>6.6666666666666666E-2</v>
      </c>
      <c r="J244">
        <f>Table4[[#This Row],[Creation]]/Table4[[#This Row],[TOTAL]]</f>
        <v>0</v>
      </c>
      <c r="K244" s="2">
        <f>SUM(Table46[[#This Row],[Use]:[Creation]])</f>
        <v>1</v>
      </c>
    </row>
    <row r="245" spans="1:11" x14ac:dyDescent="0.2">
      <c r="A245" t="s">
        <v>2719</v>
      </c>
      <c r="B245">
        <v>0</v>
      </c>
      <c r="C245">
        <v>0</v>
      </c>
      <c r="D245">
        <v>1</v>
      </c>
      <c r="E245" s="2">
        <f>SUM(Table4[[#This Row],[Use]:[Creation]])</f>
        <v>1</v>
      </c>
      <c r="G245" t="s">
        <v>2719</v>
      </c>
      <c r="H245">
        <f>Table4[[#This Row],[Use]]/Table4[[#This Row],[TOTAL]]</f>
        <v>0</v>
      </c>
      <c r="I245">
        <f>Table4[[#This Row],[Background]]/Table4[[#This Row],[TOTAL]]</f>
        <v>0</v>
      </c>
      <c r="J245">
        <f>Table4[[#This Row],[Creation]]/Table4[[#This Row],[TOTAL]]</f>
        <v>1</v>
      </c>
      <c r="K245" s="2">
        <f>SUM(Table46[[#This Row],[Use]:[Creation]])</f>
        <v>1</v>
      </c>
    </row>
    <row r="246" spans="1:11" x14ac:dyDescent="0.2">
      <c r="A246" t="s">
        <v>2597</v>
      </c>
      <c r="B246">
        <v>0</v>
      </c>
      <c r="C246">
        <v>0</v>
      </c>
      <c r="D246">
        <v>1</v>
      </c>
      <c r="E246" s="2">
        <f>SUM(Table4[[#This Row],[Use]:[Creation]])</f>
        <v>1</v>
      </c>
      <c r="G246" t="s">
        <v>2597</v>
      </c>
      <c r="H246">
        <f>Table4[[#This Row],[Use]]/Table4[[#This Row],[TOTAL]]</f>
        <v>0</v>
      </c>
      <c r="I246">
        <f>Table4[[#This Row],[Background]]/Table4[[#This Row],[TOTAL]]</f>
        <v>0</v>
      </c>
      <c r="J246">
        <f>Table4[[#This Row],[Creation]]/Table4[[#This Row],[TOTAL]]</f>
        <v>1</v>
      </c>
      <c r="K246" s="2">
        <f>SUM(Table46[[#This Row],[Use]:[Creation]])</f>
        <v>1</v>
      </c>
    </row>
    <row r="247" spans="1:11" x14ac:dyDescent="0.2">
      <c r="A247" t="s">
        <v>2256</v>
      </c>
      <c r="B247">
        <v>0</v>
      </c>
      <c r="C247">
        <v>0</v>
      </c>
      <c r="D247">
        <v>1</v>
      </c>
      <c r="E247" s="2">
        <f>SUM(Table4[[#This Row],[Use]:[Creation]])</f>
        <v>1</v>
      </c>
      <c r="G247" t="s">
        <v>2256</v>
      </c>
      <c r="H247">
        <f>Table4[[#This Row],[Use]]/Table4[[#This Row],[TOTAL]]</f>
        <v>0</v>
      </c>
      <c r="I247">
        <f>Table4[[#This Row],[Background]]/Table4[[#This Row],[TOTAL]]</f>
        <v>0</v>
      </c>
      <c r="J247">
        <f>Table4[[#This Row],[Creation]]/Table4[[#This Row],[TOTAL]]</f>
        <v>1</v>
      </c>
      <c r="K247" s="2">
        <f>SUM(Table46[[#This Row],[Use]:[Creation]])</f>
        <v>1</v>
      </c>
    </row>
    <row r="248" spans="1:11" x14ac:dyDescent="0.2">
      <c r="A248" t="s">
        <v>749</v>
      </c>
      <c r="B248">
        <v>1</v>
      </c>
      <c r="C248">
        <v>0</v>
      </c>
      <c r="D248">
        <v>0</v>
      </c>
      <c r="E248" s="2">
        <f>SUM(Table4[[#This Row],[Use]:[Creation]])</f>
        <v>1</v>
      </c>
      <c r="G248" t="s">
        <v>749</v>
      </c>
      <c r="H248">
        <f>Table4[[#This Row],[Use]]/Table4[[#This Row],[TOTAL]]</f>
        <v>1</v>
      </c>
      <c r="I248">
        <f>Table4[[#This Row],[Background]]/Table4[[#This Row],[TOTAL]]</f>
        <v>0</v>
      </c>
      <c r="J248">
        <f>Table4[[#This Row],[Creation]]/Table4[[#This Row],[TOTAL]]</f>
        <v>0</v>
      </c>
      <c r="K248" s="2">
        <f>SUM(Table46[[#This Row],[Use]:[Creation]])</f>
        <v>1</v>
      </c>
    </row>
    <row r="249" spans="1:11" x14ac:dyDescent="0.2">
      <c r="A249" t="s">
        <v>3124</v>
      </c>
      <c r="B249">
        <v>1</v>
      </c>
      <c r="C249">
        <v>0</v>
      </c>
      <c r="D249">
        <v>0</v>
      </c>
      <c r="E249" s="2">
        <f>SUM(Table4[[#This Row],[Use]:[Creation]])</f>
        <v>1</v>
      </c>
      <c r="G249" t="s">
        <v>3124</v>
      </c>
      <c r="H249">
        <f>Table4[[#This Row],[Use]]/Table4[[#This Row],[TOTAL]]</f>
        <v>1</v>
      </c>
      <c r="I249">
        <f>Table4[[#This Row],[Background]]/Table4[[#This Row],[TOTAL]]</f>
        <v>0</v>
      </c>
      <c r="J249">
        <f>Table4[[#This Row],[Creation]]/Table4[[#This Row],[TOTAL]]</f>
        <v>0</v>
      </c>
      <c r="K249" s="2">
        <f>SUM(Table46[[#This Row],[Use]:[Creation]])</f>
        <v>1</v>
      </c>
    </row>
    <row r="250" spans="1:11" x14ac:dyDescent="0.2">
      <c r="A250" t="s">
        <v>1969</v>
      </c>
      <c r="B250">
        <v>8</v>
      </c>
      <c r="C250">
        <v>0</v>
      </c>
      <c r="D250">
        <v>1</v>
      </c>
      <c r="E250" s="2">
        <f>SUM(Table4[[#This Row],[Use]:[Creation]])</f>
        <v>9</v>
      </c>
      <c r="G250" t="s">
        <v>1969</v>
      </c>
      <c r="H250">
        <f>Table4[[#This Row],[Use]]/Table4[[#This Row],[TOTAL]]</f>
        <v>0.88888888888888884</v>
      </c>
      <c r="I250">
        <f>Table4[[#This Row],[Background]]/Table4[[#This Row],[TOTAL]]</f>
        <v>0</v>
      </c>
      <c r="J250">
        <f>Table4[[#This Row],[Creation]]/Table4[[#This Row],[TOTAL]]</f>
        <v>0.1111111111111111</v>
      </c>
      <c r="K250" s="2">
        <f>SUM(Table46[[#This Row],[Use]:[Creation]])</f>
        <v>1</v>
      </c>
    </row>
    <row r="251" spans="1:11" x14ac:dyDescent="0.2">
      <c r="A251" t="s">
        <v>128</v>
      </c>
      <c r="B251">
        <v>0</v>
      </c>
      <c r="C251">
        <v>0</v>
      </c>
      <c r="D251">
        <v>1</v>
      </c>
      <c r="E251" s="2">
        <f>SUM(Table4[[#This Row],[Use]:[Creation]])</f>
        <v>1</v>
      </c>
      <c r="G251" t="s">
        <v>128</v>
      </c>
      <c r="H251">
        <f>Table4[[#This Row],[Use]]/Table4[[#This Row],[TOTAL]]</f>
        <v>0</v>
      </c>
      <c r="I251">
        <f>Table4[[#This Row],[Background]]/Table4[[#This Row],[TOTAL]]</f>
        <v>0</v>
      </c>
      <c r="J251">
        <f>Table4[[#This Row],[Creation]]/Table4[[#This Row],[TOTAL]]</f>
        <v>1</v>
      </c>
      <c r="K251" s="2">
        <f>SUM(Table46[[#This Row],[Use]:[Creation]])</f>
        <v>1</v>
      </c>
    </row>
    <row r="252" spans="1:11" x14ac:dyDescent="0.2">
      <c r="A252" t="s">
        <v>5086</v>
      </c>
      <c r="B252">
        <v>1</v>
      </c>
      <c r="C252">
        <v>0</v>
      </c>
      <c r="D252">
        <v>0</v>
      </c>
      <c r="E252" s="2">
        <f>SUM(Table4[[#This Row],[Use]:[Creation]])</f>
        <v>1</v>
      </c>
      <c r="G252" t="s">
        <v>5086</v>
      </c>
      <c r="H252">
        <f>Table4[[#This Row],[Use]]/Table4[[#This Row],[TOTAL]]</f>
        <v>1</v>
      </c>
      <c r="I252">
        <f>Table4[[#This Row],[Background]]/Table4[[#This Row],[TOTAL]]</f>
        <v>0</v>
      </c>
      <c r="J252">
        <f>Table4[[#This Row],[Creation]]/Table4[[#This Row],[TOTAL]]</f>
        <v>0</v>
      </c>
      <c r="K252" s="2">
        <f>SUM(Table46[[#This Row],[Use]:[Creation]])</f>
        <v>1</v>
      </c>
    </row>
    <row r="253" spans="1:11" x14ac:dyDescent="0.2">
      <c r="A253" t="s">
        <v>5411</v>
      </c>
      <c r="B253">
        <v>1</v>
      </c>
      <c r="C253">
        <v>0</v>
      </c>
      <c r="D253">
        <v>0</v>
      </c>
      <c r="E253" s="2">
        <f>SUM(Table4[[#This Row],[Use]:[Creation]])</f>
        <v>1</v>
      </c>
      <c r="G253" t="s">
        <v>5411</v>
      </c>
      <c r="H253">
        <f>Table4[[#This Row],[Use]]/Table4[[#This Row],[TOTAL]]</f>
        <v>1</v>
      </c>
      <c r="I253">
        <f>Table4[[#This Row],[Background]]/Table4[[#This Row],[TOTAL]]</f>
        <v>0</v>
      </c>
      <c r="J253">
        <f>Table4[[#This Row],[Creation]]/Table4[[#This Row],[TOTAL]]</f>
        <v>0</v>
      </c>
      <c r="K253" s="2">
        <f>SUM(Table46[[#This Row],[Use]:[Creation]])</f>
        <v>1</v>
      </c>
    </row>
    <row r="254" spans="1:11" x14ac:dyDescent="0.2">
      <c r="A254" t="s">
        <v>1894</v>
      </c>
      <c r="B254">
        <v>1</v>
      </c>
      <c r="C254">
        <v>0</v>
      </c>
      <c r="D254">
        <v>0</v>
      </c>
      <c r="E254" s="2">
        <f>SUM(Table4[[#This Row],[Use]:[Creation]])</f>
        <v>1</v>
      </c>
      <c r="G254" t="s">
        <v>1894</v>
      </c>
      <c r="H254">
        <f>Table4[[#This Row],[Use]]/Table4[[#This Row],[TOTAL]]</f>
        <v>1</v>
      </c>
      <c r="I254">
        <f>Table4[[#This Row],[Background]]/Table4[[#This Row],[TOTAL]]</f>
        <v>0</v>
      </c>
      <c r="J254">
        <f>Table4[[#This Row],[Creation]]/Table4[[#This Row],[TOTAL]]</f>
        <v>0</v>
      </c>
      <c r="K254" s="2">
        <f>SUM(Table46[[#This Row],[Use]:[Creation]])</f>
        <v>1</v>
      </c>
    </row>
    <row r="255" spans="1:11" x14ac:dyDescent="0.2">
      <c r="A255" t="s">
        <v>1852</v>
      </c>
      <c r="B255">
        <v>0</v>
      </c>
      <c r="C255">
        <v>0</v>
      </c>
      <c r="D255">
        <v>1</v>
      </c>
      <c r="E255" s="2">
        <f>SUM(Table4[[#This Row],[Use]:[Creation]])</f>
        <v>1</v>
      </c>
      <c r="G255" t="s">
        <v>1852</v>
      </c>
      <c r="H255">
        <f>Table4[[#This Row],[Use]]/Table4[[#This Row],[TOTAL]]</f>
        <v>0</v>
      </c>
      <c r="I255">
        <f>Table4[[#This Row],[Background]]/Table4[[#This Row],[TOTAL]]</f>
        <v>0</v>
      </c>
      <c r="J255">
        <f>Table4[[#This Row],[Creation]]/Table4[[#This Row],[TOTAL]]</f>
        <v>1</v>
      </c>
      <c r="K255" s="2">
        <f>SUM(Table46[[#This Row],[Use]:[Creation]])</f>
        <v>1</v>
      </c>
    </row>
    <row r="256" spans="1:11" x14ac:dyDescent="0.2">
      <c r="A256" t="s">
        <v>5271</v>
      </c>
      <c r="B256">
        <v>1</v>
      </c>
      <c r="C256">
        <v>0</v>
      </c>
      <c r="D256">
        <v>0</v>
      </c>
      <c r="E256" s="2">
        <f>SUM(Table4[[#This Row],[Use]:[Creation]])</f>
        <v>1</v>
      </c>
      <c r="G256" t="s">
        <v>5271</v>
      </c>
      <c r="H256">
        <f>Table4[[#This Row],[Use]]/Table4[[#This Row],[TOTAL]]</f>
        <v>1</v>
      </c>
      <c r="I256">
        <f>Table4[[#This Row],[Background]]/Table4[[#This Row],[TOTAL]]</f>
        <v>0</v>
      </c>
      <c r="J256">
        <f>Table4[[#This Row],[Creation]]/Table4[[#This Row],[TOTAL]]</f>
        <v>0</v>
      </c>
      <c r="K256" s="2">
        <f>SUM(Table46[[#This Row],[Use]:[Creation]])</f>
        <v>1</v>
      </c>
    </row>
    <row r="257" spans="1:11" x14ac:dyDescent="0.2">
      <c r="A257" t="s">
        <v>3806</v>
      </c>
      <c r="B257">
        <v>7</v>
      </c>
      <c r="C257">
        <v>1</v>
      </c>
      <c r="D257">
        <v>0</v>
      </c>
      <c r="E257" s="2">
        <f>SUM(Table4[[#This Row],[Use]:[Creation]])</f>
        <v>8</v>
      </c>
      <c r="G257" t="s">
        <v>3806</v>
      </c>
      <c r="H257">
        <f>Table4[[#This Row],[Use]]/Table4[[#This Row],[TOTAL]]</f>
        <v>0.875</v>
      </c>
      <c r="I257">
        <f>Table4[[#This Row],[Background]]/Table4[[#This Row],[TOTAL]]</f>
        <v>0.125</v>
      </c>
      <c r="J257">
        <f>Table4[[#This Row],[Creation]]/Table4[[#This Row],[TOTAL]]</f>
        <v>0</v>
      </c>
      <c r="K257" s="2">
        <f>SUM(Table46[[#This Row],[Use]:[Creation]])</f>
        <v>1</v>
      </c>
    </row>
    <row r="258" spans="1:11" x14ac:dyDescent="0.2">
      <c r="A258" t="s">
        <v>1878</v>
      </c>
      <c r="B258">
        <v>3</v>
      </c>
      <c r="C258">
        <v>0</v>
      </c>
      <c r="D258">
        <v>1</v>
      </c>
      <c r="E258" s="2">
        <f>SUM(Table4[[#This Row],[Use]:[Creation]])</f>
        <v>4</v>
      </c>
      <c r="G258" t="s">
        <v>1878</v>
      </c>
      <c r="H258">
        <f>Table4[[#This Row],[Use]]/Table4[[#This Row],[TOTAL]]</f>
        <v>0.75</v>
      </c>
      <c r="I258">
        <f>Table4[[#This Row],[Background]]/Table4[[#This Row],[TOTAL]]</f>
        <v>0</v>
      </c>
      <c r="J258">
        <f>Table4[[#This Row],[Creation]]/Table4[[#This Row],[TOTAL]]</f>
        <v>0.25</v>
      </c>
      <c r="K258" s="2">
        <f>SUM(Table46[[#This Row],[Use]:[Creation]])</f>
        <v>1</v>
      </c>
    </row>
    <row r="259" spans="1:11" x14ac:dyDescent="0.2">
      <c r="A259" t="s">
        <v>6171</v>
      </c>
      <c r="B259">
        <v>1</v>
      </c>
      <c r="C259">
        <v>0</v>
      </c>
      <c r="D259">
        <v>0</v>
      </c>
      <c r="E259" s="2">
        <f>SUM(Table4[[#This Row],[Use]:[Creation]])</f>
        <v>1</v>
      </c>
      <c r="G259" t="s">
        <v>6171</v>
      </c>
      <c r="H259">
        <f>Table4[[#This Row],[Use]]/Table4[[#This Row],[TOTAL]]</f>
        <v>1</v>
      </c>
      <c r="I259">
        <f>Table4[[#This Row],[Background]]/Table4[[#This Row],[TOTAL]]</f>
        <v>0</v>
      </c>
      <c r="J259">
        <f>Table4[[#This Row],[Creation]]/Table4[[#This Row],[TOTAL]]</f>
        <v>0</v>
      </c>
      <c r="K259" s="2">
        <f>SUM(Table46[[#This Row],[Use]:[Creation]])</f>
        <v>1</v>
      </c>
    </row>
    <row r="260" spans="1:11" x14ac:dyDescent="0.2">
      <c r="A260" t="s">
        <v>5898</v>
      </c>
      <c r="B260">
        <v>2</v>
      </c>
      <c r="C260">
        <v>0</v>
      </c>
      <c r="D260">
        <v>0</v>
      </c>
      <c r="E260" s="2">
        <f>SUM(Table4[[#This Row],[Use]:[Creation]])</f>
        <v>2</v>
      </c>
      <c r="G260" t="s">
        <v>5898</v>
      </c>
      <c r="H260">
        <f>Table4[[#This Row],[Use]]/Table4[[#This Row],[TOTAL]]</f>
        <v>1</v>
      </c>
      <c r="I260">
        <f>Table4[[#This Row],[Background]]/Table4[[#This Row],[TOTAL]]</f>
        <v>0</v>
      </c>
      <c r="J260">
        <f>Table4[[#This Row],[Creation]]/Table4[[#This Row],[TOTAL]]</f>
        <v>0</v>
      </c>
      <c r="K260" s="2">
        <f>SUM(Table46[[#This Row],[Use]:[Creation]])</f>
        <v>1</v>
      </c>
    </row>
    <row r="261" spans="1:11" x14ac:dyDescent="0.2">
      <c r="A261" t="s">
        <v>2982</v>
      </c>
      <c r="B261">
        <v>2</v>
      </c>
      <c r="C261">
        <v>0</v>
      </c>
      <c r="D261">
        <v>0</v>
      </c>
      <c r="E261" s="2">
        <f>SUM(Table4[[#This Row],[Use]:[Creation]])</f>
        <v>2</v>
      </c>
      <c r="G261" t="s">
        <v>2982</v>
      </c>
      <c r="H261">
        <f>Table4[[#This Row],[Use]]/Table4[[#This Row],[TOTAL]]</f>
        <v>1</v>
      </c>
      <c r="I261">
        <f>Table4[[#This Row],[Background]]/Table4[[#This Row],[TOTAL]]</f>
        <v>0</v>
      </c>
      <c r="J261">
        <f>Table4[[#This Row],[Creation]]/Table4[[#This Row],[TOTAL]]</f>
        <v>0</v>
      </c>
      <c r="K261" s="2">
        <f>SUM(Table46[[#This Row],[Use]:[Creation]])</f>
        <v>1</v>
      </c>
    </row>
    <row r="262" spans="1:11" x14ac:dyDescent="0.2">
      <c r="A262" t="s">
        <v>4565</v>
      </c>
      <c r="B262">
        <v>2</v>
      </c>
      <c r="C262">
        <v>0</v>
      </c>
      <c r="D262">
        <v>1</v>
      </c>
      <c r="E262" s="2">
        <f>SUM(Table4[[#This Row],[Use]:[Creation]])</f>
        <v>3</v>
      </c>
      <c r="G262" t="s">
        <v>4565</v>
      </c>
      <c r="H262">
        <f>Table4[[#This Row],[Use]]/Table4[[#This Row],[TOTAL]]</f>
        <v>0.66666666666666663</v>
      </c>
      <c r="I262">
        <f>Table4[[#This Row],[Background]]/Table4[[#This Row],[TOTAL]]</f>
        <v>0</v>
      </c>
      <c r="J262">
        <f>Table4[[#This Row],[Creation]]/Table4[[#This Row],[TOTAL]]</f>
        <v>0.33333333333333331</v>
      </c>
      <c r="K262" s="2">
        <f>SUM(Table46[[#This Row],[Use]:[Creation]])</f>
        <v>1</v>
      </c>
    </row>
    <row r="263" spans="1:11" x14ac:dyDescent="0.2">
      <c r="A263" t="s">
        <v>5406</v>
      </c>
      <c r="B263">
        <v>1</v>
      </c>
      <c r="C263">
        <v>0</v>
      </c>
      <c r="D263">
        <v>0</v>
      </c>
      <c r="E263" s="2">
        <f>SUM(Table4[[#This Row],[Use]:[Creation]])</f>
        <v>1</v>
      </c>
      <c r="G263" t="s">
        <v>5406</v>
      </c>
      <c r="H263">
        <f>Table4[[#This Row],[Use]]/Table4[[#This Row],[TOTAL]]</f>
        <v>1</v>
      </c>
      <c r="I263">
        <f>Table4[[#This Row],[Background]]/Table4[[#This Row],[TOTAL]]</f>
        <v>0</v>
      </c>
      <c r="J263">
        <f>Table4[[#This Row],[Creation]]/Table4[[#This Row],[TOTAL]]</f>
        <v>0</v>
      </c>
      <c r="K263" s="2">
        <f>SUM(Table46[[#This Row],[Use]:[Creation]])</f>
        <v>1</v>
      </c>
    </row>
    <row r="264" spans="1:11" x14ac:dyDescent="0.2">
      <c r="A264" t="s">
        <v>2292</v>
      </c>
      <c r="B264">
        <v>1</v>
      </c>
      <c r="C264">
        <v>0</v>
      </c>
      <c r="D264">
        <v>0</v>
      </c>
      <c r="E264" s="2">
        <f>SUM(Table4[[#This Row],[Use]:[Creation]])</f>
        <v>1</v>
      </c>
      <c r="G264" t="s">
        <v>2292</v>
      </c>
      <c r="H264">
        <f>Table4[[#This Row],[Use]]/Table4[[#This Row],[TOTAL]]</f>
        <v>1</v>
      </c>
      <c r="I264">
        <f>Table4[[#This Row],[Background]]/Table4[[#This Row],[TOTAL]]</f>
        <v>0</v>
      </c>
      <c r="J264">
        <f>Table4[[#This Row],[Creation]]/Table4[[#This Row],[TOTAL]]</f>
        <v>0</v>
      </c>
      <c r="K264" s="2">
        <f>SUM(Table46[[#This Row],[Use]:[Creation]])</f>
        <v>1</v>
      </c>
    </row>
    <row r="265" spans="1:11" x14ac:dyDescent="0.2">
      <c r="A265" t="s">
        <v>5942</v>
      </c>
      <c r="B265">
        <v>1</v>
      </c>
      <c r="C265">
        <v>0</v>
      </c>
      <c r="D265">
        <v>0</v>
      </c>
      <c r="E265" s="2">
        <f>SUM(Table4[[#This Row],[Use]:[Creation]])</f>
        <v>1</v>
      </c>
      <c r="G265" t="s">
        <v>5942</v>
      </c>
      <c r="H265">
        <f>Table4[[#This Row],[Use]]/Table4[[#This Row],[TOTAL]]</f>
        <v>1</v>
      </c>
      <c r="I265">
        <f>Table4[[#This Row],[Background]]/Table4[[#This Row],[TOTAL]]</f>
        <v>0</v>
      </c>
      <c r="J265">
        <f>Table4[[#This Row],[Creation]]/Table4[[#This Row],[TOTAL]]</f>
        <v>0</v>
      </c>
      <c r="K265" s="2">
        <f>SUM(Table46[[#This Row],[Use]:[Creation]])</f>
        <v>1</v>
      </c>
    </row>
    <row r="266" spans="1:11" x14ac:dyDescent="0.2">
      <c r="A266" t="s">
        <v>998</v>
      </c>
      <c r="B266">
        <v>0</v>
      </c>
      <c r="C266">
        <v>0</v>
      </c>
      <c r="D266">
        <v>1</v>
      </c>
      <c r="E266" s="2">
        <f>SUM(Table4[[#This Row],[Use]:[Creation]])</f>
        <v>1</v>
      </c>
      <c r="G266" t="s">
        <v>998</v>
      </c>
      <c r="H266">
        <f>Table4[[#This Row],[Use]]/Table4[[#This Row],[TOTAL]]</f>
        <v>0</v>
      </c>
      <c r="I266">
        <f>Table4[[#This Row],[Background]]/Table4[[#This Row],[TOTAL]]</f>
        <v>0</v>
      </c>
      <c r="J266">
        <f>Table4[[#This Row],[Creation]]/Table4[[#This Row],[TOTAL]]</f>
        <v>1</v>
      </c>
      <c r="K266" s="2">
        <f>SUM(Table46[[#This Row],[Use]:[Creation]])</f>
        <v>1</v>
      </c>
    </row>
    <row r="267" spans="1:11" x14ac:dyDescent="0.2">
      <c r="A267" t="s">
        <v>464</v>
      </c>
      <c r="B267">
        <v>1</v>
      </c>
      <c r="C267">
        <v>0</v>
      </c>
      <c r="D267">
        <v>0</v>
      </c>
      <c r="E267" s="2">
        <f>SUM(Table4[[#This Row],[Use]:[Creation]])</f>
        <v>1</v>
      </c>
      <c r="G267" t="s">
        <v>464</v>
      </c>
      <c r="H267">
        <f>Table4[[#This Row],[Use]]/Table4[[#This Row],[TOTAL]]</f>
        <v>1</v>
      </c>
      <c r="I267">
        <f>Table4[[#This Row],[Background]]/Table4[[#This Row],[TOTAL]]</f>
        <v>0</v>
      </c>
      <c r="J267">
        <f>Table4[[#This Row],[Creation]]/Table4[[#This Row],[TOTAL]]</f>
        <v>0</v>
      </c>
      <c r="K267" s="2">
        <f>SUM(Table46[[#This Row],[Use]:[Creation]])</f>
        <v>1</v>
      </c>
    </row>
    <row r="268" spans="1:11" x14ac:dyDescent="0.2">
      <c r="A268" t="s">
        <v>3797</v>
      </c>
      <c r="B268">
        <v>2</v>
      </c>
      <c r="C268">
        <v>0</v>
      </c>
      <c r="D268">
        <v>0</v>
      </c>
      <c r="E268" s="2">
        <f>SUM(Table4[[#This Row],[Use]:[Creation]])</f>
        <v>2</v>
      </c>
      <c r="G268" t="s">
        <v>3797</v>
      </c>
      <c r="H268">
        <f>Table4[[#This Row],[Use]]/Table4[[#This Row],[TOTAL]]</f>
        <v>1</v>
      </c>
      <c r="I268">
        <f>Table4[[#This Row],[Background]]/Table4[[#This Row],[TOTAL]]</f>
        <v>0</v>
      </c>
      <c r="J268">
        <f>Table4[[#This Row],[Creation]]/Table4[[#This Row],[TOTAL]]</f>
        <v>0</v>
      </c>
      <c r="K268" s="2">
        <f>SUM(Table46[[#This Row],[Use]:[Creation]])</f>
        <v>1</v>
      </c>
    </row>
    <row r="269" spans="1:11" x14ac:dyDescent="0.2">
      <c r="A269" t="s">
        <v>411</v>
      </c>
      <c r="B269">
        <v>2</v>
      </c>
      <c r="C269">
        <v>0</v>
      </c>
      <c r="D269">
        <v>1</v>
      </c>
      <c r="E269" s="2">
        <f>SUM(Table4[[#This Row],[Use]:[Creation]])</f>
        <v>3</v>
      </c>
      <c r="G269" t="s">
        <v>411</v>
      </c>
      <c r="H269">
        <f>Table4[[#This Row],[Use]]/Table4[[#This Row],[TOTAL]]</f>
        <v>0.66666666666666663</v>
      </c>
      <c r="I269">
        <f>Table4[[#This Row],[Background]]/Table4[[#This Row],[TOTAL]]</f>
        <v>0</v>
      </c>
      <c r="J269">
        <f>Table4[[#This Row],[Creation]]/Table4[[#This Row],[TOTAL]]</f>
        <v>0.33333333333333331</v>
      </c>
      <c r="K269" s="2">
        <f>SUM(Table46[[#This Row],[Use]:[Creation]])</f>
        <v>1</v>
      </c>
    </row>
    <row r="270" spans="1:11" x14ac:dyDescent="0.2">
      <c r="A270" t="s">
        <v>4156</v>
      </c>
      <c r="B270">
        <v>1</v>
      </c>
      <c r="C270">
        <v>0</v>
      </c>
      <c r="D270">
        <v>0</v>
      </c>
      <c r="E270" s="2">
        <f>SUM(Table4[[#This Row],[Use]:[Creation]])</f>
        <v>1</v>
      </c>
      <c r="G270" t="s">
        <v>4156</v>
      </c>
      <c r="H270">
        <f>Table4[[#This Row],[Use]]/Table4[[#This Row],[TOTAL]]</f>
        <v>1</v>
      </c>
      <c r="I270">
        <f>Table4[[#This Row],[Background]]/Table4[[#This Row],[TOTAL]]</f>
        <v>0</v>
      </c>
      <c r="J270">
        <f>Table4[[#This Row],[Creation]]/Table4[[#This Row],[TOTAL]]</f>
        <v>0</v>
      </c>
      <c r="K270" s="2">
        <f>SUM(Table46[[#This Row],[Use]:[Creation]])</f>
        <v>1</v>
      </c>
    </row>
    <row r="271" spans="1:11" x14ac:dyDescent="0.2">
      <c r="A271" t="s">
        <v>2036</v>
      </c>
      <c r="B271">
        <v>4</v>
      </c>
      <c r="C271">
        <v>0</v>
      </c>
      <c r="D271">
        <v>0</v>
      </c>
      <c r="E271" s="2">
        <f>SUM(Table4[[#This Row],[Use]:[Creation]])</f>
        <v>4</v>
      </c>
      <c r="G271" t="s">
        <v>2036</v>
      </c>
      <c r="H271">
        <f>Table4[[#This Row],[Use]]/Table4[[#This Row],[TOTAL]]</f>
        <v>1</v>
      </c>
      <c r="I271">
        <f>Table4[[#This Row],[Background]]/Table4[[#This Row],[TOTAL]]</f>
        <v>0</v>
      </c>
      <c r="J271">
        <f>Table4[[#This Row],[Creation]]/Table4[[#This Row],[TOTAL]]</f>
        <v>0</v>
      </c>
      <c r="K271" s="2">
        <f>SUM(Table46[[#This Row],[Use]:[Creation]])</f>
        <v>1</v>
      </c>
    </row>
    <row r="272" spans="1:11" x14ac:dyDescent="0.2">
      <c r="A272" t="s">
        <v>6990</v>
      </c>
      <c r="B272">
        <v>1</v>
      </c>
      <c r="C272">
        <v>0</v>
      </c>
      <c r="D272">
        <v>0</v>
      </c>
      <c r="E272" s="2">
        <f>SUM(Table4[[#This Row],[Use]:[Creation]])</f>
        <v>1</v>
      </c>
      <c r="G272" t="s">
        <v>6990</v>
      </c>
      <c r="H272">
        <f>Table4[[#This Row],[Use]]/Table4[[#This Row],[TOTAL]]</f>
        <v>1</v>
      </c>
      <c r="I272">
        <f>Table4[[#This Row],[Background]]/Table4[[#This Row],[TOTAL]]</f>
        <v>0</v>
      </c>
      <c r="J272">
        <f>Table4[[#This Row],[Creation]]/Table4[[#This Row],[TOTAL]]</f>
        <v>0</v>
      </c>
      <c r="K272" s="2">
        <f>SUM(Table46[[#This Row],[Use]:[Creation]])</f>
        <v>1</v>
      </c>
    </row>
    <row r="273" spans="1:11" x14ac:dyDescent="0.2">
      <c r="A273" t="s">
        <v>3160</v>
      </c>
      <c r="B273">
        <v>0</v>
      </c>
      <c r="C273">
        <v>0</v>
      </c>
      <c r="D273">
        <v>1</v>
      </c>
      <c r="E273" s="2">
        <f>SUM(Table4[[#This Row],[Use]:[Creation]])</f>
        <v>1</v>
      </c>
      <c r="G273" t="s">
        <v>3160</v>
      </c>
      <c r="H273">
        <f>Table4[[#This Row],[Use]]/Table4[[#This Row],[TOTAL]]</f>
        <v>0</v>
      </c>
      <c r="I273">
        <f>Table4[[#This Row],[Background]]/Table4[[#This Row],[TOTAL]]</f>
        <v>0</v>
      </c>
      <c r="J273">
        <f>Table4[[#This Row],[Creation]]/Table4[[#This Row],[TOTAL]]</f>
        <v>1</v>
      </c>
      <c r="K273" s="2">
        <f>SUM(Table46[[#This Row],[Use]:[Creation]])</f>
        <v>1</v>
      </c>
    </row>
    <row r="274" spans="1:11" x14ac:dyDescent="0.2">
      <c r="A274" t="s">
        <v>692</v>
      </c>
      <c r="B274">
        <v>1</v>
      </c>
      <c r="C274">
        <v>0</v>
      </c>
      <c r="D274">
        <v>1</v>
      </c>
      <c r="E274" s="2">
        <f>SUM(Table4[[#This Row],[Use]:[Creation]])</f>
        <v>2</v>
      </c>
      <c r="G274" t="s">
        <v>692</v>
      </c>
      <c r="H274">
        <f>Table4[[#This Row],[Use]]/Table4[[#This Row],[TOTAL]]</f>
        <v>0.5</v>
      </c>
      <c r="I274">
        <f>Table4[[#This Row],[Background]]/Table4[[#This Row],[TOTAL]]</f>
        <v>0</v>
      </c>
      <c r="J274">
        <f>Table4[[#This Row],[Creation]]/Table4[[#This Row],[TOTAL]]</f>
        <v>0.5</v>
      </c>
      <c r="K274" s="2">
        <f>SUM(Table46[[#This Row],[Use]:[Creation]])</f>
        <v>1</v>
      </c>
    </row>
    <row r="275" spans="1:11" x14ac:dyDescent="0.2">
      <c r="A275" t="s">
        <v>1866</v>
      </c>
      <c r="B275">
        <v>2</v>
      </c>
      <c r="C275">
        <v>0</v>
      </c>
      <c r="D275">
        <v>0</v>
      </c>
      <c r="E275" s="2">
        <f>SUM(Table4[[#This Row],[Use]:[Creation]])</f>
        <v>2</v>
      </c>
      <c r="G275" t="s">
        <v>1866</v>
      </c>
      <c r="H275">
        <f>Table4[[#This Row],[Use]]/Table4[[#This Row],[TOTAL]]</f>
        <v>1</v>
      </c>
      <c r="I275">
        <f>Table4[[#This Row],[Background]]/Table4[[#This Row],[TOTAL]]</f>
        <v>0</v>
      </c>
      <c r="J275">
        <f>Table4[[#This Row],[Creation]]/Table4[[#This Row],[TOTAL]]</f>
        <v>0</v>
      </c>
      <c r="K275" s="2">
        <f>SUM(Table46[[#This Row],[Use]:[Creation]])</f>
        <v>1</v>
      </c>
    </row>
    <row r="276" spans="1:11" x14ac:dyDescent="0.2">
      <c r="A276" t="s">
        <v>2163</v>
      </c>
      <c r="B276">
        <v>0</v>
      </c>
      <c r="C276">
        <v>0</v>
      </c>
      <c r="D276">
        <v>2</v>
      </c>
      <c r="E276" s="2">
        <f>SUM(Table4[[#This Row],[Use]:[Creation]])</f>
        <v>2</v>
      </c>
      <c r="G276" t="s">
        <v>2163</v>
      </c>
      <c r="H276">
        <f>Table4[[#This Row],[Use]]/Table4[[#This Row],[TOTAL]]</f>
        <v>0</v>
      </c>
      <c r="I276">
        <f>Table4[[#This Row],[Background]]/Table4[[#This Row],[TOTAL]]</f>
        <v>0</v>
      </c>
      <c r="J276">
        <f>Table4[[#This Row],[Creation]]/Table4[[#This Row],[TOTAL]]</f>
        <v>1</v>
      </c>
      <c r="K276" s="2">
        <f>SUM(Table46[[#This Row],[Use]:[Creation]])</f>
        <v>1</v>
      </c>
    </row>
    <row r="277" spans="1:11" x14ac:dyDescent="0.2">
      <c r="A277" t="s">
        <v>1250</v>
      </c>
      <c r="B277">
        <v>0</v>
      </c>
      <c r="C277">
        <v>0</v>
      </c>
      <c r="D277">
        <v>1</v>
      </c>
      <c r="E277" s="2">
        <f>SUM(Table4[[#This Row],[Use]:[Creation]])</f>
        <v>1</v>
      </c>
      <c r="G277" t="s">
        <v>1250</v>
      </c>
      <c r="H277">
        <f>Table4[[#This Row],[Use]]/Table4[[#This Row],[TOTAL]]</f>
        <v>0</v>
      </c>
      <c r="I277">
        <f>Table4[[#This Row],[Background]]/Table4[[#This Row],[TOTAL]]</f>
        <v>0</v>
      </c>
      <c r="J277">
        <f>Table4[[#This Row],[Creation]]/Table4[[#This Row],[TOTAL]]</f>
        <v>1</v>
      </c>
      <c r="K277" s="2">
        <f>SUM(Table46[[#This Row],[Use]:[Creation]])</f>
        <v>1</v>
      </c>
    </row>
    <row r="278" spans="1:11" x14ac:dyDescent="0.2">
      <c r="A278" t="s">
        <v>2733</v>
      </c>
      <c r="B278">
        <v>0</v>
      </c>
      <c r="C278">
        <v>0</v>
      </c>
      <c r="D278">
        <v>1</v>
      </c>
      <c r="E278" s="2">
        <f>SUM(Table4[[#This Row],[Use]:[Creation]])</f>
        <v>1</v>
      </c>
      <c r="G278" t="s">
        <v>2733</v>
      </c>
      <c r="H278">
        <f>Table4[[#This Row],[Use]]/Table4[[#This Row],[TOTAL]]</f>
        <v>0</v>
      </c>
      <c r="I278">
        <f>Table4[[#This Row],[Background]]/Table4[[#This Row],[TOTAL]]</f>
        <v>0</v>
      </c>
      <c r="J278">
        <f>Table4[[#This Row],[Creation]]/Table4[[#This Row],[TOTAL]]</f>
        <v>1</v>
      </c>
      <c r="K278" s="2">
        <f>SUM(Table46[[#This Row],[Use]:[Creation]])</f>
        <v>1</v>
      </c>
    </row>
    <row r="279" spans="1:11" x14ac:dyDescent="0.2">
      <c r="A279" t="s">
        <v>5478</v>
      </c>
      <c r="B279">
        <v>1</v>
      </c>
      <c r="C279">
        <v>0</v>
      </c>
      <c r="D279">
        <v>0</v>
      </c>
      <c r="E279" s="2">
        <f>SUM(Table4[[#This Row],[Use]:[Creation]])</f>
        <v>1</v>
      </c>
      <c r="G279" t="s">
        <v>5478</v>
      </c>
      <c r="H279">
        <f>Table4[[#This Row],[Use]]/Table4[[#This Row],[TOTAL]]</f>
        <v>1</v>
      </c>
      <c r="I279">
        <f>Table4[[#This Row],[Background]]/Table4[[#This Row],[TOTAL]]</f>
        <v>0</v>
      </c>
      <c r="J279">
        <f>Table4[[#This Row],[Creation]]/Table4[[#This Row],[TOTAL]]</f>
        <v>0</v>
      </c>
      <c r="K279" s="2">
        <f>SUM(Table46[[#This Row],[Use]:[Creation]])</f>
        <v>1</v>
      </c>
    </row>
    <row r="280" spans="1:11" x14ac:dyDescent="0.2">
      <c r="A280" t="s">
        <v>648</v>
      </c>
      <c r="B280">
        <v>0</v>
      </c>
      <c r="C280">
        <v>0</v>
      </c>
      <c r="D280">
        <v>2</v>
      </c>
      <c r="E280" s="2">
        <f>SUM(Table4[[#This Row],[Use]:[Creation]])</f>
        <v>2</v>
      </c>
      <c r="G280" t="s">
        <v>648</v>
      </c>
      <c r="H280">
        <f>Table4[[#This Row],[Use]]/Table4[[#This Row],[TOTAL]]</f>
        <v>0</v>
      </c>
      <c r="I280">
        <f>Table4[[#This Row],[Background]]/Table4[[#This Row],[TOTAL]]</f>
        <v>0</v>
      </c>
      <c r="J280">
        <f>Table4[[#This Row],[Creation]]/Table4[[#This Row],[TOTAL]]</f>
        <v>1</v>
      </c>
      <c r="K280" s="2">
        <f>SUM(Table46[[#This Row],[Use]:[Creation]])</f>
        <v>1</v>
      </c>
    </row>
    <row r="281" spans="1:11" x14ac:dyDescent="0.2">
      <c r="A281" t="s">
        <v>8342</v>
      </c>
      <c r="B281">
        <v>0</v>
      </c>
      <c r="C281">
        <v>2</v>
      </c>
      <c r="D281">
        <v>0</v>
      </c>
      <c r="E281" s="2">
        <f>SUM(Table4[[#This Row],[Use]:[Creation]])</f>
        <v>2</v>
      </c>
      <c r="G281" t="s">
        <v>8342</v>
      </c>
      <c r="H281">
        <f>Table4[[#This Row],[Use]]/Table4[[#This Row],[TOTAL]]</f>
        <v>0</v>
      </c>
      <c r="I281">
        <f>Table4[[#This Row],[Background]]/Table4[[#This Row],[TOTAL]]</f>
        <v>1</v>
      </c>
      <c r="J281">
        <f>Table4[[#This Row],[Creation]]/Table4[[#This Row],[TOTAL]]</f>
        <v>0</v>
      </c>
      <c r="K281" s="2">
        <f>SUM(Table46[[#This Row],[Use]:[Creation]])</f>
        <v>1</v>
      </c>
    </row>
    <row r="282" spans="1:11" x14ac:dyDescent="0.2">
      <c r="A282" t="s">
        <v>1857</v>
      </c>
      <c r="B282">
        <v>0</v>
      </c>
      <c r="C282">
        <v>0</v>
      </c>
      <c r="D282">
        <v>1</v>
      </c>
      <c r="E282" s="2">
        <f>SUM(Table4[[#This Row],[Use]:[Creation]])</f>
        <v>1</v>
      </c>
      <c r="G282" t="s">
        <v>1857</v>
      </c>
      <c r="H282">
        <f>Table4[[#This Row],[Use]]/Table4[[#This Row],[TOTAL]]</f>
        <v>0</v>
      </c>
      <c r="I282">
        <f>Table4[[#This Row],[Background]]/Table4[[#This Row],[TOTAL]]</f>
        <v>0</v>
      </c>
      <c r="J282">
        <f>Table4[[#This Row],[Creation]]/Table4[[#This Row],[TOTAL]]</f>
        <v>1</v>
      </c>
      <c r="K282" s="2">
        <f>SUM(Table46[[#This Row],[Use]:[Creation]])</f>
        <v>1</v>
      </c>
    </row>
    <row r="283" spans="1:11" x14ac:dyDescent="0.2">
      <c r="A283" t="s">
        <v>1335</v>
      </c>
      <c r="B283">
        <v>0</v>
      </c>
      <c r="C283">
        <v>0</v>
      </c>
      <c r="D283">
        <v>1</v>
      </c>
      <c r="E283" s="2">
        <f>SUM(Table4[[#This Row],[Use]:[Creation]])</f>
        <v>1</v>
      </c>
      <c r="G283" t="s">
        <v>1335</v>
      </c>
      <c r="H283">
        <f>Table4[[#This Row],[Use]]/Table4[[#This Row],[TOTAL]]</f>
        <v>0</v>
      </c>
      <c r="I283">
        <f>Table4[[#This Row],[Background]]/Table4[[#This Row],[TOTAL]]</f>
        <v>0</v>
      </c>
      <c r="J283">
        <f>Table4[[#This Row],[Creation]]/Table4[[#This Row],[TOTAL]]</f>
        <v>1</v>
      </c>
      <c r="K283" s="2">
        <f>SUM(Table46[[#This Row],[Use]:[Creation]])</f>
        <v>1</v>
      </c>
    </row>
    <row r="284" spans="1:11" x14ac:dyDescent="0.2">
      <c r="A284" t="s">
        <v>2850</v>
      </c>
      <c r="B284">
        <v>5</v>
      </c>
      <c r="C284">
        <v>0</v>
      </c>
      <c r="D284">
        <v>0</v>
      </c>
      <c r="E284" s="2">
        <f>SUM(Table4[[#This Row],[Use]:[Creation]])</f>
        <v>5</v>
      </c>
      <c r="G284" t="s">
        <v>2850</v>
      </c>
      <c r="H284">
        <f>Table4[[#This Row],[Use]]/Table4[[#This Row],[TOTAL]]</f>
        <v>1</v>
      </c>
      <c r="I284">
        <f>Table4[[#This Row],[Background]]/Table4[[#This Row],[TOTAL]]</f>
        <v>0</v>
      </c>
      <c r="J284">
        <f>Table4[[#This Row],[Creation]]/Table4[[#This Row],[TOTAL]]</f>
        <v>0</v>
      </c>
      <c r="K284" s="2">
        <f>SUM(Table46[[#This Row],[Use]:[Creation]])</f>
        <v>1</v>
      </c>
    </row>
    <row r="285" spans="1:11" x14ac:dyDescent="0.2">
      <c r="A285" t="s">
        <v>1431</v>
      </c>
      <c r="B285">
        <v>9</v>
      </c>
      <c r="C285">
        <v>0</v>
      </c>
      <c r="D285">
        <v>0</v>
      </c>
      <c r="E285" s="2">
        <f>SUM(Table4[[#This Row],[Use]:[Creation]])</f>
        <v>9</v>
      </c>
      <c r="G285" t="s">
        <v>1431</v>
      </c>
      <c r="H285">
        <f>Table4[[#This Row],[Use]]/Table4[[#This Row],[TOTAL]]</f>
        <v>1</v>
      </c>
      <c r="I285">
        <f>Table4[[#This Row],[Background]]/Table4[[#This Row],[TOTAL]]</f>
        <v>0</v>
      </c>
      <c r="J285">
        <f>Table4[[#This Row],[Creation]]/Table4[[#This Row],[TOTAL]]</f>
        <v>0</v>
      </c>
      <c r="K285" s="2">
        <f>SUM(Table46[[#This Row],[Use]:[Creation]])</f>
        <v>1</v>
      </c>
    </row>
    <row r="286" spans="1:11" x14ac:dyDescent="0.2">
      <c r="A286" t="s">
        <v>3325</v>
      </c>
      <c r="B286">
        <v>1</v>
      </c>
      <c r="C286">
        <v>0</v>
      </c>
      <c r="D286">
        <v>0</v>
      </c>
      <c r="E286" s="2">
        <f>SUM(Table4[[#This Row],[Use]:[Creation]])</f>
        <v>1</v>
      </c>
      <c r="G286" t="s">
        <v>3325</v>
      </c>
      <c r="H286">
        <f>Table4[[#This Row],[Use]]/Table4[[#This Row],[TOTAL]]</f>
        <v>1</v>
      </c>
      <c r="I286">
        <f>Table4[[#This Row],[Background]]/Table4[[#This Row],[TOTAL]]</f>
        <v>0</v>
      </c>
      <c r="J286">
        <f>Table4[[#This Row],[Creation]]/Table4[[#This Row],[TOTAL]]</f>
        <v>0</v>
      </c>
      <c r="K286" s="2">
        <f>SUM(Table46[[#This Row],[Use]:[Creation]])</f>
        <v>1</v>
      </c>
    </row>
    <row r="287" spans="1:11" x14ac:dyDescent="0.2">
      <c r="A287" t="s">
        <v>965</v>
      </c>
      <c r="B287">
        <v>0</v>
      </c>
      <c r="C287">
        <v>0</v>
      </c>
      <c r="D287">
        <v>1</v>
      </c>
      <c r="E287" s="2">
        <f>SUM(Table4[[#This Row],[Use]:[Creation]])</f>
        <v>1</v>
      </c>
      <c r="G287" t="s">
        <v>965</v>
      </c>
      <c r="H287">
        <f>Table4[[#This Row],[Use]]/Table4[[#This Row],[TOTAL]]</f>
        <v>0</v>
      </c>
      <c r="I287">
        <f>Table4[[#This Row],[Background]]/Table4[[#This Row],[TOTAL]]</f>
        <v>0</v>
      </c>
      <c r="J287">
        <f>Table4[[#This Row],[Creation]]/Table4[[#This Row],[TOTAL]]</f>
        <v>1</v>
      </c>
      <c r="K287" s="2">
        <f>SUM(Table46[[#This Row],[Use]:[Creation]])</f>
        <v>1</v>
      </c>
    </row>
    <row r="288" spans="1:11" x14ac:dyDescent="0.2">
      <c r="A288" t="s">
        <v>6026</v>
      </c>
      <c r="B288">
        <v>1</v>
      </c>
      <c r="C288">
        <v>0</v>
      </c>
      <c r="D288">
        <v>0</v>
      </c>
      <c r="E288" s="2">
        <f>SUM(Table4[[#This Row],[Use]:[Creation]])</f>
        <v>1</v>
      </c>
      <c r="G288" t="s">
        <v>6026</v>
      </c>
      <c r="H288">
        <f>Table4[[#This Row],[Use]]/Table4[[#This Row],[TOTAL]]</f>
        <v>1</v>
      </c>
      <c r="I288">
        <f>Table4[[#This Row],[Background]]/Table4[[#This Row],[TOTAL]]</f>
        <v>0</v>
      </c>
      <c r="J288">
        <f>Table4[[#This Row],[Creation]]/Table4[[#This Row],[TOTAL]]</f>
        <v>0</v>
      </c>
      <c r="K288" s="2">
        <f>SUM(Table46[[#This Row],[Use]:[Creation]])</f>
        <v>1</v>
      </c>
    </row>
    <row r="289" spans="1:11" x14ac:dyDescent="0.2">
      <c r="A289" t="s">
        <v>8948</v>
      </c>
      <c r="B289">
        <v>1</v>
      </c>
      <c r="C289">
        <v>0</v>
      </c>
      <c r="D289">
        <v>0</v>
      </c>
      <c r="E289" s="2">
        <f>SUM(Table4[[#This Row],[Use]:[Creation]])</f>
        <v>1</v>
      </c>
      <c r="G289" t="s">
        <v>8948</v>
      </c>
      <c r="H289">
        <f>Table4[[#This Row],[Use]]/Table4[[#This Row],[TOTAL]]</f>
        <v>1</v>
      </c>
      <c r="I289">
        <f>Table4[[#This Row],[Background]]/Table4[[#This Row],[TOTAL]]</f>
        <v>0</v>
      </c>
      <c r="J289">
        <f>Table4[[#This Row],[Creation]]/Table4[[#This Row],[TOTAL]]</f>
        <v>0</v>
      </c>
      <c r="K289" s="2">
        <f>SUM(Table46[[#This Row],[Use]:[Creation]])</f>
        <v>1</v>
      </c>
    </row>
    <row r="290" spans="1:11" x14ac:dyDescent="0.2">
      <c r="A290" t="s">
        <v>1286</v>
      </c>
      <c r="B290">
        <v>0</v>
      </c>
      <c r="C290">
        <v>1</v>
      </c>
      <c r="D290">
        <v>0</v>
      </c>
      <c r="E290" s="2">
        <f>SUM(Table4[[#This Row],[Use]:[Creation]])</f>
        <v>1</v>
      </c>
      <c r="G290" t="s">
        <v>1286</v>
      </c>
      <c r="H290">
        <f>Table4[[#This Row],[Use]]/Table4[[#This Row],[TOTAL]]</f>
        <v>0</v>
      </c>
      <c r="I290">
        <f>Table4[[#This Row],[Background]]/Table4[[#This Row],[TOTAL]]</f>
        <v>1</v>
      </c>
      <c r="J290">
        <f>Table4[[#This Row],[Creation]]/Table4[[#This Row],[TOTAL]]</f>
        <v>0</v>
      </c>
      <c r="K290" s="2">
        <f>SUM(Table46[[#This Row],[Use]:[Creation]])</f>
        <v>1</v>
      </c>
    </row>
    <row r="291" spans="1:11" x14ac:dyDescent="0.2">
      <c r="A291" t="s">
        <v>6488</v>
      </c>
      <c r="B291">
        <v>1</v>
      </c>
      <c r="C291">
        <v>0</v>
      </c>
      <c r="D291">
        <v>0</v>
      </c>
      <c r="E291" s="2">
        <f>SUM(Table4[[#This Row],[Use]:[Creation]])</f>
        <v>1</v>
      </c>
      <c r="G291" t="s">
        <v>6488</v>
      </c>
      <c r="H291">
        <f>Table4[[#This Row],[Use]]/Table4[[#This Row],[TOTAL]]</f>
        <v>1</v>
      </c>
      <c r="I291">
        <f>Table4[[#This Row],[Background]]/Table4[[#This Row],[TOTAL]]</f>
        <v>0</v>
      </c>
      <c r="J291">
        <f>Table4[[#This Row],[Creation]]/Table4[[#This Row],[TOTAL]]</f>
        <v>0</v>
      </c>
      <c r="K291" s="2">
        <f>SUM(Table46[[#This Row],[Use]:[Creation]])</f>
        <v>1</v>
      </c>
    </row>
    <row r="292" spans="1:11" x14ac:dyDescent="0.2">
      <c r="A292" t="s">
        <v>67</v>
      </c>
      <c r="B292">
        <v>1</v>
      </c>
      <c r="C292">
        <v>0</v>
      </c>
      <c r="D292">
        <v>1</v>
      </c>
      <c r="E292" s="2">
        <f>SUM(Table4[[#This Row],[Use]:[Creation]])</f>
        <v>2</v>
      </c>
      <c r="G292" t="s">
        <v>67</v>
      </c>
      <c r="H292">
        <f>Table4[[#This Row],[Use]]/Table4[[#This Row],[TOTAL]]</f>
        <v>0.5</v>
      </c>
      <c r="I292">
        <f>Table4[[#This Row],[Background]]/Table4[[#This Row],[TOTAL]]</f>
        <v>0</v>
      </c>
      <c r="J292">
        <f>Table4[[#This Row],[Creation]]/Table4[[#This Row],[TOTAL]]</f>
        <v>0.5</v>
      </c>
      <c r="K292" s="2">
        <f>SUM(Table46[[#This Row],[Use]:[Creation]])</f>
        <v>1</v>
      </c>
    </row>
    <row r="293" spans="1:11" x14ac:dyDescent="0.2">
      <c r="A293" t="s">
        <v>3539</v>
      </c>
      <c r="B293">
        <v>0</v>
      </c>
      <c r="C293">
        <v>0</v>
      </c>
      <c r="D293">
        <v>1</v>
      </c>
      <c r="E293" s="2">
        <f>SUM(Table4[[#This Row],[Use]:[Creation]])</f>
        <v>1</v>
      </c>
      <c r="G293" t="s">
        <v>3539</v>
      </c>
      <c r="H293">
        <f>Table4[[#This Row],[Use]]/Table4[[#This Row],[TOTAL]]</f>
        <v>0</v>
      </c>
      <c r="I293">
        <f>Table4[[#This Row],[Background]]/Table4[[#This Row],[TOTAL]]</f>
        <v>0</v>
      </c>
      <c r="J293">
        <f>Table4[[#This Row],[Creation]]/Table4[[#This Row],[TOTAL]]</f>
        <v>1</v>
      </c>
      <c r="K293" s="2">
        <f>SUM(Table46[[#This Row],[Use]:[Creation]])</f>
        <v>1</v>
      </c>
    </row>
    <row r="294" spans="1:11" x14ac:dyDescent="0.2">
      <c r="A294" t="s">
        <v>2529</v>
      </c>
      <c r="B294">
        <v>1</v>
      </c>
      <c r="C294">
        <v>0</v>
      </c>
      <c r="D294">
        <v>0</v>
      </c>
      <c r="E294" s="2">
        <f>SUM(Table4[[#This Row],[Use]:[Creation]])</f>
        <v>1</v>
      </c>
      <c r="G294" t="s">
        <v>2529</v>
      </c>
      <c r="H294">
        <f>Table4[[#This Row],[Use]]/Table4[[#This Row],[TOTAL]]</f>
        <v>1</v>
      </c>
      <c r="I294">
        <f>Table4[[#This Row],[Background]]/Table4[[#This Row],[TOTAL]]</f>
        <v>0</v>
      </c>
      <c r="J294">
        <f>Table4[[#This Row],[Creation]]/Table4[[#This Row],[TOTAL]]</f>
        <v>0</v>
      </c>
      <c r="K294" s="2">
        <f>SUM(Table46[[#This Row],[Use]:[Creation]])</f>
        <v>1</v>
      </c>
    </row>
    <row r="295" spans="1:11" x14ac:dyDescent="0.2">
      <c r="A295" t="s">
        <v>1415</v>
      </c>
      <c r="B295">
        <v>0</v>
      </c>
      <c r="C295">
        <v>1</v>
      </c>
      <c r="D295">
        <v>1</v>
      </c>
      <c r="E295" s="2">
        <f>SUM(Table4[[#This Row],[Use]:[Creation]])</f>
        <v>2</v>
      </c>
      <c r="G295" t="s">
        <v>1415</v>
      </c>
      <c r="H295">
        <f>Table4[[#This Row],[Use]]/Table4[[#This Row],[TOTAL]]</f>
        <v>0</v>
      </c>
      <c r="I295">
        <f>Table4[[#This Row],[Background]]/Table4[[#This Row],[TOTAL]]</f>
        <v>0.5</v>
      </c>
      <c r="J295">
        <f>Table4[[#This Row],[Creation]]/Table4[[#This Row],[TOTAL]]</f>
        <v>0.5</v>
      </c>
      <c r="K295" s="2">
        <f>SUM(Table46[[#This Row],[Use]:[Creation]])</f>
        <v>1</v>
      </c>
    </row>
    <row r="296" spans="1:11" x14ac:dyDescent="0.2">
      <c r="A296" t="s">
        <v>8937</v>
      </c>
      <c r="B296">
        <v>1</v>
      </c>
      <c r="C296">
        <v>0</v>
      </c>
      <c r="D296">
        <v>0</v>
      </c>
      <c r="E296" s="2">
        <f>SUM(Table4[[#This Row],[Use]:[Creation]])</f>
        <v>1</v>
      </c>
      <c r="G296" t="s">
        <v>8937</v>
      </c>
      <c r="H296">
        <f>Table4[[#This Row],[Use]]/Table4[[#This Row],[TOTAL]]</f>
        <v>1</v>
      </c>
      <c r="I296">
        <f>Table4[[#This Row],[Background]]/Table4[[#This Row],[TOTAL]]</f>
        <v>0</v>
      </c>
      <c r="J296">
        <f>Table4[[#This Row],[Creation]]/Table4[[#This Row],[TOTAL]]</f>
        <v>0</v>
      </c>
      <c r="K296" s="2">
        <f>SUM(Table46[[#This Row],[Use]:[Creation]])</f>
        <v>1</v>
      </c>
    </row>
    <row r="297" spans="1:11" x14ac:dyDescent="0.2">
      <c r="A297" t="s">
        <v>2158</v>
      </c>
      <c r="B297">
        <v>1</v>
      </c>
      <c r="C297">
        <v>0</v>
      </c>
      <c r="D297">
        <v>0</v>
      </c>
      <c r="E297" s="2">
        <f>SUM(Table4[[#This Row],[Use]:[Creation]])</f>
        <v>1</v>
      </c>
      <c r="G297" t="s">
        <v>2158</v>
      </c>
      <c r="H297">
        <f>Table4[[#This Row],[Use]]/Table4[[#This Row],[TOTAL]]</f>
        <v>1</v>
      </c>
      <c r="I297">
        <f>Table4[[#This Row],[Background]]/Table4[[#This Row],[TOTAL]]</f>
        <v>0</v>
      </c>
      <c r="J297">
        <f>Table4[[#This Row],[Creation]]/Table4[[#This Row],[TOTAL]]</f>
        <v>0</v>
      </c>
      <c r="K297" s="2">
        <f>SUM(Table46[[#This Row],[Use]:[Creation]])</f>
        <v>1</v>
      </c>
    </row>
    <row r="298" spans="1:11" x14ac:dyDescent="0.2">
      <c r="A298" t="s">
        <v>5322</v>
      </c>
      <c r="B298">
        <v>2</v>
      </c>
      <c r="C298">
        <v>0</v>
      </c>
      <c r="D298">
        <v>0</v>
      </c>
      <c r="E298" s="2">
        <f>SUM(Table4[[#This Row],[Use]:[Creation]])</f>
        <v>2</v>
      </c>
      <c r="G298" t="s">
        <v>5322</v>
      </c>
      <c r="H298">
        <f>Table4[[#This Row],[Use]]/Table4[[#This Row],[TOTAL]]</f>
        <v>1</v>
      </c>
      <c r="I298">
        <f>Table4[[#This Row],[Background]]/Table4[[#This Row],[TOTAL]]</f>
        <v>0</v>
      </c>
      <c r="J298">
        <f>Table4[[#This Row],[Creation]]/Table4[[#This Row],[TOTAL]]</f>
        <v>0</v>
      </c>
      <c r="K298" s="2">
        <f>SUM(Table46[[#This Row],[Use]:[Creation]])</f>
        <v>1</v>
      </c>
    </row>
    <row r="299" spans="1:11" x14ac:dyDescent="0.2">
      <c r="A299" t="s">
        <v>8363</v>
      </c>
      <c r="B299">
        <v>1</v>
      </c>
      <c r="C299">
        <v>0</v>
      </c>
      <c r="D299">
        <v>0</v>
      </c>
      <c r="E299" s="2">
        <f>SUM(Table4[[#This Row],[Use]:[Creation]])</f>
        <v>1</v>
      </c>
      <c r="G299" t="s">
        <v>8363</v>
      </c>
      <c r="H299">
        <f>Table4[[#This Row],[Use]]/Table4[[#This Row],[TOTAL]]</f>
        <v>1</v>
      </c>
      <c r="I299">
        <f>Table4[[#This Row],[Background]]/Table4[[#This Row],[TOTAL]]</f>
        <v>0</v>
      </c>
      <c r="J299">
        <f>Table4[[#This Row],[Creation]]/Table4[[#This Row],[TOTAL]]</f>
        <v>0</v>
      </c>
      <c r="K299" s="2">
        <f>SUM(Table46[[#This Row],[Use]:[Creation]])</f>
        <v>1</v>
      </c>
    </row>
    <row r="300" spans="1:11" x14ac:dyDescent="0.2">
      <c r="A300" t="s">
        <v>1389</v>
      </c>
      <c r="B300">
        <v>3</v>
      </c>
      <c r="C300">
        <v>0</v>
      </c>
      <c r="D300">
        <v>0</v>
      </c>
      <c r="E300" s="2">
        <f>SUM(Table4[[#This Row],[Use]:[Creation]])</f>
        <v>3</v>
      </c>
      <c r="G300" t="s">
        <v>1389</v>
      </c>
      <c r="H300">
        <f>Table4[[#This Row],[Use]]/Table4[[#This Row],[TOTAL]]</f>
        <v>1</v>
      </c>
      <c r="I300">
        <f>Table4[[#This Row],[Background]]/Table4[[#This Row],[TOTAL]]</f>
        <v>0</v>
      </c>
      <c r="J300">
        <f>Table4[[#This Row],[Creation]]/Table4[[#This Row],[TOTAL]]</f>
        <v>0</v>
      </c>
      <c r="K300" s="2">
        <f>SUM(Table46[[#This Row],[Use]:[Creation]])</f>
        <v>1</v>
      </c>
    </row>
    <row r="301" spans="1:11" x14ac:dyDescent="0.2">
      <c r="A301" t="s">
        <v>6493</v>
      </c>
      <c r="B301">
        <v>0</v>
      </c>
      <c r="C301">
        <v>1</v>
      </c>
      <c r="D301">
        <v>0</v>
      </c>
      <c r="E301" s="2">
        <f>SUM(Table4[[#This Row],[Use]:[Creation]])</f>
        <v>1</v>
      </c>
      <c r="G301" t="s">
        <v>6493</v>
      </c>
      <c r="H301">
        <f>Table4[[#This Row],[Use]]/Table4[[#This Row],[TOTAL]]</f>
        <v>0</v>
      </c>
      <c r="I301">
        <f>Table4[[#This Row],[Background]]/Table4[[#This Row],[TOTAL]]</f>
        <v>1</v>
      </c>
      <c r="J301">
        <f>Table4[[#This Row],[Creation]]/Table4[[#This Row],[TOTAL]]</f>
        <v>0</v>
      </c>
      <c r="K301" s="2">
        <f>SUM(Table46[[#This Row],[Use]:[Creation]])</f>
        <v>1</v>
      </c>
    </row>
    <row r="302" spans="1:11" x14ac:dyDescent="0.2">
      <c r="A302" t="s">
        <v>104</v>
      </c>
      <c r="B302">
        <v>9</v>
      </c>
      <c r="C302">
        <v>0</v>
      </c>
      <c r="D302">
        <v>2</v>
      </c>
      <c r="E302" s="2">
        <f>SUM(Table4[[#This Row],[Use]:[Creation]])</f>
        <v>11</v>
      </c>
      <c r="G302" t="s">
        <v>104</v>
      </c>
      <c r="H302">
        <f>Table4[[#This Row],[Use]]/Table4[[#This Row],[TOTAL]]</f>
        <v>0.81818181818181823</v>
      </c>
      <c r="I302">
        <f>Table4[[#This Row],[Background]]/Table4[[#This Row],[TOTAL]]</f>
        <v>0</v>
      </c>
      <c r="J302">
        <f>Table4[[#This Row],[Creation]]/Table4[[#This Row],[TOTAL]]</f>
        <v>0.18181818181818182</v>
      </c>
      <c r="K302" s="2">
        <f>SUM(Table46[[#This Row],[Use]:[Creation]])</f>
        <v>1</v>
      </c>
    </row>
    <row r="303" spans="1:11" x14ac:dyDescent="0.2">
      <c r="A303" t="s">
        <v>882</v>
      </c>
      <c r="B303">
        <v>4</v>
      </c>
      <c r="C303">
        <v>0</v>
      </c>
      <c r="D303">
        <v>1</v>
      </c>
      <c r="E303" s="2">
        <f>SUM(Table4[[#This Row],[Use]:[Creation]])</f>
        <v>5</v>
      </c>
      <c r="G303" t="s">
        <v>882</v>
      </c>
      <c r="H303">
        <f>Table4[[#This Row],[Use]]/Table4[[#This Row],[TOTAL]]</f>
        <v>0.8</v>
      </c>
      <c r="I303">
        <f>Table4[[#This Row],[Background]]/Table4[[#This Row],[TOTAL]]</f>
        <v>0</v>
      </c>
      <c r="J303">
        <f>Table4[[#This Row],[Creation]]/Table4[[#This Row],[TOTAL]]</f>
        <v>0.2</v>
      </c>
      <c r="K303" s="2">
        <f>SUM(Table46[[#This Row],[Use]:[Creation]])</f>
        <v>1</v>
      </c>
    </row>
    <row r="304" spans="1:11" x14ac:dyDescent="0.2">
      <c r="A304" t="s">
        <v>862</v>
      </c>
      <c r="B304">
        <v>1</v>
      </c>
      <c r="C304">
        <v>0</v>
      </c>
      <c r="D304">
        <v>1</v>
      </c>
      <c r="E304" s="2">
        <f>SUM(Table4[[#This Row],[Use]:[Creation]])</f>
        <v>2</v>
      </c>
      <c r="G304" t="s">
        <v>862</v>
      </c>
      <c r="H304">
        <f>Table4[[#This Row],[Use]]/Table4[[#This Row],[TOTAL]]</f>
        <v>0.5</v>
      </c>
      <c r="I304">
        <f>Table4[[#This Row],[Background]]/Table4[[#This Row],[TOTAL]]</f>
        <v>0</v>
      </c>
      <c r="J304">
        <f>Table4[[#This Row],[Creation]]/Table4[[#This Row],[TOTAL]]</f>
        <v>0.5</v>
      </c>
      <c r="K304" s="2">
        <f>SUM(Table46[[#This Row],[Use]:[Creation]])</f>
        <v>1</v>
      </c>
    </row>
    <row r="305" spans="1:11" x14ac:dyDescent="0.2">
      <c r="A305" t="s">
        <v>1489</v>
      </c>
      <c r="B305">
        <v>0</v>
      </c>
      <c r="C305">
        <v>0</v>
      </c>
      <c r="D305">
        <v>1</v>
      </c>
      <c r="E305" s="2">
        <f>SUM(Table4[[#This Row],[Use]:[Creation]])</f>
        <v>1</v>
      </c>
      <c r="G305" t="s">
        <v>1489</v>
      </c>
      <c r="H305">
        <f>Table4[[#This Row],[Use]]/Table4[[#This Row],[TOTAL]]</f>
        <v>0</v>
      </c>
      <c r="I305">
        <f>Table4[[#This Row],[Background]]/Table4[[#This Row],[TOTAL]]</f>
        <v>0</v>
      </c>
      <c r="J305">
        <f>Table4[[#This Row],[Creation]]/Table4[[#This Row],[TOTAL]]</f>
        <v>1</v>
      </c>
      <c r="K305" s="2">
        <f>SUM(Table46[[#This Row],[Use]:[Creation]])</f>
        <v>1</v>
      </c>
    </row>
    <row r="306" spans="1:11" x14ac:dyDescent="0.2">
      <c r="A306" t="s">
        <v>1741</v>
      </c>
      <c r="B306">
        <v>1</v>
      </c>
      <c r="C306">
        <v>0</v>
      </c>
      <c r="D306">
        <v>1</v>
      </c>
      <c r="E306" s="2">
        <f>SUM(Table4[[#This Row],[Use]:[Creation]])</f>
        <v>2</v>
      </c>
      <c r="G306" t="s">
        <v>1741</v>
      </c>
      <c r="H306">
        <f>Table4[[#This Row],[Use]]/Table4[[#This Row],[TOTAL]]</f>
        <v>0.5</v>
      </c>
      <c r="I306">
        <f>Table4[[#This Row],[Background]]/Table4[[#This Row],[TOTAL]]</f>
        <v>0</v>
      </c>
      <c r="J306">
        <f>Table4[[#This Row],[Creation]]/Table4[[#This Row],[TOTAL]]</f>
        <v>0.5</v>
      </c>
      <c r="K306" s="2">
        <f>SUM(Table46[[#This Row],[Use]:[Creation]])</f>
        <v>1</v>
      </c>
    </row>
    <row r="307" spans="1:11" x14ac:dyDescent="0.2">
      <c r="A307" t="s">
        <v>4300</v>
      </c>
      <c r="B307">
        <v>4</v>
      </c>
      <c r="C307">
        <v>0</v>
      </c>
      <c r="D307">
        <v>0</v>
      </c>
      <c r="E307" s="2">
        <f>SUM(Table4[[#This Row],[Use]:[Creation]])</f>
        <v>4</v>
      </c>
      <c r="G307" t="s">
        <v>4300</v>
      </c>
      <c r="H307">
        <f>Table4[[#This Row],[Use]]/Table4[[#This Row],[TOTAL]]</f>
        <v>1</v>
      </c>
      <c r="I307">
        <f>Table4[[#This Row],[Background]]/Table4[[#This Row],[TOTAL]]</f>
        <v>0</v>
      </c>
      <c r="J307">
        <f>Table4[[#This Row],[Creation]]/Table4[[#This Row],[TOTAL]]</f>
        <v>0</v>
      </c>
      <c r="K307" s="2">
        <f>SUM(Table46[[#This Row],[Use]:[Creation]])</f>
        <v>1</v>
      </c>
    </row>
    <row r="308" spans="1:11" x14ac:dyDescent="0.2">
      <c r="A308" t="s">
        <v>6036</v>
      </c>
      <c r="B308">
        <v>1</v>
      </c>
      <c r="C308">
        <v>0</v>
      </c>
      <c r="D308">
        <v>0</v>
      </c>
      <c r="E308" s="2">
        <f>SUM(Table4[[#This Row],[Use]:[Creation]])</f>
        <v>1</v>
      </c>
      <c r="G308" t="s">
        <v>6036</v>
      </c>
      <c r="H308">
        <f>Table4[[#This Row],[Use]]/Table4[[#This Row],[TOTAL]]</f>
        <v>1</v>
      </c>
      <c r="I308">
        <f>Table4[[#This Row],[Background]]/Table4[[#This Row],[TOTAL]]</f>
        <v>0</v>
      </c>
      <c r="J308">
        <f>Table4[[#This Row],[Creation]]/Table4[[#This Row],[TOTAL]]</f>
        <v>0</v>
      </c>
      <c r="K308" s="2">
        <f>SUM(Table46[[#This Row],[Use]:[Creation]])</f>
        <v>1</v>
      </c>
    </row>
    <row r="309" spans="1:11" x14ac:dyDescent="0.2">
      <c r="A309" t="s">
        <v>5061</v>
      </c>
      <c r="B309">
        <v>7</v>
      </c>
      <c r="C309">
        <v>0</v>
      </c>
      <c r="D309">
        <v>0</v>
      </c>
      <c r="E309" s="2">
        <f>SUM(Table4[[#This Row],[Use]:[Creation]])</f>
        <v>7</v>
      </c>
      <c r="G309" t="s">
        <v>5061</v>
      </c>
      <c r="H309">
        <f>Table4[[#This Row],[Use]]/Table4[[#This Row],[TOTAL]]</f>
        <v>1</v>
      </c>
      <c r="I309">
        <f>Table4[[#This Row],[Background]]/Table4[[#This Row],[TOTAL]]</f>
        <v>0</v>
      </c>
      <c r="J309">
        <f>Table4[[#This Row],[Creation]]/Table4[[#This Row],[TOTAL]]</f>
        <v>0</v>
      </c>
      <c r="K309" s="2">
        <f>SUM(Table46[[#This Row],[Use]:[Creation]])</f>
        <v>1</v>
      </c>
    </row>
    <row r="310" spans="1:11" x14ac:dyDescent="0.2">
      <c r="A310" t="s">
        <v>744</v>
      </c>
      <c r="B310">
        <v>1</v>
      </c>
      <c r="C310">
        <v>0</v>
      </c>
      <c r="D310">
        <v>0</v>
      </c>
      <c r="E310" s="2">
        <f>SUM(Table4[[#This Row],[Use]:[Creation]])</f>
        <v>1</v>
      </c>
      <c r="G310" t="s">
        <v>744</v>
      </c>
      <c r="H310">
        <f>Table4[[#This Row],[Use]]/Table4[[#This Row],[TOTAL]]</f>
        <v>1</v>
      </c>
      <c r="I310">
        <f>Table4[[#This Row],[Background]]/Table4[[#This Row],[TOTAL]]</f>
        <v>0</v>
      </c>
      <c r="J310">
        <f>Table4[[#This Row],[Creation]]/Table4[[#This Row],[TOTAL]]</f>
        <v>0</v>
      </c>
      <c r="K310" s="2">
        <f>SUM(Table46[[#This Row],[Use]:[Creation]])</f>
        <v>1</v>
      </c>
    </row>
    <row r="311" spans="1:11" x14ac:dyDescent="0.2">
      <c r="A311" t="s">
        <v>1538</v>
      </c>
      <c r="B311">
        <v>7</v>
      </c>
      <c r="C311">
        <v>0</v>
      </c>
      <c r="D311">
        <v>2</v>
      </c>
      <c r="E311" s="2">
        <f>SUM(Table4[[#This Row],[Use]:[Creation]])</f>
        <v>9</v>
      </c>
      <c r="G311" t="s">
        <v>1538</v>
      </c>
      <c r="H311">
        <f>Table4[[#This Row],[Use]]/Table4[[#This Row],[TOTAL]]</f>
        <v>0.77777777777777779</v>
      </c>
      <c r="I311">
        <f>Table4[[#This Row],[Background]]/Table4[[#This Row],[TOTAL]]</f>
        <v>0</v>
      </c>
      <c r="J311">
        <f>Table4[[#This Row],[Creation]]/Table4[[#This Row],[TOTAL]]</f>
        <v>0.22222222222222221</v>
      </c>
      <c r="K311" s="2">
        <f>SUM(Table46[[#This Row],[Use]:[Creation]])</f>
        <v>1</v>
      </c>
    </row>
    <row r="312" spans="1:11" x14ac:dyDescent="0.2">
      <c r="A312" t="s">
        <v>4082</v>
      </c>
      <c r="B312">
        <v>2</v>
      </c>
      <c r="C312">
        <v>1</v>
      </c>
      <c r="D312">
        <v>1</v>
      </c>
      <c r="E312" s="2">
        <f>SUM(Table4[[#This Row],[Use]:[Creation]])</f>
        <v>4</v>
      </c>
      <c r="G312" t="s">
        <v>4082</v>
      </c>
      <c r="H312">
        <f>Table4[[#This Row],[Use]]/Table4[[#This Row],[TOTAL]]</f>
        <v>0.5</v>
      </c>
      <c r="I312">
        <f>Table4[[#This Row],[Background]]/Table4[[#This Row],[TOTAL]]</f>
        <v>0.25</v>
      </c>
      <c r="J312">
        <f>Table4[[#This Row],[Creation]]/Table4[[#This Row],[TOTAL]]</f>
        <v>0.25</v>
      </c>
      <c r="K312" s="2">
        <f>SUM(Table46[[#This Row],[Use]:[Creation]])</f>
        <v>1</v>
      </c>
    </row>
    <row r="313" spans="1:11" x14ac:dyDescent="0.2">
      <c r="A313" t="s">
        <v>7132</v>
      </c>
      <c r="B313">
        <v>1</v>
      </c>
      <c r="C313">
        <v>0</v>
      </c>
      <c r="D313">
        <v>0</v>
      </c>
      <c r="E313" s="2">
        <f>SUM(Table4[[#This Row],[Use]:[Creation]])</f>
        <v>1</v>
      </c>
      <c r="G313" t="s">
        <v>7132</v>
      </c>
      <c r="H313">
        <f>Table4[[#This Row],[Use]]/Table4[[#This Row],[TOTAL]]</f>
        <v>1</v>
      </c>
      <c r="I313">
        <f>Table4[[#This Row],[Background]]/Table4[[#This Row],[TOTAL]]</f>
        <v>0</v>
      </c>
      <c r="J313">
        <f>Table4[[#This Row],[Creation]]/Table4[[#This Row],[TOTAL]]</f>
        <v>0</v>
      </c>
      <c r="K313" s="2">
        <f>SUM(Table46[[#This Row],[Use]:[Creation]])</f>
        <v>1</v>
      </c>
    </row>
    <row r="314" spans="1:11" x14ac:dyDescent="0.2">
      <c r="A314" t="s">
        <v>2270</v>
      </c>
      <c r="B314">
        <v>5</v>
      </c>
      <c r="C314">
        <v>0</v>
      </c>
      <c r="D314">
        <v>1</v>
      </c>
      <c r="E314" s="2">
        <f>SUM(Table4[[#This Row],[Use]:[Creation]])</f>
        <v>6</v>
      </c>
      <c r="G314" t="s">
        <v>2270</v>
      </c>
      <c r="H314">
        <f>Table4[[#This Row],[Use]]/Table4[[#This Row],[TOTAL]]</f>
        <v>0.83333333333333337</v>
      </c>
      <c r="I314">
        <f>Table4[[#This Row],[Background]]/Table4[[#This Row],[TOTAL]]</f>
        <v>0</v>
      </c>
      <c r="J314">
        <f>Table4[[#This Row],[Creation]]/Table4[[#This Row],[TOTAL]]</f>
        <v>0.16666666666666666</v>
      </c>
      <c r="K314" s="2">
        <f>SUM(Table46[[#This Row],[Use]:[Creation]])</f>
        <v>1</v>
      </c>
    </row>
    <row r="315" spans="1:11" x14ac:dyDescent="0.2">
      <c r="A315" t="s">
        <v>3315</v>
      </c>
      <c r="B315">
        <v>0</v>
      </c>
      <c r="C315">
        <v>0</v>
      </c>
      <c r="D315">
        <v>1</v>
      </c>
      <c r="E315" s="2">
        <f>SUM(Table4[[#This Row],[Use]:[Creation]])</f>
        <v>1</v>
      </c>
      <c r="G315" t="s">
        <v>3315</v>
      </c>
      <c r="H315">
        <f>Table4[[#This Row],[Use]]/Table4[[#This Row],[TOTAL]]</f>
        <v>0</v>
      </c>
      <c r="I315">
        <f>Table4[[#This Row],[Background]]/Table4[[#This Row],[TOTAL]]</f>
        <v>0</v>
      </c>
      <c r="J315">
        <f>Table4[[#This Row],[Creation]]/Table4[[#This Row],[TOTAL]]</f>
        <v>1</v>
      </c>
      <c r="K315" s="2">
        <f>SUM(Table46[[#This Row],[Use]:[Creation]])</f>
        <v>1</v>
      </c>
    </row>
    <row r="316" spans="1:11" x14ac:dyDescent="0.2">
      <c r="A316" t="s">
        <v>3635</v>
      </c>
      <c r="B316">
        <v>3</v>
      </c>
      <c r="C316">
        <v>1</v>
      </c>
      <c r="D316">
        <v>0</v>
      </c>
      <c r="E316" s="2">
        <f>SUM(Table4[[#This Row],[Use]:[Creation]])</f>
        <v>4</v>
      </c>
      <c r="G316" t="s">
        <v>3635</v>
      </c>
      <c r="H316">
        <f>Table4[[#This Row],[Use]]/Table4[[#This Row],[TOTAL]]</f>
        <v>0.75</v>
      </c>
      <c r="I316">
        <f>Table4[[#This Row],[Background]]/Table4[[#This Row],[TOTAL]]</f>
        <v>0.25</v>
      </c>
      <c r="J316">
        <f>Table4[[#This Row],[Creation]]/Table4[[#This Row],[TOTAL]]</f>
        <v>0</v>
      </c>
      <c r="K316" s="2">
        <f>SUM(Table46[[#This Row],[Use]:[Creation]])</f>
        <v>1</v>
      </c>
    </row>
    <row r="317" spans="1:11" x14ac:dyDescent="0.2">
      <c r="A317" t="s">
        <v>4984</v>
      </c>
      <c r="B317">
        <v>1</v>
      </c>
      <c r="C317">
        <v>0</v>
      </c>
      <c r="D317">
        <v>0</v>
      </c>
      <c r="E317" s="2">
        <f>SUM(Table4[[#This Row],[Use]:[Creation]])</f>
        <v>1</v>
      </c>
      <c r="G317" t="s">
        <v>4984</v>
      </c>
      <c r="H317">
        <f>Table4[[#This Row],[Use]]/Table4[[#This Row],[TOTAL]]</f>
        <v>1</v>
      </c>
      <c r="I317">
        <f>Table4[[#This Row],[Background]]/Table4[[#This Row],[TOTAL]]</f>
        <v>0</v>
      </c>
      <c r="J317">
        <f>Table4[[#This Row],[Creation]]/Table4[[#This Row],[TOTAL]]</f>
        <v>0</v>
      </c>
      <c r="K317" s="2">
        <f>SUM(Table46[[#This Row],[Use]:[Creation]])</f>
        <v>1</v>
      </c>
    </row>
    <row r="318" spans="1:11" x14ac:dyDescent="0.2">
      <c r="A318" t="s">
        <v>4933</v>
      </c>
      <c r="B318">
        <v>1</v>
      </c>
      <c r="C318">
        <v>0</v>
      </c>
      <c r="D318">
        <v>0</v>
      </c>
      <c r="E318" s="2">
        <f>SUM(Table4[[#This Row],[Use]:[Creation]])</f>
        <v>1</v>
      </c>
      <c r="G318" t="s">
        <v>4933</v>
      </c>
      <c r="H318">
        <f>Table4[[#This Row],[Use]]/Table4[[#This Row],[TOTAL]]</f>
        <v>1</v>
      </c>
      <c r="I318">
        <f>Table4[[#This Row],[Background]]/Table4[[#This Row],[TOTAL]]</f>
        <v>0</v>
      </c>
      <c r="J318">
        <f>Table4[[#This Row],[Creation]]/Table4[[#This Row],[TOTAL]]</f>
        <v>0</v>
      </c>
      <c r="K318" s="2">
        <f>SUM(Table46[[#This Row],[Use]:[Creation]])</f>
        <v>1</v>
      </c>
    </row>
    <row r="319" spans="1:11" x14ac:dyDescent="0.2">
      <c r="A319" t="s">
        <v>252</v>
      </c>
      <c r="B319">
        <v>2</v>
      </c>
      <c r="C319">
        <v>0</v>
      </c>
      <c r="D319">
        <v>2</v>
      </c>
      <c r="E319" s="2">
        <f>SUM(Table4[[#This Row],[Use]:[Creation]])</f>
        <v>4</v>
      </c>
      <c r="G319" t="s">
        <v>252</v>
      </c>
      <c r="H319">
        <f>Table4[[#This Row],[Use]]/Table4[[#This Row],[TOTAL]]</f>
        <v>0.5</v>
      </c>
      <c r="I319">
        <f>Table4[[#This Row],[Background]]/Table4[[#This Row],[TOTAL]]</f>
        <v>0</v>
      </c>
      <c r="J319">
        <f>Table4[[#This Row],[Creation]]/Table4[[#This Row],[TOTAL]]</f>
        <v>0.5</v>
      </c>
      <c r="K319" s="2">
        <f>SUM(Table46[[#This Row],[Use]:[Creation]])</f>
        <v>1</v>
      </c>
    </row>
    <row r="320" spans="1:11" x14ac:dyDescent="0.2">
      <c r="A320" t="s">
        <v>7416</v>
      </c>
      <c r="B320">
        <v>8</v>
      </c>
      <c r="C320">
        <v>0</v>
      </c>
      <c r="D320">
        <v>0</v>
      </c>
      <c r="E320" s="2">
        <f>SUM(Table4[[#This Row],[Use]:[Creation]])</f>
        <v>8</v>
      </c>
      <c r="G320" t="s">
        <v>7416</v>
      </c>
      <c r="H320">
        <f>Table4[[#This Row],[Use]]/Table4[[#This Row],[TOTAL]]</f>
        <v>1</v>
      </c>
      <c r="I320">
        <f>Table4[[#This Row],[Background]]/Table4[[#This Row],[TOTAL]]</f>
        <v>0</v>
      </c>
      <c r="J320">
        <f>Table4[[#This Row],[Creation]]/Table4[[#This Row],[TOTAL]]</f>
        <v>0</v>
      </c>
      <c r="K320" s="2">
        <f>SUM(Table46[[#This Row],[Use]:[Creation]])</f>
        <v>1</v>
      </c>
    </row>
    <row r="321" spans="1:11" x14ac:dyDescent="0.2">
      <c r="A321" t="s">
        <v>687</v>
      </c>
      <c r="B321">
        <v>1</v>
      </c>
      <c r="C321">
        <v>0</v>
      </c>
      <c r="D321">
        <v>0</v>
      </c>
      <c r="E321" s="2">
        <f>SUM(Table4[[#This Row],[Use]:[Creation]])</f>
        <v>1</v>
      </c>
      <c r="G321" t="s">
        <v>687</v>
      </c>
      <c r="H321">
        <f>Table4[[#This Row],[Use]]/Table4[[#This Row],[TOTAL]]</f>
        <v>1</v>
      </c>
      <c r="I321">
        <f>Table4[[#This Row],[Background]]/Table4[[#This Row],[TOTAL]]</f>
        <v>0</v>
      </c>
      <c r="J321">
        <f>Table4[[#This Row],[Creation]]/Table4[[#This Row],[TOTAL]]</f>
        <v>0</v>
      </c>
      <c r="K321" s="2">
        <f>SUM(Table46[[#This Row],[Use]:[Creation]])</f>
        <v>1</v>
      </c>
    </row>
    <row r="322" spans="1:11" x14ac:dyDescent="0.2">
      <c r="A322" t="s">
        <v>72</v>
      </c>
      <c r="B322">
        <v>4</v>
      </c>
      <c r="C322">
        <v>0</v>
      </c>
      <c r="D322">
        <v>0</v>
      </c>
      <c r="E322" s="2">
        <f>SUM(Table4[[#This Row],[Use]:[Creation]])</f>
        <v>4</v>
      </c>
      <c r="G322" t="s">
        <v>72</v>
      </c>
      <c r="H322">
        <f>Table4[[#This Row],[Use]]/Table4[[#This Row],[TOTAL]]</f>
        <v>1</v>
      </c>
      <c r="I322">
        <f>Table4[[#This Row],[Background]]/Table4[[#This Row],[TOTAL]]</f>
        <v>0</v>
      </c>
      <c r="J322">
        <f>Table4[[#This Row],[Creation]]/Table4[[#This Row],[TOTAL]]</f>
        <v>0</v>
      </c>
      <c r="K322" s="2">
        <f>SUM(Table46[[#This Row],[Use]:[Creation]])</f>
        <v>1</v>
      </c>
    </row>
    <row r="323" spans="1:11" x14ac:dyDescent="0.2">
      <c r="A323" t="s">
        <v>5261</v>
      </c>
      <c r="B323">
        <v>1</v>
      </c>
      <c r="C323">
        <v>0</v>
      </c>
      <c r="D323">
        <v>0</v>
      </c>
      <c r="E323" s="2">
        <f>SUM(Table4[[#This Row],[Use]:[Creation]])</f>
        <v>1</v>
      </c>
      <c r="G323" t="s">
        <v>5261</v>
      </c>
      <c r="H323">
        <f>Table4[[#This Row],[Use]]/Table4[[#This Row],[TOTAL]]</f>
        <v>1</v>
      </c>
      <c r="I323">
        <f>Table4[[#This Row],[Background]]/Table4[[#This Row],[TOTAL]]</f>
        <v>0</v>
      </c>
      <c r="J323">
        <f>Table4[[#This Row],[Creation]]/Table4[[#This Row],[TOTAL]]</f>
        <v>0</v>
      </c>
      <c r="K323" s="2">
        <f>SUM(Table46[[#This Row],[Use]:[Creation]])</f>
        <v>1</v>
      </c>
    </row>
    <row r="324" spans="1:11" x14ac:dyDescent="0.2">
      <c r="A324" t="s">
        <v>3444</v>
      </c>
      <c r="B324">
        <v>0</v>
      </c>
      <c r="C324">
        <v>0</v>
      </c>
      <c r="D324">
        <v>2</v>
      </c>
      <c r="E324" s="2">
        <f>SUM(Table4[[#This Row],[Use]:[Creation]])</f>
        <v>2</v>
      </c>
      <c r="G324" t="s">
        <v>3444</v>
      </c>
      <c r="H324">
        <f>Table4[[#This Row],[Use]]/Table4[[#This Row],[TOTAL]]</f>
        <v>0</v>
      </c>
      <c r="I324">
        <f>Table4[[#This Row],[Background]]/Table4[[#This Row],[TOTAL]]</f>
        <v>0</v>
      </c>
      <c r="J324">
        <f>Table4[[#This Row],[Creation]]/Table4[[#This Row],[TOTAL]]</f>
        <v>1</v>
      </c>
      <c r="K324" s="2">
        <f>SUM(Table46[[#This Row],[Use]:[Creation]])</f>
        <v>1</v>
      </c>
    </row>
    <row r="325" spans="1:11" x14ac:dyDescent="0.2">
      <c r="A325" t="s">
        <v>4484</v>
      </c>
      <c r="B325">
        <v>13</v>
      </c>
      <c r="C325">
        <v>0</v>
      </c>
      <c r="D325">
        <v>0</v>
      </c>
      <c r="E325" s="2">
        <f>SUM(Table4[[#This Row],[Use]:[Creation]])</f>
        <v>13</v>
      </c>
      <c r="G325" t="s">
        <v>4484</v>
      </c>
      <c r="H325">
        <f>Table4[[#This Row],[Use]]/Table4[[#This Row],[TOTAL]]</f>
        <v>1</v>
      </c>
      <c r="I325">
        <f>Table4[[#This Row],[Background]]/Table4[[#This Row],[TOTAL]]</f>
        <v>0</v>
      </c>
      <c r="J325">
        <f>Table4[[#This Row],[Creation]]/Table4[[#This Row],[TOTAL]]</f>
        <v>0</v>
      </c>
      <c r="K325" s="2">
        <f>SUM(Table46[[#This Row],[Use]:[Creation]])</f>
        <v>1</v>
      </c>
    </row>
    <row r="326" spans="1:11" x14ac:dyDescent="0.2">
      <c r="A326" t="s">
        <v>3070</v>
      </c>
      <c r="B326">
        <v>0</v>
      </c>
      <c r="C326">
        <v>0</v>
      </c>
      <c r="D326">
        <v>2</v>
      </c>
      <c r="E326" s="2">
        <f>SUM(Table4[[#This Row],[Use]:[Creation]])</f>
        <v>2</v>
      </c>
      <c r="G326" t="s">
        <v>3070</v>
      </c>
      <c r="H326">
        <f>Table4[[#This Row],[Use]]/Table4[[#This Row],[TOTAL]]</f>
        <v>0</v>
      </c>
      <c r="I326">
        <f>Table4[[#This Row],[Background]]/Table4[[#This Row],[TOTAL]]</f>
        <v>0</v>
      </c>
      <c r="J326">
        <f>Table4[[#This Row],[Creation]]/Table4[[#This Row],[TOTAL]]</f>
        <v>1</v>
      </c>
      <c r="K326" s="2">
        <f>SUM(Table46[[#This Row],[Use]:[Creation]])</f>
        <v>1</v>
      </c>
    </row>
    <row r="327" spans="1:11" x14ac:dyDescent="0.2">
      <c r="A327" t="s">
        <v>1820</v>
      </c>
      <c r="B327">
        <v>2</v>
      </c>
      <c r="C327">
        <v>0</v>
      </c>
      <c r="D327">
        <v>1</v>
      </c>
      <c r="E327" s="2">
        <f>SUM(Table4[[#This Row],[Use]:[Creation]])</f>
        <v>3</v>
      </c>
      <c r="G327" t="s">
        <v>1820</v>
      </c>
      <c r="H327">
        <f>Table4[[#This Row],[Use]]/Table4[[#This Row],[TOTAL]]</f>
        <v>0.66666666666666663</v>
      </c>
      <c r="I327">
        <f>Table4[[#This Row],[Background]]/Table4[[#This Row],[TOTAL]]</f>
        <v>0</v>
      </c>
      <c r="J327">
        <f>Table4[[#This Row],[Creation]]/Table4[[#This Row],[TOTAL]]</f>
        <v>0.33333333333333331</v>
      </c>
      <c r="K327" s="2">
        <f>SUM(Table46[[#This Row],[Use]:[Creation]])</f>
        <v>1</v>
      </c>
    </row>
    <row r="328" spans="1:11" x14ac:dyDescent="0.2">
      <c r="A328" t="s">
        <v>4882</v>
      </c>
      <c r="B328">
        <v>1</v>
      </c>
      <c r="C328">
        <v>0</v>
      </c>
      <c r="D328">
        <v>0</v>
      </c>
      <c r="E328" s="2">
        <f>SUM(Table4[[#This Row],[Use]:[Creation]])</f>
        <v>1</v>
      </c>
      <c r="G328" t="s">
        <v>4882</v>
      </c>
      <c r="H328">
        <f>Table4[[#This Row],[Use]]/Table4[[#This Row],[TOTAL]]</f>
        <v>1</v>
      </c>
      <c r="I328">
        <f>Table4[[#This Row],[Background]]/Table4[[#This Row],[TOTAL]]</f>
        <v>0</v>
      </c>
      <c r="J328">
        <f>Table4[[#This Row],[Creation]]/Table4[[#This Row],[TOTAL]]</f>
        <v>0</v>
      </c>
      <c r="K328" s="2">
        <f>SUM(Table46[[#This Row],[Use]:[Creation]])</f>
        <v>1</v>
      </c>
    </row>
    <row r="329" spans="1:11" x14ac:dyDescent="0.2">
      <c r="A329" t="s">
        <v>459</v>
      </c>
      <c r="B329">
        <v>0</v>
      </c>
      <c r="C329">
        <v>0</v>
      </c>
      <c r="D329">
        <v>1</v>
      </c>
      <c r="E329" s="2">
        <f>SUM(Table4[[#This Row],[Use]:[Creation]])</f>
        <v>1</v>
      </c>
      <c r="G329" t="s">
        <v>459</v>
      </c>
      <c r="H329">
        <f>Table4[[#This Row],[Use]]/Table4[[#This Row],[TOTAL]]</f>
        <v>0</v>
      </c>
      <c r="I329">
        <f>Table4[[#This Row],[Background]]/Table4[[#This Row],[TOTAL]]</f>
        <v>0</v>
      </c>
      <c r="J329">
        <f>Table4[[#This Row],[Creation]]/Table4[[#This Row],[TOTAL]]</f>
        <v>1</v>
      </c>
      <c r="K329" s="2">
        <f>SUM(Table46[[#This Row],[Use]:[Creation]])</f>
        <v>1</v>
      </c>
    </row>
    <row r="330" spans="1:11" x14ac:dyDescent="0.2">
      <c r="A330" t="s">
        <v>3990</v>
      </c>
      <c r="B330">
        <v>0</v>
      </c>
      <c r="C330">
        <v>2</v>
      </c>
      <c r="D330">
        <v>0</v>
      </c>
      <c r="E330" s="2">
        <f>SUM(Table4[[#This Row],[Use]:[Creation]])</f>
        <v>2</v>
      </c>
      <c r="G330" t="s">
        <v>3990</v>
      </c>
      <c r="H330">
        <f>Table4[[#This Row],[Use]]/Table4[[#This Row],[TOTAL]]</f>
        <v>0</v>
      </c>
      <c r="I330">
        <f>Table4[[#This Row],[Background]]/Table4[[#This Row],[TOTAL]]</f>
        <v>1</v>
      </c>
      <c r="J330">
        <f>Table4[[#This Row],[Creation]]/Table4[[#This Row],[TOTAL]]</f>
        <v>0</v>
      </c>
      <c r="K330" s="2">
        <f>SUM(Table46[[#This Row],[Use]:[Creation]])</f>
        <v>1</v>
      </c>
    </row>
    <row r="331" spans="1:11" x14ac:dyDescent="0.2">
      <c r="A331" t="s">
        <v>3680</v>
      </c>
      <c r="B331">
        <v>1</v>
      </c>
      <c r="C331">
        <v>0</v>
      </c>
      <c r="D331">
        <v>0</v>
      </c>
      <c r="E331" s="2">
        <f>SUM(Table4[[#This Row],[Use]:[Creation]])</f>
        <v>1</v>
      </c>
      <c r="G331" t="s">
        <v>3680</v>
      </c>
      <c r="H331">
        <f>Table4[[#This Row],[Use]]/Table4[[#This Row],[TOTAL]]</f>
        <v>1</v>
      </c>
      <c r="I331">
        <f>Table4[[#This Row],[Background]]/Table4[[#This Row],[TOTAL]]</f>
        <v>0</v>
      </c>
      <c r="J331">
        <f>Table4[[#This Row],[Creation]]/Table4[[#This Row],[TOTAL]]</f>
        <v>0</v>
      </c>
      <c r="K331" s="2">
        <f>SUM(Table46[[#This Row],[Use]:[Creation]])</f>
        <v>1</v>
      </c>
    </row>
    <row r="332" spans="1:11" x14ac:dyDescent="0.2">
      <c r="A332" t="s">
        <v>5179</v>
      </c>
      <c r="B332">
        <v>7</v>
      </c>
      <c r="C332">
        <v>0</v>
      </c>
      <c r="D332">
        <v>0</v>
      </c>
      <c r="E332" s="2">
        <f>SUM(Table4[[#This Row],[Use]:[Creation]])</f>
        <v>7</v>
      </c>
      <c r="G332" t="s">
        <v>5179</v>
      </c>
      <c r="H332">
        <f>Table4[[#This Row],[Use]]/Table4[[#This Row],[TOTAL]]</f>
        <v>1</v>
      </c>
      <c r="I332">
        <f>Table4[[#This Row],[Background]]/Table4[[#This Row],[TOTAL]]</f>
        <v>0</v>
      </c>
      <c r="J332">
        <f>Table4[[#This Row],[Creation]]/Table4[[#This Row],[TOTAL]]</f>
        <v>0</v>
      </c>
      <c r="K332" s="2">
        <f>SUM(Table46[[#This Row],[Use]:[Creation]])</f>
        <v>1</v>
      </c>
    </row>
    <row r="333" spans="1:11" x14ac:dyDescent="0.2">
      <c r="A333" t="s">
        <v>5929</v>
      </c>
      <c r="B333">
        <v>1</v>
      </c>
      <c r="C333">
        <v>0</v>
      </c>
      <c r="D333">
        <v>0</v>
      </c>
      <c r="E333" s="2">
        <f>SUM(Table4[[#This Row],[Use]:[Creation]])</f>
        <v>1</v>
      </c>
      <c r="G333" t="s">
        <v>5929</v>
      </c>
      <c r="H333">
        <f>Table4[[#This Row],[Use]]/Table4[[#This Row],[TOTAL]]</f>
        <v>1</v>
      </c>
      <c r="I333">
        <f>Table4[[#This Row],[Background]]/Table4[[#This Row],[TOTAL]]</f>
        <v>0</v>
      </c>
      <c r="J333">
        <f>Table4[[#This Row],[Creation]]/Table4[[#This Row],[TOTAL]]</f>
        <v>0</v>
      </c>
      <c r="K333" s="2">
        <f>SUM(Table46[[#This Row],[Use]:[Creation]])</f>
        <v>1</v>
      </c>
    </row>
    <row r="334" spans="1:11" x14ac:dyDescent="0.2">
      <c r="A334" t="s">
        <v>6137</v>
      </c>
      <c r="B334">
        <v>1</v>
      </c>
      <c r="C334">
        <v>0</v>
      </c>
      <c r="D334">
        <v>0</v>
      </c>
      <c r="E334" s="2">
        <f>SUM(Table4[[#This Row],[Use]:[Creation]])</f>
        <v>1</v>
      </c>
      <c r="G334" t="s">
        <v>6137</v>
      </c>
      <c r="H334">
        <f>Table4[[#This Row],[Use]]/Table4[[#This Row],[TOTAL]]</f>
        <v>1</v>
      </c>
      <c r="I334">
        <f>Table4[[#This Row],[Background]]/Table4[[#This Row],[TOTAL]]</f>
        <v>0</v>
      </c>
      <c r="J334">
        <f>Table4[[#This Row],[Creation]]/Table4[[#This Row],[TOTAL]]</f>
        <v>0</v>
      </c>
      <c r="K334" s="2">
        <f>SUM(Table46[[#This Row],[Use]:[Creation]])</f>
        <v>1</v>
      </c>
    </row>
    <row r="335" spans="1:11" x14ac:dyDescent="0.2">
      <c r="A335" t="s">
        <v>469</v>
      </c>
      <c r="B335">
        <v>0</v>
      </c>
      <c r="C335">
        <v>0</v>
      </c>
      <c r="D335">
        <v>1</v>
      </c>
      <c r="E335" s="2">
        <f>SUM(Table4[[#This Row],[Use]:[Creation]])</f>
        <v>1</v>
      </c>
      <c r="G335" t="s">
        <v>469</v>
      </c>
      <c r="H335">
        <f>Table4[[#This Row],[Use]]/Table4[[#This Row],[TOTAL]]</f>
        <v>0</v>
      </c>
      <c r="I335">
        <f>Table4[[#This Row],[Background]]/Table4[[#This Row],[TOTAL]]</f>
        <v>0</v>
      </c>
      <c r="J335">
        <f>Table4[[#This Row],[Creation]]/Table4[[#This Row],[TOTAL]]</f>
        <v>1</v>
      </c>
      <c r="K335" s="2">
        <f>SUM(Table46[[#This Row],[Use]:[Creation]])</f>
        <v>1</v>
      </c>
    </row>
    <row r="336" spans="1:11" x14ac:dyDescent="0.2">
      <c r="A336" t="s">
        <v>5773</v>
      </c>
      <c r="B336">
        <v>1</v>
      </c>
      <c r="C336">
        <v>1</v>
      </c>
      <c r="D336">
        <v>0</v>
      </c>
      <c r="E336" s="2">
        <f>SUM(Table4[[#This Row],[Use]:[Creation]])</f>
        <v>2</v>
      </c>
      <c r="G336" t="s">
        <v>5773</v>
      </c>
      <c r="H336">
        <f>Table4[[#This Row],[Use]]/Table4[[#This Row],[TOTAL]]</f>
        <v>0.5</v>
      </c>
      <c r="I336">
        <f>Table4[[#This Row],[Background]]/Table4[[#This Row],[TOTAL]]</f>
        <v>0.5</v>
      </c>
      <c r="J336">
        <f>Table4[[#This Row],[Creation]]/Table4[[#This Row],[TOTAL]]</f>
        <v>0</v>
      </c>
      <c r="K336" s="2">
        <f>SUM(Table46[[#This Row],[Use]:[Creation]])</f>
        <v>1</v>
      </c>
    </row>
    <row r="337" spans="1:11" x14ac:dyDescent="0.2">
      <c r="A337" t="s">
        <v>2433</v>
      </c>
      <c r="B337">
        <v>2</v>
      </c>
      <c r="C337">
        <v>0</v>
      </c>
      <c r="D337">
        <v>1</v>
      </c>
      <c r="E337" s="2">
        <f>SUM(Table4[[#This Row],[Use]:[Creation]])</f>
        <v>3</v>
      </c>
      <c r="G337" t="s">
        <v>2433</v>
      </c>
      <c r="H337">
        <f>Table4[[#This Row],[Use]]/Table4[[#This Row],[TOTAL]]</f>
        <v>0.66666666666666663</v>
      </c>
      <c r="I337">
        <f>Table4[[#This Row],[Background]]/Table4[[#This Row],[TOTAL]]</f>
        <v>0</v>
      </c>
      <c r="J337">
        <f>Table4[[#This Row],[Creation]]/Table4[[#This Row],[TOTAL]]</f>
        <v>0.33333333333333331</v>
      </c>
      <c r="K337" s="2">
        <f>SUM(Table46[[#This Row],[Use]:[Creation]])</f>
        <v>1</v>
      </c>
    </row>
    <row r="338" spans="1:11" x14ac:dyDescent="0.2">
      <c r="A338" t="s">
        <v>1902</v>
      </c>
      <c r="B338">
        <v>0</v>
      </c>
      <c r="C338">
        <v>0</v>
      </c>
      <c r="D338">
        <v>1</v>
      </c>
      <c r="E338" s="2">
        <f>SUM(Table4[[#This Row],[Use]:[Creation]])</f>
        <v>1</v>
      </c>
      <c r="G338" t="s">
        <v>1902</v>
      </c>
      <c r="H338">
        <f>Table4[[#This Row],[Use]]/Table4[[#This Row],[TOTAL]]</f>
        <v>0</v>
      </c>
      <c r="I338">
        <f>Table4[[#This Row],[Background]]/Table4[[#This Row],[TOTAL]]</f>
        <v>0</v>
      </c>
      <c r="J338">
        <f>Table4[[#This Row],[Creation]]/Table4[[#This Row],[TOTAL]]</f>
        <v>1</v>
      </c>
      <c r="K338" s="2">
        <f>SUM(Table46[[#This Row],[Use]:[Creation]])</f>
        <v>1</v>
      </c>
    </row>
    <row r="339" spans="1:11" x14ac:dyDescent="0.2">
      <c r="A339" t="s">
        <v>2265</v>
      </c>
      <c r="B339">
        <v>1</v>
      </c>
      <c r="C339">
        <v>0</v>
      </c>
      <c r="D339">
        <v>0</v>
      </c>
      <c r="E339" s="2">
        <f>SUM(Table4[[#This Row],[Use]:[Creation]])</f>
        <v>1</v>
      </c>
      <c r="G339" t="s">
        <v>2265</v>
      </c>
      <c r="H339">
        <f>Table4[[#This Row],[Use]]/Table4[[#This Row],[TOTAL]]</f>
        <v>1</v>
      </c>
      <c r="I339">
        <f>Table4[[#This Row],[Background]]/Table4[[#This Row],[TOTAL]]</f>
        <v>0</v>
      </c>
      <c r="J339">
        <f>Table4[[#This Row],[Creation]]/Table4[[#This Row],[TOTAL]]</f>
        <v>0</v>
      </c>
      <c r="K339" s="2">
        <f>SUM(Table46[[#This Row],[Use]:[Creation]])</f>
        <v>1</v>
      </c>
    </row>
    <row r="340" spans="1:11" x14ac:dyDescent="0.2">
      <c r="A340" t="s">
        <v>2789</v>
      </c>
      <c r="B340">
        <v>7</v>
      </c>
      <c r="C340">
        <v>4</v>
      </c>
      <c r="D340">
        <v>1</v>
      </c>
      <c r="E340" s="2">
        <f>SUM(Table4[[#This Row],[Use]:[Creation]])</f>
        <v>12</v>
      </c>
      <c r="G340" t="s">
        <v>2789</v>
      </c>
      <c r="H340">
        <f>Table4[[#This Row],[Use]]/Table4[[#This Row],[TOTAL]]</f>
        <v>0.58333333333333337</v>
      </c>
      <c r="I340">
        <f>Table4[[#This Row],[Background]]/Table4[[#This Row],[TOTAL]]</f>
        <v>0.33333333333333331</v>
      </c>
      <c r="J340">
        <f>Table4[[#This Row],[Creation]]/Table4[[#This Row],[TOTAL]]</f>
        <v>8.3333333333333329E-2</v>
      </c>
      <c r="K340" s="2">
        <f>SUM(Table46[[#This Row],[Use]:[Creation]])</f>
        <v>1</v>
      </c>
    </row>
    <row r="341" spans="1:11" x14ac:dyDescent="0.2">
      <c r="A341" t="s">
        <v>3269</v>
      </c>
      <c r="B341">
        <v>1</v>
      </c>
      <c r="C341">
        <v>0</v>
      </c>
      <c r="D341">
        <v>2</v>
      </c>
      <c r="E341" s="2">
        <f>SUM(Table4[[#This Row],[Use]:[Creation]])</f>
        <v>3</v>
      </c>
      <c r="G341" t="s">
        <v>3269</v>
      </c>
      <c r="H341">
        <f>Table4[[#This Row],[Use]]/Table4[[#This Row],[TOTAL]]</f>
        <v>0.33333333333333331</v>
      </c>
      <c r="I341">
        <f>Table4[[#This Row],[Background]]/Table4[[#This Row],[TOTAL]]</f>
        <v>0</v>
      </c>
      <c r="J341">
        <f>Table4[[#This Row],[Creation]]/Table4[[#This Row],[TOTAL]]</f>
        <v>0.66666666666666663</v>
      </c>
      <c r="K341" s="2">
        <f>SUM(Table46[[#This Row],[Use]:[Creation]])</f>
        <v>1</v>
      </c>
    </row>
    <row r="342" spans="1:11" x14ac:dyDescent="0.2">
      <c r="A342" t="s">
        <v>1268</v>
      </c>
      <c r="B342">
        <v>1</v>
      </c>
      <c r="C342">
        <v>0</v>
      </c>
      <c r="D342">
        <v>0</v>
      </c>
      <c r="E342" s="2">
        <f>SUM(Table4[[#This Row],[Use]:[Creation]])</f>
        <v>1</v>
      </c>
      <c r="G342" t="s">
        <v>1268</v>
      </c>
      <c r="H342">
        <f>Table4[[#This Row],[Use]]/Table4[[#This Row],[TOTAL]]</f>
        <v>1</v>
      </c>
      <c r="I342">
        <f>Table4[[#This Row],[Background]]/Table4[[#This Row],[TOTAL]]</f>
        <v>0</v>
      </c>
      <c r="J342">
        <f>Table4[[#This Row],[Creation]]/Table4[[#This Row],[TOTAL]]</f>
        <v>0</v>
      </c>
      <c r="K342" s="2">
        <f>SUM(Table46[[#This Row],[Use]:[Creation]])</f>
        <v>1</v>
      </c>
    </row>
    <row r="343" spans="1:11" x14ac:dyDescent="0.2">
      <c r="A343" t="s">
        <v>7565</v>
      </c>
      <c r="B343">
        <v>5</v>
      </c>
      <c r="C343">
        <v>0</v>
      </c>
      <c r="D343">
        <v>0</v>
      </c>
      <c r="E343" s="2">
        <f>SUM(Table4[[#This Row],[Use]:[Creation]])</f>
        <v>5</v>
      </c>
      <c r="G343" t="s">
        <v>7565</v>
      </c>
      <c r="H343">
        <f>Table4[[#This Row],[Use]]/Table4[[#This Row],[TOTAL]]</f>
        <v>1</v>
      </c>
      <c r="I343">
        <f>Table4[[#This Row],[Background]]/Table4[[#This Row],[TOTAL]]</f>
        <v>0</v>
      </c>
      <c r="J343">
        <f>Table4[[#This Row],[Creation]]/Table4[[#This Row],[TOTAL]]</f>
        <v>0</v>
      </c>
      <c r="K343" s="2">
        <f>SUM(Table46[[#This Row],[Use]:[Creation]])</f>
        <v>1</v>
      </c>
    </row>
    <row r="344" spans="1:11" x14ac:dyDescent="0.2">
      <c r="A344" t="s">
        <v>2225</v>
      </c>
      <c r="B344">
        <v>0</v>
      </c>
      <c r="C344">
        <v>0</v>
      </c>
      <c r="D344">
        <v>1</v>
      </c>
      <c r="E344" s="2">
        <f>SUM(Table4[[#This Row],[Use]:[Creation]])</f>
        <v>1</v>
      </c>
      <c r="G344" t="s">
        <v>2225</v>
      </c>
      <c r="H344">
        <f>Table4[[#This Row],[Use]]/Table4[[#This Row],[TOTAL]]</f>
        <v>0</v>
      </c>
      <c r="I344">
        <f>Table4[[#This Row],[Background]]/Table4[[#This Row],[TOTAL]]</f>
        <v>0</v>
      </c>
      <c r="J344">
        <f>Table4[[#This Row],[Creation]]/Table4[[#This Row],[TOTAL]]</f>
        <v>1</v>
      </c>
      <c r="K344" s="2">
        <f>SUM(Table46[[#This Row],[Use]:[Creation]])</f>
        <v>1</v>
      </c>
    </row>
    <row r="345" spans="1:11" x14ac:dyDescent="0.2">
      <c r="A345" t="s">
        <v>1006</v>
      </c>
      <c r="B345">
        <v>4</v>
      </c>
      <c r="C345">
        <v>0</v>
      </c>
      <c r="D345">
        <v>2</v>
      </c>
      <c r="E345" s="2">
        <f>SUM(Table4[[#This Row],[Use]:[Creation]])</f>
        <v>6</v>
      </c>
      <c r="G345" t="s">
        <v>1006</v>
      </c>
      <c r="H345">
        <f>Table4[[#This Row],[Use]]/Table4[[#This Row],[TOTAL]]</f>
        <v>0.66666666666666663</v>
      </c>
      <c r="I345">
        <f>Table4[[#This Row],[Background]]/Table4[[#This Row],[TOTAL]]</f>
        <v>0</v>
      </c>
      <c r="J345">
        <f>Table4[[#This Row],[Creation]]/Table4[[#This Row],[TOTAL]]</f>
        <v>0.33333333333333331</v>
      </c>
      <c r="K345" s="2">
        <f>SUM(Table46[[#This Row],[Use]:[Creation]])</f>
        <v>1</v>
      </c>
    </row>
    <row r="346" spans="1:11" x14ac:dyDescent="0.2">
      <c r="A346" t="s">
        <v>6325</v>
      </c>
      <c r="B346">
        <v>1</v>
      </c>
      <c r="C346">
        <v>0</v>
      </c>
      <c r="D346">
        <v>0</v>
      </c>
      <c r="E346" s="2">
        <f>SUM(Table4[[#This Row],[Use]:[Creation]])</f>
        <v>1</v>
      </c>
      <c r="G346" t="s">
        <v>6325</v>
      </c>
      <c r="H346">
        <f>Table4[[#This Row],[Use]]/Table4[[#This Row],[TOTAL]]</f>
        <v>1</v>
      </c>
      <c r="I346">
        <f>Table4[[#This Row],[Background]]/Table4[[#This Row],[TOTAL]]</f>
        <v>0</v>
      </c>
      <c r="J346">
        <f>Table4[[#This Row],[Creation]]/Table4[[#This Row],[TOTAL]]</f>
        <v>0</v>
      </c>
      <c r="K346" s="2">
        <f>SUM(Table46[[#This Row],[Use]:[Creation]])</f>
        <v>1</v>
      </c>
    </row>
    <row r="347" spans="1:11" x14ac:dyDescent="0.2">
      <c r="A347" t="s">
        <v>2813</v>
      </c>
      <c r="B347">
        <v>4</v>
      </c>
      <c r="C347">
        <v>7</v>
      </c>
      <c r="D347">
        <v>0</v>
      </c>
      <c r="E347" s="2">
        <f>SUM(Table4[[#This Row],[Use]:[Creation]])</f>
        <v>11</v>
      </c>
      <c r="G347" t="s">
        <v>2813</v>
      </c>
      <c r="H347">
        <f>Table4[[#This Row],[Use]]/Table4[[#This Row],[TOTAL]]</f>
        <v>0.36363636363636365</v>
      </c>
      <c r="I347">
        <f>Table4[[#This Row],[Background]]/Table4[[#This Row],[TOTAL]]</f>
        <v>0.63636363636363635</v>
      </c>
      <c r="J347">
        <f>Table4[[#This Row],[Creation]]/Table4[[#This Row],[TOTAL]]</f>
        <v>0</v>
      </c>
      <c r="K347" s="2">
        <f>SUM(Table46[[#This Row],[Use]:[Creation]])</f>
        <v>1</v>
      </c>
    </row>
    <row r="348" spans="1:11" x14ac:dyDescent="0.2">
      <c r="A348" t="s">
        <v>6238</v>
      </c>
      <c r="B348">
        <v>1</v>
      </c>
      <c r="C348">
        <v>0</v>
      </c>
      <c r="D348">
        <v>0</v>
      </c>
      <c r="E348" s="2">
        <f>SUM(Table4[[#This Row],[Use]:[Creation]])</f>
        <v>1</v>
      </c>
      <c r="G348" t="s">
        <v>6238</v>
      </c>
      <c r="H348">
        <f>Table4[[#This Row],[Use]]/Table4[[#This Row],[TOTAL]]</f>
        <v>1</v>
      </c>
      <c r="I348">
        <f>Table4[[#This Row],[Background]]/Table4[[#This Row],[TOTAL]]</f>
        <v>0</v>
      </c>
      <c r="J348">
        <f>Table4[[#This Row],[Creation]]/Table4[[#This Row],[TOTAL]]</f>
        <v>0</v>
      </c>
      <c r="K348" s="2">
        <f>SUM(Table46[[#This Row],[Use]:[Creation]])</f>
        <v>1</v>
      </c>
    </row>
    <row r="349" spans="1:11" x14ac:dyDescent="0.2">
      <c r="A349" t="s">
        <v>2651</v>
      </c>
      <c r="B349">
        <v>1</v>
      </c>
      <c r="C349">
        <v>0</v>
      </c>
      <c r="D349">
        <v>0</v>
      </c>
      <c r="E349" s="2">
        <f>SUM(Table4[[#This Row],[Use]:[Creation]])</f>
        <v>1</v>
      </c>
      <c r="G349" t="s">
        <v>2651</v>
      </c>
      <c r="H349">
        <f>Table4[[#This Row],[Use]]/Table4[[#This Row],[TOTAL]]</f>
        <v>1</v>
      </c>
      <c r="I349">
        <f>Table4[[#This Row],[Background]]/Table4[[#This Row],[TOTAL]]</f>
        <v>0</v>
      </c>
      <c r="J349">
        <f>Table4[[#This Row],[Creation]]/Table4[[#This Row],[TOTAL]]</f>
        <v>0</v>
      </c>
      <c r="K349" s="2">
        <f>SUM(Table46[[#This Row],[Use]:[Creation]])</f>
        <v>1</v>
      </c>
    </row>
    <row r="350" spans="1:11" x14ac:dyDescent="0.2">
      <c r="A350" t="s">
        <v>3704</v>
      </c>
      <c r="B350">
        <v>1</v>
      </c>
      <c r="C350">
        <v>0</v>
      </c>
      <c r="D350">
        <v>0</v>
      </c>
      <c r="E350" s="2">
        <f>SUM(Table4[[#This Row],[Use]:[Creation]])</f>
        <v>1</v>
      </c>
      <c r="G350" t="s">
        <v>3704</v>
      </c>
      <c r="H350">
        <f>Table4[[#This Row],[Use]]/Table4[[#This Row],[TOTAL]]</f>
        <v>1</v>
      </c>
      <c r="I350">
        <f>Table4[[#This Row],[Background]]/Table4[[#This Row],[TOTAL]]</f>
        <v>0</v>
      </c>
      <c r="J350">
        <f>Table4[[#This Row],[Creation]]/Table4[[#This Row],[TOTAL]]</f>
        <v>0</v>
      </c>
      <c r="K350" s="2">
        <f>SUM(Table46[[#This Row],[Use]:[Creation]])</f>
        <v>1</v>
      </c>
    </row>
    <row r="351" spans="1:11" x14ac:dyDescent="0.2">
      <c r="A351" t="s">
        <v>7066</v>
      </c>
      <c r="B351">
        <v>18</v>
      </c>
      <c r="C351">
        <v>0</v>
      </c>
      <c r="D351">
        <v>0</v>
      </c>
      <c r="E351" s="2">
        <f>SUM(Table4[[#This Row],[Use]:[Creation]])</f>
        <v>18</v>
      </c>
      <c r="G351" t="s">
        <v>7066</v>
      </c>
      <c r="H351">
        <f>Table4[[#This Row],[Use]]/Table4[[#This Row],[TOTAL]]</f>
        <v>1</v>
      </c>
      <c r="I351">
        <f>Table4[[#This Row],[Background]]/Table4[[#This Row],[TOTAL]]</f>
        <v>0</v>
      </c>
      <c r="J351">
        <f>Table4[[#This Row],[Creation]]/Table4[[#This Row],[TOTAL]]</f>
        <v>0</v>
      </c>
      <c r="K351" s="2">
        <f>SUM(Table46[[#This Row],[Use]:[Creation]])</f>
        <v>1</v>
      </c>
    </row>
    <row r="352" spans="1:11" x14ac:dyDescent="0.2">
      <c r="A352" t="s">
        <v>3076</v>
      </c>
      <c r="B352">
        <v>0</v>
      </c>
      <c r="C352">
        <v>0</v>
      </c>
      <c r="D352">
        <v>1</v>
      </c>
      <c r="E352" s="2">
        <f>SUM(Table4[[#This Row],[Use]:[Creation]])</f>
        <v>1</v>
      </c>
      <c r="G352" t="s">
        <v>3076</v>
      </c>
      <c r="H352">
        <f>Table4[[#This Row],[Use]]/Table4[[#This Row],[TOTAL]]</f>
        <v>0</v>
      </c>
      <c r="I352">
        <f>Table4[[#This Row],[Background]]/Table4[[#This Row],[TOTAL]]</f>
        <v>0</v>
      </c>
      <c r="J352">
        <f>Table4[[#This Row],[Creation]]/Table4[[#This Row],[TOTAL]]</f>
        <v>1</v>
      </c>
      <c r="K352" s="2">
        <f>SUM(Table46[[#This Row],[Use]:[Creation]])</f>
        <v>1</v>
      </c>
    </row>
    <row r="353" spans="1:11" x14ac:dyDescent="0.2">
      <c r="A353" t="s">
        <v>4646</v>
      </c>
      <c r="B353">
        <v>2</v>
      </c>
      <c r="C353">
        <v>0</v>
      </c>
      <c r="D353">
        <v>0</v>
      </c>
      <c r="E353" s="2">
        <f>SUM(Table4[[#This Row],[Use]:[Creation]])</f>
        <v>2</v>
      </c>
      <c r="G353" t="s">
        <v>4646</v>
      </c>
      <c r="H353">
        <f>Table4[[#This Row],[Use]]/Table4[[#This Row],[TOTAL]]</f>
        <v>1</v>
      </c>
      <c r="I353">
        <f>Table4[[#This Row],[Background]]/Table4[[#This Row],[TOTAL]]</f>
        <v>0</v>
      </c>
      <c r="J353">
        <f>Table4[[#This Row],[Creation]]/Table4[[#This Row],[TOTAL]]</f>
        <v>0</v>
      </c>
      <c r="K353" s="2">
        <f>SUM(Table46[[#This Row],[Use]:[Creation]])</f>
        <v>1</v>
      </c>
    </row>
    <row r="354" spans="1:11" x14ac:dyDescent="0.2">
      <c r="A354" t="s">
        <v>8647</v>
      </c>
      <c r="B354">
        <v>16</v>
      </c>
      <c r="C354">
        <v>4</v>
      </c>
      <c r="D354">
        <v>0</v>
      </c>
      <c r="E354" s="2">
        <f>SUM(Table4[[#This Row],[Use]:[Creation]])</f>
        <v>20</v>
      </c>
      <c r="G354" t="s">
        <v>8647</v>
      </c>
      <c r="H354">
        <f>Table4[[#This Row],[Use]]/Table4[[#This Row],[TOTAL]]</f>
        <v>0.8</v>
      </c>
      <c r="I354">
        <f>Table4[[#This Row],[Background]]/Table4[[#This Row],[TOTAL]]</f>
        <v>0.2</v>
      </c>
      <c r="J354">
        <f>Table4[[#This Row],[Creation]]/Table4[[#This Row],[TOTAL]]</f>
        <v>0</v>
      </c>
      <c r="K354" s="2">
        <f>SUM(Table46[[#This Row],[Use]:[Creation]])</f>
        <v>1</v>
      </c>
    </row>
    <row r="355" spans="1:11" x14ac:dyDescent="0.2">
      <c r="A355" t="s">
        <v>8741</v>
      </c>
      <c r="B355">
        <v>1</v>
      </c>
      <c r="C355">
        <v>0</v>
      </c>
      <c r="D355">
        <v>0</v>
      </c>
      <c r="E355" s="2">
        <f>SUM(Table4[[#This Row],[Use]:[Creation]])</f>
        <v>1</v>
      </c>
      <c r="G355" t="s">
        <v>8741</v>
      </c>
      <c r="H355">
        <f>Table4[[#This Row],[Use]]/Table4[[#This Row],[TOTAL]]</f>
        <v>1</v>
      </c>
      <c r="I355">
        <f>Table4[[#This Row],[Background]]/Table4[[#This Row],[TOTAL]]</f>
        <v>0</v>
      </c>
      <c r="J355">
        <f>Table4[[#This Row],[Creation]]/Table4[[#This Row],[TOTAL]]</f>
        <v>0</v>
      </c>
      <c r="K355" s="2">
        <f>SUM(Table46[[#This Row],[Use]:[Creation]])</f>
        <v>1</v>
      </c>
    </row>
    <row r="356" spans="1:11" x14ac:dyDescent="0.2">
      <c r="A356" t="s">
        <v>2920</v>
      </c>
      <c r="B356">
        <v>1</v>
      </c>
      <c r="C356">
        <v>0</v>
      </c>
      <c r="D356">
        <v>0</v>
      </c>
      <c r="E356" s="2">
        <f>SUM(Table4[[#This Row],[Use]:[Creation]])</f>
        <v>1</v>
      </c>
      <c r="G356" t="s">
        <v>2920</v>
      </c>
      <c r="H356">
        <f>Table4[[#This Row],[Use]]/Table4[[#This Row],[TOTAL]]</f>
        <v>1</v>
      </c>
      <c r="I356">
        <f>Table4[[#This Row],[Background]]/Table4[[#This Row],[TOTAL]]</f>
        <v>0</v>
      </c>
      <c r="J356">
        <f>Table4[[#This Row],[Creation]]/Table4[[#This Row],[TOTAL]]</f>
        <v>0</v>
      </c>
      <c r="K356" s="2">
        <f>SUM(Table46[[#This Row],[Use]:[Creation]])</f>
        <v>1</v>
      </c>
    </row>
    <row r="357" spans="1:11" x14ac:dyDescent="0.2">
      <c r="A357" t="s">
        <v>986</v>
      </c>
      <c r="B357">
        <v>0</v>
      </c>
      <c r="C357">
        <v>0</v>
      </c>
      <c r="D357">
        <v>1</v>
      </c>
      <c r="E357" s="2">
        <f>SUM(Table4[[#This Row],[Use]:[Creation]])</f>
        <v>1</v>
      </c>
      <c r="G357" t="s">
        <v>986</v>
      </c>
      <c r="H357">
        <f>Table4[[#This Row],[Use]]/Table4[[#This Row],[TOTAL]]</f>
        <v>0</v>
      </c>
      <c r="I357">
        <f>Table4[[#This Row],[Background]]/Table4[[#This Row],[TOTAL]]</f>
        <v>0</v>
      </c>
      <c r="J357">
        <f>Table4[[#This Row],[Creation]]/Table4[[#This Row],[TOTAL]]</f>
        <v>1</v>
      </c>
      <c r="K357" s="2">
        <f>SUM(Table46[[#This Row],[Use]:[Creation]])</f>
        <v>1</v>
      </c>
    </row>
    <row r="358" spans="1:11" x14ac:dyDescent="0.2">
      <c r="A358" t="s">
        <v>2335</v>
      </c>
      <c r="B358">
        <v>7</v>
      </c>
      <c r="C358">
        <v>0</v>
      </c>
      <c r="D358">
        <v>0</v>
      </c>
      <c r="E358" s="2">
        <f>SUM(Table4[[#This Row],[Use]:[Creation]])</f>
        <v>7</v>
      </c>
      <c r="G358" t="s">
        <v>2335</v>
      </c>
      <c r="H358">
        <f>Table4[[#This Row],[Use]]/Table4[[#This Row],[TOTAL]]</f>
        <v>1</v>
      </c>
      <c r="I358">
        <f>Table4[[#This Row],[Background]]/Table4[[#This Row],[TOTAL]]</f>
        <v>0</v>
      </c>
      <c r="J358">
        <f>Table4[[#This Row],[Creation]]/Table4[[#This Row],[TOTAL]]</f>
        <v>0</v>
      </c>
      <c r="K358" s="2">
        <f>SUM(Table46[[#This Row],[Use]:[Creation]])</f>
        <v>1</v>
      </c>
    </row>
    <row r="359" spans="1:11" x14ac:dyDescent="0.2">
      <c r="A359" t="s">
        <v>5098</v>
      </c>
      <c r="B359">
        <v>1</v>
      </c>
      <c r="C359">
        <v>0</v>
      </c>
      <c r="D359">
        <v>0</v>
      </c>
      <c r="E359" s="2">
        <f>SUM(Table4[[#This Row],[Use]:[Creation]])</f>
        <v>1</v>
      </c>
      <c r="G359" t="s">
        <v>5098</v>
      </c>
      <c r="H359">
        <f>Table4[[#This Row],[Use]]/Table4[[#This Row],[TOTAL]]</f>
        <v>1</v>
      </c>
      <c r="I359">
        <f>Table4[[#This Row],[Background]]/Table4[[#This Row],[TOTAL]]</f>
        <v>0</v>
      </c>
      <c r="J359">
        <f>Table4[[#This Row],[Creation]]/Table4[[#This Row],[TOTAL]]</f>
        <v>0</v>
      </c>
      <c r="K359" s="2">
        <f>SUM(Table46[[#This Row],[Use]:[Creation]])</f>
        <v>1</v>
      </c>
    </row>
    <row r="360" spans="1:11" x14ac:dyDescent="0.2">
      <c r="A360" t="s">
        <v>1399</v>
      </c>
      <c r="B360">
        <v>2</v>
      </c>
      <c r="C360">
        <v>0</v>
      </c>
      <c r="D360">
        <v>0</v>
      </c>
      <c r="E360" s="2">
        <f>SUM(Table4[[#This Row],[Use]:[Creation]])</f>
        <v>2</v>
      </c>
      <c r="G360" t="s">
        <v>1399</v>
      </c>
      <c r="H360">
        <f>Table4[[#This Row],[Use]]/Table4[[#This Row],[TOTAL]]</f>
        <v>1</v>
      </c>
      <c r="I360">
        <f>Table4[[#This Row],[Background]]/Table4[[#This Row],[TOTAL]]</f>
        <v>0</v>
      </c>
      <c r="J360">
        <f>Table4[[#This Row],[Creation]]/Table4[[#This Row],[TOTAL]]</f>
        <v>0</v>
      </c>
      <c r="K360" s="2">
        <f>SUM(Table46[[#This Row],[Use]:[Creation]])</f>
        <v>1</v>
      </c>
    </row>
    <row r="361" spans="1:11" x14ac:dyDescent="0.2">
      <c r="A361" t="s">
        <v>273</v>
      </c>
      <c r="B361">
        <v>4</v>
      </c>
      <c r="C361">
        <v>0</v>
      </c>
      <c r="D361">
        <v>2</v>
      </c>
      <c r="E361" s="2">
        <f>SUM(Table4[[#This Row],[Use]:[Creation]])</f>
        <v>6</v>
      </c>
      <c r="G361" t="s">
        <v>273</v>
      </c>
      <c r="H361">
        <f>Table4[[#This Row],[Use]]/Table4[[#This Row],[TOTAL]]</f>
        <v>0.66666666666666663</v>
      </c>
      <c r="I361">
        <f>Table4[[#This Row],[Background]]/Table4[[#This Row],[TOTAL]]</f>
        <v>0</v>
      </c>
      <c r="J361">
        <f>Table4[[#This Row],[Creation]]/Table4[[#This Row],[TOTAL]]</f>
        <v>0.33333333333333331</v>
      </c>
      <c r="K361" s="2">
        <f>SUM(Table46[[#This Row],[Use]:[Creation]])</f>
        <v>1</v>
      </c>
    </row>
    <row r="362" spans="1:11" x14ac:dyDescent="0.2">
      <c r="A362" t="s">
        <v>3952</v>
      </c>
      <c r="B362">
        <v>1</v>
      </c>
      <c r="C362">
        <v>0</v>
      </c>
      <c r="D362">
        <v>0</v>
      </c>
      <c r="E362" s="2">
        <f>SUM(Table4[[#This Row],[Use]:[Creation]])</f>
        <v>1</v>
      </c>
      <c r="G362" t="s">
        <v>3952</v>
      </c>
      <c r="H362">
        <f>Table4[[#This Row],[Use]]/Table4[[#This Row],[TOTAL]]</f>
        <v>1</v>
      </c>
      <c r="I362">
        <f>Table4[[#This Row],[Background]]/Table4[[#This Row],[TOTAL]]</f>
        <v>0</v>
      </c>
      <c r="J362">
        <f>Table4[[#This Row],[Creation]]/Table4[[#This Row],[TOTAL]]</f>
        <v>0</v>
      </c>
      <c r="K362" s="2">
        <f>SUM(Table46[[#This Row],[Use]:[Creation]])</f>
        <v>1</v>
      </c>
    </row>
    <row r="363" spans="1:11" x14ac:dyDescent="0.2">
      <c r="A363" t="s">
        <v>6003</v>
      </c>
      <c r="B363">
        <v>1</v>
      </c>
      <c r="C363">
        <v>0</v>
      </c>
      <c r="D363">
        <v>0</v>
      </c>
      <c r="E363" s="2">
        <f>SUM(Table4[[#This Row],[Use]:[Creation]])</f>
        <v>1</v>
      </c>
      <c r="G363" t="s">
        <v>6003</v>
      </c>
      <c r="H363">
        <f>Table4[[#This Row],[Use]]/Table4[[#This Row],[TOTAL]]</f>
        <v>1</v>
      </c>
      <c r="I363">
        <f>Table4[[#This Row],[Background]]/Table4[[#This Row],[TOTAL]]</f>
        <v>0</v>
      </c>
      <c r="J363">
        <f>Table4[[#This Row],[Creation]]/Table4[[#This Row],[TOTAL]]</f>
        <v>0</v>
      </c>
      <c r="K363" s="2">
        <f>SUM(Table46[[#This Row],[Use]:[Creation]])</f>
        <v>1</v>
      </c>
    </row>
    <row r="364" spans="1:11" x14ac:dyDescent="0.2">
      <c r="A364" t="s">
        <v>6229</v>
      </c>
      <c r="B364">
        <v>1</v>
      </c>
      <c r="C364">
        <v>0</v>
      </c>
      <c r="D364">
        <v>0</v>
      </c>
      <c r="E364" s="2">
        <f>SUM(Table4[[#This Row],[Use]:[Creation]])</f>
        <v>1</v>
      </c>
      <c r="G364" t="s">
        <v>6229</v>
      </c>
      <c r="H364">
        <f>Table4[[#This Row],[Use]]/Table4[[#This Row],[TOTAL]]</f>
        <v>1</v>
      </c>
      <c r="I364">
        <f>Table4[[#This Row],[Background]]/Table4[[#This Row],[TOTAL]]</f>
        <v>0</v>
      </c>
      <c r="J364">
        <f>Table4[[#This Row],[Creation]]/Table4[[#This Row],[TOTAL]]</f>
        <v>0</v>
      </c>
      <c r="K364" s="2">
        <f>SUM(Table46[[#This Row],[Use]:[Creation]])</f>
        <v>1</v>
      </c>
    </row>
    <row r="365" spans="1:11" x14ac:dyDescent="0.2">
      <c r="A365" t="s">
        <v>3107</v>
      </c>
      <c r="B365">
        <v>1</v>
      </c>
      <c r="C365">
        <v>0</v>
      </c>
      <c r="D365">
        <v>0</v>
      </c>
      <c r="E365" s="2">
        <f>SUM(Table4[[#This Row],[Use]:[Creation]])</f>
        <v>1</v>
      </c>
      <c r="G365" t="s">
        <v>3107</v>
      </c>
      <c r="H365">
        <f>Table4[[#This Row],[Use]]/Table4[[#This Row],[TOTAL]]</f>
        <v>1</v>
      </c>
      <c r="I365">
        <f>Table4[[#This Row],[Background]]/Table4[[#This Row],[TOTAL]]</f>
        <v>0</v>
      </c>
      <c r="J365">
        <f>Table4[[#This Row],[Creation]]/Table4[[#This Row],[TOTAL]]</f>
        <v>0</v>
      </c>
      <c r="K365" s="2">
        <f>SUM(Table46[[#This Row],[Use]:[Creation]])</f>
        <v>1</v>
      </c>
    </row>
    <row r="366" spans="1:11" x14ac:dyDescent="0.2">
      <c r="A366" t="s">
        <v>2496</v>
      </c>
      <c r="B366">
        <v>0</v>
      </c>
      <c r="C366">
        <v>0</v>
      </c>
      <c r="D366">
        <v>1</v>
      </c>
      <c r="E366" s="2">
        <f>SUM(Table4[[#This Row],[Use]:[Creation]])</f>
        <v>1</v>
      </c>
      <c r="G366" t="s">
        <v>2496</v>
      </c>
      <c r="H366">
        <f>Table4[[#This Row],[Use]]/Table4[[#This Row],[TOTAL]]</f>
        <v>0</v>
      </c>
      <c r="I366">
        <f>Table4[[#This Row],[Background]]/Table4[[#This Row],[TOTAL]]</f>
        <v>0</v>
      </c>
      <c r="J366">
        <f>Table4[[#This Row],[Creation]]/Table4[[#This Row],[TOTAL]]</f>
        <v>1</v>
      </c>
      <c r="K366" s="2">
        <f>SUM(Table46[[#This Row],[Use]:[Creation]])</f>
        <v>1</v>
      </c>
    </row>
    <row r="367" spans="1:11" x14ac:dyDescent="0.2">
      <c r="A367" t="s">
        <v>968</v>
      </c>
      <c r="B367">
        <v>7</v>
      </c>
      <c r="C367">
        <v>0</v>
      </c>
      <c r="D367">
        <v>0</v>
      </c>
      <c r="E367" s="2">
        <f>SUM(Table4[[#This Row],[Use]:[Creation]])</f>
        <v>7</v>
      </c>
      <c r="G367" t="s">
        <v>968</v>
      </c>
      <c r="H367">
        <f>Table4[[#This Row],[Use]]/Table4[[#This Row],[TOTAL]]</f>
        <v>1</v>
      </c>
      <c r="I367">
        <f>Table4[[#This Row],[Background]]/Table4[[#This Row],[TOTAL]]</f>
        <v>0</v>
      </c>
      <c r="J367">
        <f>Table4[[#This Row],[Creation]]/Table4[[#This Row],[TOTAL]]</f>
        <v>0</v>
      </c>
      <c r="K367" s="2">
        <f>SUM(Table46[[#This Row],[Use]:[Creation]])</f>
        <v>1</v>
      </c>
    </row>
    <row r="368" spans="1:11" x14ac:dyDescent="0.2">
      <c r="A368" t="s">
        <v>1354</v>
      </c>
      <c r="B368">
        <v>1</v>
      </c>
      <c r="C368">
        <v>0</v>
      </c>
      <c r="D368">
        <v>1</v>
      </c>
      <c r="E368" s="2">
        <f>SUM(Table4[[#This Row],[Use]:[Creation]])</f>
        <v>2</v>
      </c>
      <c r="G368" t="s">
        <v>1354</v>
      </c>
      <c r="H368">
        <f>Table4[[#This Row],[Use]]/Table4[[#This Row],[TOTAL]]</f>
        <v>0.5</v>
      </c>
      <c r="I368">
        <f>Table4[[#This Row],[Background]]/Table4[[#This Row],[TOTAL]]</f>
        <v>0</v>
      </c>
      <c r="J368">
        <f>Table4[[#This Row],[Creation]]/Table4[[#This Row],[TOTAL]]</f>
        <v>0.5</v>
      </c>
      <c r="K368" s="2">
        <f>SUM(Table46[[#This Row],[Use]:[Creation]])</f>
        <v>1</v>
      </c>
    </row>
    <row r="369" spans="1:11" x14ac:dyDescent="0.2">
      <c r="A369" t="s">
        <v>5149</v>
      </c>
      <c r="B369">
        <v>1</v>
      </c>
      <c r="C369">
        <v>0</v>
      </c>
      <c r="D369">
        <v>0</v>
      </c>
      <c r="E369" s="2">
        <f>SUM(Table4[[#This Row],[Use]:[Creation]])</f>
        <v>1</v>
      </c>
      <c r="G369" t="s">
        <v>5149</v>
      </c>
      <c r="H369">
        <f>Table4[[#This Row],[Use]]/Table4[[#This Row],[TOTAL]]</f>
        <v>1</v>
      </c>
      <c r="I369">
        <f>Table4[[#This Row],[Background]]/Table4[[#This Row],[TOTAL]]</f>
        <v>0</v>
      </c>
      <c r="J369">
        <f>Table4[[#This Row],[Creation]]/Table4[[#This Row],[TOTAL]]</f>
        <v>0</v>
      </c>
      <c r="K369" s="2">
        <f>SUM(Table46[[#This Row],[Use]:[Creation]])</f>
        <v>1</v>
      </c>
    </row>
    <row r="370" spans="1:11" x14ac:dyDescent="0.2">
      <c r="A370" t="s">
        <v>2675</v>
      </c>
      <c r="B370">
        <v>3</v>
      </c>
      <c r="C370">
        <v>0</v>
      </c>
      <c r="D370">
        <v>0</v>
      </c>
      <c r="E370" s="2">
        <f>SUM(Table4[[#This Row],[Use]:[Creation]])</f>
        <v>3</v>
      </c>
      <c r="G370" t="s">
        <v>2675</v>
      </c>
      <c r="H370">
        <f>Table4[[#This Row],[Use]]/Table4[[#This Row],[TOTAL]]</f>
        <v>1</v>
      </c>
      <c r="I370">
        <f>Table4[[#This Row],[Background]]/Table4[[#This Row],[TOTAL]]</f>
        <v>0</v>
      </c>
      <c r="J370">
        <f>Table4[[#This Row],[Creation]]/Table4[[#This Row],[TOTAL]]</f>
        <v>0</v>
      </c>
      <c r="K370" s="2">
        <f>SUM(Table46[[#This Row],[Use]:[Creation]])</f>
        <v>1</v>
      </c>
    </row>
    <row r="371" spans="1:11" x14ac:dyDescent="0.2">
      <c r="A371" t="s">
        <v>3501</v>
      </c>
      <c r="B371">
        <v>2</v>
      </c>
      <c r="C371">
        <v>0</v>
      </c>
      <c r="D371">
        <v>0</v>
      </c>
      <c r="E371" s="2">
        <f>SUM(Table4[[#This Row],[Use]:[Creation]])</f>
        <v>2</v>
      </c>
      <c r="G371" t="s">
        <v>3501</v>
      </c>
      <c r="H371">
        <f>Table4[[#This Row],[Use]]/Table4[[#This Row],[TOTAL]]</f>
        <v>1</v>
      </c>
      <c r="I371">
        <f>Table4[[#This Row],[Background]]/Table4[[#This Row],[TOTAL]]</f>
        <v>0</v>
      </c>
      <c r="J371">
        <f>Table4[[#This Row],[Creation]]/Table4[[#This Row],[TOTAL]]</f>
        <v>0</v>
      </c>
      <c r="K371" s="2">
        <f>SUM(Table46[[#This Row],[Use]:[Creation]])</f>
        <v>1</v>
      </c>
    </row>
    <row r="372" spans="1:11" x14ac:dyDescent="0.2">
      <c r="A372" t="s">
        <v>3225</v>
      </c>
      <c r="B372">
        <v>0</v>
      </c>
      <c r="C372">
        <v>0</v>
      </c>
      <c r="D372">
        <v>1</v>
      </c>
      <c r="E372" s="2">
        <f>SUM(Table4[[#This Row],[Use]:[Creation]])</f>
        <v>1</v>
      </c>
      <c r="G372" t="s">
        <v>3225</v>
      </c>
      <c r="H372">
        <f>Table4[[#This Row],[Use]]/Table4[[#This Row],[TOTAL]]</f>
        <v>0</v>
      </c>
      <c r="I372">
        <f>Table4[[#This Row],[Background]]/Table4[[#This Row],[TOTAL]]</f>
        <v>0</v>
      </c>
      <c r="J372">
        <f>Table4[[#This Row],[Creation]]/Table4[[#This Row],[TOTAL]]</f>
        <v>1</v>
      </c>
      <c r="K372" s="2">
        <f>SUM(Table46[[#This Row],[Use]:[Creation]])</f>
        <v>1</v>
      </c>
    </row>
    <row r="373" spans="1:11" x14ac:dyDescent="0.2">
      <c r="A373" t="s">
        <v>5438</v>
      </c>
      <c r="B373">
        <v>2</v>
      </c>
      <c r="C373">
        <v>1</v>
      </c>
      <c r="D373">
        <v>0</v>
      </c>
      <c r="E373" s="2">
        <f>SUM(Table4[[#This Row],[Use]:[Creation]])</f>
        <v>3</v>
      </c>
      <c r="G373" t="s">
        <v>5438</v>
      </c>
      <c r="H373">
        <f>Table4[[#This Row],[Use]]/Table4[[#This Row],[TOTAL]]</f>
        <v>0.66666666666666663</v>
      </c>
      <c r="I373">
        <f>Table4[[#This Row],[Background]]/Table4[[#This Row],[TOTAL]]</f>
        <v>0.33333333333333331</v>
      </c>
      <c r="J373">
        <f>Table4[[#This Row],[Creation]]/Table4[[#This Row],[TOTAL]]</f>
        <v>0</v>
      </c>
      <c r="K373" s="2">
        <f>SUM(Table46[[#This Row],[Use]:[Creation]])</f>
        <v>1</v>
      </c>
    </row>
    <row r="374" spans="1:11" x14ac:dyDescent="0.2">
      <c r="A374" t="s">
        <v>677</v>
      </c>
      <c r="B374">
        <v>1</v>
      </c>
      <c r="C374">
        <v>0</v>
      </c>
      <c r="D374">
        <v>0</v>
      </c>
      <c r="E374" s="2">
        <f>SUM(Table4[[#This Row],[Use]:[Creation]])</f>
        <v>1</v>
      </c>
      <c r="G374" t="s">
        <v>677</v>
      </c>
      <c r="H374">
        <f>Table4[[#This Row],[Use]]/Table4[[#This Row],[TOTAL]]</f>
        <v>1</v>
      </c>
      <c r="I374">
        <f>Table4[[#This Row],[Background]]/Table4[[#This Row],[TOTAL]]</f>
        <v>0</v>
      </c>
      <c r="J374">
        <f>Table4[[#This Row],[Creation]]/Table4[[#This Row],[TOTAL]]</f>
        <v>0</v>
      </c>
      <c r="K374" s="2">
        <f>SUM(Table46[[#This Row],[Use]:[Creation]])</f>
        <v>1</v>
      </c>
    </row>
    <row r="375" spans="1:11" x14ac:dyDescent="0.2">
      <c r="A375" t="s">
        <v>99</v>
      </c>
      <c r="B375">
        <v>0</v>
      </c>
      <c r="C375">
        <v>0</v>
      </c>
      <c r="D375">
        <v>1</v>
      </c>
      <c r="E375" s="2">
        <f>SUM(Table4[[#This Row],[Use]:[Creation]])</f>
        <v>1</v>
      </c>
      <c r="G375" t="s">
        <v>99</v>
      </c>
      <c r="H375">
        <f>Table4[[#This Row],[Use]]/Table4[[#This Row],[TOTAL]]</f>
        <v>0</v>
      </c>
      <c r="I375">
        <f>Table4[[#This Row],[Background]]/Table4[[#This Row],[TOTAL]]</f>
        <v>0</v>
      </c>
      <c r="J375">
        <f>Table4[[#This Row],[Creation]]/Table4[[#This Row],[TOTAL]]</f>
        <v>1</v>
      </c>
      <c r="K375" s="2">
        <f>SUM(Table46[[#This Row],[Use]:[Creation]])</f>
        <v>1</v>
      </c>
    </row>
    <row r="376" spans="1:11" x14ac:dyDescent="0.2">
      <c r="A376" t="s">
        <v>7772</v>
      </c>
      <c r="B376">
        <v>1</v>
      </c>
      <c r="C376">
        <v>0</v>
      </c>
      <c r="D376">
        <v>0</v>
      </c>
      <c r="E376" s="2">
        <f>SUM(Table4[[#This Row],[Use]:[Creation]])</f>
        <v>1</v>
      </c>
      <c r="G376" t="s">
        <v>7772</v>
      </c>
      <c r="H376">
        <f>Table4[[#This Row],[Use]]/Table4[[#This Row],[TOTAL]]</f>
        <v>1</v>
      </c>
      <c r="I376">
        <f>Table4[[#This Row],[Background]]/Table4[[#This Row],[TOTAL]]</f>
        <v>0</v>
      </c>
      <c r="J376">
        <f>Table4[[#This Row],[Creation]]/Table4[[#This Row],[TOTAL]]</f>
        <v>0</v>
      </c>
      <c r="K376" s="2">
        <f>SUM(Table46[[#This Row],[Use]:[Creation]])</f>
        <v>1</v>
      </c>
    </row>
    <row r="377" spans="1:11" x14ac:dyDescent="0.2">
      <c r="A377" t="s">
        <v>7637</v>
      </c>
      <c r="B377">
        <v>10</v>
      </c>
      <c r="C377">
        <v>1</v>
      </c>
      <c r="D377">
        <v>0</v>
      </c>
      <c r="E377" s="2">
        <f>SUM(Table4[[#This Row],[Use]:[Creation]])</f>
        <v>11</v>
      </c>
      <c r="G377" t="s">
        <v>7637</v>
      </c>
      <c r="H377">
        <f>Table4[[#This Row],[Use]]/Table4[[#This Row],[TOTAL]]</f>
        <v>0.90909090909090906</v>
      </c>
      <c r="I377">
        <f>Table4[[#This Row],[Background]]/Table4[[#This Row],[TOTAL]]</f>
        <v>9.0909090909090912E-2</v>
      </c>
      <c r="J377">
        <f>Table4[[#This Row],[Creation]]/Table4[[#This Row],[TOTAL]]</f>
        <v>0</v>
      </c>
      <c r="K377" s="2">
        <f>SUM(Table46[[#This Row],[Use]:[Creation]])</f>
        <v>1</v>
      </c>
    </row>
    <row r="378" spans="1:11" x14ac:dyDescent="0.2">
      <c r="A378" t="s">
        <v>3343</v>
      </c>
      <c r="B378">
        <v>2</v>
      </c>
      <c r="C378">
        <v>0</v>
      </c>
      <c r="D378">
        <v>0</v>
      </c>
      <c r="E378" s="2">
        <f>SUM(Table4[[#This Row],[Use]:[Creation]])</f>
        <v>2</v>
      </c>
      <c r="G378" t="s">
        <v>3343</v>
      </c>
      <c r="H378">
        <f>Table4[[#This Row],[Use]]/Table4[[#This Row],[TOTAL]]</f>
        <v>1</v>
      </c>
      <c r="I378">
        <f>Table4[[#This Row],[Background]]/Table4[[#This Row],[TOTAL]]</f>
        <v>0</v>
      </c>
      <c r="J378">
        <f>Table4[[#This Row],[Creation]]/Table4[[#This Row],[TOTAL]]</f>
        <v>0</v>
      </c>
      <c r="K378" s="2">
        <f>SUM(Table46[[#This Row],[Use]:[Creation]])</f>
        <v>1</v>
      </c>
    </row>
    <row r="379" spans="1:11" x14ac:dyDescent="0.2">
      <c r="A379" t="s">
        <v>393</v>
      </c>
      <c r="B379">
        <v>1</v>
      </c>
      <c r="C379">
        <v>0</v>
      </c>
      <c r="D379">
        <v>2</v>
      </c>
      <c r="E379" s="2">
        <f>SUM(Table4[[#This Row],[Use]:[Creation]])</f>
        <v>3</v>
      </c>
      <c r="G379" t="s">
        <v>393</v>
      </c>
      <c r="H379">
        <f>Table4[[#This Row],[Use]]/Table4[[#This Row],[TOTAL]]</f>
        <v>0.33333333333333331</v>
      </c>
      <c r="I379">
        <f>Table4[[#This Row],[Background]]/Table4[[#This Row],[TOTAL]]</f>
        <v>0</v>
      </c>
      <c r="J379">
        <f>Table4[[#This Row],[Creation]]/Table4[[#This Row],[TOTAL]]</f>
        <v>0.66666666666666663</v>
      </c>
      <c r="K379" s="2">
        <f>SUM(Table46[[#This Row],[Use]:[Creation]])</f>
        <v>1</v>
      </c>
    </row>
    <row r="380" spans="1:11" x14ac:dyDescent="0.2">
      <c r="A380" t="s">
        <v>334</v>
      </c>
      <c r="B380">
        <v>2</v>
      </c>
      <c r="C380">
        <v>1</v>
      </c>
      <c r="D380">
        <v>1</v>
      </c>
      <c r="E380" s="2">
        <f>SUM(Table4[[#This Row],[Use]:[Creation]])</f>
        <v>4</v>
      </c>
      <c r="G380" t="s">
        <v>334</v>
      </c>
      <c r="H380">
        <f>Table4[[#This Row],[Use]]/Table4[[#This Row],[TOTAL]]</f>
        <v>0.5</v>
      </c>
      <c r="I380">
        <f>Table4[[#This Row],[Background]]/Table4[[#This Row],[TOTAL]]</f>
        <v>0.25</v>
      </c>
      <c r="J380">
        <f>Table4[[#This Row],[Creation]]/Table4[[#This Row],[TOTAL]]</f>
        <v>0.25</v>
      </c>
      <c r="K380" s="2">
        <f>SUM(Table46[[#This Row],[Use]:[Creation]])</f>
        <v>1</v>
      </c>
    </row>
    <row r="381" spans="1:11" x14ac:dyDescent="0.2">
      <c r="A381" t="s">
        <v>3978</v>
      </c>
      <c r="B381">
        <v>1</v>
      </c>
      <c r="C381">
        <v>0</v>
      </c>
      <c r="D381">
        <v>0</v>
      </c>
      <c r="E381" s="2">
        <f>SUM(Table4[[#This Row],[Use]:[Creation]])</f>
        <v>1</v>
      </c>
      <c r="G381" t="s">
        <v>3978</v>
      </c>
      <c r="H381">
        <f>Table4[[#This Row],[Use]]/Table4[[#This Row],[TOTAL]]</f>
        <v>1</v>
      </c>
      <c r="I381">
        <f>Table4[[#This Row],[Background]]/Table4[[#This Row],[TOTAL]]</f>
        <v>0</v>
      </c>
      <c r="J381">
        <f>Table4[[#This Row],[Creation]]/Table4[[#This Row],[TOTAL]]</f>
        <v>0</v>
      </c>
      <c r="K381" s="2">
        <f>SUM(Table46[[#This Row],[Use]:[Creation]])</f>
        <v>1</v>
      </c>
    </row>
    <row r="382" spans="1:11" x14ac:dyDescent="0.2">
      <c r="A382" t="s">
        <v>20</v>
      </c>
      <c r="B382">
        <v>1</v>
      </c>
      <c r="C382">
        <v>0</v>
      </c>
      <c r="D382">
        <v>0</v>
      </c>
      <c r="E382" s="2">
        <f>SUM(Table4[[#This Row],[Use]:[Creation]])</f>
        <v>1</v>
      </c>
      <c r="G382" t="s">
        <v>20</v>
      </c>
      <c r="H382">
        <f>Table4[[#This Row],[Use]]/Table4[[#This Row],[TOTAL]]</f>
        <v>1</v>
      </c>
      <c r="I382">
        <f>Table4[[#This Row],[Background]]/Table4[[#This Row],[TOTAL]]</f>
        <v>0</v>
      </c>
      <c r="J382">
        <f>Table4[[#This Row],[Creation]]/Table4[[#This Row],[TOTAL]]</f>
        <v>0</v>
      </c>
      <c r="K382" s="2">
        <f>SUM(Table46[[#This Row],[Use]:[Creation]])</f>
        <v>1</v>
      </c>
    </row>
    <row r="383" spans="1:11" x14ac:dyDescent="0.2">
      <c r="A383" t="s">
        <v>2137</v>
      </c>
      <c r="B383">
        <v>2</v>
      </c>
      <c r="C383">
        <v>0</v>
      </c>
      <c r="D383">
        <v>0</v>
      </c>
      <c r="E383" s="2">
        <f>SUM(Table4[[#This Row],[Use]:[Creation]])</f>
        <v>2</v>
      </c>
      <c r="G383" t="s">
        <v>2137</v>
      </c>
      <c r="H383">
        <f>Table4[[#This Row],[Use]]/Table4[[#This Row],[TOTAL]]</f>
        <v>1</v>
      </c>
      <c r="I383">
        <f>Table4[[#This Row],[Background]]/Table4[[#This Row],[TOTAL]]</f>
        <v>0</v>
      </c>
      <c r="J383">
        <f>Table4[[#This Row],[Creation]]/Table4[[#This Row],[TOTAL]]</f>
        <v>0</v>
      </c>
      <c r="K383" s="2">
        <f>SUM(Table46[[#This Row],[Use]:[Creation]])</f>
        <v>1</v>
      </c>
    </row>
    <row r="384" spans="1:11" x14ac:dyDescent="0.2">
      <c r="A384" t="s">
        <v>8849</v>
      </c>
      <c r="B384">
        <v>1</v>
      </c>
      <c r="C384">
        <v>0</v>
      </c>
      <c r="D384">
        <v>0</v>
      </c>
      <c r="E384" s="2">
        <f>SUM(Table4[[#This Row],[Use]:[Creation]])</f>
        <v>1</v>
      </c>
      <c r="G384" t="s">
        <v>8849</v>
      </c>
      <c r="H384">
        <f>Table4[[#This Row],[Use]]/Table4[[#This Row],[TOTAL]]</f>
        <v>1</v>
      </c>
      <c r="I384">
        <f>Table4[[#This Row],[Background]]/Table4[[#This Row],[TOTAL]]</f>
        <v>0</v>
      </c>
      <c r="J384">
        <f>Table4[[#This Row],[Creation]]/Table4[[#This Row],[TOTAL]]</f>
        <v>0</v>
      </c>
      <c r="K384" s="2">
        <f>SUM(Table46[[#This Row],[Use]:[Creation]])</f>
        <v>1</v>
      </c>
    </row>
    <row r="385" spans="1:11" x14ac:dyDescent="0.2">
      <c r="A385" t="s">
        <v>2398</v>
      </c>
      <c r="B385">
        <v>1</v>
      </c>
      <c r="C385">
        <v>0</v>
      </c>
      <c r="D385">
        <v>0</v>
      </c>
      <c r="E385" s="2">
        <f>SUM(Table4[[#This Row],[Use]:[Creation]])</f>
        <v>1</v>
      </c>
      <c r="G385" t="s">
        <v>2398</v>
      </c>
      <c r="H385">
        <f>Table4[[#This Row],[Use]]/Table4[[#This Row],[TOTAL]]</f>
        <v>1</v>
      </c>
      <c r="I385">
        <f>Table4[[#This Row],[Background]]/Table4[[#This Row],[TOTAL]]</f>
        <v>0</v>
      </c>
      <c r="J385">
        <f>Table4[[#This Row],[Creation]]/Table4[[#This Row],[TOTAL]]</f>
        <v>0</v>
      </c>
      <c r="K385" s="2">
        <f>SUM(Table46[[#This Row],[Use]:[Creation]])</f>
        <v>1</v>
      </c>
    </row>
    <row r="386" spans="1:11" x14ac:dyDescent="0.2">
      <c r="A386" t="s">
        <v>769</v>
      </c>
      <c r="B386">
        <v>0</v>
      </c>
      <c r="C386">
        <v>0</v>
      </c>
      <c r="D386">
        <v>1</v>
      </c>
      <c r="E386" s="2">
        <f>SUM(Table4[[#This Row],[Use]:[Creation]])</f>
        <v>1</v>
      </c>
      <c r="G386" t="s">
        <v>769</v>
      </c>
      <c r="H386">
        <f>Table4[[#This Row],[Use]]/Table4[[#This Row],[TOTAL]]</f>
        <v>0</v>
      </c>
      <c r="I386">
        <f>Table4[[#This Row],[Background]]/Table4[[#This Row],[TOTAL]]</f>
        <v>0</v>
      </c>
      <c r="J386">
        <f>Table4[[#This Row],[Creation]]/Table4[[#This Row],[TOTAL]]</f>
        <v>1</v>
      </c>
      <c r="K386" s="2">
        <f>SUM(Table46[[#This Row],[Use]:[Creation]])</f>
        <v>1</v>
      </c>
    </row>
    <row r="387" spans="1:11" x14ac:dyDescent="0.2">
      <c r="A387" t="s">
        <v>3821</v>
      </c>
      <c r="B387">
        <v>19</v>
      </c>
      <c r="C387">
        <v>0</v>
      </c>
      <c r="D387">
        <v>1</v>
      </c>
      <c r="E387" s="2">
        <f>SUM(Table4[[#This Row],[Use]:[Creation]])</f>
        <v>20</v>
      </c>
      <c r="G387" t="s">
        <v>3821</v>
      </c>
      <c r="H387">
        <f>Table4[[#This Row],[Use]]/Table4[[#This Row],[TOTAL]]</f>
        <v>0.95</v>
      </c>
      <c r="I387">
        <f>Table4[[#This Row],[Background]]/Table4[[#This Row],[TOTAL]]</f>
        <v>0</v>
      </c>
      <c r="J387">
        <f>Table4[[#This Row],[Creation]]/Table4[[#This Row],[TOTAL]]</f>
        <v>0.05</v>
      </c>
      <c r="K387" s="2">
        <f>SUM(Table46[[#This Row],[Use]:[Creation]])</f>
        <v>1</v>
      </c>
    </row>
    <row r="388" spans="1:11" x14ac:dyDescent="0.2">
      <c r="A388" t="s">
        <v>5200</v>
      </c>
      <c r="B388">
        <v>4</v>
      </c>
      <c r="C388">
        <v>0</v>
      </c>
      <c r="D388">
        <v>1</v>
      </c>
      <c r="E388" s="2">
        <f>SUM(Table4[[#This Row],[Use]:[Creation]])</f>
        <v>5</v>
      </c>
      <c r="G388" t="s">
        <v>5200</v>
      </c>
      <c r="H388">
        <f>Table4[[#This Row],[Use]]/Table4[[#This Row],[TOTAL]]</f>
        <v>0.8</v>
      </c>
      <c r="I388">
        <f>Table4[[#This Row],[Background]]/Table4[[#This Row],[TOTAL]]</f>
        <v>0</v>
      </c>
      <c r="J388">
        <f>Table4[[#This Row],[Creation]]/Table4[[#This Row],[TOTAL]]</f>
        <v>0.2</v>
      </c>
      <c r="K388" s="2">
        <f>SUM(Table46[[#This Row],[Use]:[Creation]])</f>
        <v>1</v>
      </c>
    </row>
    <row r="389" spans="1:11" x14ac:dyDescent="0.2">
      <c r="A389" t="s">
        <v>2770</v>
      </c>
      <c r="B389">
        <v>0</v>
      </c>
      <c r="C389">
        <v>0</v>
      </c>
      <c r="D389">
        <v>1</v>
      </c>
      <c r="E389" s="2">
        <f>SUM(Table4[[#This Row],[Use]:[Creation]])</f>
        <v>1</v>
      </c>
      <c r="G389" t="s">
        <v>2770</v>
      </c>
      <c r="H389">
        <f>Table4[[#This Row],[Use]]/Table4[[#This Row],[TOTAL]]</f>
        <v>0</v>
      </c>
      <c r="I389">
        <f>Table4[[#This Row],[Background]]/Table4[[#This Row],[TOTAL]]</f>
        <v>0</v>
      </c>
      <c r="J389">
        <f>Table4[[#This Row],[Creation]]/Table4[[#This Row],[TOTAL]]</f>
        <v>1</v>
      </c>
      <c r="K389" s="2">
        <f>SUM(Table46[[#This Row],[Use]:[Creation]])</f>
        <v>1</v>
      </c>
    </row>
    <row r="390" spans="1:11" x14ac:dyDescent="0.2">
      <c r="A390" t="s">
        <v>257</v>
      </c>
      <c r="B390">
        <v>4</v>
      </c>
      <c r="C390">
        <v>1</v>
      </c>
      <c r="D390">
        <v>0</v>
      </c>
      <c r="E390" s="2">
        <f>SUM(Table4[[#This Row],[Use]:[Creation]])</f>
        <v>5</v>
      </c>
      <c r="G390" t="s">
        <v>257</v>
      </c>
      <c r="H390">
        <f>Table4[[#This Row],[Use]]/Table4[[#This Row],[TOTAL]]</f>
        <v>0.8</v>
      </c>
      <c r="I390">
        <f>Table4[[#This Row],[Background]]/Table4[[#This Row],[TOTAL]]</f>
        <v>0.2</v>
      </c>
      <c r="J390">
        <f>Table4[[#This Row],[Creation]]/Table4[[#This Row],[TOTAL]]</f>
        <v>0</v>
      </c>
      <c r="K390" s="2">
        <f>SUM(Table46[[#This Row],[Use]:[Creation]])</f>
        <v>1</v>
      </c>
    </row>
    <row r="391" spans="1:11" x14ac:dyDescent="0.2">
      <c r="A391" t="s">
        <v>1680</v>
      </c>
      <c r="B391">
        <v>0</v>
      </c>
      <c r="C391">
        <v>1</v>
      </c>
      <c r="D391">
        <v>1</v>
      </c>
      <c r="E391" s="2">
        <f>SUM(Table4[[#This Row],[Use]:[Creation]])</f>
        <v>2</v>
      </c>
      <c r="G391" t="s">
        <v>1680</v>
      </c>
      <c r="H391">
        <f>Table4[[#This Row],[Use]]/Table4[[#This Row],[TOTAL]]</f>
        <v>0</v>
      </c>
      <c r="I391">
        <f>Table4[[#This Row],[Background]]/Table4[[#This Row],[TOTAL]]</f>
        <v>0.5</v>
      </c>
      <c r="J391">
        <f>Table4[[#This Row],[Creation]]/Table4[[#This Row],[TOTAL]]</f>
        <v>0.5</v>
      </c>
      <c r="K391" s="2">
        <f>SUM(Table46[[#This Row],[Use]:[Creation]])</f>
        <v>1</v>
      </c>
    </row>
    <row r="392" spans="1:11" x14ac:dyDescent="0.2">
      <c r="A392" t="s">
        <v>422</v>
      </c>
      <c r="B392">
        <v>2</v>
      </c>
      <c r="C392">
        <v>0</v>
      </c>
      <c r="D392">
        <v>0</v>
      </c>
      <c r="E392" s="2">
        <f>SUM(Table4[[#This Row],[Use]:[Creation]])</f>
        <v>2</v>
      </c>
      <c r="G392" t="s">
        <v>422</v>
      </c>
      <c r="H392">
        <f>Table4[[#This Row],[Use]]/Table4[[#This Row],[TOTAL]]</f>
        <v>1</v>
      </c>
      <c r="I392">
        <f>Table4[[#This Row],[Background]]/Table4[[#This Row],[TOTAL]]</f>
        <v>0</v>
      </c>
      <c r="J392">
        <f>Table4[[#This Row],[Creation]]/Table4[[#This Row],[TOTAL]]</f>
        <v>0</v>
      </c>
      <c r="K392" s="2">
        <f>SUM(Table46[[#This Row],[Use]:[Creation]])</f>
        <v>1</v>
      </c>
    </row>
    <row r="393" spans="1:11" x14ac:dyDescent="0.2">
      <c r="A393" t="s">
        <v>378</v>
      </c>
      <c r="B393">
        <v>1</v>
      </c>
      <c r="C393">
        <v>0</v>
      </c>
      <c r="D393">
        <v>0</v>
      </c>
      <c r="E393" s="2">
        <f>SUM(Table4[[#This Row],[Use]:[Creation]])</f>
        <v>1</v>
      </c>
      <c r="G393" t="s">
        <v>378</v>
      </c>
      <c r="H393">
        <f>Table4[[#This Row],[Use]]/Table4[[#This Row],[TOTAL]]</f>
        <v>1</v>
      </c>
      <c r="I393">
        <f>Table4[[#This Row],[Background]]/Table4[[#This Row],[TOTAL]]</f>
        <v>0</v>
      </c>
      <c r="J393">
        <f>Table4[[#This Row],[Creation]]/Table4[[#This Row],[TOTAL]]</f>
        <v>0</v>
      </c>
      <c r="K393" s="2">
        <f>SUM(Table46[[#This Row],[Use]:[Creation]])</f>
        <v>1</v>
      </c>
    </row>
    <row r="394" spans="1:11" x14ac:dyDescent="0.2">
      <c r="A394" t="s">
        <v>5165</v>
      </c>
      <c r="B394">
        <v>1</v>
      </c>
      <c r="C394">
        <v>0</v>
      </c>
      <c r="D394">
        <v>0</v>
      </c>
      <c r="E394" s="2">
        <f>SUM(Table4[[#This Row],[Use]:[Creation]])</f>
        <v>1</v>
      </c>
      <c r="G394" t="s">
        <v>5165</v>
      </c>
      <c r="H394">
        <f>Table4[[#This Row],[Use]]/Table4[[#This Row],[TOTAL]]</f>
        <v>1</v>
      </c>
      <c r="I394">
        <f>Table4[[#This Row],[Background]]/Table4[[#This Row],[TOTAL]]</f>
        <v>0</v>
      </c>
      <c r="J394">
        <f>Table4[[#This Row],[Creation]]/Table4[[#This Row],[TOTAL]]</f>
        <v>0</v>
      </c>
      <c r="K394" s="2">
        <f>SUM(Table46[[#This Row],[Use]:[Creation]])</f>
        <v>1</v>
      </c>
    </row>
    <row r="395" spans="1:11" x14ac:dyDescent="0.2">
      <c r="A395" t="s">
        <v>2146</v>
      </c>
      <c r="B395">
        <v>2</v>
      </c>
      <c r="C395">
        <v>0</v>
      </c>
      <c r="D395">
        <v>0</v>
      </c>
      <c r="E395" s="2">
        <f>SUM(Table4[[#This Row],[Use]:[Creation]])</f>
        <v>2</v>
      </c>
      <c r="G395" t="s">
        <v>2146</v>
      </c>
      <c r="H395">
        <f>Table4[[#This Row],[Use]]/Table4[[#This Row],[TOTAL]]</f>
        <v>1</v>
      </c>
      <c r="I395">
        <f>Table4[[#This Row],[Background]]/Table4[[#This Row],[TOTAL]]</f>
        <v>0</v>
      </c>
      <c r="J395">
        <f>Table4[[#This Row],[Creation]]/Table4[[#This Row],[TOTAL]]</f>
        <v>0</v>
      </c>
      <c r="K395" s="2">
        <f>SUM(Table46[[#This Row],[Use]:[Creation]])</f>
        <v>1</v>
      </c>
    </row>
    <row r="396" spans="1:11" x14ac:dyDescent="0.2">
      <c r="A396" t="s">
        <v>4025</v>
      </c>
      <c r="B396">
        <v>0</v>
      </c>
      <c r="C396">
        <v>2</v>
      </c>
      <c r="D396">
        <v>0</v>
      </c>
      <c r="E396" s="2">
        <f>SUM(Table4[[#This Row],[Use]:[Creation]])</f>
        <v>2</v>
      </c>
      <c r="G396" t="s">
        <v>4025</v>
      </c>
      <c r="H396">
        <f>Table4[[#This Row],[Use]]/Table4[[#This Row],[TOTAL]]</f>
        <v>0</v>
      </c>
      <c r="I396">
        <f>Table4[[#This Row],[Background]]/Table4[[#This Row],[TOTAL]]</f>
        <v>1</v>
      </c>
      <c r="J396">
        <f>Table4[[#This Row],[Creation]]/Table4[[#This Row],[TOTAL]]</f>
        <v>0</v>
      </c>
      <c r="K396" s="2">
        <f>SUM(Table46[[#This Row],[Use]:[Creation]])</f>
        <v>1</v>
      </c>
    </row>
    <row r="397" spans="1:11" x14ac:dyDescent="0.2">
      <c r="A397" t="s">
        <v>2845</v>
      </c>
      <c r="B397">
        <v>1</v>
      </c>
      <c r="C397">
        <v>0</v>
      </c>
      <c r="D397">
        <v>0</v>
      </c>
      <c r="E397" s="2">
        <f>SUM(Table4[[#This Row],[Use]:[Creation]])</f>
        <v>1</v>
      </c>
      <c r="G397" t="s">
        <v>2845</v>
      </c>
      <c r="H397">
        <f>Table4[[#This Row],[Use]]/Table4[[#This Row],[TOTAL]]</f>
        <v>1</v>
      </c>
      <c r="I397">
        <f>Table4[[#This Row],[Background]]/Table4[[#This Row],[TOTAL]]</f>
        <v>0</v>
      </c>
      <c r="J397">
        <f>Table4[[#This Row],[Creation]]/Table4[[#This Row],[TOTAL]]</f>
        <v>0</v>
      </c>
      <c r="K397" s="2">
        <f>SUM(Table46[[#This Row],[Use]:[Creation]])</f>
        <v>1</v>
      </c>
    </row>
    <row r="398" spans="1:11" x14ac:dyDescent="0.2">
      <c r="A398" t="s">
        <v>3221</v>
      </c>
      <c r="B398">
        <v>0</v>
      </c>
      <c r="C398">
        <v>0</v>
      </c>
      <c r="D398">
        <v>1</v>
      </c>
      <c r="E398" s="2">
        <f>SUM(Table4[[#This Row],[Use]:[Creation]])</f>
        <v>1</v>
      </c>
      <c r="G398" t="s">
        <v>3221</v>
      </c>
      <c r="H398">
        <f>Table4[[#This Row],[Use]]/Table4[[#This Row],[TOTAL]]</f>
        <v>0</v>
      </c>
      <c r="I398">
        <f>Table4[[#This Row],[Background]]/Table4[[#This Row],[TOTAL]]</f>
        <v>0</v>
      </c>
      <c r="J398">
        <f>Table4[[#This Row],[Creation]]/Table4[[#This Row],[TOTAL]]</f>
        <v>1</v>
      </c>
      <c r="K398" s="2">
        <f>SUM(Table46[[#This Row],[Use]:[Creation]])</f>
        <v>1</v>
      </c>
    </row>
    <row r="399" spans="1:11" x14ac:dyDescent="0.2">
      <c r="A399" t="s">
        <v>4350</v>
      </c>
      <c r="B399">
        <v>7</v>
      </c>
      <c r="C399">
        <v>0</v>
      </c>
      <c r="D399">
        <v>0</v>
      </c>
      <c r="E399" s="2">
        <f>SUM(Table4[[#This Row],[Use]:[Creation]])</f>
        <v>7</v>
      </c>
      <c r="G399" t="s">
        <v>4350</v>
      </c>
      <c r="H399">
        <f>Table4[[#This Row],[Use]]/Table4[[#This Row],[TOTAL]]</f>
        <v>1</v>
      </c>
      <c r="I399">
        <f>Table4[[#This Row],[Background]]/Table4[[#This Row],[TOTAL]]</f>
        <v>0</v>
      </c>
      <c r="J399">
        <f>Table4[[#This Row],[Creation]]/Table4[[#This Row],[TOTAL]]</f>
        <v>0</v>
      </c>
      <c r="K399" s="2">
        <f>SUM(Table46[[#This Row],[Use]:[Creation]])</f>
        <v>1</v>
      </c>
    </row>
    <row r="400" spans="1:11" x14ac:dyDescent="0.2">
      <c r="A400" t="s">
        <v>2748</v>
      </c>
      <c r="B400">
        <v>2</v>
      </c>
      <c r="C400">
        <v>0</v>
      </c>
      <c r="D400">
        <v>0</v>
      </c>
      <c r="E400" s="2">
        <f>SUM(Table4[[#This Row],[Use]:[Creation]])</f>
        <v>2</v>
      </c>
      <c r="G400" t="s">
        <v>2748</v>
      </c>
      <c r="H400">
        <f>Table4[[#This Row],[Use]]/Table4[[#This Row],[TOTAL]]</f>
        <v>1</v>
      </c>
      <c r="I400">
        <f>Table4[[#This Row],[Background]]/Table4[[#This Row],[TOTAL]]</f>
        <v>0</v>
      </c>
      <c r="J400">
        <f>Table4[[#This Row],[Creation]]/Table4[[#This Row],[TOTAL]]</f>
        <v>0</v>
      </c>
      <c r="K400" s="2">
        <f>SUM(Table46[[#This Row],[Use]:[Creation]])</f>
        <v>1</v>
      </c>
    </row>
    <row r="401" spans="1:11" x14ac:dyDescent="0.2">
      <c r="A401" t="s">
        <v>1762</v>
      </c>
      <c r="B401">
        <v>3</v>
      </c>
      <c r="C401">
        <v>0</v>
      </c>
      <c r="D401">
        <v>2</v>
      </c>
      <c r="E401" s="2">
        <f>SUM(Table4[[#This Row],[Use]:[Creation]])</f>
        <v>5</v>
      </c>
      <c r="G401" t="s">
        <v>1762</v>
      </c>
      <c r="H401">
        <f>Table4[[#This Row],[Use]]/Table4[[#This Row],[TOTAL]]</f>
        <v>0.6</v>
      </c>
      <c r="I401">
        <f>Table4[[#This Row],[Background]]/Table4[[#This Row],[TOTAL]]</f>
        <v>0</v>
      </c>
      <c r="J401">
        <f>Table4[[#This Row],[Creation]]/Table4[[#This Row],[TOTAL]]</f>
        <v>0.4</v>
      </c>
      <c r="K401" s="2">
        <f>SUM(Table46[[#This Row],[Use]:[Creation]])</f>
        <v>1</v>
      </c>
    </row>
    <row r="402" spans="1:11" x14ac:dyDescent="0.2">
      <c r="A402" t="s">
        <v>3338</v>
      </c>
      <c r="B402">
        <v>0</v>
      </c>
      <c r="C402">
        <v>0</v>
      </c>
      <c r="D402">
        <v>1</v>
      </c>
      <c r="E402" s="2">
        <f>SUM(Table4[[#This Row],[Use]:[Creation]])</f>
        <v>1</v>
      </c>
      <c r="G402" t="s">
        <v>3338</v>
      </c>
      <c r="H402">
        <f>Table4[[#This Row],[Use]]/Table4[[#This Row],[TOTAL]]</f>
        <v>0</v>
      </c>
      <c r="I402">
        <f>Table4[[#This Row],[Background]]/Table4[[#This Row],[TOTAL]]</f>
        <v>0</v>
      </c>
      <c r="J402">
        <f>Table4[[#This Row],[Creation]]/Table4[[#This Row],[TOTAL]]</f>
        <v>1</v>
      </c>
      <c r="K402" s="2">
        <f>SUM(Table46[[#This Row],[Use]:[Creation]])</f>
        <v>1</v>
      </c>
    </row>
    <row r="403" spans="1:11" x14ac:dyDescent="0.2">
      <c r="A403" t="s">
        <v>6186</v>
      </c>
      <c r="B403">
        <v>1</v>
      </c>
      <c r="C403">
        <v>0</v>
      </c>
      <c r="D403">
        <v>0</v>
      </c>
      <c r="E403" s="2">
        <f>SUM(Table4[[#This Row],[Use]:[Creation]])</f>
        <v>1</v>
      </c>
      <c r="G403" t="s">
        <v>6186</v>
      </c>
      <c r="H403">
        <f>Table4[[#This Row],[Use]]/Table4[[#This Row],[TOTAL]]</f>
        <v>1</v>
      </c>
      <c r="I403">
        <f>Table4[[#This Row],[Background]]/Table4[[#This Row],[TOTAL]]</f>
        <v>0</v>
      </c>
      <c r="J403">
        <f>Table4[[#This Row],[Creation]]/Table4[[#This Row],[TOTAL]]</f>
        <v>0</v>
      </c>
      <c r="K403" s="2">
        <f>SUM(Table46[[#This Row],[Use]:[Creation]])</f>
        <v>1</v>
      </c>
    </row>
    <row r="404" spans="1:11" x14ac:dyDescent="0.2">
      <c r="A404" t="s">
        <v>3152</v>
      </c>
      <c r="B404">
        <v>2</v>
      </c>
      <c r="C404">
        <v>0</v>
      </c>
      <c r="D404">
        <v>0</v>
      </c>
      <c r="E404" s="2">
        <f>SUM(Table4[[#This Row],[Use]:[Creation]])</f>
        <v>2</v>
      </c>
      <c r="G404" t="s">
        <v>3152</v>
      </c>
      <c r="H404">
        <f>Table4[[#This Row],[Use]]/Table4[[#This Row],[TOTAL]]</f>
        <v>1</v>
      </c>
      <c r="I404">
        <f>Table4[[#This Row],[Background]]/Table4[[#This Row],[TOTAL]]</f>
        <v>0</v>
      </c>
      <c r="J404">
        <f>Table4[[#This Row],[Creation]]/Table4[[#This Row],[TOTAL]]</f>
        <v>0</v>
      </c>
      <c r="K404" s="2">
        <f>SUM(Table46[[#This Row],[Use]:[Creation]])</f>
        <v>1</v>
      </c>
    </row>
    <row r="405" spans="1:11" x14ac:dyDescent="0.2">
      <c r="A405" t="s">
        <v>1790</v>
      </c>
      <c r="B405">
        <v>0</v>
      </c>
      <c r="C405">
        <v>0</v>
      </c>
      <c r="D405">
        <v>1</v>
      </c>
      <c r="E405" s="2">
        <f>SUM(Table4[[#This Row],[Use]:[Creation]])</f>
        <v>1</v>
      </c>
      <c r="G405" t="s">
        <v>1790</v>
      </c>
      <c r="H405">
        <f>Table4[[#This Row],[Use]]/Table4[[#This Row],[TOTAL]]</f>
        <v>0</v>
      </c>
      <c r="I405">
        <f>Table4[[#This Row],[Background]]/Table4[[#This Row],[TOTAL]]</f>
        <v>0</v>
      </c>
      <c r="J405">
        <f>Table4[[#This Row],[Creation]]/Table4[[#This Row],[TOTAL]]</f>
        <v>1</v>
      </c>
      <c r="K405" s="2">
        <f>SUM(Table46[[#This Row],[Use]:[Creation]])</f>
        <v>1</v>
      </c>
    </row>
    <row r="406" spans="1:11" x14ac:dyDescent="0.2">
      <c r="A406" t="s">
        <v>3115</v>
      </c>
      <c r="B406">
        <v>1</v>
      </c>
      <c r="C406">
        <v>0</v>
      </c>
      <c r="D406">
        <v>1</v>
      </c>
      <c r="E406" s="2">
        <f>SUM(Table4[[#This Row],[Use]:[Creation]])</f>
        <v>2</v>
      </c>
      <c r="G406" t="s">
        <v>3115</v>
      </c>
      <c r="H406">
        <f>Table4[[#This Row],[Use]]/Table4[[#This Row],[TOTAL]]</f>
        <v>0.5</v>
      </c>
      <c r="I406">
        <f>Table4[[#This Row],[Background]]/Table4[[#This Row],[TOTAL]]</f>
        <v>0</v>
      </c>
      <c r="J406">
        <f>Table4[[#This Row],[Creation]]/Table4[[#This Row],[TOTAL]]</f>
        <v>0.5</v>
      </c>
      <c r="K406" s="2">
        <f>SUM(Table46[[#This Row],[Use]:[Creation]])</f>
        <v>1</v>
      </c>
    </row>
    <row r="407" spans="1:11" x14ac:dyDescent="0.2">
      <c r="A407" t="s">
        <v>1404</v>
      </c>
      <c r="B407">
        <v>0</v>
      </c>
      <c r="C407">
        <v>0</v>
      </c>
      <c r="D407">
        <v>3</v>
      </c>
      <c r="E407" s="2">
        <f>SUM(Table4[[#This Row],[Use]:[Creation]])</f>
        <v>3</v>
      </c>
      <c r="G407" t="s">
        <v>1404</v>
      </c>
      <c r="H407">
        <f>Table4[[#This Row],[Use]]/Table4[[#This Row],[TOTAL]]</f>
        <v>0</v>
      </c>
      <c r="I407">
        <f>Table4[[#This Row],[Background]]/Table4[[#This Row],[TOTAL]]</f>
        <v>0</v>
      </c>
      <c r="J407">
        <f>Table4[[#This Row],[Creation]]/Table4[[#This Row],[TOTAL]]</f>
        <v>1</v>
      </c>
      <c r="K407" s="2">
        <f>SUM(Table46[[#This Row],[Use]:[Creation]])</f>
        <v>1</v>
      </c>
    </row>
    <row r="408" spans="1:11" x14ac:dyDescent="0.2">
      <c r="A408" t="s">
        <v>7411</v>
      </c>
      <c r="B408">
        <v>0</v>
      </c>
      <c r="C408">
        <v>1</v>
      </c>
      <c r="D408">
        <v>0</v>
      </c>
      <c r="E408" s="2">
        <f>SUM(Table4[[#This Row],[Use]:[Creation]])</f>
        <v>1</v>
      </c>
      <c r="G408" t="s">
        <v>7411</v>
      </c>
      <c r="H408">
        <f>Table4[[#This Row],[Use]]/Table4[[#This Row],[TOTAL]]</f>
        <v>0</v>
      </c>
      <c r="I408">
        <f>Table4[[#This Row],[Background]]/Table4[[#This Row],[TOTAL]]</f>
        <v>1</v>
      </c>
      <c r="J408">
        <f>Table4[[#This Row],[Creation]]/Table4[[#This Row],[TOTAL]]</f>
        <v>0</v>
      </c>
      <c r="K408" s="2">
        <f>SUM(Table46[[#This Row],[Use]:[Creation]])</f>
        <v>1</v>
      </c>
    </row>
    <row r="409" spans="1:11" x14ac:dyDescent="0.2">
      <c r="A409" t="s">
        <v>2380</v>
      </c>
      <c r="B409">
        <v>2</v>
      </c>
      <c r="C409">
        <v>0</v>
      </c>
      <c r="D409">
        <v>0</v>
      </c>
      <c r="E409" s="2">
        <f>SUM(Table4[[#This Row],[Use]:[Creation]])</f>
        <v>2</v>
      </c>
      <c r="G409" t="s">
        <v>2380</v>
      </c>
      <c r="H409">
        <f>Table4[[#This Row],[Use]]/Table4[[#This Row],[TOTAL]]</f>
        <v>1</v>
      </c>
      <c r="I409">
        <f>Table4[[#This Row],[Background]]/Table4[[#This Row],[TOTAL]]</f>
        <v>0</v>
      </c>
      <c r="J409">
        <f>Table4[[#This Row],[Creation]]/Table4[[#This Row],[TOTAL]]</f>
        <v>0</v>
      </c>
      <c r="K409" s="2">
        <f>SUM(Table46[[#This Row],[Use]:[Creation]])</f>
        <v>1</v>
      </c>
    </row>
    <row r="410" spans="1:11" x14ac:dyDescent="0.2">
      <c r="A410" t="s">
        <v>1906</v>
      </c>
      <c r="B410">
        <v>0</v>
      </c>
      <c r="C410">
        <v>1</v>
      </c>
      <c r="D410">
        <v>2</v>
      </c>
      <c r="E410" s="2">
        <f>SUM(Table4[[#This Row],[Use]:[Creation]])</f>
        <v>3</v>
      </c>
      <c r="G410" t="s">
        <v>1906</v>
      </c>
      <c r="H410">
        <f>Table4[[#This Row],[Use]]/Table4[[#This Row],[TOTAL]]</f>
        <v>0</v>
      </c>
      <c r="I410">
        <f>Table4[[#This Row],[Background]]/Table4[[#This Row],[TOTAL]]</f>
        <v>0.33333333333333331</v>
      </c>
      <c r="J410">
        <f>Table4[[#This Row],[Creation]]/Table4[[#This Row],[TOTAL]]</f>
        <v>0.66666666666666663</v>
      </c>
      <c r="K410" s="2">
        <f>SUM(Table46[[#This Row],[Use]:[Creation]])</f>
        <v>1</v>
      </c>
    </row>
    <row r="411" spans="1:11" x14ac:dyDescent="0.2">
      <c r="A411" t="s">
        <v>304</v>
      </c>
      <c r="B411">
        <v>0</v>
      </c>
      <c r="C411">
        <v>0</v>
      </c>
      <c r="D411">
        <v>1</v>
      </c>
      <c r="E411" s="2">
        <f>SUM(Table4[[#This Row],[Use]:[Creation]])</f>
        <v>1</v>
      </c>
      <c r="G411" t="s">
        <v>304</v>
      </c>
      <c r="H411">
        <f>Table4[[#This Row],[Use]]/Table4[[#This Row],[TOTAL]]</f>
        <v>0</v>
      </c>
      <c r="I411">
        <f>Table4[[#This Row],[Background]]/Table4[[#This Row],[TOTAL]]</f>
        <v>0</v>
      </c>
      <c r="J411">
        <f>Table4[[#This Row],[Creation]]/Table4[[#This Row],[TOTAL]]</f>
        <v>1</v>
      </c>
      <c r="K411" s="2">
        <f>SUM(Table46[[#This Row],[Use]:[Creation]])</f>
        <v>1</v>
      </c>
    </row>
    <row r="412" spans="1:11" x14ac:dyDescent="0.2">
      <c r="A412" t="s">
        <v>2511</v>
      </c>
      <c r="B412">
        <v>3</v>
      </c>
      <c r="C412">
        <v>0</v>
      </c>
      <c r="D412">
        <v>0</v>
      </c>
      <c r="E412" s="2">
        <f>SUM(Table4[[#This Row],[Use]:[Creation]])</f>
        <v>3</v>
      </c>
      <c r="G412" t="s">
        <v>2511</v>
      </c>
      <c r="H412">
        <f>Table4[[#This Row],[Use]]/Table4[[#This Row],[TOTAL]]</f>
        <v>1</v>
      </c>
      <c r="I412">
        <f>Table4[[#This Row],[Background]]/Table4[[#This Row],[TOTAL]]</f>
        <v>0</v>
      </c>
      <c r="J412">
        <f>Table4[[#This Row],[Creation]]/Table4[[#This Row],[TOTAL]]</f>
        <v>0</v>
      </c>
      <c r="K412" s="2">
        <f>SUM(Table46[[#This Row],[Use]:[Creation]])</f>
        <v>1</v>
      </c>
    </row>
    <row r="413" spans="1:11" x14ac:dyDescent="0.2">
      <c r="A413" t="s">
        <v>1938</v>
      </c>
      <c r="B413">
        <v>1</v>
      </c>
      <c r="C413">
        <v>0</v>
      </c>
      <c r="D413">
        <v>0</v>
      </c>
      <c r="E413" s="2">
        <f>SUM(Table4[[#This Row],[Use]:[Creation]])</f>
        <v>1</v>
      </c>
      <c r="G413" t="s">
        <v>1938</v>
      </c>
      <c r="H413">
        <f>Table4[[#This Row],[Use]]/Table4[[#This Row],[TOTAL]]</f>
        <v>1</v>
      </c>
      <c r="I413">
        <f>Table4[[#This Row],[Background]]/Table4[[#This Row],[TOTAL]]</f>
        <v>0</v>
      </c>
      <c r="J413">
        <f>Table4[[#This Row],[Creation]]/Table4[[#This Row],[TOTAL]]</f>
        <v>0</v>
      </c>
      <c r="K413" s="2">
        <f>SUM(Table46[[#This Row],[Use]:[Creation]])</f>
        <v>1</v>
      </c>
    </row>
    <row r="414" spans="1:11" x14ac:dyDescent="0.2">
      <c r="A414" t="s">
        <v>4069</v>
      </c>
      <c r="B414">
        <v>0</v>
      </c>
      <c r="C414">
        <v>1</v>
      </c>
      <c r="D414">
        <v>0</v>
      </c>
      <c r="E414" s="2">
        <f>SUM(Table4[[#This Row],[Use]:[Creation]])</f>
        <v>1</v>
      </c>
      <c r="G414" t="s">
        <v>4069</v>
      </c>
      <c r="H414">
        <f>Table4[[#This Row],[Use]]/Table4[[#This Row],[TOTAL]]</f>
        <v>0</v>
      </c>
      <c r="I414">
        <f>Table4[[#This Row],[Background]]/Table4[[#This Row],[TOTAL]]</f>
        <v>1</v>
      </c>
      <c r="J414">
        <f>Table4[[#This Row],[Creation]]/Table4[[#This Row],[TOTAL]]</f>
        <v>0</v>
      </c>
      <c r="K414" s="2">
        <f>SUM(Table46[[#This Row],[Use]:[Creation]])</f>
        <v>1</v>
      </c>
    </row>
    <row r="415" spans="1:11" x14ac:dyDescent="0.2">
      <c r="A415" t="s">
        <v>5640</v>
      </c>
      <c r="B415">
        <v>1</v>
      </c>
      <c r="C415">
        <v>1</v>
      </c>
      <c r="D415">
        <v>0</v>
      </c>
      <c r="E415" s="2">
        <f>SUM(Table4[[#This Row],[Use]:[Creation]])</f>
        <v>2</v>
      </c>
      <c r="G415" t="s">
        <v>5640</v>
      </c>
      <c r="H415">
        <f>Table4[[#This Row],[Use]]/Table4[[#This Row],[TOTAL]]</f>
        <v>0.5</v>
      </c>
      <c r="I415">
        <f>Table4[[#This Row],[Background]]/Table4[[#This Row],[TOTAL]]</f>
        <v>0.5</v>
      </c>
      <c r="J415">
        <f>Table4[[#This Row],[Creation]]/Table4[[#This Row],[TOTAL]]</f>
        <v>0</v>
      </c>
      <c r="K415" s="2">
        <f>SUM(Table46[[#This Row],[Use]:[Creation]])</f>
        <v>1</v>
      </c>
    </row>
    <row r="416" spans="1:11" x14ac:dyDescent="0.2">
      <c r="A416" t="s">
        <v>2907</v>
      </c>
      <c r="B416">
        <v>1</v>
      </c>
      <c r="C416">
        <v>0</v>
      </c>
      <c r="D416">
        <v>0</v>
      </c>
      <c r="E416" s="2">
        <f>SUM(Table4[[#This Row],[Use]:[Creation]])</f>
        <v>1</v>
      </c>
      <c r="G416" t="s">
        <v>2907</v>
      </c>
      <c r="H416">
        <f>Table4[[#This Row],[Use]]/Table4[[#This Row],[TOTAL]]</f>
        <v>1</v>
      </c>
      <c r="I416">
        <f>Table4[[#This Row],[Background]]/Table4[[#This Row],[TOTAL]]</f>
        <v>0</v>
      </c>
      <c r="J416">
        <f>Table4[[#This Row],[Creation]]/Table4[[#This Row],[TOTAL]]</f>
        <v>0</v>
      </c>
      <c r="K416" s="2">
        <f>SUM(Table46[[#This Row],[Use]:[Creation]])</f>
        <v>1</v>
      </c>
    </row>
    <row r="417" spans="1:11" x14ac:dyDescent="0.2">
      <c r="A417" t="s">
        <v>2305</v>
      </c>
      <c r="B417">
        <v>0</v>
      </c>
      <c r="C417">
        <v>0</v>
      </c>
      <c r="D417">
        <v>2</v>
      </c>
      <c r="E417" s="2">
        <f>SUM(Table4[[#This Row],[Use]:[Creation]])</f>
        <v>2</v>
      </c>
      <c r="G417" t="s">
        <v>2305</v>
      </c>
      <c r="H417">
        <f>Table4[[#This Row],[Use]]/Table4[[#This Row],[TOTAL]]</f>
        <v>0</v>
      </c>
      <c r="I417">
        <f>Table4[[#This Row],[Background]]/Table4[[#This Row],[TOTAL]]</f>
        <v>0</v>
      </c>
      <c r="J417">
        <f>Table4[[#This Row],[Creation]]/Table4[[#This Row],[TOTAL]]</f>
        <v>1</v>
      </c>
      <c r="K417" s="2">
        <f>SUM(Table46[[#This Row],[Use]:[Creation]])</f>
        <v>1</v>
      </c>
    </row>
    <row r="418" spans="1:11" x14ac:dyDescent="0.2">
      <c r="A418" t="s">
        <v>1530</v>
      </c>
      <c r="B418">
        <v>1</v>
      </c>
      <c r="C418">
        <v>0</v>
      </c>
      <c r="D418">
        <v>0</v>
      </c>
      <c r="E418" s="2">
        <f>SUM(Table4[[#This Row],[Use]:[Creation]])</f>
        <v>1</v>
      </c>
      <c r="G418" t="s">
        <v>1530</v>
      </c>
      <c r="H418">
        <f>Table4[[#This Row],[Use]]/Table4[[#This Row],[TOTAL]]</f>
        <v>1</v>
      </c>
      <c r="I418">
        <f>Table4[[#This Row],[Background]]/Table4[[#This Row],[TOTAL]]</f>
        <v>0</v>
      </c>
      <c r="J418">
        <f>Table4[[#This Row],[Creation]]/Table4[[#This Row],[TOTAL]]</f>
        <v>0</v>
      </c>
      <c r="K418" s="2">
        <f>SUM(Table46[[#This Row],[Use]:[Creation]])</f>
        <v>1</v>
      </c>
    </row>
    <row r="419" spans="1:11" x14ac:dyDescent="0.2">
      <c r="A419" t="s">
        <v>9064</v>
      </c>
      <c r="B419">
        <v>1</v>
      </c>
      <c r="C419">
        <v>0</v>
      </c>
      <c r="D419">
        <v>0</v>
      </c>
      <c r="E419" s="2">
        <f>SUM(Table4[[#This Row],[Use]:[Creation]])</f>
        <v>1</v>
      </c>
      <c r="G419" t="s">
        <v>9064</v>
      </c>
      <c r="H419">
        <f>Table4[[#This Row],[Use]]/Table4[[#This Row],[TOTAL]]</f>
        <v>1</v>
      </c>
      <c r="I419">
        <f>Table4[[#This Row],[Background]]/Table4[[#This Row],[TOTAL]]</f>
        <v>0</v>
      </c>
      <c r="J419">
        <f>Table4[[#This Row],[Creation]]/Table4[[#This Row],[TOTAL]]</f>
        <v>0</v>
      </c>
      <c r="K419" s="2">
        <f>SUM(Table46[[#This Row],[Use]:[Creation]])</f>
        <v>1</v>
      </c>
    </row>
    <row r="420" spans="1:11" x14ac:dyDescent="0.2">
      <c r="A420" t="s">
        <v>3905</v>
      </c>
      <c r="B420">
        <v>1</v>
      </c>
      <c r="C420">
        <v>0</v>
      </c>
      <c r="D420">
        <v>0</v>
      </c>
      <c r="E420" s="2">
        <f>SUM(Table4[[#This Row],[Use]:[Creation]])</f>
        <v>1</v>
      </c>
      <c r="G420" t="s">
        <v>3905</v>
      </c>
      <c r="H420">
        <f>Table4[[#This Row],[Use]]/Table4[[#This Row],[TOTAL]]</f>
        <v>1</v>
      </c>
      <c r="I420">
        <f>Table4[[#This Row],[Background]]/Table4[[#This Row],[TOTAL]]</f>
        <v>0</v>
      </c>
      <c r="J420">
        <f>Table4[[#This Row],[Creation]]/Table4[[#This Row],[TOTAL]]</f>
        <v>0</v>
      </c>
      <c r="K420" s="2">
        <f>SUM(Table46[[#This Row],[Use]:[Creation]])</f>
        <v>1</v>
      </c>
    </row>
    <row r="421" spans="1:11" x14ac:dyDescent="0.2">
      <c r="A421" t="s">
        <v>1302</v>
      </c>
      <c r="B421">
        <v>2</v>
      </c>
      <c r="C421">
        <v>0</v>
      </c>
      <c r="D421">
        <v>0</v>
      </c>
      <c r="E421" s="2">
        <f>SUM(Table4[[#This Row],[Use]:[Creation]])</f>
        <v>2</v>
      </c>
      <c r="G421" t="s">
        <v>1302</v>
      </c>
      <c r="H421">
        <f>Table4[[#This Row],[Use]]/Table4[[#This Row],[TOTAL]]</f>
        <v>1</v>
      </c>
      <c r="I421">
        <f>Table4[[#This Row],[Background]]/Table4[[#This Row],[TOTAL]]</f>
        <v>0</v>
      </c>
      <c r="J421">
        <f>Table4[[#This Row],[Creation]]/Table4[[#This Row],[TOTAL]]</f>
        <v>0</v>
      </c>
      <c r="K421" s="2">
        <f>SUM(Table46[[#This Row],[Use]:[Creation]])</f>
        <v>1</v>
      </c>
    </row>
    <row r="422" spans="1:11" x14ac:dyDescent="0.2">
      <c r="A422" t="s">
        <v>3255</v>
      </c>
      <c r="B422">
        <v>0</v>
      </c>
      <c r="C422">
        <v>0</v>
      </c>
      <c r="D422">
        <v>1</v>
      </c>
      <c r="E422" s="2">
        <f>SUM(Table4[[#This Row],[Use]:[Creation]])</f>
        <v>1</v>
      </c>
      <c r="G422" t="s">
        <v>3255</v>
      </c>
      <c r="H422">
        <f>Table4[[#This Row],[Use]]/Table4[[#This Row],[TOTAL]]</f>
        <v>0</v>
      </c>
      <c r="I422">
        <f>Table4[[#This Row],[Background]]/Table4[[#This Row],[TOTAL]]</f>
        <v>0</v>
      </c>
      <c r="J422">
        <f>Table4[[#This Row],[Creation]]/Table4[[#This Row],[TOTAL]]</f>
        <v>1</v>
      </c>
      <c r="K422" s="2">
        <f>SUM(Table46[[#This Row],[Use]:[Creation]])</f>
        <v>1</v>
      </c>
    </row>
    <row r="423" spans="1:11" x14ac:dyDescent="0.2">
      <c r="A423" t="s">
        <v>3049</v>
      </c>
      <c r="B423">
        <v>1</v>
      </c>
      <c r="C423">
        <v>0</v>
      </c>
      <c r="D423">
        <v>1</v>
      </c>
      <c r="E423" s="2">
        <f>SUM(Table4[[#This Row],[Use]:[Creation]])</f>
        <v>2</v>
      </c>
      <c r="G423" t="s">
        <v>3049</v>
      </c>
      <c r="H423">
        <f>Table4[[#This Row],[Use]]/Table4[[#This Row],[TOTAL]]</f>
        <v>0.5</v>
      </c>
      <c r="I423">
        <f>Table4[[#This Row],[Background]]/Table4[[#This Row],[TOTAL]]</f>
        <v>0</v>
      </c>
      <c r="J423">
        <f>Table4[[#This Row],[Creation]]/Table4[[#This Row],[TOTAL]]</f>
        <v>0.5</v>
      </c>
      <c r="K423" s="2">
        <f>SUM(Table46[[#This Row],[Use]:[Creation]])</f>
        <v>1</v>
      </c>
    </row>
    <row r="424" spans="1:11" x14ac:dyDescent="0.2">
      <c r="A424" t="s">
        <v>2028</v>
      </c>
      <c r="B424">
        <v>1</v>
      </c>
      <c r="C424">
        <v>0</v>
      </c>
      <c r="D424">
        <v>0</v>
      </c>
      <c r="E424" s="2">
        <f>SUM(Table4[[#This Row],[Use]:[Creation]])</f>
        <v>1</v>
      </c>
      <c r="G424" t="s">
        <v>2028</v>
      </c>
      <c r="H424">
        <f>Table4[[#This Row],[Use]]/Table4[[#This Row],[TOTAL]]</f>
        <v>1</v>
      </c>
      <c r="I424">
        <f>Table4[[#This Row],[Background]]/Table4[[#This Row],[TOTAL]]</f>
        <v>0</v>
      </c>
      <c r="J424">
        <f>Table4[[#This Row],[Creation]]/Table4[[#This Row],[TOTAL]]</f>
        <v>0</v>
      </c>
      <c r="K424" s="2">
        <f>SUM(Table46[[#This Row],[Use]:[Creation]])</f>
        <v>1</v>
      </c>
    </row>
    <row r="425" spans="1:11" x14ac:dyDescent="0.2">
      <c r="A425" t="s">
        <v>1518</v>
      </c>
      <c r="B425">
        <v>0</v>
      </c>
      <c r="C425">
        <v>0</v>
      </c>
      <c r="D425">
        <v>1</v>
      </c>
      <c r="E425" s="2">
        <f>SUM(Table4[[#This Row],[Use]:[Creation]])</f>
        <v>1</v>
      </c>
      <c r="G425" t="s">
        <v>1518</v>
      </c>
      <c r="H425">
        <f>Table4[[#This Row],[Use]]/Table4[[#This Row],[TOTAL]]</f>
        <v>0</v>
      </c>
      <c r="I425">
        <f>Table4[[#This Row],[Background]]/Table4[[#This Row],[TOTAL]]</f>
        <v>0</v>
      </c>
      <c r="J425">
        <f>Table4[[#This Row],[Creation]]/Table4[[#This Row],[TOTAL]]</f>
        <v>1</v>
      </c>
      <c r="K425" s="2">
        <f>SUM(Table46[[#This Row],[Use]:[Creation]])</f>
        <v>1</v>
      </c>
    </row>
    <row r="426" spans="1:11" x14ac:dyDescent="0.2">
      <c r="A426" t="s">
        <v>2210</v>
      </c>
      <c r="B426">
        <v>1</v>
      </c>
      <c r="C426">
        <v>0</v>
      </c>
      <c r="D426">
        <v>0</v>
      </c>
      <c r="E426" s="2">
        <f>SUM(Table4[[#This Row],[Use]:[Creation]])</f>
        <v>1</v>
      </c>
      <c r="G426" t="s">
        <v>2210</v>
      </c>
      <c r="H426">
        <f>Table4[[#This Row],[Use]]/Table4[[#This Row],[TOTAL]]</f>
        <v>1</v>
      </c>
      <c r="I426">
        <f>Table4[[#This Row],[Background]]/Table4[[#This Row],[TOTAL]]</f>
        <v>0</v>
      </c>
      <c r="J426">
        <f>Table4[[#This Row],[Creation]]/Table4[[#This Row],[TOTAL]]</f>
        <v>0</v>
      </c>
      <c r="K426" s="2">
        <f>SUM(Table46[[#This Row],[Use]:[Creation]])</f>
        <v>1</v>
      </c>
    </row>
    <row r="427" spans="1:11" x14ac:dyDescent="0.2">
      <c r="A427" t="s">
        <v>870</v>
      </c>
      <c r="B427">
        <v>2</v>
      </c>
      <c r="C427">
        <v>0</v>
      </c>
      <c r="D427">
        <v>0</v>
      </c>
      <c r="E427" s="2">
        <f>SUM(Table4[[#This Row],[Use]:[Creation]])</f>
        <v>2</v>
      </c>
      <c r="G427" t="s">
        <v>870</v>
      </c>
      <c r="H427">
        <f>Table4[[#This Row],[Use]]/Table4[[#This Row],[TOTAL]]</f>
        <v>1</v>
      </c>
      <c r="I427">
        <f>Table4[[#This Row],[Background]]/Table4[[#This Row],[TOTAL]]</f>
        <v>0</v>
      </c>
      <c r="J427">
        <f>Table4[[#This Row],[Creation]]/Table4[[#This Row],[TOTAL]]</f>
        <v>0</v>
      </c>
      <c r="K427" s="2">
        <f>SUM(Table46[[#This Row],[Use]:[Creation]])</f>
        <v>1</v>
      </c>
    </row>
    <row r="428" spans="1:11" x14ac:dyDescent="0.2">
      <c r="A428" t="s">
        <v>7590</v>
      </c>
      <c r="B428">
        <v>0</v>
      </c>
      <c r="C428">
        <v>1</v>
      </c>
      <c r="D428">
        <v>0</v>
      </c>
      <c r="E428" s="2">
        <f>SUM(Table4[[#This Row],[Use]:[Creation]])</f>
        <v>1</v>
      </c>
      <c r="G428" t="s">
        <v>7590</v>
      </c>
      <c r="H428">
        <f>Table4[[#This Row],[Use]]/Table4[[#This Row],[TOTAL]]</f>
        <v>0</v>
      </c>
      <c r="I428">
        <f>Table4[[#This Row],[Background]]/Table4[[#This Row],[TOTAL]]</f>
        <v>1</v>
      </c>
      <c r="J428">
        <f>Table4[[#This Row],[Creation]]/Table4[[#This Row],[TOTAL]]</f>
        <v>0</v>
      </c>
      <c r="K428" s="2">
        <f>SUM(Table46[[#This Row],[Use]:[Creation]])</f>
        <v>1</v>
      </c>
    </row>
    <row r="429" spans="1:11" x14ac:dyDescent="0.2">
      <c r="A429" t="s">
        <v>309</v>
      </c>
      <c r="B429">
        <v>0</v>
      </c>
      <c r="C429">
        <v>0</v>
      </c>
      <c r="D429">
        <v>1</v>
      </c>
      <c r="E429" s="2">
        <f>SUM(Table4[[#This Row],[Use]:[Creation]])</f>
        <v>1</v>
      </c>
      <c r="G429" t="s">
        <v>309</v>
      </c>
      <c r="H429">
        <f>Table4[[#This Row],[Use]]/Table4[[#This Row],[TOTAL]]</f>
        <v>0</v>
      </c>
      <c r="I429">
        <f>Table4[[#This Row],[Background]]/Table4[[#This Row],[TOTAL]]</f>
        <v>0</v>
      </c>
      <c r="J429">
        <f>Table4[[#This Row],[Creation]]/Table4[[#This Row],[TOTAL]]</f>
        <v>1</v>
      </c>
      <c r="K429" s="2">
        <f>SUM(Table46[[#This Row],[Use]:[Creation]])</f>
        <v>1</v>
      </c>
    </row>
    <row r="430" spans="1:11" x14ac:dyDescent="0.2">
      <c r="A430" t="s">
        <v>12</v>
      </c>
      <c r="B430">
        <v>0</v>
      </c>
      <c r="C430">
        <v>0</v>
      </c>
      <c r="D430">
        <v>1</v>
      </c>
      <c r="E430" s="2">
        <f>SUM(Table4[[#This Row],[Use]:[Creation]])</f>
        <v>1</v>
      </c>
      <c r="G430" t="s">
        <v>12</v>
      </c>
      <c r="H430">
        <f>Table4[[#This Row],[Use]]/Table4[[#This Row],[TOTAL]]</f>
        <v>0</v>
      </c>
      <c r="I430">
        <f>Table4[[#This Row],[Background]]/Table4[[#This Row],[TOTAL]]</f>
        <v>0</v>
      </c>
      <c r="J430">
        <f>Table4[[#This Row],[Creation]]/Table4[[#This Row],[TOTAL]]</f>
        <v>1</v>
      </c>
      <c r="K430" s="2">
        <f>SUM(Table46[[#This Row],[Use]:[Creation]])</f>
        <v>1</v>
      </c>
    </row>
    <row r="431" spans="1:11" x14ac:dyDescent="0.2">
      <c r="A431" t="s">
        <v>5854</v>
      </c>
      <c r="B431">
        <v>0</v>
      </c>
      <c r="C431">
        <v>1</v>
      </c>
      <c r="D431">
        <v>0</v>
      </c>
      <c r="E431" s="2">
        <f>SUM(Table4[[#This Row],[Use]:[Creation]])</f>
        <v>1</v>
      </c>
      <c r="G431" t="s">
        <v>5854</v>
      </c>
      <c r="H431">
        <f>Table4[[#This Row],[Use]]/Table4[[#This Row],[TOTAL]]</f>
        <v>0</v>
      </c>
      <c r="I431">
        <f>Table4[[#This Row],[Background]]/Table4[[#This Row],[TOTAL]]</f>
        <v>1</v>
      </c>
      <c r="J431">
        <f>Table4[[#This Row],[Creation]]/Table4[[#This Row],[TOTAL]]</f>
        <v>0</v>
      </c>
      <c r="K431" s="2">
        <f>SUM(Table46[[#This Row],[Use]:[Creation]])</f>
        <v>1</v>
      </c>
    </row>
    <row r="432" spans="1:11" x14ac:dyDescent="0.2">
      <c r="A432" t="s">
        <v>3459</v>
      </c>
      <c r="B432">
        <v>1</v>
      </c>
      <c r="C432">
        <v>0</v>
      </c>
      <c r="D432">
        <v>0</v>
      </c>
      <c r="E432" s="2">
        <f>SUM(Table4[[#This Row],[Use]:[Creation]])</f>
        <v>1</v>
      </c>
      <c r="G432" t="s">
        <v>3459</v>
      </c>
      <c r="H432">
        <f>Table4[[#This Row],[Use]]/Table4[[#This Row],[TOTAL]]</f>
        <v>1</v>
      </c>
      <c r="I432">
        <f>Table4[[#This Row],[Background]]/Table4[[#This Row],[TOTAL]]</f>
        <v>0</v>
      </c>
      <c r="J432">
        <f>Table4[[#This Row],[Creation]]/Table4[[#This Row],[TOTAL]]</f>
        <v>0</v>
      </c>
      <c r="K432" s="2">
        <f>SUM(Table46[[#This Row],[Use]:[Creation]])</f>
        <v>1</v>
      </c>
    </row>
    <row r="433" spans="1:11" x14ac:dyDescent="0.2">
      <c r="A433" t="s">
        <v>82</v>
      </c>
      <c r="B433">
        <v>0</v>
      </c>
      <c r="C433">
        <v>0</v>
      </c>
      <c r="D433">
        <v>4</v>
      </c>
      <c r="E433" s="2">
        <f>SUM(Table4[[#This Row],[Use]:[Creation]])</f>
        <v>4</v>
      </c>
      <c r="G433" t="s">
        <v>82</v>
      </c>
      <c r="H433">
        <f>Table4[[#This Row],[Use]]/Table4[[#This Row],[TOTAL]]</f>
        <v>0</v>
      </c>
      <c r="I433">
        <f>Table4[[#This Row],[Background]]/Table4[[#This Row],[TOTAL]]</f>
        <v>0</v>
      </c>
      <c r="J433">
        <f>Table4[[#This Row],[Creation]]/Table4[[#This Row],[TOTAL]]</f>
        <v>1</v>
      </c>
      <c r="K433" s="2">
        <f>SUM(Table46[[#This Row],[Use]:[Creation]])</f>
        <v>1</v>
      </c>
    </row>
    <row r="434" spans="1:11" x14ac:dyDescent="0.2">
      <c r="A434" t="s">
        <v>7137</v>
      </c>
      <c r="B434">
        <v>2</v>
      </c>
      <c r="C434">
        <v>1</v>
      </c>
      <c r="D434">
        <v>0</v>
      </c>
      <c r="E434" s="2">
        <f>SUM(Table4[[#This Row],[Use]:[Creation]])</f>
        <v>3</v>
      </c>
      <c r="G434" t="s">
        <v>7137</v>
      </c>
      <c r="H434">
        <f>Table4[[#This Row],[Use]]/Table4[[#This Row],[TOTAL]]</f>
        <v>0.66666666666666663</v>
      </c>
      <c r="I434">
        <f>Table4[[#This Row],[Background]]/Table4[[#This Row],[TOTAL]]</f>
        <v>0.33333333333333331</v>
      </c>
      <c r="J434">
        <f>Table4[[#This Row],[Creation]]/Table4[[#This Row],[TOTAL]]</f>
        <v>0</v>
      </c>
      <c r="K434" s="2">
        <f>SUM(Table46[[#This Row],[Use]:[Creation]])</f>
        <v>1</v>
      </c>
    </row>
    <row r="435" spans="1:11" x14ac:dyDescent="0.2">
      <c r="A435" t="s">
        <v>4055</v>
      </c>
      <c r="B435">
        <v>3</v>
      </c>
      <c r="C435">
        <v>0</v>
      </c>
      <c r="D435">
        <v>0</v>
      </c>
      <c r="E435" s="2">
        <f>SUM(Table4[[#This Row],[Use]:[Creation]])</f>
        <v>3</v>
      </c>
      <c r="G435" t="s">
        <v>4055</v>
      </c>
      <c r="H435">
        <f>Table4[[#This Row],[Use]]/Table4[[#This Row],[TOTAL]]</f>
        <v>1</v>
      </c>
      <c r="I435">
        <f>Table4[[#This Row],[Background]]/Table4[[#This Row],[TOTAL]]</f>
        <v>0</v>
      </c>
      <c r="J435">
        <f>Table4[[#This Row],[Creation]]/Table4[[#This Row],[TOTAL]]</f>
        <v>0</v>
      </c>
      <c r="K435" s="2">
        <f>SUM(Table46[[#This Row],[Use]:[Creation]])</f>
        <v>1</v>
      </c>
    </row>
    <row r="436" spans="1:11" x14ac:dyDescent="0.2">
      <c r="A436" t="s">
        <v>208</v>
      </c>
      <c r="B436">
        <v>0</v>
      </c>
      <c r="C436">
        <v>0</v>
      </c>
      <c r="D436">
        <v>1</v>
      </c>
      <c r="E436" s="2">
        <f>SUM(Table4[[#This Row],[Use]:[Creation]])</f>
        <v>1</v>
      </c>
      <c r="G436" t="s">
        <v>208</v>
      </c>
      <c r="H436">
        <f>Table4[[#This Row],[Use]]/Table4[[#This Row],[TOTAL]]</f>
        <v>0</v>
      </c>
      <c r="I436">
        <f>Table4[[#This Row],[Background]]/Table4[[#This Row],[TOTAL]]</f>
        <v>0</v>
      </c>
      <c r="J436">
        <f>Table4[[#This Row],[Creation]]/Table4[[#This Row],[TOTAL]]</f>
        <v>1</v>
      </c>
      <c r="K436" s="2">
        <f>SUM(Table46[[#This Row],[Use]:[Creation]])</f>
        <v>1</v>
      </c>
    </row>
    <row r="437" spans="1:11" x14ac:dyDescent="0.2">
      <c r="A437" t="s">
        <v>1943</v>
      </c>
      <c r="B437">
        <v>5</v>
      </c>
      <c r="C437">
        <v>0</v>
      </c>
      <c r="D437">
        <v>0</v>
      </c>
      <c r="E437" s="2">
        <f>SUM(Table4[[#This Row],[Use]:[Creation]])</f>
        <v>5</v>
      </c>
      <c r="G437" t="s">
        <v>1943</v>
      </c>
      <c r="H437">
        <f>Table4[[#This Row],[Use]]/Table4[[#This Row],[TOTAL]]</f>
        <v>1</v>
      </c>
      <c r="I437">
        <f>Table4[[#This Row],[Background]]/Table4[[#This Row],[TOTAL]]</f>
        <v>0</v>
      </c>
      <c r="J437">
        <f>Table4[[#This Row],[Creation]]/Table4[[#This Row],[TOTAL]]</f>
        <v>0</v>
      </c>
      <c r="K437" s="2">
        <f>SUM(Table46[[#This Row],[Use]:[Creation]])</f>
        <v>1</v>
      </c>
    </row>
    <row r="438" spans="1:11" x14ac:dyDescent="0.2">
      <c r="A438" t="s">
        <v>3736</v>
      </c>
      <c r="B438">
        <v>3</v>
      </c>
      <c r="C438">
        <v>0</v>
      </c>
      <c r="D438">
        <v>0</v>
      </c>
      <c r="E438" s="2">
        <f>SUM(Table4[[#This Row],[Use]:[Creation]])</f>
        <v>3</v>
      </c>
      <c r="G438" t="s">
        <v>3736</v>
      </c>
      <c r="H438">
        <f>Table4[[#This Row],[Use]]/Table4[[#This Row],[TOTAL]]</f>
        <v>1</v>
      </c>
      <c r="I438">
        <f>Table4[[#This Row],[Background]]/Table4[[#This Row],[TOTAL]]</f>
        <v>0</v>
      </c>
      <c r="J438">
        <f>Table4[[#This Row],[Creation]]/Table4[[#This Row],[TOTAL]]</f>
        <v>0</v>
      </c>
      <c r="K438" s="2">
        <f>SUM(Table46[[#This Row],[Use]:[Creation]])</f>
        <v>1</v>
      </c>
    </row>
    <row r="439" spans="1:11" x14ac:dyDescent="0.2">
      <c r="A439" t="s">
        <v>64</v>
      </c>
      <c r="B439">
        <v>2</v>
      </c>
      <c r="C439">
        <v>0</v>
      </c>
      <c r="D439">
        <v>1</v>
      </c>
      <c r="E439" s="2">
        <f>SUM(Table4[[#This Row],[Use]:[Creation]])</f>
        <v>3</v>
      </c>
      <c r="G439" t="s">
        <v>64</v>
      </c>
      <c r="H439">
        <f>Table4[[#This Row],[Use]]/Table4[[#This Row],[TOTAL]]</f>
        <v>0.66666666666666663</v>
      </c>
      <c r="I439">
        <f>Table4[[#This Row],[Background]]/Table4[[#This Row],[TOTAL]]</f>
        <v>0</v>
      </c>
      <c r="J439">
        <f>Table4[[#This Row],[Creation]]/Table4[[#This Row],[TOTAL]]</f>
        <v>0.33333333333333331</v>
      </c>
      <c r="K439" s="2">
        <f>SUM(Table46[[#This Row],[Use]:[Creation]])</f>
        <v>1</v>
      </c>
    </row>
    <row r="440" spans="1:11" x14ac:dyDescent="0.2">
      <c r="A440" t="s">
        <v>3094</v>
      </c>
      <c r="B440">
        <v>0</v>
      </c>
      <c r="C440">
        <v>0</v>
      </c>
      <c r="D440">
        <v>1</v>
      </c>
      <c r="E440" s="2">
        <f>SUM(Table4[[#This Row],[Use]:[Creation]])</f>
        <v>1</v>
      </c>
      <c r="G440" t="s">
        <v>3094</v>
      </c>
      <c r="H440">
        <f>Table4[[#This Row],[Use]]/Table4[[#This Row],[TOTAL]]</f>
        <v>0</v>
      </c>
      <c r="I440">
        <f>Table4[[#This Row],[Background]]/Table4[[#This Row],[TOTAL]]</f>
        <v>0</v>
      </c>
      <c r="J440">
        <f>Table4[[#This Row],[Creation]]/Table4[[#This Row],[TOTAL]]</f>
        <v>1</v>
      </c>
      <c r="K440" s="2">
        <f>SUM(Table46[[#This Row],[Use]:[Creation]])</f>
        <v>1</v>
      </c>
    </row>
    <row r="441" spans="1:11" x14ac:dyDescent="0.2">
      <c r="A441" t="s">
        <v>239</v>
      </c>
      <c r="B441">
        <v>1</v>
      </c>
      <c r="C441">
        <v>0</v>
      </c>
      <c r="D441">
        <v>1</v>
      </c>
      <c r="E441" s="2">
        <f>SUM(Table4[[#This Row],[Use]:[Creation]])</f>
        <v>2</v>
      </c>
      <c r="G441" t="s">
        <v>239</v>
      </c>
      <c r="H441">
        <f>Table4[[#This Row],[Use]]/Table4[[#This Row],[TOTAL]]</f>
        <v>0.5</v>
      </c>
      <c r="I441">
        <f>Table4[[#This Row],[Background]]/Table4[[#This Row],[TOTAL]]</f>
        <v>0</v>
      </c>
      <c r="J441">
        <f>Table4[[#This Row],[Creation]]/Table4[[#This Row],[TOTAL]]</f>
        <v>0.5</v>
      </c>
      <c r="K441" s="2">
        <f>SUM(Table46[[#This Row],[Use]:[Creation]])</f>
        <v>1</v>
      </c>
    </row>
    <row r="442" spans="1:11" x14ac:dyDescent="0.2">
      <c r="A442" t="s">
        <v>389</v>
      </c>
      <c r="B442">
        <v>1</v>
      </c>
      <c r="C442">
        <v>0</v>
      </c>
      <c r="D442">
        <v>1</v>
      </c>
      <c r="E442" s="2">
        <f>SUM(Table4[[#This Row],[Use]:[Creation]])</f>
        <v>2</v>
      </c>
      <c r="G442" t="s">
        <v>389</v>
      </c>
      <c r="H442">
        <f>Table4[[#This Row],[Use]]/Table4[[#This Row],[TOTAL]]</f>
        <v>0.5</v>
      </c>
      <c r="I442">
        <f>Table4[[#This Row],[Background]]/Table4[[#This Row],[TOTAL]]</f>
        <v>0</v>
      </c>
      <c r="J442">
        <f>Table4[[#This Row],[Creation]]/Table4[[#This Row],[TOTAL]]</f>
        <v>0.5</v>
      </c>
      <c r="K442" s="2">
        <f>SUM(Table46[[#This Row],[Use]:[Creation]])</f>
        <v>1</v>
      </c>
    </row>
    <row r="443" spans="1:11" x14ac:dyDescent="0.2">
      <c r="A443" t="s">
        <v>525</v>
      </c>
      <c r="B443">
        <v>1</v>
      </c>
      <c r="C443">
        <v>0</v>
      </c>
      <c r="D443">
        <v>0</v>
      </c>
      <c r="E443" s="2">
        <f>SUM(Table4[[#This Row],[Use]:[Creation]])</f>
        <v>1</v>
      </c>
      <c r="G443" t="s">
        <v>525</v>
      </c>
      <c r="H443">
        <f>Table4[[#This Row],[Use]]/Table4[[#This Row],[TOTAL]]</f>
        <v>1</v>
      </c>
      <c r="I443">
        <f>Table4[[#This Row],[Background]]/Table4[[#This Row],[TOTAL]]</f>
        <v>0</v>
      </c>
      <c r="J443">
        <f>Table4[[#This Row],[Creation]]/Table4[[#This Row],[TOTAL]]</f>
        <v>0</v>
      </c>
      <c r="K443" s="2">
        <f>SUM(Table46[[#This Row],[Use]:[Creation]])</f>
        <v>1</v>
      </c>
    </row>
    <row r="444" spans="1:11" x14ac:dyDescent="0.2">
      <c r="A444" t="s">
        <v>5015</v>
      </c>
      <c r="B444">
        <v>10</v>
      </c>
      <c r="C444">
        <v>0</v>
      </c>
      <c r="D444">
        <v>0</v>
      </c>
      <c r="E444" s="2">
        <f>SUM(Table4[[#This Row],[Use]:[Creation]])</f>
        <v>10</v>
      </c>
      <c r="G444" t="s">
        <v>5015</v>
      </c>
      <c r="H444">
        <f>Table4[[#This Row],[Use]]/Table4[[#This Row],[TOTAL]]</f>
        <v>1</v>
      </c>
      <c r="I444">
        <f>Table4[[#This Row],[Background]]/Table4[[#This Row],[TOTAL]]</f>
        <v>0</v>
      </c>
      <c r="J444">
        <f>Table4[[#This Row],[Creation]]/Table4[[#This Row],[TOTAL]]</f>
        <v>0</v>
      </c>
      <c r="K444" s="2">
        <f>SUM(Table46[[#This Row],[Use]:[Creation]])</f>
        <v>1</v>
      </c>
    </row>
    <row r="445" spans="1:11" x14ac:dyDescent="0.2">
      <c r="A445" t="s">
        <v>5947</v>
      </c>
      <c r="B445">
        <v>1</v>
      </c>
      <c r="C445">
        <v>0</v>
      </c>
      <c r="D445">
        <v>0</v>
      </c>
      <c r="E445" s="2">
        <f>SUM(Table4[[#This Row],[Use]:[Creation]])</f>
        <v>1</v>
      </c>
      <c r="G445" t="s">
        <v>5947</v>
      </c>
      <c r="H445">
        <f>Table4[[#This Row],[Use]]/Table4[[#This Row],[TOTAL]]</f>
        <v>1</v>
      </c>
      <c r="I445">
        <f>Table4[[#This Row],[Background]]/Table4[[#This Row],[TOTAL]]</f>
        <v>0</v>
      </c>
      <c r="J445">
        <f>Table4[[#This Row],[Creation]]/Table4[[#This Row],[TOTAL]]</f>
        <v>0</v>
      </c>
      <c r="K445" s="2">
        <f>SUM(Table46[[#This Row],[Use]:[Creation]])</f>
        <v>1</v>
      </c>
    </row>
    <row r="446" spans="1:11" x14ac:dyDescent="0.2">
      <c r="A446" t="s">
        <v>5907</v>
      </c>
      <c r="B446">
        <v>0</v>
      </c>
      <c r="C446">
        <v>0</v>
      </c>
      <c r="D446">
        <v>1</v>
      </c>
      <c r="E446" s="2">
        <f>SUM(Table4[[#This Row],[Use]:[Creation]])</f>
        <v>1</v>
      </c>
      <c r="G446" t="s">
        <v>5907</v>
      </c>
      <c r="H446">
        <f>Table4[[#This Row],[Use]]/Table4[[#This Row],[TOTAL]]</f>
        <v>0</v>
      </c>
      <c r="I446">
        <f>Table4[[#This Row],[Background]]/Table4[[#This Row],[TOTAL]]</f>
        <v>0</v>
      </c>
      <c r="J446">
        <f>Table4[[#This Row],[Creation]]/Table4[[#This Row],[TOTAL]]</f>
        <v>1</v>
      </c>
      <c r="K446" s="2">
        <f>SUM(Table46[[#This Row],[Use]:[Creation]])</f>
        <v>1</v>
      </c>
    </row>
    <row r="447" spans="1:11" x14ac:dyDescent="0.2">
      <c r="A447" t="s">
        <v>169</v>
      </c>
      <c r="B447">
        <v>0</v>
      </c>
      <c r="C447">
        <v>0</v>
      </c>
      <c r="D447">
        <v>1</v>
      </c>
      <c r="E447" s="2">
        <f>SUM(Table4[[#This Row],[Use]:[Creation]])</f>
        <v>1</v>
      </c>
      <c r="G447" t="s">
        <v>169</v>
      </c>
      <c r="H447">
        <f>Table4[[#This Row],[Use]]/Table4[[#This Row],[TOTAL]]</f>
        <v>0</v>
      </c>
      <c r="I447">
        <f>Table4[[#This Row],[Background]]/Table4[[#This Row],[TOTAL]]</f>
        <v>0</v>
      </c>
      <c r="J447">
        <f>Table4[[#This Row],[Creation]]/Table4[[#This Row],[TOTAL]]</f>
        <v>1</v>
      </c>
      <c r="K447" s="2">
        <f>SUM(Table46[[#This Row],[Use]:[Creation]])</f>
        <v>1</v>
      </c>
    </row>
    <row r="448" spans="1:11" x14ac:dyDescent="0.2">
      <c r="A448" t="s">
        <v>951</v>
      </c>
      <c r="B448">
        <v>5</v>
      </c>
      <c r="C448">
        <v>0</v>
      </c>
      <c r="D448">
        <v>0</v>
      </c>
      <c r="E448" s="2">
        <f>SUM(Table4[[#This Row],[Use]:[Creation]])</f>
        <v>5</v>
      </c>
      <c r="G448" t="s">
        <v>951</v>
      </c>
      <c r="H448">
        <f>Table4[[#This Row],[Use]]/Table4[[#This Row],[TOTAL]]</f>
        <v>1</v>
      </c>
      <c r="I448">
        <f>Table4[[#This Row],[Background]]/Table4[[#This Row],[TOTAL]]</f>
        <v>0</v>
      </c>
      <c r="J448">
        <f>Table4[[#This Row],[Creation]]/Table4[[#This Row],[TOTAL]]</f>
        <v>0</v>
      </c>
      <c r="K448" s="2">
        <f>SUM(Table46[[#This Row],[Use]:[Creation]])</f>
        <v>1</v>
      </c>
    </row>
    <row r="449" spans="1:11" x14ac:dyDescent="0.2">
      <c r="A449" t="s">
        <v>7308</v>
      </c>
      <c r="B449">
        <v>7</v>
      </c>
      <c r="C449">
        <v>1</v>
      </c>
      <c r="D449">
        <v>0</v>
      </c>
      <c r="E449" s="2">
        <f>SUM(Table4[[#This Row],[Use]:[Creation]])</f>
        <v>8</v>
      </c>
      <c r="G449" t="s">
        <v>7308</v>
      </c>
      <c r="H449">
        <f>Table4[[#This Row],[Use]]/Table4[[#This Row],[TOTAL]]</f>
        <v>0.875</v>
      </c>
      <c r="I449">
        <f>Table4[[#This Row],[Background]]/Table4[[#This Row],[TOTAL]]</f>
        <v>0.125</v>
      </c>
      <c r="J449">
        <f>Table4[[#This Row],[Creation]]/Table4[[#This Row],[TOTAL]]</f>
        <v>0</v>
      </c>
      <c r="K449" s="2">
        <f>SUM(Table46[[#This Row],[Use]:[Creation]])</f>
        <v>1</v>
      </c>
    </row>
    <row r="450" spans="1:11" x14ac:dyDescent="0.2">
      <c r="A450" t="s">
        <v>5141</v>
      </c>
      <c r="B450">
        <v>2</v>
      </c>
      <c r="C450">
        <v>0</v>
      </c>
      <c r="D450">
        <v>0</v>
      </c>
      <c r="E450" s="2">
        <f>SUM(Table4[[#This Row],[Use]:[Creation]])</f>
        <v>2</v>
      </c>
      <c r="G450" t="s">
        <v>5141</v>
      </c>
      <c r="H450">
        <f>Table4[[#This Row],[Use]]/Table4[[#This Row],[TOTAL]]</f>
        <v>1</v>
      </c>
      <c r="I450">
        <f>Table4[[#This Row],[Background]]/Table4[[#This Row],[TOTAL]]</f>
        <v>0</v>
      </c>
      <c r="J450">
        <f>Table4[[#This Row],[Creation]]/Table4[[#This Row],[TOTAL]]</f>
        <v>0</v>
      </c>
      <c r="K450" s="2">
        <f>SUM(Table46[[#This Row],[Use]:[Creation]])</f>
        <v>1</v>
      </c>
    </row>
    <row r="451" spans="1:11" x14ac:dyDescent="0.2">
      <c r="A451" t="s">
        <v>3544</v>
      </c>
      <c r="B451">
        <v>0</v>
      </c>
      <c r="C451">
        <v>0</v>
      </c>
      <c r="D451">
        <v>1</v>
      </c>
      <c r="E451" s="2">
        <f>SUM(Table4[[#This Row],[Use]:[Creation]])</f>
        <v>1</v>
      </c>
      <c r="G451" t="s">
        <v>3544</v>
      </c>
      <c r="H451">
        <f>Table4[[#This Row],[Use]]/Table4[[#This Row],[TOTAL]]</f>
        <v>0</v>
      </c>
      <c r="I451">
        <f>Table4[[#This Row],[Background]]/Table4[[#This Row],[TOTAL]]</f>
        <v>0</v>
      </c>
      <c r="J451">
        <f>Table4[[#This Row],[Creation]]/Table4[[#This Row],[TOTAL]]</f>
        <v>1</v>
      </c>
      <c r="K451" s="2">
        <f>SUM(Table46[[#This Row],[Use]:[Creation]])</f>
        <v>1</v>
      </c>
    </row>
    <row r="452" spans="1:11" x14ac:dyDescent="0.2">
      <c r="A452" t="s">
        <v>4040</v>
      </c>
      <c r="B452">
        <v>0</v>
      </c>
      <c r="C452">
        <v>2</v>
      </c>
      <c r="D452">
        <v>0</v>
      </c>
      <c r="E452" s="2">
        <f>SUM(Table4[[#This Row],[Use]:[Creation]])</f>
        <v>2</v>
      </c>
      <c r="G452" t="s">
        <v>4040</v>
      </c>
      <c r="H452">
        <f>Table4[[#This Row],[Use]]/Table4[[#This Row],[TOTAL]]</f>
        <v>0</v>
      </c>
      <c r="I452">
        <f>Table4[[#This Row],[Background]]/Table4[[#This Row],[TOTAL]]</f>
        <v>1</v>
      </c>
      <c r="J452">
        <f>Table4[[#This Row],[Creation]]/Table4[[#This Row],[TOTAL]]</f>
        <v>0</v>
      </c>
      <c r="K452" s="2">
        <f>SUM(Table46[[#This Row],[Use]:[Creation]])</f>
        <v>1</v>
      </c>
    </row>
    <row r="453" spans="1:11" x14ac:dyDescent="0.2">
      <c r="A453" t="s">
        <v>2170</v>
      </c>
      <c r="B453">
        <v>2</v>
      </c>
      <c r="C453">
        <v>0</v>
      </c>
      <c r="D453">
        <v>1</v>
      </c>
      <c r="E453" s="2">
        <f>SUM(Table4[[#This Row],[Use]:[Creation]])</f>
        <v>3</v>
      </c>
      <c r="G453" t="s">
        <v>2170</v>
      </c>
      <c r="H453">
        <f>Table4[[#This Row],[Use]]/Table4[[#This Row],[TOTAL]]</f>
        <v>0.66666666666666663</v>
      </c>
      <c r="I453">
        <f>Table4[[#This Row],[Background]]/Table4[[#This Row],[TOTAL]]</f>
        <v>0</v>
      </c>
      <c r="J453">
        <f>Table4[[#This Row],[Creation]]/Table4[[#This Row],[TOTAL]]</f>
        <v>0.33333333333333331</v>
      </c>
      <c r="K453" s="2">
        <f>SUM(Table46[[#This Row],[Use]:[Creation]])</f>
        <v>1</v>
      </c>
    </row>
    <row r="454" spans="1:11" x14ac:dyDescent="0.2">
      <c r="A454" t="s">
        <v>3402</v>
      </c>
      <c r="B454">
        <v>0</v>
      </c>
      <c r="C454">
        <v>0</v>
      </c>
      <c r="D454">
        <v>1</v>
      </c>
      <c r="E454" s="2">
        <f>SUM(Table4[[#This Row],[Use]:[Creation]])</f>
        <v>1</v>
      </c>
      <c r="G454" t="s">
        <v>3402</v>
      </c>
      <c r="H454">
        <f>Table4[[#This Row],[Use]]/Table4[[#This Row],[TOTAL]]</f>
        <v>0</v>
      </c>
      <c r="I454">
        <f>Table4[[#This Row],[Background]]/Table4[[#This Row],[TOTAL]]</f>
        <v>0</v>
      </c>
      <c r="J454">
        <f>Table4[[#This Row],[Creation]]/Table4[[#This Row],[TOTAL]]</f>
        <v>1</v>
      </c>
      <c r="K454" s="2">
        <f>SUM(Table46[[#This Row],[Use]:[Creation]])</f>
        <v>1</v>
      </c>
    </row>
    <row r="455" spans="1:11" x14ac:dyDescent="0.2">
      <c r="A455" t="s">
        <v>262</v>
      </c>
      <c r="B455">
        <v>4</v>
      </c>
      <c r="C455">
        <v>0</v>
      </c>
      <c r="D455">
        <v>2</v>
      </c>
      <c r="E455" s="2">
        <f>SUM(Table4[[#This Row],[Use]:[Creation]])</f>
        <v>6</v>
      </c>
      <c r="G455" t="s">
        <v>262</v>
      </c>
      <c r="H455">
        <f>Table4[[#This Row],[Use]]/Table4[[#This Row],[TOTAL]]</f>
        <v>0.66666666666666663</v>
      </c>
      <c r="I455">
        <f>Table4[[#This Row],[Background]]/Table4[[#This Row],[TOTAL]]</f>
        <v>0</v>
      </c>
      <c r="J455">
        <f>Table4[[#This Row],[Creation]]/Table4[[#This Row],[TOTAL]]</f>
        <v>0.33333333333333331</v>
      </c>
      <c r="K455" s="2">
        <f>SUM(Table46[[#This Row],[Use]:[Creation]])</f>
        <v>1</v>
      </c>
    </row>
    <row r="456" spans="1:11" x14ac:dyDescent="0.2">
      <c r="A456" t="s">
        <v>2825</v>
      </c>
      <c r="B456">
        <v>2</v>
      </c>
      <c r="C456">
        <v>1</v>
      </c>
      <c r="D456">
        <v>0</v>
      </c>
      <c r="E456" s="2">
        <f>SUM(Table4[[#This Row],[Use]:[Creation]])</f>
        <v>3</v>
      </c>
      <c r="G456" t="s">
        <v>2825</v>
      </c>
      <c r="H456">
        <f>Table4[[#This Row],[Use]]/Table4[[#This Row],[TOTAL]]</f>
        <v>0.66666666666666663</v>
      </c>
      <c r="I456">
        <f>Table4[[#This Row],[Background]]/Table4[[#This Row],[TOTAL]]</f>
        <v>0.33333333333333331</v>
      </c>
      <c r="J456">
        <f>Table4[[#This Row],[Creation]]/Table4[[#This Row],[TOTAL]]</f>
        <v>0</v>
      </c>
      <c r="K456" s="2">
        <f>SUM(Table46[[#This Row],[Use]:[Creation]])</f>
        <v>1</v>
      </c>
    </row>
    <row r="457" spans="1:11" x14ac:dyDescent="0.2">
      <c r="A457" t="s">
        <v>1297</v>
      </c>
      <c r="B457">
        <v>0</v>
      </c>
      <c r="C457">
        <v>0</v>
      </c>
      <c r="D457">
        <v>1</v>
      </c>
      <c r="E457" s="2">
        <f>SUM(Table4[[#This Row],[Use]:[Creation]])</f>
        <v>1</v>
      </c>
      <c r="G457" t="s">
        <v>1297</v>
      </c>
      <c r="H457">
        <f>Table4[[#This Row],[Use]]/Table4[[#This Row],[TOTAL]]</f>
        <v>0</v>
      </c>
      <c r="I457">
        <f>Table4[[#This Row],[Background]]/Table4[[#This Row],[TOTAL]]</f>
        <v>0</v>
      </c>
      <c r="J457">
        <f>Table4[[#This Row],[Creation]]/Table4[[#This Row],[TOTAL]]</f>
        <v>1</v>
      </c>
      <c r="K457" s="2">
        <f>SUM(Table46[[#This Row],[Use]:[Creation]])</f>
        <v>1</v>
      </c>
    </row>
    <row r="458" spans="1:11" x14ac:dyDescent="0.2">
      <c r="A458" t="s">
        <v>5985</v>
      </c>
      <c r="B458">
        <v>2</v>
      </c>
      <c r="C458">
        <v>0</v>
      </c>
      <c r="D458">
        <v>0</v>
      </c>
      <c r="E458" s="2">
        <f>SUM(Table4[[#This Row],[Use]:[Creation]])</f>
        <v>2</v>
      </c>
      <c r="G458" t="s">
        <v>5985</v>
      </c>
      <c r="H458">
        <f>Table4[[#This Row],[Use]]/Table4[[#This Row],[TOTAL]]</f>
        <v>1</v>
      </c>
      <c r="I458">
        <f>Table4[[#This Row],[Background]]/Table4[[#This Row],[TOTAL]]</f>
        <v>0</v>
      </c>
      <c r="J458">
        <f>Table4[[#This Row],[Creation]]/Table4[[#This Row],[TOTAL]]</f>
        <v>0</v>
      </c>
      <c r="K458" s="2">
        <f>SUM(Table46[[#This Row],[Use]:[Creation]])</f>
        <v>1</v>
      </c>
    </row>
    <row r="459" spans="1:11" x14ac:dyDescent="0.2">
      <c r="A459" t="s">
        <v>1815</v>
      </c>
      <c r="B459">
        <v>1</v>
      </c>
      <c r="C459">
        <v>0</v>
      </c>
      <c r="D459">
        <v>0</v>
      </c>
      <c r="E459" s="2">
        <f>SUM(Table4[[#This Row],[Use]:[Creation]])</f>
        <v>1</v>
      </c>
      <c r="G459" t="s">
        <v>1815</v>
      </c>
      <c r="H459">
        <f>Table4[[#This Row],[Use]]/Table4[[#This Row],[TOTAL]]</f>
        <v>1</v>
      </c>
      <c r="I459">
        <f>Table4[[#This Row],[Background]]/Table4[[#This Row],[TOTAL]]</f>
        <v>0</v>
      </c>
      <c r="J459">
        <f>Table4[[#This Row],[Creation]]/Table4[[#This Row],[TOTAL]]</f>
        <v>0</v>
      </c>
      <c r="K459" s="2">
        <f>SUM(Table46[[#This Row],[Use]:[Creation]])</f>
        <v>1</v>
      </c>
    </row>
    <row r="460" spans="1:11" x14ac:dyDescent="0.2">
      <c r="A460" t="s">
        <v>1481</v>
      </c>
      <c r="B460">
        <v>3</v>
      </c>
      <c r="C460">
        <v>0</v>
      </c>
      <c r="D460">
        <v>0</v>
      </c>
      <c r="E460" s="2">
        <f>SUM(Table4[[#This Row],[Use]:[Creation]])</f>
        <v>3</v>
      </c>
      <c r="G460" t="s">
        <v>1481</v>
      </c>
      <c r="H460">
        <f>Table4[[#This Row],[Use]]/Table4[[#This Row],[TOTAL]]</f>
        <v>1</v>
      </c>
      <c r="I460">
        <f>Table4[[#This Row],[Background]]/Table4[[#This Row],[TOTAL]]</f>
        <v>0</v>
      </c>
      <c r="J460">
        <f>Table4[[#This Row],[Creation]]/Table4[[#This Row],[TOTAL]]</f>
        <v>0</v>
      </c>
      <c r="K460" s="2">
        <f>SUM(Table46[[#This Row],[Use]:[Creation]])</f>
        <v>1</v>
      </c>
    </row>
    <row r="461" spans="1:11" x14ac:dyDescent="0.2">
      <c r="A461" t="s">
        <v>290</v>
      </c>
      <c r="B461">
        <v>0</v>
      </c>
      <c r="C461">
        <v>0</v>
      </c>
      <c r="D461">
        <v>1</v>
      </c>
      <c r="E461" s="2">
        <f>SUM(Table4[[#This Row],[Use]:[Creation]])</f>
        <v>1</v>
      </c>
      <c r="G461" t="s">
        <v>290</v>
      </c>
      <c r="H461">
        <f>Table4[[#This Row],[Use]]/Table4[[#This Row],[TOTAL]]</f>
        <v>0</v>
      </c>
      <c r="I461">
        <f>Table4[[#This Row],[Background]]/Table4[[#This Row],[TOTAL]]</f>
        <v>0</v>
      </c>
      <c r="J461">
        <f>Table4[[#This Row],[Creation]]/Table4[[#This Row],[TOTAL]]</f>
        <v>1</v>
      </c>
      <c r="K461" s="2">
        <f>SUM(Table46[[#This Row],[Use]:[Creation]])</f>
        <v>1</v>
      </c>
    </row>
    <row r="462" spans="1:11" x14ac:dyDescent="0.2">
      <c r="A462" t="s">
        <v>8703</v>
      </c>
      <c r="B462">
        <v>4</v>
      </c>
      <c r="C462">
        <v>3</v>
      </c>
      <c r="D462">
        <v>0</v>
      </c>
      <c r="E462" s="2">
        <f>SUM(Table4[[#This Row],[Use]:[Creation]])</f>
        <v>7</v>
      </c>
      <c r="G462" t="s">
        <v>8703</v>
      </c>
      <c r="H462">
        <f>Table4[[#This Row],[Use]]/Table4[[#This Row],[TOTAL]]</f>
        <v>0.5714285714285714</v>
      </c>
      <c r="I462">
        <f>Table4[[#This Row],[Background]]/Table4[[#This Row],[TOTAL]]</f>
        <v>0.42857142857142855</v>
      </c>
      <c r="J462">
        <f>Table4[[#This Row],[Creation]]/Table4[[#This Row],[TOTAL]]</f>
        <v>0</v>
      </c>
      <c r="K462" s="2">
        <f>SUM(Table46[[#This Row],[Use]:[Creation]])</f>
        <v>1</v>
      </c>
    </row>
    <row r="463" spans="1:11" x14ac:dyDescent="0.2">
      <c r="A463" t="s">
        <v>4238</v>
      </c>
      <c r="B463">
        <v>1</v>
      </c>
      <c r="C463">
        <v>0</v>
      </c>
      <c r="D463">
        <v>0</v>
      </c>
      <c r="E463" s="2">
        <f>SUM(Table4[[#This Row],[Use]:[Creation]])</f>
        <v>1</v>
      </c>
      <c r="G463" t="s">
        <v>4238</v>
      </c>
      <c r="H463">
        <f>Table4[[#This Row],[Use]]/Table4[[#This Row],[TOTAL]]</f>
        <v>1</v>
      </c>
      <c r="I463">
        <f>Table4[[#This Row],[Background]]/Table4[[#This Row],[TOTAL]]</f>
        <v>0</v>
      </c>
      <c r="J463">
        <f>Table4[[#This Row],[Creation]]/Table4[[#This Row],[TOTAL]]</f>
        <v>0</v>
      </c>
      <c r="K463" s="2">
        <f>SUM(Table46[[#This Row],[Use]:[Creation]])</f>
        <v>1</v>
      </c>
    </row>
    <row r="464" spans="1:11" x14ac:dyDescent="0.2">
      <c r="A464" t="s">
        <v>906</v>
      </c>
      <c r="B464">
        <v>0</v>
      </c>
      <c r="C464">
        <v>0</v>
      </c>
      <c r="D464">
        <v>1</v>
      </c>
      <c r="E464" s="2">
        <f>SUM(Table4[[#This Row],[Use]:[Creation]])</f>
        <v>1</v>
      </c>
      <c r="G464" t="s">
        <v>906</v>
      </c>
      <c r="H464">
        <f>Table4[[#This Row],[Use]]/Table4[[#This Row],[TOTAL]]</f>
        <v>0</v>
      </c>
      <c r="I464">
        <f>Table4[[#This Row],[Background]]/Table4[[#This Row],[TOTAL]]</f>
        <v>0</v>
      </c>
      <c r="J464">
        <f>Table4[[#This Row],[Creation]]/Table4[[#This Row],[TOTAL]]</f>
        <v>1</v>
      </c>
      <c r="K464" s="2">
        <f>SUM(Table46[[#This Row],[Use]:[Creation]])</f>
        <v>1</v>
      </c>
    </row>
    <row r="465" spans="1:11" x14ac:dyDescent="0.2">
      <c r="A465" t="s">
        <v>2609</v>
      </c>
      <c r="B465">
        <v>0</v>
      </c>
      <c r="C465">
        <v>0</v>
      </c>
      <c r="D465">
        <v>1</v>
      </c>
      <c r="E465" s="2">
        <f>SUM(Table4[[#This Row],[Use]:[Creation]])</f>
        <v>1</v>
      </c>
      <c r="G465" t="s">
        <v>2609</v>
      </c>
      <c r="H465">
        <f>Table4[[#This Row],[Use]]/Table4[[#This Row],[TOTAL]]</f>
        <v>0</v>
      </c>
      <c r="I465">
        <f>Table4[[#This Row],[Background]]/Table4[[#This Row],[TOTAL]]</f>
        <v>0</v>
      </c>
      <c r="J465">
        <f>Table4[[#This Row],[Creation]]/Table4[[#This Row],[TOTAL]]</f>
        <v>1</v>
      </c>
      <c r="K465" s="2">
        <f>SUM(Table46[[#This Row],[Use]:[Creation]])</f>
        <v>1</v>
      </c>
    </row>
    <row r="466" spans="1:11" x14ac:dyDescent="0.2">
      <c r="A466" t="s">
        <v>4077</v>
      </c>
      <c r="B466">
        <v>0</v>
      </c>
      <c r="C466">
        <v>2</v>
      </c>
      <c r="D466">
        <v>0</v>
      </c>
      <c r="E466" s="2">
        <f>SUM(Table4[[#This Row],[Use]:[Creation]])</f>
        <v>2</v>
      </c>
      <c r="G466" t="s">
        <v>4077</v>
      </c>
      <c r="H466">
        <f>Table4[[#This Row],[Use]]/Table4[[#This Row],[TOTAL]]</f>
        <v>0</v>
      </c>
      <c r="I466">
        <f>Table4[[#This Row],[Background]]/Table4[[#This Row],[TOTAL]]</f>
        <v>1</v>
      </c>
      <c r="J466">
        <f>Table4[[#This Row],[Creation]]/Table4[[#This Row],[TOTAL]]</f>
        <v>0</v>
      </c>
      <c r="K466" s="2">
        <f>SUM(Table46[[#This Row],[Use]:[Creation]])</f>
        <v>1</v>
      </c>
    </row>
    <row r="467" spans="1:11" x14ac:dyDescent="0.2">
      <c r="A467" t="s">
        <v>4176</v>
      </c>
      <c r="B467">
        <v>5</v>
      </c>
      <c r="C467">
        <v>0</v>
      </c>
      <c r="D467">
        <v>0</v>
      </c>
      <c r="E467" s="2">
        <f>SUM(Table4[[#This Row],[Use]:[Creation]])</f>
        <v>5</v>
      </c>
      <c r="G467" t="s">
        <v>4176</v>
      </c>
      <c r="H467">
        <f>Table4[[#This Row],[Use]]/Table4[[#This Row],[TOTAL]]</f>
        <v>1</v>
      </c>
      <c r="I467">
        <f>Table4[[#This Row],[Background]]/Table4[[#This Row],[TOTAL]]</f>
        <v>0</v>
      </c>
      <c r="J467">
        <f>Table4[[#This Row],[Creation]]/Table4[[#This Row],[TOTAL]]</f>
        <v>0</v>
      </c>
      <c r="K467" s="2">
        <f>SUM(Table46[[#This Row],[Use]:[Creation]])</f>
        <v>1</v>
      </c>
    </row>
    <row r="468" spans="1:11" x14ac:dyDescent="0.2">
      <c r="A468" t="s">
        <v>3111</v>
      </c>
      <c r="B468">
        <v>0</v>
      </c>
      <c r="C468">
        <v>0</v>
      </c>
      <c r="D468">
        <v>1</v>
      </c>
      <c r="E468" s="2">
        <f>SUM(Table4[[#This Row],[Use]:[Creation]])</f>
        <v>1</v>
      </c>
      <c r="G468" t="s">
        <v>3111</v>
      </c>
      <c r="H468">
        <f>Table4[[#This Row],[Use]]/Table4[[#This Row],[TOTAL]]</f>
        <v>0</v>
      </c>
      <c r="I468">
        <f>Table4[[#This Row],[Background]]/Table4[[#This Row],[TOTAL]]</f>
        <v>0</v>
      </c>
      <c r="J468">
        <f>Table4[[#This Row],[Creation]]/Table4[[#This Row],[TOTAL]]</f>
        <v>1</v>
      </c>
      <c r="K468" s="2">
        <f>SUM(Table46[[#This Row],[Use]:[Creation]])</f>
        <v>1</v>
      </c>
    </row>
    <row r="469" spans="1:11" x14ac:dyDescent="0.2">
      <c r="A469" t="s">
        <v>5875</v>
      </c>
      <c r="B469">
        <v>0</v>
      </c>
      <c r="C469">
        <v>0</v>
      </c>
      <c r="D469">
        <v>1</v>
      </c>
      <c r="E469" s="2">
        <f>SUM(Table4[[#This Row],[Use]:[Creation]])</f>
        <v>1</v>
      </c>
      <c r="G469" t="s">
        <v>5875</v>
      </c>
      <c r="H469">
        <f>Table4[[#This Row],[Use]]/Table4[[#This Row],[TOTAL]]</f>
        <v>0</v>
      </c>
      <c r="I469">
        <f>Table4[[#This Row],[Background]]/Table4[[#This Row],[TOTAL]]</f>
        <v>0</v>
      </c>
      <c r="J469">
        <f>Table4[[#This Row],[Creation]]/Table4[[#This Row],[TOTAL]]</f>
        <v>1</v>
      </c>
      <c r="K469" s="2">
        <f>SUM(Table46[[#This Row],[Use]:[Creation]])</f>
        <v>1</v>
      </c>
    </row>
    <row r="470" spans="1:11" x14ac:dyDescent="0.2">
      <c r="A470" t="s">
        <v>2419</v>
      </c>
      <c r="B470">
        <v>1</v>
      </c>
      <c r="C470">
        <v>0</v>
      </c>
      <c r="D470">
        <v>2</v>
      </c>
      <c r="E470" s="2">
        <f>SUM(Table4[[#This Row],[Use]:[Creation]])</f>
        <v>3</v>
      </c>
      <c r="G470" t="s">
        <v>2419</v>
      </c>
      <c r="H470">
        <f>Table4[[#This Row],[Use]]/Table4[[#This Row],[TOTAL]]</f>
        <v>0.33333333333333331</v>
      </c>
      <c r="I470">
        <f>Table4[[#This Row],[Background]]/Table4[[#This Row],[TOTAL]]</f>
        <v>0</v>
      </c>
      <c r="J470">
        <f>Table4[[#This Row],[Creation]]/Table4[[#This Row],[TOTAL]]</f>
        <v>0.66666666666666663</v>
      </c>
      <c r="K470" s="2">
        <f>SUM(Table46[[#This Row],[Use]:[Creation]])</f>
        <v>1</v>
      </c>
    </row>
    <row r="471" spans="1:11" x14ac:dyDescent="0.2">
      <c r="A471" t="s">
        <v>3285</v>
      </c>
      <c r="B471">
        <v>0</v>
      </c>
      <c r="C471">
        <v>0</v>
      </c>
      <c r="D471">
        <v>1</v>
      </c>
      <c r="E471" s="2">
        <f>SUM(Table4[[#This Row],[Use]:[Creation]])</f>
        <v>1</v>
      </c>
      <c r="G471" t="s">
        <v>3285</v>
      </c>
      <c r="H471">
        <f>Table4[[#This Row],[Use]]/Table4[[#This Row],[TOTAL]]</f>
        <v>0</v>
      </c>
      <c r="I471">
        <f>Table4[[#This Row],[Background]]/Table4[[#This Row],[TOTAL]]</f>
        <v>0</v>
      </c>
      <c r="J471">
        <f>Table4[[#This Row],[Creation]]/Table4[[#This Row],[TOTAL]]</f>
        <v>1</v>
      </c>
      <c r="K471" s="2">
        <f>SUM(Table46[[#This Row],[Use]:[Creation]])</f>
        <v>1</v>
      </c>
    </row>
    <row r="472" spans="1:11" x14ac:dyDescent="0.2">
      <c r="A472" t="s">
        <v>5812</v>
      </c>
      <c r="B472">
        <v>2</v>
      </c>
      <c r="C472">
        <v>0</v>
      </c>
      <c r="D472">
        <v>0</v>
      </c>
      <c r="E472" s="2">
        <f>SUM(Table4[[#This Row],[Use]:[Creation]])</f>
        <v>2</v>
      </c>
      <c r="G472" t="s">
        <v>5812</v>
      </c>
      <c r="H472">
        <f>Table4[[#This Row],[Use]]/Table4[[#This Row],[TOTAL]]</f>
        <v>1</v>
      </c>
      <c r="I472">
        <f>Table4[[#This Row],[Background]]/Table4[[#This Row],[TOTAL]]</f>
        <v>0</v>
      </c>
      <c r="J472">
        <f>Table4[[#This Row],[Creation]]/Table4[[#This Row],[TOTAL]]</f>
        <v>0</v>
      </c>
      <c r="K472" s="2">
        <f>SUM(Table46[[#This Row],[Use]:[Creation]])</f>
        <v>1</v>
      </c>
    </row>
    <row r="473" spans="1:11" x14ac:dyDescent="0.2">
      <c r="A473" t="s">
        <v>397</v>
      </c>
      <c r="B473">
        <v>3</v>
      </c>
      <c r="C473">
        <v>0</v>
      </c>
      <c r="D473">
        <v>1</v>
      </c>
      <c r="E473" s="2">
        <f>SUM(Table4[[#This Row],[Use]:[Creation]])</f>
        <v>4</v>
      </c>
      <c r="G473" t="s">
        <v>397</v>
      </c>
      <c r="H473">
        <f>Table4[[#This Row],[Use]]/Table4[[#This Row],[TOTAL]]</f>
        <v>0.75</v>
      </c>
      <c r="I473">
        <f>Table4[[#This Row],[Background]]/Table4[[#This Row],[TOTAL]]</f>
        <v>0</v>
      </c>
      <c r="J473">
        <f>Table4[[#This Row],[Creation]]/Table4[[#This Row],[TOTAL]]</f>
        <v>0.25</v>
      </c>
      <c r="K473" s="2">
        <f>SUM(Table46[[#This Row],[Use]:[Creation]])</f>
        <v>1</v>
      </c>
    </row>
    <row r="474" spans="1:11" x14ac:dyDescent="0.2">
      <c r="A474" t="s">
        <v>2285</v>
      </c>
      <c r="B474">
        <v>1</v>
      </c>
      <c r="C474">
        <v>0</v>
      </c>
      <c r="D474">
        <v>1</v>
      </c>
      <c r="E474" s="2">
        <f>SUM(Table4[[#This Row],[Use]:[Creation]])</f>
        <v>2</v>
      </c>
      <c r="G474" t="s">
        <v>2285</v>
      </c>
      <c r="H474">
        <f>Table4[[#This Row],[Use]]/Table4[[#This Row],[TOTAL]]</f>
        <v>0.5</v>
      </c>
      <c r="I474">
        <f>Table4[[#This Row],[Background]]/Table4[[#This Row],[TOTAL]]</f>
        <v>0</v>
      </c>
      <c r="J474">
        <f>Table4[[#This Row],[Creation]]/Table4[[#This Row],[TOTAL]]</f>
        <v>0.5</v>
      </c>
      <c r="K474" s="2">
        <f>SUM(Table46[[#This Row],[Use]:[Creation]])</f>
        <v>1</v>
      </c>
    </row>
    <row r="475" spans="1:11" x14ac:dyDescent="0.2">
      <c r="A475" t="s">
        <v>2887</v>
      </c>
      <c r="B475">
        <v>1</v>
      </c>
      <c r="C475">
        <v>0</v>
      </c>
      <c r="D475">
        <v>0</v>
      </c>
      <c r="E475" s="2">
        <f>SUM(Table4[[#This Row],[Use]:[Creation]])</f>
        <v>1</v>
      </c>
      <c r="G475" t="s">
        <v>2887</v>
      </c>
      <c r="H475">
        <f>Table4[[#This Row],[Use]]/Table4[[#This Row],[TOTAL]]</f>
        <v>1</v>
      </c>
      <c r="I475">
        <f>Table4[[#This Row],[Background]]/Table4[[#This Row],[TOTAL]]</f>
        <v>0</v>
      </c>
      <c r="J475">
        <f>Table4[[#This Row],[Creation]]/Table4[[#This Row],[TOTAL]]</f>
        <v>0</v>
      </c>
      <c r="K475" s="2">
        <f>SUM(Table46[[#This Row],[Use]:[Creation]])</f>
        <v>1</v>
      </c>
    </row>
    <row r="476" spans="1:11" x14ac:dyDescent="0.2">
      <c r="A476" t="s">
        <v>1687</v>
      </c>
      <c r="B476">
        <v>1</v>
      </c>
      <c r="C476">
        <v>0</v>
      </c>
      <c r="D476">
        <v>0</v>
      </c>
      <c r="E476" s="2">
        <f>SUM(Table4[[#This Row],[Use]:[Creation]])</f>
        <v>1</v>
      </c>
      <c r="G476" t="s">
        <v>1687</v>
      </c>
      <c r="H476">
        <f>Table4[[#This Row],[Use]]/Table4[[#This Row],[TOTAL]]</f>
        <v>1</v>
      </c>
      <c r="I476">
        <f>Table4[[#This Row],[Background]]/Table4[[#This Row],[TOTAL]]</f>
        <v>0</v>
      </c>
      <c r="J476">
        <f>Table4[[#This Row],[Creation]]/Table4[[#This Row],[TOTAL]]</f>
        <v>0</v>
      </c>
      <c r="K476" s="2">
        <f>SUM(Table46[[#This Row],[Use]:[Creation]])</f>
        <v>1</v>
      </c>
    </row>
    <row r="477" spans="1:11" x14ac:dyDescent="0.2">
      <c r="A477" t="s">
        <v>7406</v>
      </c>
      <c r="B477">
        <v>1</v>
      </c>
      <c r="C477">
        <v>0</v>
      </c>
      <c r="D477">
        <v>0</v>
      </c>
      <c r="E477" s="2">
        <f>SUM(Table4[[#This Row],[Use]:[Creation]])</f>
        <v>1</v>
      </c>
      <c r="G477" t="s">
        <v>7406</v>
      </c>
      <c r="H477">
        <f>Table4[[#This Row],[Use]]/Table4[[#This Row],[TOTAL]]</f>
        <v>1</v>
      </c>
      <c r="I477">
        <f>Table4[[#This Row],[Background]]/Table4[[#This Row],[TOTAL]]</f>
        <v>0</v>
      </c>
      <c r="J477">
        <f>Table4[[#This Row],[Creation]]/Table4[[#This Row],[TOTAL]]</f>
        <v>0</v>
      </c>
      <c r="K477" s="2">
        <f>SUM(Table46[[#This Row],[Use]:[Creation]])</f>
        <v>1</v>
      </c>
    </row>
    <row r="478" spans="1:11" x14ac:dyDescent="0.2">
      <c r="A478" t="s">
        <v>3450</v>
      </c>
      <c r="B478">
        <v>0</v>
      </c>
      <c r="C478">
        <v>0</v>
      </c>
      <c r="D478">
        <v>1</v>
      </c>
      <c r="E478" s="2">
        <f>SUM(Table4[[#This Row],[Use]:[Creation]])</f>
        <v>1</v>
      </c>
      <c r="G478" t="s">
        <v>3450</v>
      </c>
      <c r="H478">
        <f>Table4[[#This Row],[Use]]/Table4[[#This Row],[TOTAL]]</f>
        <v>0</v>
      </c>
      <c r="I478">
        <f>Table4[[#This Row],[Background]]/Table4[[#This Row],[TOTAL]]</f>
        <v>0</v>
      </c>
      <c r="J478">
        <f>Table4[[#This Row],[Creation]]/Table4[[#This Row],[TOTAL]]</f>
        <v>1</v>
      </c>
      <c r="K478" s="2">
        <f>SUM(Table46[[#This Row],[Use]:[Creation]])</f>
        <v>1</v>
      </c>
    </row>
    <row r="479" spans="1:11" x14ac:dyDescent="0.2">
      <c r="A479" t="s">
        <v>94</v>
      </c>
      <c r="B479">
        <v>0</v>
      </c>
      <c r="C479">
        <v>0</v>
      </c>
      <c r="D479">
        <v>1</v>
      </c>
      <c r="E479" s="2">
        <f>SUM(Table4[[#This Row],[Use]:[Creation]])</f>
        <v>1</v>
      </c>
      <c r="G479" t="s">
        <v>94</v>
      </c>
      <c r="H479">
        <f>Table4[[#This Row],[Use]]/Table4[[#This Row],[TOTAL]]</f>
        <v>0</v>
      </c>
      <c r="I479">
        <f>Table4[[#This Row],[Background]]/Table4[[#This Row],[TOTAL]]</f>
        <v>0</v>
      </c>
      <c r="J479">
        <f>Table4[[#This Row],[Creation]]/Table4[[#This Row],[TOTAL]]</f>
        <v>1</v>
      </c>
      <c r="K479" s="2">
        <f>SUM(Table46[[#This Row],[Use]:[Creation]])</f>
        <v>1</v>
      </c>
    </row>
    <row r="480" spans="1:11" x14ac:dyDescent="0.2">
      <c r="A480" t="s">
        <v>910</v>
      </c>
      <c r="B480">
        <v>8</v>
      </c>
      <c r="C480">
        <v>0</v>
      </c>
      <c r="D480">
        <v>0</v>
      </c>
      <c r="E480" s="2">
        <f>SUM(Table4[[#This Row],[Use]:[Creation]])</f>
        <v>8</v>
      </c>
      <c r="G480" t="s">
        <v>910</v>
      </c>
      <c r="H480">
        <f>Table4[[#This Row],[Use]]/Table4[[#This Row],[TOTAL]]</f>
        <v>1</v>
      </c>
      <c r="I480">
        <f>Table4[[#This Row],[Background]]/Table4[[#This Row],[TOTAL]]</f>
        <v>0</v>
      </c>
      <c r="J480">
        <f>Table4[[#This Row],[Creation]]/Table4[[#This Row],[TOTAL]]</f>
        <v>0</v>
      </c>
      <c r="K480" s="2">
        <f>SUM(Table46[[#This Row],[Use]:[Creation]])</f>
        <v>1</v>
      </c>
    </row>
    <row r="481" spans="1:11" x14ac:dyDescent="0.2">
      <c r="A481" t="s">
        <v>8898</v>
      </c>
      <c r="B481">
        <v>1</v>
      </c>
      <c r="C481">
        <v>0</v>
      </c>
      <c r="D481">
        <v>0</v>
      </c>
      <c r="E481" s="2">
        <f>SUM(Table4[[#This Row],[Use]:[Creation]])</f>
        <v>1</v>
      </c>
      <c r="G481" t="s">
        <v>8898</v>
      </c>
      <c r="H481">
        <f>Table4[[#This Row],[Use]]/Table4[[#This Row],[TOTAL]]</f>
        <v>1</v>
      </c>
      <c r="I481">
        <f>Table4[[#This Row],[Background]]/Table4[[#This Row],[TOTAL]]</f>
        <v>0</v>
      </c>
      <c r="J481">
        <f>Table4[[#This Row],[Creation]]/Table4[[#This Row],[TOTAL]]</f>
        <v>0</v>
      </c>
      <c r="K481" s="2">
        <f>SUM(Table46[[#This Row],[Use]:[Creation]])</f>
        <v>1</v>
      </c>
    </row>
    <row r="482" spans="1:11" x14ac:dyDescent="0.2">
      <c r="A482" t="s">
        <v>3700</v>
      </c>
      <c r="B482">
        <v>1</v>
      </c>
      <c r="C482">
        <v>0</v>
      </c>
      <c r="D482">
        <v>0</v>
      </c>
      <c r="E482" s="2">
        <f>SUM(Table4[[#This Row],[Use]:[Creation]])</f>
        <v>1</v>
      </c>
      <c r="G482" t="s">
        <v>3700</v>
      </c>
      <c r="H482">
        <f>Table4[[#This Row],[Use]]/Table4[[#This Row],[TOTAL]]</f>
        <v>1</v>
      </c>
      <c r="I482">
        <f>Table4[[#This Row],[Background]]/Table4[[#This Row],[TOTAL]]</f>
        <v>0</v>
      </c>
      <c r="J482">
        <f>Table4[[#This Row],[Creation]]/Table4[[#This Row],[TOTAL]]</f>
        <v>0</v>
      </c>
      <c r="K482" s="2">
        <f>SUM(Table46[[#This Row],[Use]:[Creation]])</f>
        <v>1</v>
      </c>
    </row>
    <row r="483" spans="1:11" x14ac:dyDescent="0.2">
      <c r="A483" t="s">
        <v>5977</v>
      </c>
      <c r="B483">
        <v>1</v>
      </c>
      <c r="C483">
        <v>0</v>
      </c>
      <c r="D483">
        <v>0</v>
      </c>
      <c r="E483" s="2">
        <f>SUM(Table4[[#This Row],[Use]:[Creation]])</f>
        <v>1</v>
      </c>
      <c r="G483" t="s">
        <v>5977</v>
      </c>
      <c r="H483">
        <f>Table4[[#This Row],[Use]]/Table4[[#This Row],[TOTAL]]</f>
        <v>1</v>
      </c>
      <c r="I483">
        <f>Table4[[#This Row],[Background]]/Table4[[#This Row],[TOTAL]]</f>
        <v>0</v>
      </c>
      <c r="J483">
        <f>Table4[[#This Row],[Creation]]/Table4[[#This Row],[TOTAL]]</f>
        <v>0</v>
      </c>
      <c r="K483" s="2">
        <f>SUM(Table46[[#This Row],[Use]:[Creation]])</f>
        <v>1</v>
      </c>
    </row>
    <row r="484" spans="1:11" x14ac:dyDescent="0.2">
      <c r="A484" t="s">
        <v>9046</v>
      </c>
      <c r="B484">
        <v>1</v>
      </c>
      <c r="C484">
        <v>0</v>
      </c>
      <c r="D484">
        <v>0</v>
      </c>
      <c r="E484" s="2">
        <f>SUM(Table4[[#This Row],[Use]:[Creation]])</f>
        <v>1</v>
      </c>
      <c r="G484" t="s">
        <v>9046</v>
      </c>
      <c r="H484">
        <f>Table4[[#This Row],[Use]]/Table4[[#This Row],[TOTAL]]</f>
        <v>1</v>
      </c>
      <c r="I484">
        <f>Table4[[#This Row],[Background]]/Table4[[#This Row],[TOTAL]]</f>
        <v>0</v>
      </c>
      <c r="J484">
        <f>Table4[[#This Row],[Creation]]/Table4[[#This Row],[TOTAL]]</f>
        <v>0</v>
      </c>
      <c r="K484" s="2">
        <f>SUM(Table46[[#This Row],[Use]:[Creation]])</f>
        <v>1</v>
      </c>
    </row>
    <row r="485" spans="1:11" x14ac:dyDescent="0.2">
      <c r="A485" t="s">
        <v>977</v>
      </c>
      <c r="B485">
        <v>0</v>
      </c>
      <c r="C485">
        <v>0</v>
      </c>
      <c r="D485">
        <v>2</v>
      </c>
      <c r="E485" s="2">
        <f>SUM(Table4[[#This Row],[Use]:[Creation]])</f>
        <v>2</v>
      </c>
      <c r="G485" t="s">
        <v>977</v>
      </c>
      <c r="H485">
        <f>Table4[[#This Row],[Use]]/Table4[[#This Row],[TOTAL]]</f>
        <v>0</v>
      </c>
      <c r="I485">
        <f>Table4[[#This Row],[Background]]/Table4[[#This Row],[TOTAL]]</f>
        <v>0</v>
      </c>
      <c r="J485">
        <f>Table4[[#This Row],[Creation]]/Table4[[#This Row],[TOTAL]]</f>
        <v>1</v>
      </c>
      <c r="K485" s="2">
        <f>SUM(Table46[[#This Row],[Use]:[Creation]])</f>
        <v>1</v>
      </c>
    </row>
    <row r="486" spans="1:11" x14ac:dyDescent="0.2">
      <c r="A486" t="s">
        <v>7970</v>
      </c>
      <c r="B486">
        <v>1</v>
      </c>
      <c r="C486">
        <v>0</v>
      </c>
      <c r="D486">
        <v>0</v>
      </c>
      <c r="E486" s="2">
        <f>SUM(Table4[[#This Row],[Use]:[Creation]])</f>
        <v>1</v>
      </c>
      <c r="G486" t="s">
        <v>7970</v>
      </c>
      <c r="H486">
        <f>Table4[[#This Row],[Use]]/Table4[[#This Row],[TOTAL]]</f>
        <v>1</v>
      </c>
      <c r="I486">
        <f>Table4[[#This Row],[Background]]/Table4[[#This Row],[TOTAL]]</f>
        <v>0</v>
      </c>
      <c r="J486">
        <f>Table4[[#This Row],[Creation]]/Table4[[#This Row],[TOTAL]]</f>
        <v>0</v>
      </c>
      <c r="K486" s="2">
        <f>SUM(Table46[[#This Row],[Use]:[Creation]])</f>
        <v>1</v>
      </c>
    </row>
    <row r="487" spans="1:11" x14ac:dyDescent="0.2">
      <c r="A487" t="s">
        <v>6181</v>
      </c>
      <c r="B487">
        <v>0</v>
      </c>
      <c r="C487">
        <v>1</v>
      </c>
      <c r="D487">
        <v>0</v>
      </c>
      <c r="E487" s="2">
        <f>SUM(Table4[[#This Row],[Use]:[Creation]])</f>
        <v>1</v>
      </c>
      <c r="G487" t="s">
        <v>6181</v>
      </c>
      <c r="H487">
        <f>Table4[[#This Row],[Use]]/Table4[[#This Row],[TOTAL]]</f>
        <v>0</v>
      </c>
      <c r="I487">
        <f>Table4[[#This Row],[Background]]/Table4[[#This Row],[TOTAL]]</f>
        <v>1</v>
      </c>
      <c r="J487">
        <f>Table4[[#This Row],[Creation]]/Table4[[#This Row],[TOTAL]]</f>
        <v>0</v>
      </c>
      <c r="K487" s="2">
        <f>SUM(Table46[[#This Row],[Use]:[Creation]])</f>
        <v>1</v>
      </c>
    </row>
    <row r="488" spans="1:11" x14ac:dyDescent="0.2">
      <c r="A488" t="s">
        <v>3209</v>
      </c>
      <c r="B488">
        <v>0</v>
      </c>
      <c r="C488">
        <v>0</v>
      </c>
      <c r="D488">
        <v>1</v>
      </c>
      <c r="E488" s="2">
        <f>SUM(Table4[[#This Row],[Use]:[Creation]])</f>
        <v>1</v>
      </c>
      <c r="G488" t="s">
        <v>3209</v>
      </c>
      <c r="H488">
        <f>Table4[[#This Row],[Use]]/Table4[[#This Row],[TOTAL]]</f>
        <v>0</v>
      </c>
      <c r="I488">
        <f>Table4[[#This Row],[Background]]/Table4[[#This Row],[TOTAL]]</f>
        <v>0</v>
      </c>
      <c r="J488">
        <f>Table4[[#This Row],[Creation]]/Table4[[#This Row],[TOTAL]]</f>
        <v>1</v>
      </c>
      <c r="K488" s="2">
        <f>SUM(Table46[[#This Row],[Use]:[Creation]])</f>
        <v>1</v>
      </c>
    </row>
    <row r="489" spans="1:11" x14ac:dyDescent="0.2">
      <c r="A489" t="s">
        <v>3591</v>
      </c>
      <c r="B489">
        <v>0</v>
      </c>
      <c r="C489">
        <v>0</v>
      </c>
      <c r="D489">
        <v>1</v>
      </c>
      <c r="E489" s="2">
        <f>SUM(Table4[[#This Row],[Use]:[Creation]])</f>
        <v>1</v>
      </c>
      <c r="G489" t="s">
        <v>3591</v>
      </c>
      <c r="H489">
        <f>Table4[[#This Row],[Use]]/Table4[[#This Row],[TOTAL]]</f>
        <v>0</v>
      </c>
      <c r="I489">
        <f>Table4[[#This Row],[Background]]/Table4[[#This Row],[TOTAL]]</f>
        <v>0</v>
      </c>
      <c r="J489">
        <f>Table4[[#This Row],[Creation]]/Table4[[#This Row],[TOTAL]]</f>
        <v>1</v>
      </c>
      <c r="K489" s="2">
        <f>SUM(Table46[[#This Row],[Use]:[Creation]])</f>
        <v>1</v>
      </c>
    </row>
    <row r="490" spans="1:11" x14ac:dyDescent="0.2">
      <c r="A490" t="s">
        <v>2547</v>
      </c>
      <c r="B490">
        <v>1</v>
      </c>
      <c r="C490">
        <v>0</v>
      </c>
      <c r="D490">
        <v>1</v>
      </c>
      <c r="E490" s="2">
        <f>SUM(Table4[[#This Row],[Use]:[Creation]])</f>
        <v>2</v>
      </c>
      <c r="G490" t="s">
        <v>2547</v>
      </c>
      <c r="H490">
        <f>Table4[[#This Row],[Use]]/Table4[[#This Row],[TOTAL]]</f>
        <v>0.5</v>
      </c>
      <c r="I490">
        <f>Table4[[#This Row],[Background]]/Table4[[#This Row],[TOTAL]]</f>
        <v>0</v>
      </c>
      <c r="J490">
        <f>Table4[[#This Row],[Creation]]/Table4[[#This Row],[TOTAL]]</f>
        <v>0.5</v>
      </c>
      <c r="K490" s="2">
        <f>SUM(Table46[[#This Row],[Use]:[Creation]])</f>
        <v>1</v>
      </c>
    </row>
    <row r="491" spans="1:11" x14ac:dyDescent="0.2">
      <c r="A491" t="s">
        <v>6663</v>
      </c>
      <c r="B491">
        <v>3</v>
      </c>
      <c r="C491">
        <v>0</v>
      </c>
      <c r="D491">
        <v>0</v>
      </c>
      <c r="E491" s="2">
        <f>SUM(Table4[[#This Row],[Use]:[Creation]])</f>
        <v>3</v>
      </c>
      <c r="G491" t="s">
        <v>6663</v>
      </c>
      <c r="H491">
        <f>Table4[[#This Row],[Use]]/Table4[[#This Row],[TOTAL]]</f>
        <v>1</v>
      </c>
      <c r="I491">
        <f>Table4[[#This Row],[Background]]/Table4[[#This Row],[TOTAL]]</f>
        <v>0</v>
      </c>
      <c r="J491">
        <f>Table4[[#This Row],[Creation]]/Table4[[#This Row],[TOTAL]]</f>
        <v>0</v>
      </c>
      <c r="K491" s="2">
        <f>SUM(Table46[[#This Row],[Use]:[Creation]])</f>
        <v>1</v>
      </c>
    </row>
    <row r="492" spans="1:11" x14ac:dyDescent="0.2">
      <c r="A492" t="s">
        <v>1084</v>
      </c>
      <c r="B492">
        <v>1</v>
      </c>
      <c r="C492">
        <v>0</v>
      </c>
      <c r="D492">
        <v>0</v>
      </c>
      <c r="E492" s="2">
        <f>SUM(Table4[[#This Row],[Use]:[Creation]])</f>
        <v>1</v>
      </c>
      <c r="G492" t="s">
        <v>1084</v>
      </c>
      <c r="H492">
        <f>Table4[[#This Row],[Use]]/Table4[[#This Row],[TOTAL]]</f>
        <v>1</v>
      </c>
      <c r="I492">
        <f>Table4[[#This Row],[Background]]/Table4[[#This Row],[TOTAL]]</f>
        <v>0</v>
      </c>
      <c r="J492">
        <f>Table4[[#This Row],[Creation]]/Table4[[#This Row],[TOTAL]]</f>
        <v>0</v>
      </c>
      <c r="K492" s="2">
        <f>SUM(Table46[[#This Row],[Use]:[Creation]])</f>
        <v>1</v>
      </c>
    </row>
    <row r="493" spans="1:11" x14ac:dyDescent="0.2">
      <c r="A493" t="s">
        <v>327</v>
      </c>
      <c r="B493">
        <v>7</v>
      </c>
      <c r="C493">
        <v>0</v>
      </c>
      <c r="D493">
        <v>0</v>
      </c>
      <c r="E493" s="2">
        <f>SUM(Table4[[#This Row],[Use]:[Creation]])</f>
        <v>7</v>
      </c>
      <c r="G493" t="s">
        <v>327</v>
      </c>
      <c r="H493">
        <f>Table4[[#This Row],[Use]]/Table4[[#This Row],[TOTAL]]</f>
        <v>1</v>
      </c>
      <c r="I493">
        <f>Table4[[#This Row],[Background]]/Table4[[#This Row],[TOTAL]]</f>
        <v>0</v>
      </c>
      <c r="J493">
        <f>Table4[[#This Row],[Creation]]/Table4[[#This Row],[TOTAL]]</f>
        <v>0</v>
      </c>
      <c r="K493" s="2">
        <f>SUM(Table46[[#This Row],[Use]:[Creation]])</f>
        <v>1</v>
      </c>
    </row>
    <row r="494" spans="1:11" x14ac:dyDescent="0.2">
      <c r="A494" t="s">
        <v>141</v>
      </c>
      <c r="B494">
        <v>0</v>
      </c>
      <c r="C494">
        <v>0</v>
      </c>
      <c r="D494">
        <v>1</v>
      </c>
      <c r="E494" s="2">
        <f>SUM(Table4[[#This Row],[Use]:[Creation]])</f>
        <v>1</v>
      </c>
      <c r="G494" t="s">
        <v>141</v>
      </c>
      <c r="H494">
        <f>Table4[[#This Row],[Use]]/Table4[[#This Row],[TOTAL]]</f>
        <v>0</v>
      </c>
      <c r="I494">
        <f>Table4[[#This Row],[Background]]/Table4[[#This Row],[TOTAL]]</f>
        <v>0</v>
      </c>
      <c r="J494">
        <f>Table4[[#This Row],[Creation]]/Table4[[#This Row],[TOTAL]]</f>
        <v>1</v>
      </c>
      <c r="K494" s="2">
        <f>SUM(Table46[[#This Row],[Use]:[Creation]])</f>
        <v>1</v>
      </c>
    </row>
    <row r="495" spans="1:11" x14ac:dyDescent="0.2">
      <c r="A495" t="s">
        <v>1361</v>
      </c>
      <c r="B495">
        <v>0</v>
      </c>
      <c r="C495">
        <v>0</v>
      </c>
      <c r="D495">
        <v>1</v>
      </c>
      <c r="E495" s="2">
        <f>SUM(Table4[[#This Row],[Use]:[Creation]])</f>
        <v>1</v>
      </c>
      <c r="G495" t="s">
        <v>1361</v>
      </c>
      <c r="H495">
        <f>Table4[[#This Row],[Use]]/Table4[[#This Row],[TOTAL]]</f>
        <v>0</v>
      </c>
      <c r="I495">
        <f>Table4[[#This Row],[Background]]/Table4[[#This Row],[TOTAL]]</f>
        <v>0</v>
      </c>
      <c r="J495">
        <f>Table4[[#This Row],[Creation]]/Table4[[#This Row],[TOTAL]]</f>
        <v>1</v>
      </c>
      <c r="K495" s="2">
        <f>SUM(Table46[[#This Row],[Use]:[Creation]])</f>
        <v>1</v>
      </c>
    </row>
    <row r="496" spans="1:11" x14ac:dyDescent="0.2">
      <c r="A496" t="s">
        <v>3193</v>
      </c>
      <c r="B496">
        <v>1</v>
      </c>
      <c r="C496">
        <v>0</v>
      </c>
      <c r="D496">
        <v>2</v>
      </c>
      <c r="E496" s="2">
        <f>SUM(Table4[[#This Row],[Use]:[Creation]])</f>
        <v>3</v>
      </c>
      <c r="G496" t="s">
        <v>3193</v>
      </c>
      <c r="H496">
        <f>Table4[[#This Row],[Use]]/Table4[[#This Row],[TOTAL]]</f>
        <v>0.33333333333333331</v>
      </c>
      <c r="I496">
        <f>Table4[[#This Row],[Background]]/Table4[[#This Row],[TOTAL]]</f>
        <v>0</v>
      </c>
      <c r="J496">
        <f>Table4[[#This Row],[Creation]]/Table4[[#This Row],[TOTAL]]</f>
        <v>0.66666666666666663</v>
      </c>
      <c r="K496" s="2">
        <f>SUM(Table46[[#This Row],[Use]:[Creation]])</f>
        <v>1</v>
      </c>
    </row>
    <row r="497" spans="1:11" x14ac:dyDescent="0.2">
      <c r="A497" t="s">
        <v>1048</v>
      </c>
      <c r="B497">
        <v>1</v>
      </c>
      <c r="C497">
        <v>0</v>
      </c>
      <c r="D497">
        <v>1</v>
      </c>
      <c r="E497" s="2">
        <f>SUM(Table4[[#This Row],[Use]:[Creation]])</f>
        <v>2</v>
      </c>
      <c r="G497" t="s">
        <v>1048</v>
      </c>
      <c r="H497">
        <f>Table4[[#This Row],[Use]]/Table4[[#This Row],[TOTAL]]</f>
        <v>0.5</v>
      </c>
      <c r="I497">
        <f>Table4[[#This Row],[Background]]/Table4[[#This Row],[TOTAL]]</f>
        <v>0</v>
      </c>
      <c r="J497">
        <f>Table4[[#This Row],[Creation]]/Table4[[#This Row],[TOTAL]]</f>
        <v>0.5</v>
      </c>
      <c r="K497" s="2">
        <f>SUM(Table46[[#This Row],[Use]:[Creation]])</f>
        <v>1</v>
      </c>
    </row>
    <row r="498" spans="1:11" x14ac:dyDescent="0.2">
      <c r="A498" t="s">
        <v>4109</v>
      </c>
      <c r="B498">
        <v>0</v>
      </c>
      <c r="C498">
        <v>1</v>
      </c>
      <c r="D498">
        <v>0</v>
      </c>
      <c r="E498" s="2">
        <f>SUM(Table4[[#This Row],[Use]:[Creation]])</f>
        <v>1</v>
      </c>
      <c r="G498" t="s">
        <v>4109</v>
      </c>
      <c r="H498">
        <f>Table4[[#This Row],[Use]]/Table4[[#This Row],[TOTAL]]</f>
        <v>0</v>
      </c>
      <c r="I498">
        <f>Table4[[#This Row],[Background]]/Table4[[#This Row],[TOTAL]]</f>
        <v>1</v>
      </c>
      <c r="J498">
        <f>Table4[[#This Row],[Creation]]/Table4[[#This Row],[TOTAL]]</f>
        <v>0</v>
      </c>
      <c r="K498" s="2">
        <f>SUM(Table46[[#This Row],[Use]:[Creation]])</f>
        <v>1</v>
      </c>
    </row>
    <row r="499" spans="1:11" x14ac:dyDescent="0.2">
      <c r="A499" t="s">
        <v>2706</v>
      </c>
      <c r="B499">
        <v>0</v>
      </c>
      <c r="C499">
        <v>1</v>
      </c>
      <c r="D499">
        <v>0</v>
      </c>
      <c r="E499" s="2">
        <f>SUM(Table4[[#This Row],[Use]:[Creation]])</f>
        <v>1</v>
      </c>
      <c r="G499" t="s">
        <v>2706</v>
      </c>
      <c r="H499">
        <f>Table4[[#This Row],[Use]]/Table4[[#This Row],[TOTAL]]</f>
        <v>0</v>
      </c>
      <c r="I499">
        <f>Table4[[#This Row],[Background]]/Table4[[#This Row],[TOTAL]]</f>
        <v>1</v>
      </c>
      <c r="J499">
        <f>Table4[[#This Row],[Creation]]/Table4[[#This Row],[TOTAL]]</f>
        <v>0</v>
      </c>
      <c r="K499" s="2">
        <f>SUM(Table46[[#This Row],[Use]:[Creation]])</f>
        <v>1</v>
      </c>
    </row>
    <row r="500" spans="1:11" x14ac:dyDescent="0.2">
      <c r="A500" t="s">
        <v>5894</v>
      </c>
      <c r="B500">
        <v>0</v>
      </c>
      <c r="C500">
        <v>0</v>
      </c>
      <c r="D500">
        <v>1</v>
      </c>
      <c r="E500" s="2">
        <f>SUM(Table4[[#This Row],[Use]:[Creation]])</f>
        <v>1</v>
      </c>
      <c r="G500" t="s">
        <v>5894</v>
      </c>
      <c r="H500">
        <f>Table4[[#This Row],[Use]]/Table4[[#This Row],[TOTAL]]</f>
        <v>0</v>
      </c>
      <c r="I500">
        <f>Table4[[#This Row],[Background]]/Table4[[#This Row],[TOTAL]]</f>
        <v>0</v>
      </c>
      <c r="J500">
        <f>Table4[[#This Row],[Creation]]/Table4[[#This Row],[TOTAL]]</f>
        <v>1</v>
      </c>
      <c r="K500" s="2">
        <f>SUM(Table46[[#This Row],[Use]:[Creation]])</f>
        <v>1</v>
      </c>
    </row>
    <row r="501" spans="1:11" x14ac:dyDescent="0.2">
      <c r="A501" t="s">
        <v>1916</v>
      </c>
      <c r="B501">
        <v>1</v>
      </c>
      <c r="C501">
        <v>0</v>
      </c>
      <c r="D501">
        <v>0</v>
      </c>
      <c r="E501" s="2">
        <f>SUM(Table4[[#This Row],[Use]:[Creation]])</f>
        <v>1</v>
      </c>
      <c r="G501" t="s">
        <v>1916</v>
      </c>
      <c r="H501">
        <f>Table4[[#This Row],[Use]]/Table4[[#This Row],[TOTAL]]</f>
        <v>1</v>
      </c>
      <c r="I501">
        <f>Table4[[#This Row],[Background]]/Table4[[#This Row],[TOTAL]]</f>
        <v>0</v>
      </c>
      <c r="J501">
        <f>Table4[[#This Row],[Creation]]/Table4[[#This Row],[TOTAL]]</f>
        <v>0</v>
      </c>
      <c r="K501" s="2">
        <f>SUM(Table46[[#This Row],[Use]:[Creation]])</f>
        <v>1</v>
      </c>
    </row>
    <row r="502" spans="1:11" x14ac:dyDescent="0.2">
      <c r="A502" t="s">
        <v>6176</v>
      </c>
      <c r="B502">
        <v>1</v>
      </c>
      <c r="C502">
        <v>0</v>
      </c>
      <c r="D502">
        <v>0</v>
      </c>
      <c r="E502" s="2">
        <f>SUM(Table4[[#This Row],[Use]:[Creation]])</f>
        <v>1</v>
      </c>
      <c r="G502" t="s">
        <v>6176</v>
      </c>
      <c r="H502">
        <f>Table4[[#This Row],[Use]]/Table4[[#This Row],[TOTAL]]</f>
        <v>1</v>
      </c>
      <c r="I502">
        <f>Table4[[#This Row],[Background]]/Table4[[#This Row],[TOTAL]]</f>
        <v>0</v>
      </c>
      <c r="J502">
        <f>Table4[[#This Row],[Creation]]/Table4[[#This Row],[TOTAL]]</f>
        <v>0</v>
      </c>
      <c r="K502" s="2">
        <f>SUM(Table46[[#This Row],[Use]:[Creation]])</f>
        <v>1</v>
      </c>
    </row>
    <row r="503" spans="1:11" x14ac:dyDescent="0.2">
      <c r="A503" t="s">
        <v>754</v>
      </c>
      <c r="B503">
        <v>1</v>
      </c>
      <c r="C503">
        <v>0</v>
      </c>
      <c r="D503">
        <v>2</v>
      </c>
      <c r="E503" s="2">
        <f>SUM(Table4[[#This Row],[Use]:[Creation]])</f>
        <v>3</v>
      </c>
      <c r="G503" t="s">
        <v>754</v>
      </c>
      <c r="H503">
        <f>Table4[[#This Row],[Use]]/Table4[[#This Row],[TOTAL]]</f>
        <v>0.33333333333333331</v>
      </c>
      <c r="I503">
        <f>Table4[[#This Row],[Background]]/Table4[[#This Row],[TOTAL]]</f>
        <v>0</v>
      </c>
      <c r="J503">
        <f>Table4[[#This Row],[Creation]]/Table4[[#This Row],[TOTAL]]</f>
        <v>0.66666666666666663</v>
      </c>
      <c r="K503" s="2">
        <f>SUM(Table46[[#This Row],[Use]:[Creation]])</f>
        <v>1</v>
      </c>
    </row>
    <row r="504" spans="1:11" x14ac:dyDescent="0.2">
      <c r="A504" t="s">
        <v>6055</v>
      </c>
      <c r="B504">
        <v>1</v>
      </c>
      <c r="C504">
        <v>0</v>
      </c>
      <c r="D504">
        <v>0</v>
      </c>
      <c r="E504" s="2">
        <f>SUM(Table4[[#This Row],[Use]:[Creation]])</f>
        <v>1</v>
      </c>
      <c r="G504" t="s">
        <v>6055</v>
      </c>
      <c r="H504">
        <f>Table4[[#This Row],[Use]]/Table4[[#This Row],[TOTAL]]</f>
        <v>1</v>
      </c>
      <c r="I504">
        <f>Table4[[#This Row],[Background]]/Table4[[#This Row],[TOTAL]]</f>
        <v>0</v>
      </c>
      <c r="J504">
        <f>Table4[[#This Row],[Creation]]/Table4[[#This Row],[TOTAL]]</f>
        <v>0</v>
      </c>
      <c r="K504" s="2">
        <f>SUM(Table46[[#This Row],[Use]:[Creation]])</f>
        <v>1</v>
      </c>
    </row>
    <row r="505" spans="1:11" x14ac:dyDescent="0.2">
      <c r="A505" t="s">
        <v>6315</v>
      </c>
      <c r="B505">
        <v>1</v>
      </c>
      <c r="C505">
        <v>0</v>
      </c>
      <c r="D505">
        <v>0</v>
      </c>
      <c r="E505" s="2">
        <f>SUM(Table4[[#This Row],[Use]:[Creation]])</f>
        <v>1</v>
      </c>
      <c r="G505" t="s">
        <v>6315</v>
      </c>
      <c r="H505">
        <f>Table4[[#This Row],[Use]]/Table4[[#This Row],[TOTAL]]</f>
        <v>1</v>
      </c>
      <c r="I505">
        <f>Table4[[#This Row],[Background]]/Table4[[#This Row],[TOTAL]]</f>
        <v>0</v>
      </c>
      <c r="J505">
        <f>Table4[[#This Row],[Creation]]/Table4[[#This Row],[TOTAL]]</f>
        <v>0</v>
      </c>
      <c r="K505" s="2">
        <f>SUM(Table46[[#This Row],[Use]:[Creation]])</f>
        <v>1</v>
      </c>
    </row>
    <row r="506" spans="1:11" x14ac:dyDescent="0.2">
      <c r="A506" t="s">
        <v>668</v>
      </c>
      <c r="B506">
        <v>1</v>
      </c>
      <c r="C506">
        <v>0</v>
      </c>
      <c r="D506">
        <v>1</v>
      </c>
      <c r="E506" s="2">
        <f>SUM(Table4[[#This Row],[Use]:[Creation]])</f>
        <v>2</v>
      </c>
      <c r="G506" t="s">
        <v>668</v>
      </c>
      <c r="H506">
        <f>Table4[[#This Row],[Use]]/Table4[[#This Row],[TOTAL]]</f>
        <v>0.5</v>
      </c>
      <c r="I506">
        <f>Table4[[#This Row],[Background]]/Table4[[#This Row],[TOTAL]]</f>
        <v>0</v>
      </c>
      <c r="J506">
        <f>Table4[[#This Row],[Creation]]/Table4[[#This Row],[TOTAL]]</f>
        <v>0.5</v>
      </c>
      <c r="K506" s="2">
        <f>SUM(Table46[[#This Row],[Use]:[Creation]])</f>
        <v>1</v>
      </c>
    </row>
    <row r="507" spans="1:11" x14ac:dyDescent="0.2">
      <c r="A507" t="s">
        <v>5309</v>
      </c>
      <c r="B507">
        <v>1</v>
      </c>
      <c r="C507">
        <v>0</v>
      </c>
      <c r="D507">
        <v>0</v>
      </c>
      <c r="E507" s="2">
        <f>SUM(Table4[[#This Row],[Use]:[Creation]])</f>
        <v>1</v>
      </c>
      <c r="G507" t="s">
        <v>5309</v>
      </c>
      <c r="H507">
        <f>Table4[[#This Row],[Use]]/Table4[[#This Row],[TOTAL]]</f>
        <v>1</v>
      </c>
      <c r="I507">
        <f>Table4[[#This Row],[Background]]/Table4[[#This Row],[TOTAL]]</f>
        <v>0</v>
      </c>
      <c r="J507">
        <f>Table4[[#This Row],[Creation]]/Table4[[#This Row],[TOTAL]]</f>
        <v>0</v>
      </c>
      <c r="K507" s="2">
        <f>SUM(Table46[[#This Row],[Use]:[Creation]])</f>
        <v>1</v>
      </c>
    </row>
    <row r="508" spans="1:11" x14ac:dyDescent="0.2">
      <c r="A508" t="s">
        <v>3175</v>
      </c>
      <c r="B508">
        <v>0</v>
      </c>
      <c r="C508">
        <v>0</v>
      </c>
      <c r="D508">
        <v>1</v>
      </c>
      <c r="E508" s="2">
        <f>SUM(Table4[[#This Row],[Use]:[Creation]])</f>
        <v>1</v>
      </c>
      <c r="G508" t="s">
        <v>3175</v>
      </c>
      <c r="H508">
        <f>Table4[[#This Row],[Use]]/Table4[[#This Row],[TOTAL]]</f>
        <v>0</v>
      </c>
      <c r="I508">
        <f>Table4[[#This Row],[Background]]/Table4[[#This Row],[TOTAL]]</f>
        <v>0</v>
      </c>
      <c r="J508">
        <f>Table4[[#This Row],[Creation]]/Table4[[#This Row],[TOTAL]]</f>
        <v>1</v>
      </c>
      <c r="K508" s="2">
        <f>SUM(Table46[[#This Row],[Use]:[Creation]])</f>
        <v>1</v>
      </c>
    </row>
    <row r="509" spans="1:11" x14ac:dyDescent="0.2">
      <c r="A509" t="s">
        <v>2445</v>
      </c>
      <c r="B509">
        <v>3</v>
      </c>
      <c r="C509">
        <v>0</v>
      </c>
      <c r="D509">
        <v>1</v>
      </c>
      <c r="E509" s="2">
        <f>SUM(Table4[[#This Row],[Use]:[Creation]])</f>
        <v>4</v>
      </c>
      <c r="G509" t="s">
        <v>2445</v>
      </c>
      <c r="H509">
        <f>Table4[[#This Row],[Use]]/Table4[[#This Row],[TOTAL]]</f>
        <v>0.75</v>
      </c>
      <c r="I509">
        <f>Table4[[#This Row],[Background]]/Table4[[#This Row],[TOTAL]]</f>
        <v>0</v>
      </c>
      <c r="J509">
        <f>Table4[[#This Row],[Creation]]/Table4[[#This Row],[TOTAL]]</f>
        <v>0.25</v>
      </c>
      <c r="K509" s="2">
        <f>SUM(Table46[[#This Row],[Use]:[Creation]])</f>
        <v>1</v>
      </c>
    </row>
    <row r="510" spans="1:11" x14ac:dyDescent="0.2">
      <c r="A510" t="s">
        <v>8058</v>
      </c>
      <c r="B510">
        <v>24</v>
      </c>
      <c r="C510">
        <v>0</v>
      </c>
      <c r="D510">
        <v>0</v>
      </c>
      <c r="E510" s="2">
        <f>SUM(Table4[[#This Row],[Use]:[Creation]])</f>
        <v>24</v>
      </c>
      <c r="G510" t="s">
        <v>8058</v>
      </c>
      <c r="H510">
        <f>Table4[[#This Row],[Use]]/Table4[[#This Row],[TOTAL]]</f>
        <v>1</v>
      </c>
      <c r="I510">
        <f>Table4[[#This Row],[Background]]/Table4[[#This Row],[TOTAL]]</f>
        <v>0</v>
      </c>
      <c r="J510">
        <f>Table4[[#This Row],[Creation]]/Table4[[#This Row],[TOTAL]]</f>
        <v>0</v>
      </c>
      <c r="K510" s="2">
        <f>SUM(Table46[[#This Row],[Use]:[Creation]])</f>
        <v>1</v>
      </c>
    </row>
    <row r="511" spans="1:11" x14ac:dyDescent="0.2">
      <c r="A511" t="s">
        <v>1472</v>
      </c>
      <c r="B511">
        <v>1</v>
      </c>
      <c r="C511">
        <v>0</v>
      </c>
      <c r="D511">
        <v>1</v>
      </c>
      <c r="E511" s="2">
        <f>SUM(Table4[[#This Row],[Use]:[Creation]])</f>
        <v>2</v>
      </c>
      <c r="G511" t="s">
        <v>1472</v>
      </c>
      <c r="H511">
        <f>Table4[[#This Row],[Use]]/Table4[[#This Row],[TOTAL]]</f>
        <v>0.5</v>
      </c>
      <c r="I511">
        <f>Table4[[#This Row],[Background]]/Table4[[#This Row],[TOTAL]]</f>
        <v>0</v>
      </c>
      <c r="J511">
        <f>Table4[[#This Row],[Creation]]/Table4[[#This Row],[TOTAL]]</f>
        <v>0.5</v>
      </c>
      <c r="K511" s="2">
        <f>SUM(Table46[[#This Row],[Use]:[Creation]])</f>
        <v>1</v>
      </c>
    </row>
    <row r="512" spans="1:11" x14ac:dyDescent="0.2">
      <c r="A512" t="s">
        <v>739</v>
      </c>
      <c r="B512">
        <v>1</v>
      </c>
      <c r="C512">
        <v>0</v>
      </c>
      <c r="D512">
        <v>1</v>
      </c>
      <c r="E512" s="2">
        <f>SUM(Table4[[#This Row],[Use]:[Creation]])</f>
        <v>2</v>
      </c>
      <c r="G512" t="s">
        <v>739</v>
      </c>
      <c r="H512">
        <f>Table4[[#This Row],[Use]]/Table4[[#This Row],[TOTAL]]</f>
        <v>0.5</v>
      </c>
      <c r="I512">
        <f>Table4[[#This Row],[Background]]/Table4[[#This Row],[TOTAL]]</f>
        <v>0</v>
      </c>
      <c r="J512">
        <f>Table4[[#This Row],[Creation]]/Table4[[#This Row],[TOTAL]]</f>
        <v>0.5</v>
      </c>
      <c r="K512" s="2">
        <f>SUM(Table46[[#This Row],[Use]:[Creation]])</f>
        <v>1</v>
      </c>
    </row>
    <row r="513" spans="1:11" x14ac:dyDescent="0.2">
      <c r="A513" t="s">
        <v>3641</v>
      </c>
      <c r="B513">
        <v>2</v>
      </c>
      <c r="C513">
        <v>0</v>
      </c>
      <c r="D513">
        <v>0</v>
      </c>
      <c r="E513" s="2">
        <f>SUM(Table4[[#This Row],[Use]:[Creation]])</f>
        <v>2</v>
      </c>
      <c r="G513" t="s">
        <v>3641</v>
      </c>
      <c r="H513">
        <f>Table4[[#This Row],[Use]]/Table4[[#This Row],[TOTAL]]</f>
        <v>1</v>
      </c>
      <c r="I513">
        <f>Table4[[#This Row],[Background]]/Table4[[#This Row],[TOTAL]]</f>
        <v>0</v>
      </c>
      <c r="J513">
        <f>Table4[[#This Row],[Creation]]/Table4[[#This Row],[TOTAL]]</f>
        <v>0</v>
      </c>
      <c r="K513" s="2">
        <f>SUM(Table46[[#This Row],[Use]:[Creation]])</f>
        <v>1</v>
      </c>
    </row>
    <row r="514" spans="1:11" x14ac:dyDescent="0.2">
      <c r="A514" t="s">
        <v>6301</v>
      </c>
      <c r="B514">
        <v>1</v>
      </c>
      <c r="C514">
        <v>0</v>
      </c>
      <c r="D514">
        <v>0</v>
      </c>
      <c r="E514" s="2">
        <f>SUM(Table4[[#This Row],[Use]:[Creation]])</f>
        <v>1</v>
      </c>
      <c r="G514" t="s">
        <v>6301</v>
      </c>
      <c r="H514">
        <f>Table4[[#This Row],[Use]]/Table4[[#This Row],[TOTAL]]</f>
        <v>1</v>
      </c>
      <c r="I514">
        <f>Table4[[#This Row],[Background]]/Table4[[#This Row],[TOTAL]]</f>
        <v>0</v>
      </c>
      <c r="J514">
        <f>Table4[[#This Row],[Creation]]/Table4[[#This Row],[TOTAL]]</f>
        <v>0</v>
      </c>
      <c r="K514" s="2">
        <f>SUM(Table46[[#This Row],[Use]:[Creation]])</f>
        <v>1</v>
      </c>
    </row>
    <row r="515" spans="1:11" x14ac:dyDescent="0.2">
      <c r="A515" t="s">
        <v>2220</v>
      </c>
      <c r="B515">
        <v>0</v>
      </c>
      <c r="C515">
        <v>0</v>
      </c>
      <c r="D515">
        <v>1</v>
      </c>
      <c r="E515" s="2">
        <f>SUM(Table4[[#This Row],[Use]:[Creation]])</f>
        <v>1</v>
      </c>
      <c r="G515" t="s">
        <v>2220</v>
      </c>
      <c r="H515">
        <f>Table4[[#This Row],[Use]]/Table4[[#This Row],[TOTAL]]</f>
        <v>0</v>
      </c>
      <c r="I515">
        <f>Table4[[#This Row],[Background]]/Table4[[#This Row],[TOTAL]]</f>
        <v>0</v>
      </c>
      <c r="J515">
        <f>Table4[[#This Row],[Creation]]/Table4[[#This Row],[TOTAL]]</f>
        <v>1</v>
      </c>
      <c r="K515" s="2">
        <f>SUM(Table46[[#This Row],[Use]:[Creation]])</f>
        <v>1</v>
      </c>
    </row>
    <row r="516" spans="1:11" x14ac:dyDescent="0.2">
      <c r="A516" t="s">
        <v>4125</v>
      </c>
      <c r="B516">
        <v>4</v>
      </c>
      <c r="C516">
        <v>0</v>
      </c>
      <c r="D516">
        <v>0</v>
      </c>
      <c r="E516" s="2">
        <f>SUM(Table4[[#This Row],[Use]:[Creation]])</f>
        <v>4</v>
      </c>
      <c r="G516" t="s">
        <v>4125</v>
      </c>
      <c r="H516">
        <f>Table4[[#This Row],[Use]]/Table4[[#This Row],[TOTAL]]</f>
        <v>1</v>
      </c>
      <c r="I516">
        <f>Table4[[#This Row],[Background]]/Table4[[#This Row],[TOTAL]]</f>
        <v>0</v>
      </c>
      <c r="J516">
        <f>Table4[[#This Row],[Creation]]/Table4[[#This Row],[TOTAL]]</f>
        <v>0</v>
      </c>
      <c r="K516" s="2">
        <f>SUM(Table46[[#This Row],[Use]:[Creation]])</f>
        <v>1</v>
      </c>
    </row>
    <row r="517" spans="1:11" x14ac:dyDescent="0.2">
      <c r="A517" t="s">
        <v>8294</v>
      </c>
      <c r="B517">
        <v>7</v>
      </c>
      <c r="C517">
        <v>2</v>
      </c>
      <c r="D517">
        <v>0</v>
      </c>
      <c r="E517" s="2">
        <f>SUM(Table4[[#This Row],[Use]:[Creation]])</f>
        <v>9</v>
      </c>
      <c r="G517" t="s">
        <v>8294</v>
      </c>
      <c r="H517">
        <f>Table4[[#This Row],[Use]]/Table4[[#This Row],[TOTAL]]</f>
        <v>0.77777777777777779</v>
      </c>
      <c r="I517">
        <f>Table4[[#This Row],[Background]]/Table4[[#This Row],[TOTAL]]</f>
        <v>0.22222222222222221</v>
      </c>
      <c r="J517">
        <f>Table4[[#This Row],[Creation]]/Table4[[#This Row],[TOTAL]]</f>
        <v>0</v>
      </c>
      <c r="K517" s="2">
        <f>SUM(Table46[[#This Row],[Use]:[Creation]])</f>
        <v>1</v>
      </c>
    </row>
    <row r="518" spans="1:11" x14ac:dyDescent="0.2">
      <c r="A518" t="s">
        <v>4938</v>
      </c>
      <c r="B518">
        <v>3</v>
      </c>
      <c r="C518">
        <v>0</v>
      </c>
      <c r="D518">
        <v>1</v>
      </c>
      <c r="E518" s="2">
        <f>SUM(Table4[[#This Row],[Use]:[Creation]])</f>
        <v>4</v>
      </c>
      <c r="G518" t="s">
        <v>4938</v>
      </c>
      <c r="H518">
        <f>Table4[[#This Row],[Use]]/Table4[[#This Row],[TOTAL]]</f>
        <v>0.75</v>
      </c>
      <c r="I518">
        <f>Table4[[#This Row],[Background]]/Table4[[#This Row],[TOTAL]]</f>
        <v>0</v>
      </c>
      <c r="J518">
        <f>Table4[[#This Row],[Creation]]/Table4[[#This Row],[TOTAL]]</f>
        <v>0.25</v>
      </c>
      <c r="K518" s="2">
        <f>SUM(Table46[[#This Row],[Use]:[Creation]])</f>
        <v>1</v>
      </c>
    </row>
    <row r="519" spans="1:11" x14ac:dyDescent="0.2">
      <c r="A519" t="s">
        <v>3001</v>
      </c>
      <c r="B519">
        <v>3</v>
      </c>
      <c r="C519">
        <v>2</v>
      </c>
      <c r="D519">
        <v>0</v>
      </c>
      <c r="E519" s="2">
        <f>SUM(Table4[[#This Row],[Use]:[Creation]])</f>
        <v>5</v>
      </c>
      <c r="G519" t="s">
        <v>3001</v>
      </c>
      <c r="H519">
        <f>Table4[[#This Row],[Use]]/Table4[[#This Row],[TOTAL]]</f>
        <v>0.6</v>
      </c>
      <c r="I519">
        <f>Table4[[#This Row],[Background]]/Table4[[#This Row],[TOTAL]]</f>
        <v>0.4</v>
      </c>
      <c r="J519">
        <f>Table4[[#This Row],[Creation]]/Table4[[#This Row],[TOTAL]]</f>
        <v>0</v>
      </c>
      <c r="K519" s="2">
        <f>SUM(Table46[[#This Row],[Use]:[Creation]])</f>
        <v>1</v>
      </c>
    </row>
    <row r="520" spans="1:11" x14ac:dyDescent="0.2">
      <c r="A520" t="s">
        <v>3243</v>
      </c>
      <c r="B520">
        <v>1</v>
      </c>
      <c r="C520">
        <v>0</v>
      </c>
      <c r="D520">
        <v>0</v>
      </c>
      <c r="E520" s="2">
        <f>SUM(Table4[[#This Row],[Use]:[Creation]])</f>
        <v>1</v>
      </c>
      <c r="G520" t="s">
        <v>3243</v>
      </c>
      <c r="H520">
        <f>Table4[[#This Row],[Use]]/Table4[[#This Row],[TOTAL]]</f>
        <v>1</v>
      </c>
      <c r="I520">
        <f>Table4[[#This Row],[Background]]/Table4[[#This Row],[TOTAL]]</f>
        <v>0</v>
      </c>
      <c r="J520">
        <f>Table4[[#This Row],[Creation]]/Table4[[#This Row],[TOTAL]]</f>
        <v>0</v>
      </c>
      <c r="K520" s="2">
        <f>SUM(Table46[[#This Row],[Use]:[Creation]])</f>
        <v>1</v>
      </c>
    </row>
    <row r="521" spans="1:11" x14ac:dyDescent="0.2">
      <c r="A521" t="s">
        <v>3409</v>
      </c>
      <c r="B521">
        <v>3</v>
      </c>
      <c r="C521">
        <v>0</v>
      </c>
      <c r="D521">
        <v>0</v>
      </c>
      <c r="E521" s="2">
        <f>SUM(Table4[[#This Row],[Use]:[Creation]])</f>
        <v>3</v>
      </c>
      <c r="G521" t="s">
        <v>3409</v>
      </c>
      <c r="H521">
        <f>Table4[[#This Row],[Use]]/Table4[[#This Row],[TOTAL]]</f>
        <v>1</v>
      </c>
      <c r="I521">
        <f>Table4[[#This Row],[Background]]/Table4[[#This Row],[TOTAL]]</f>
        <v>0</v>
      </c>
      <c r="J521">
        <f>Table4[[#This Row],[Creation]]/Table4[[#This Row],[TOTAL]]</f>
        <v>0</v>
      </c>
      <c r="K521" s="2">
        <f>SUM(Table46[[#This Row],[Use]:[Creation]])</f>
        <v>1</v>
      </c>
    </row>
    <row r="522" spans="1:11" x14ac:dyDescent="0.2">
      <c r="A522" t="s">
        <v>842</v>
      </c>
      <c r="B522">
        <v>1</v>
      </c>
      <c r="C522">
        <v>0</v>
      </c>
      <c r="D522">
        <v>0</v>
      </c>
      <c r="E522" s="2">
        <f>SUM(Table4[[#This Row],[Use]:[Creation]])</f>
        <v>1</v>
      </c>
      <c r="G522" t="s">
        <v>842</v>
      </c>
      <c r="H522">
        <f>Table4[[#This Row],[Use]]/Table4[[#This Row],[TOTAL]]</f>
        <v>1</v>
      </c>
      <c r="I522">
        <f>Table4[[#This Row],[Background]]/Table4[[#This Row],[TOTAL]]</f>
        <v>0</v>
      </c>
      <c r="J522">
        <f>Table4[[#This Row],[Creation]]/Table4[[#This Row],[TOTAL]]</f>
        <v>0</v>
      </c>
      <c r="K522" s="2">
        <f>SUM(Table46[[#This Row],[Use]:[Creation]])</f>
        <v>1</v>
      </c>
    </row>
    <row r="523" spans="1:11" x14ac:dyDescent="0.2">
      <c r="A523" t="s">
        <v>6444</v>
      </c>
      <c r="B523">
        <v>12</v>
      </c>
      <c r="C523">
        <v>2</v>
      </c>
      <c r="D523">
        <v>1</v>
      </c>
      <c r="E523" s="2">
        <f>SUM(Table4[[#This Row],[Use]:[Creation]])</f>
        <v>15</v>
      </c>
      <c r="G523" t="s">
        <v>6444</v>
      </c>
      <c r="H523">
        <f>Table4[[#This Row],[Use]]/Table4[[#This Row],[TOTAL]]</f>
        <v>0.8</v>
      </c>
      <c r="I523">
        <f>Table4[[#This Row],[Background]]/Table4[[#This Row],[TOTAL]]</f>
        <v>0.13333333333333333</v>
      </c>
      <c r="J523">
        <f>Table4[[#This Row],[Creation]]/Table4[[#This Row],[TOTAL]]</f>
        <v>6.6666666666666666E-2</v>
      </c>
      <c r="K523" s="2">
        <f>SUM(Table46[[#This Row],[Use]:[Creation]])</f>
        <v>1</v>
      </c>
    </row>
    <row r="524" spans="1:11" x14ac:dyDescent="0.2">
      <c r="A524" t="s">
        <v>33</v>
      </c>
      <c r="B524">
        <v>0</v>
      </c>
      <c r="C524">
        <v>0</v>
      </c>
      <c r="D524">
        <v>1</v>
      </c>
      <c r="E524" s="2">
        <f>SUM(Table4[[#This Row],[Use]:[Creation]])</f>
        <v>1</v>
      </c>
      <c r="G524" t="s">
        <v>33</v>
      </c>
      <c r="H524">
        <f>Table4[[#This Row],[Use]]/Table4[[#This Row],[TOTAL]]</f>
        <v>0</v>
      </c>
      <c r="I524">
        <f>Table4[[#This Row],[Background]]/Table4[[#This Row],[TOTAL]]</f>
        <v>0</v>
      </c>
      <c r="J524">
        <f>Table4[[#This Row],[Creation]]/Table4[[#This Row],[TOTAL]]</f>
        <v>1</v>
      </c>
      <c r="K524" s="2">
        <f>SUM(Table46[[#This Row],[Use]:[Creation]])</f>
        <v>1</v>
      </c>
    </row>
    <row r="525" spans="1:11" x14ac:dyDescent="0.2">
      <c r="A525" t="s">
        <v>8566</v>
      </c>
      <c r="B525">
        <v>1</v>
      </c>
      <c r="C525">
        <v>1</v>
      </c>
      <c r="D525">
        <v>0</v>
      </c>
      <c r="E525" s="2">
        <f>SUM(Table4[[#This Row],[Use]:[Creation]])</f>
        <v>2</v>
      </c>
      <c r="G525" t="s">
        <v>8566</v>
      </c>
      <c r="H525">
        <f>Table4[[#This Row],[Use]]/Table4[[#This Row],[TOTAL]]</f>
        <v>0.5</v>
      </c>
      <c r="I525">
        <f>Table4[[#This Row],[Background]]/Table4[[#This Row],[TOTAL]]</f>
        <v>0.5</v>
      </c>
      <c r="J525">
        <f>Table4[[#This Row],[Creation]]/Table4[[#This Row],[TOTAL]]</f>
        <v>0</v>
      </c>
      <c r="K525" s="2">
        <f>SUM(Table46[[#This Row],[Use]:[Creation]])</f>
        <v>1</v>
      </c>
    </row>
    <row r="526" spans="1:11" x14ac:dyDescent="0.2">
      <c r="A526" t="s">
        <v>5233</v>
      </c>
      <c r="B526">
        <v>1</v>
      </c>
      <c r="C526">
        <v>0</v>
      </c>
      <c r="D526">
        <v>0</v>
      </c>
      <c r="E526" s="2">
        <f>SUM(Table4[[#This Row],[Use]:[Creation]])</f>
        <v>1</v>
      </c>
      <c r="G526" t="s">
        <v>5233</v>
      </c>
      <c r="H526">
        <f>Table4[[#This Row],[Use]]/Table4[[#This Row],[TOTAL]]</f>
        <v>1</v>
      </c>
      <c r="I526">
        <f>Table4[[#This Row],[Background]]/Table4[[#This Row],[TOTAL]]</f>
        <v>0</v>
      </c>
      <c r="J526">
        <f>Table4[[#This Row],[Creation]]/Table4[[#This Row],[TOTAL]]</f>
        <v>0</v>
      </c>
      <c r="K526" s="2">
        <f>SUM(Table46[[#This Row],[Use]:[Creation]])</f>
        <v>1</v>
      </c>
    </row>
    <row r="527" spans="1:11" x14ac:dyDescent="0.2">
      <c r="A527" t="s">
        <v>7365</v>
      </c>
      <c r="B527">
        <v>1</v>
      </c>
      <c r="C527">
        <v>0</v>
      </c>
      <c r="D527">
        <v>0</v>
      </c>
      <c r="E527" s="2">
        <f>SUM(Table4[[#This Row],[Use]:[Creation]])</f>
        <v>1</v>
      </c>
      <c r="G527" t="s">
        <v>7365</v>
      </c>
      <c r="H527">
        <f>Table4[[#This Row],[Use]]/Table4[[#This Row],[TOTAL]]</f>
        <v>1</v>
      </c>
      <c r="I527">
        <f>Table4[[#This Row],[Background]]/Table4[[#This Row],[TOTAL]]</f>
        <v>0</v>
      </c>
      <c r="J527">
        <f>Table4[[#This Row],[Creation]]/Table4[[#This Row],[TOTAL]]</f>
        <v>0</v>
      </c>
      <c r="K527" s="2">
        <f>SUM(Table46[[#This Row],[Use]:[Creation]])</f>
        <v>1</v>
      </c>
    </row>
    <row r="528" spans="1:11" x14ac:dyDescent="0.2">
      <c r="A528" t="s">
        <v>3658</v>
      </c>
      <c r="B528">
        <v>2</v>
      </c>
      <c r="C528">
        <v>0</v>
      </c>
      <c r="D528">
        <v>0</v>
      </c>
      <c r="E528" s="2">
        <f>SUM(Table4[[#This Row],[Use]:[Creation]])</f>
        <v>2</v>
      </c>
      <c r="G528" t="s">
        <v>3658</v>
      </c>
      <c r="H528">
        <f>Table4[[#This Row],[Use]]/Table4[[#This Row],[TOTAL]]</f>
        <v>1</v>
      </c>
      <c r="I528">
        <f>Table4[[#This Row],[Background]]/Table4[[#This Row],[TOTAL]]</f>
        <v>0</v>
      </c>
      <c r="J528">
        <f>Table4[[#This Row],[Creation]]/Table4[[#This Row],[TOTAL]]</f>
        <v>0</v>
      </c>
      <c r="K528" s="2">
        <f>SUM(Table46[[#This Row],[Use]:[Creation]])</f>
        <v>1</v>
      </c>
    </row>
    <row r="529" spans="1:11" x14ac:dyDescent="0.2">
      <c r="A529" t="s">
        <v>8178</v>
      </c>
      <c r="B529">
        <v>17</v>
      </c>
      <c r="C529">
        <v>4</v>
      </c>
      <c r="D529">
        <v>0</v>
      </c>
      <c r="E529" s="2">
        <f>SUM(Table4[[#This Row],[Use]:[Creation]])</f>
        <v>21</v>
      </c>
      <c r="G529" t="s">
        <v>8178</v>
      </c>
      <c r="H529">
        <f>Table4[[#This Row],[Use]]/Table4[[#This Row],[TOTAL]]</f>
        <v>0.80952380952380953</v>
      </c>
      <c r="I529">
        <f>Table4[[#This Row],[Background]]/Table4[[#This Row],[TOTAL]]</f>
        <v>0.19047619047619047</v>
      </c>
      <c r="J529">
        <f>Table4[[#This Row],[Creation]]/Table4[[#This Row],[TOTAL]]</f>
        <v>0</v>
      </c>
      <c r="K529" s="2">
        <f>SUM(Table46[[#This Row],[Use]:[Creation]])</f>
        <v>1</v>
      </c>
    </row>
    <row r="530" spans="1:11" x14ac:dyDescent="0.2">
      <c r="A530" t="s">
        <v>3464</v>
      </c>
      <c r="B530">
        <v>1</v>
      </c>
      <c r="C530">
        <v>0</v>
      </c>
      <c r="D530">
        <v>0</v>
      </c>
      <c r="E530" s="2">
        <f>SUM(Table4[[#This Row],[Use]:[Creation]])</f>
        <v>1</v>
      </c>
      <c r="G530" t="s">
        <v>3464</v>
      </c>
      <c r="H530">
        <f>Table4[[#This Row],[Use]]/Table4[[#This Row],[TOTAL]]</f>
        <v>1</v>
      </c>
      <c r="I530">
        <f>Table4[[#This Row],[Background]]/Table4[[#This Row],[TOTAL]]</f>
        <v>0</v>
      </c>
      <c r="J530">
        <f>Table4[[#This Row],[Creation]]/Table4[[#This Row],[TOTAL]]</f>
        <v>0</v>
      </c>
      <c r="K530" s="2">
        <f>SUM(Table46[[#This Row],[Use]:[Creation]])</f>
        <v>1</v>
      </c>
    </row>
    <row r="531" spans="1:11" x14ac:dyDescent="0.2">
      <c r="A531" t="s">
        <v>1381</v>
      </c>
      <c r="B531">
        <v>2</v>
      </c>
      <c r="C531">
        <v>0</v>
      </c>
      <c r="D531">
        <v>0</v>
      </c>
      <c r="E531" s="2">
        <f>SUM(Table4[[#This Row],[Use]:[Creation]])</f>
        <v>2</v>
      </c>
      <c r="G531" t="s">
        <v>1381</v>
      </c>
      <c r="H531">
        <f>Table4[[#This Row],[Use]]/Table4[[#This Row],[TOTAL]]</f>
        <v>1</v>
      </c>
      <c r="I531">
        <f>Table4[[#This Row],[Background]]/Table4[[#This Row],[TOTAL]]</f>
        <v>0</v>
      </c>
      <c r="J531">
        <f>Table4[[#This Row],[Creation]]/Table4[[#This Row],[TOTAL]]</f>
        <v>0</v>
      </c>
      <c r="K531" s="2">
        <f>SUM(Table46[[#This Row],[Use]:[Creation]])</f>
        <v>1</v>
      </c>
    </row>
    <row r="532" spans="1:11" x14ac:dyDescent="0.2">
      <c r="A532" t="s">
        <v>2600</v>
      </c>
      <c r="B532">
        <v>1</v>
      </c>
      <c r="C532">
        <v>0</v>
      </c>
      <c r="D532">
        <v>0</v>
      </c>
      <c r="E532" s="2">
        <f>SUM(Table4[[#This Row],[Use]:[Creation]])</f>
        <v>1</v>
      </c>
      <c r="G532" t="s">
        <v>2600</v>
      </c>
      <c r="H532">
        <f>Table4[[#This Row],[Use]]/Table4[[#This Row],[TOTAL]]</f>
        <v>1</v>
      </c>
      <c r="I532">
        <f>Table4[[#This Row],[Background]]/Table4[[#This Row],[TOTAL]]</f>
        <v>0</v>
      </c>
      <c r="J532">
        <f>Table4[[#This Row],[Creation]]/Table4[[#This Row],[TOTAL]]</f>
        <v>0</v>
      </c>
      <c r="K532" s="2">
        <f>SUM(Table46[[#This Row],[Use]:[Creation]])</f>
        <v>1</v>
      </c>
    </row>
    <row r="533" spans="1:11" x14ac:dyDescent="0.2">
      <c r="A533" t="s">
        <v>1861</v>
      </c>
      <c r="B533">
        <v>0</v>
      </c>
      <c r="C533">
        <v>0</v>
      </c>
      <c r="D533">
        <v>1</v>
      </c>
      <c r="E533" s="2">
        <f>SUM(Table4[[#This Row],[Use]:[Creation]])</f>
        <v>1</v>
      </c>
      <c r="G533" t="s">
        <v>1861</v>
      </c>
      <c r="H533">
        <f>Table4[[#This Row],[Use]]/Table4[[#This Row],[TOTAL]]</f>
        <v>0</v>
      </c>
      <c r="I533">
        <f>Table4[[#This Row],[Background]]/Table4[[#This Row],[TOTAL]]</f>
        <v>0</v>
      </c>
      <c r="J533">
        <f>Table4[[#This Row],[Creation]]/Table4[[#This Row],[TOTAL]]</f>
        <v>1</v>
      </c>
      <c r="K533" s="2">
        <f>SUM(Table46[[#This Row],[Use]:[Creation]])</f>
        <v>1</v>
      </c>
    </row>
    <row r="534" spans="1:11" x14ac:dyDescent="0.2">
      <c r="A534" t="s">
        <v>1701</v>
      </c>
      <c r="B534">
        <v>3</v>
      </c>
      <c r="C534">
        <v>1</v>
      </c>
      <c r="D534">
        <v>0</v>
      </c>
      <c r="E534" s="2">
        <f>SUM(Table4[[#This Row],[Use]:[Creation]])</f>
        <v>4</v>
      </c>
      <c r="G534" t="s">
        <v>1701</v>
      </c>
      <c r="H534">
        <f>Table4[[#This Row],[Use]]/Table4[[#This Row],[TOTAL]]</f>
        <v>0.75</v>
      </c>
      <c r="I534">
        <f>Table4[[#This Row],[Background]]/Table4[[#This Row],[TOTAL]]</f>
        <v>0.25</v>
      </c>
      <c r="J534">
        <f>Table4[[#This Row],[Creation]]/Table4[[#This Row],[TOTAL]]</f>
        <v>0</v>
      </c>
      <c r="K534" s="2">
        <f>SUM(Table46[[#This Row],[Use]:[Creation]])</f>
        <v>1</v>
      </c>
    </row>
    <row r="535" spans="1:11" x14ac:dyDescent="0.2">
      <c r="A535" t="s">
        <v>6561</v>
      </c>
      <c r="B535">
        <v>1</v>
      </c>
      <c r="C535">
        <v>0</v>
      </c>
      <c r="D535">
        <v>0</v>
      </c>
      <c r="E535" s="2">
        <f>SUM(Table4[[#This Row],[Use]:[Creation]])</f>
        <v>1</v>
      </c>
      <c r="G535" t="s">
        <v>6561</v>
      </c>
      <c r="H535">
        <f>Table4[[#This Row],[Use]]/Table4[[#This Row],[TOTAL]]</f>
        <v>1</v>
      </c>
      <c r="I535">
        <f>Table4[[#This Row],[Background]]/Table4[[#This Row],[TOTAL]]</f>
        <v>0</v>
      </c>
      <c r="J535">
        <f>Table4[[#This Row],[Creation]]/Table4[[#This Row],[TOTAL]]</f>
        <v>0</v>
      </c>
      <c r="K535" s="2">
        <f>SUM(Table46[[#This Row],[Use]:[Creation]])</f>
        <v>1</v>
      </c>
    </row>
    <row r="536" spans="1:11" x14ac:dyDescent="0.2">
      <c r="A536" t="s">
        <v>8736</v>
      </c>
      <c r="B536">
        <v>1</v>
      </c>
      <c r="C536">
        <v>0</v>
      </c>
      <c r="D536">
        <v>0</v>
      </c>
      <c r="E536" s="2">
        <f>SUM(Table4[[#This Row],[Use]:[Creation]])</f>
        <v>1</v>
      </c>
      <c r="G536" t="s">
        <v>8736</v>
      </c>
      <c r="H536">
        <f>Table4[[#This Row],[Use]]/Table4[[#This Row],[TOTAL]]</f>
        <v>1</v>
      </c>
      <c r="I536">
        <f>Table4[[#This Row],[Background]]/Table4[[#This Row],[TOTAL]]</f>
        <v>0</v>
      </c>
      <c r="J536">
        <f>Table4[[#This Row],[Creation]]/Table4[[#This Row],[TOTAL]]</f>
        <v>0</v>
      </c>
      <c r="K536" s="2">
        <f>SUM(Table46[[#This Row],[Use]:[Creation]])</f>
        <v>1</v>
      </c>
    </row>
    <row r="537" spans="1:11" x14ac:dyDescent="0.2">
      <c r="A537" t="s">
        <v>348</v>
      </c>
      <c r="B537">
        <v>1</v>
      </c>
      <c r="C537">
        <v>0</v>
      </c>
      <c r="D537">
        <v>0</v>
      </c>
      <c r="E537" s="2">
        <f>SUM(Table4[[#This Row],[Use]:[Creation]])</f>
        <v>1</v>
      </c>
      <c r="G537" t="s">
        <v>348</v>
      </c>
      <c r="H537">
        <f>Table4[[#This Row],[Use]]/Table4[[#This Row],[TOTAL]]</f>
        <v>1</v>
      </c>
      <c r="I537">
        <f>Table4[[#This Row],[Background]]/Table4[[#This Row],[TOTAL]]</f>
        <v>0</v>
      </c>
      <c r="J537">
        <f>Table4[[#This Row],[Creation]]/Table4[[#This Row],[TOTAL]]</f>
        <v>0</v>
      </c>
      <c r="K537" s="2">
        <f>SUM(Table46[[#This Row],[Use]:[Creation]])</f>
        <v>1</v>
      </c>
    </row>
    <row r="538" spans="1:11" x14ac:dyDescent="0.2">
      <c r="A538" t="s">
        <v>3955</v>
      </c>
      <c r="B538">
        <v>0</v>
      </c>
      <c r="C538">
        <v>1</v>
      </c>
      <c r="D538">
        <v>0</v>
      </c>
      <c r="E538" s="2">
        <f>SUM(Table4[[#This Row],[Use]:[Creation]])</f>
        <v>1</v>
      </c>
      <c r="G538" t="s">
        <v>3955</v>
      </c>
      <c r="H538">
        <f>Table4[[#This Row],[Use]]/Table4[[#This Row],[TOTAL]]</f>
        <v>0</v>
      </c>
      <c r="I538">
        <f>Table4[[#This Row],[Background]]/Table4[[#This Row],[TOTAL]]</f>
        <v>1</v>
      </c>
      <c r="J538">
        <f>Table4[[#This Row],[Creation]]/Table4[[#This Row],[TOTAL]]</f>
        <v>0</v>
      </c>
      <c r="K538" s="2">
        <f>SUM(Table46[[#This Row],[Use]:[Creation]])</f>
        <v>1</v>
      </c>
    </row>
    <row r="539" spans="1:11" x14ac:dyDescent="0.2">
      <c r="A539" t="s">
        <v>383</v>
      </c>
      <c r="B539">
        <v>3</v>
      </c>
      <c r="C539">
        <v>0</v>
      </c>
      <c r="D539">
        <v>1</v>
      </c>
      <c r="E539" s="2">
        <f>SUM(Table4[[#This Row],[Use]:[Creation]])</f>
        <v>4</v>
      </c>
      <c r="G539" t="s">
        <v>383</v>
      </c>
      <c r="H539">
        <f>Table4[[#This Row],[Use]]/Table4[[#This Row],[TOTAL]]</f>
        <v>0.75</v>
      </c>
      <c r="I539">
        <f>Table4[[#This Row],[Background]]/Table4[[#This Row],[TOTAL]]</f>
        <v>0</v>
      </c>
      <c r="J539">
        <f>Table4[[#This Row],[Creation]]/Table4[[#This Row],[TOTAL]]</f>
        <v>0.25</v>
      </c>
      <c r="K539" s="2">
        <f>SUM(Table46[[#This Row],[Use]:[Creation]])</f>
        <v>1</v>
      </c>
    </row>
    <row r="540" spans="1:11" x14ac:dyDescent="0.2">
      <c r="A540" t="s">
        <v>593</v>
      </c>
      <c r="B540">
        <v>5</v>
      </c>
      <c r="C540">
        <v>1</v>
      </c>
      <c r="D540">
        <v>0</v>
      </c>
      <c r="E540" s="2">
        <f>SUM(Table4[[#This Row],[Use]:[Creation]])</f>
        <v>6</v>
      </c>
      <c r="G540" t="s">
        <v>593</v>
      </c>
      <c r="H540">
        <f>Table4[[#This Row],[Use]]/Table4[[#This Row],[TOTAL]]</f>
        <v>0.83333333333333337</v>
      </c>
      <c r="I540">
        <f>Table4[[#This Row],[Background]]/Table4[[#This Row],[TOTAL]]</f>
        <v>0.16666666666666666</v>
      </c>
      <c r="J540">
        <f>Table4[[#This Row],[Creation]]/Table4[[#This Row],[TOTAL]]</f>
        <v>0</v>
      </c>
      <c r="K540" s="2">
        <f>SUM(Table46[[#This Row],[Use]:[Creation]])</f>
        <v>1</v>
      </c>
    </row>
    <row r="541" spans="1:11" x14ac:dyDescent="0.2">
      <c r="A541" t="s">
        <v>4634</v>
      </c>
      <c r="B541">
        <v>1</v>
      </c>
      <c r="C541">
        <v>0</v>
      </c>
      <c r="D541">
        <v>0</v>
      </c>
      <c r="E541" s="2">
        <f>SUM(Table4[[#This Row],[Use]:[Creation]])</f>
        <v>1</v>
      </c>
      <c r="G541" t="s">
        <v>4634</v>
      </c>
      <c r="H541">
        <f>Table4[[#This Row],[Use]]/Table4[[#This Row],[TOTAL]]</f>
        <v>1</v>
      </c>
      <c r="I541">
        <f>Table4[[#This Row],[Background]]/Table4[[#This Row],[TOTAL]]</f>
        <v>0</v>
      </c>
      <c r="J541">
        <f>Table4[[#This Row],[Creation]]/Table4[[#This Row],[TOTAL]]</f>
        <v>0</v>
      </c>
      <c r="K541" s="2">
        <f>SUM(Table46[[#This Row],[Use]:[Creation]])</f>
        <v>1</v>
      </c>
    </row>
    <row r="542" spans="1:11" x14ac:dyDescent="0.2">
      <c r="A542" t="s">
        <v>3913</v>
      </c>
      <c r="B542">
        <v>0</v>
      </c>
      <c r="C542">
        <v>1</v>
      </c>
      <c r="D542">
        <v>0</v>
      </c>
      <c r="E542" s="2">
        <f>SUM(Table4[[#This Row],[Use]:[Creation]])</f>
        <v>1</v>
      </c>
      <c r="G542" t="s">
        <v>3913</v>
      </c>
      <c r="H542">
        <f>Table4[[#This Row],[Use]]/Table4[[#This Row],[TOTAL]]</f>
        <v>0</v>
      </c>
      <c r="I542">
        <f>Table4[[#This Row],[Background]]/Table4[[#This Row],[TOTAL]]</f>
        <v>1</v>
      </c>
      <c r="J542">
        <f>Table4[[#This Row],[Creation]]/Table4[[#This Row],[TOTAL]]</f>
        <v>0</v>
      </c>
      <c r="K542" s="2">
        <f>SUM(Table46[[#This Row],[Use]:[Creation]])</f>
        <v>1</v>
      </c>
    </row>
    <row r="543" spans="1:11" x14ac:dyDescent="0.2">
      <c r="A543" t="s">
        <v>6310</v>
      </c>
      <c r="B543">
        <v>1</v>
      </c>
      <c r="C543">
        <v>0</v>
      </c>
      <c r="D543">
        <v>0</v>
      </c>
      <c r="E543" s="2">
        <f>SUM(Table4[[#This Row],[Use]:[Creation]])</f>
        <v>1</v>
      </c>
      <c r="G543" t="s">
        <v>6310</v>
      </c>
      <c r="H543">
        <f>Table4[[#This Row],[Use]]/Table4[[#This Row],[TOTAL]]</f>
        <v>1</v>
      </c>
      <c r="I543">
        <f>Table4[[#This Row],[Background]]/Table4[[#This Row],[TOTAL]]</f>
        <v>0</v>
      </c>
      <c r="J543">
        <f>Table4[[#This Row],[Creation]]/Table4[[#This Row],[TOTAL]]</f>
        <v>0</v>
      </c>
      <c r="K543" s="2">
        <f>SUM(Table46[[#This Row],[Use]:[Creation]])</f>
        <v>1</v>
      </c>
    </row>
    <row r="544" spans="1:11" x14ac:dyDescent="0.2">
      <c r="A544" t="s">
        <v>4140</v>
      </c>
      <c r="B544">
        <v>1</v>
      </c>
      <c r="C544">
        <v>0</v>
      </c>
      <c r="D544">
        <v>0</v>
      </c>
      <c r="E544" s="2">
        <f>SUM(Table4[[#This Row],[Use]:[Creation]])</f>
        <v>1</v>
      </c>
      <c r="G544" t="s">
        <v>4140</v>
      </c>
      <c r="H544">
        <f>Table4[[#This Row],[Use]]/Table4[[#This Row],[TOTAL]]</f>
        <v>1</v>
      </c>
      <c r="I544">
        <f>Table4[[#This Row],[Background]]/Table4[[#This Row],[TOTAL]]</f>
        <v>0</v>
      </c>
      <c r="J544">
        <f>Table4[[#This Row],[Creation]]/Table4[[#This Row],[TOTAL]]</f>
        <v>0</v>
      </c>
      <c r="K544" s="2">
        <f>SUM(Table46[[#This Row],[Use]:[Creation]])</f>
        <v>1</v>
      </c>
    </row>
    <row r="545" spans="1:11" x14ac:dyDescent="0.2">
      <c r="A545" t="s">
        <v>5314</v>
      </c>
      <c r="B545">
        <v>2</v>
      </c>
      <c r="C545">
        <v>0</v>
      </c>
      <c r="D545">
        <v>0</v>
      </c>
      <c r="E545" s="2">
        <f>SUM(Table4[[#This Row],[Use]:[Creation]])</f>
        <v>2</v>
      </c>
      <c r="G545" t="s">
        <v>5314</v>
      </c>
      <c r="H545">
        <f>Table4[[#This Row],[Use]]/Table4[[#This Row],[TOTAL]]</f>
        <v>1</v>
      </c>
      <c r="I545">
        <f>Table4[[#This Row],[Background]]/Table4[[#This Row],[TOTAL]]</f>
        <v>0</v>
      </c>
      <c r="J545">
        <f>Table4[[#This Row],[Creation]]/Table4[[#This Row],[TOTAL]]</f>
        <v>0</v>
      </c>
      <c r="K545" s="2">
        <f>SUM(Table46[[#This Row],[Use]:[Creation]])</f>
        <v>1</v>
      </c>
    </row>
    <row r="546" spans="1:11" x14ac:dyDescent="0.2">
      <c r="A546" t="s">
        <v>7528</v>
      </c>
      <c r="B546">
        <v>2</v>
      </c>
      <c r="C546">
        <v>1</v>
      </c>
      <c r="D546">
        <v>0</v>
      </c>
      <c r="E546" s="2">
        <f>SUM(Table4[[#This Row],[Use]:[Creation]])</f>
        <v>3</v>
      </c>
      <c r="G546" t="s">
        <v>7528</v>
      </c>
      <c r="H546">
        <f>Table4[[#This Row],[Use]]/Table4[[#This Row],[TOTAL]]</f>
        <v>0.66666666666666663</v>
      </c>
      <c r="I546">
        <f>Table4[[#This Row],[Background]]/Table4[[#This Row],[TOTAL]]</f>
        <v>0.33333333333333331</v>
      </c>
      <c r="J546">
        <f>Table4[[#This Row],[Creation]]/Table4[[#This Row],[TOTAL]]</f>
        <v>0</v>
      </c>
      <c r="K546" s="2">
        <f>SUM(Table46[[#This Row],[Use]:[Creation]])</f>
        <v>1</v>
      </c>
    </row>
    <row r="547" spans="1:11" x14ac:dyDescent="0.2">
      <c r="A547" t="s">
        <v>6008</v>
      </c>
      <c r="B547">
        <v>1</v>
      </c>
      <c r="C547">
        <v>0</v>
      </c>
      <c r="D547">
        <v>0</v>
      </c>
      <c r="E547" s="2">
        <f>SUM(Table4[[#This Row],[Use]:[Creation]])</f>
        <v>1</v>
      </c>
      <c r="G547" t="s">
        <v>6008</v>
      </c>
      <c r="H547">
        <f>Table4[[#This Row],[Use]]/Table4[[#This Row],[TOTAL]]</f>
        <v>1</v>
      </c>
      <c r="I547">
        <f>Table4[[#This Row],[Background]]/Table4[[#This Row],[TOTAL]]</f>
        <v>0</v>
      </c>
      <c r="J547">
        <f>Table4[[#This Row],[Creation]]/Table4[[#This Row],[TOTAL]]</f>
        <v>0</v>
      </c>
      <c r="K547" s="2">
        <f>SUM(Table46[[#This Row],[Use]:[Creation]])</f>
        <v>1</v>
      </c>
    </row>
    <row r="548" spans="1:11" x14ac:dyDescent="0.2">
      <c r="A548" t="s">
        <v>6378</v>
      </c>
      <c r="B548">
        <v>4</v>
      </c>
      <c r="C548">
        <v>0</v>
      </c>
      <c r="D548">
        <v>0</v>
      </c>
      <c r="E548" s="2">
        <f>SUM(Table4[[#This Row],[Use]:[Creation]])</f>
        <v>4</v>
      </c>
      <c r="G548" t="s">
        <v>6378</v>
      </c>
      <c r="H548">
        <f>Table4[[#This Row],[Use]]/Table4[[#This Row],[TOTAL]]</f>
        <v>1</v>
      </c>
      <c r="I548">
        <f>Table4[[#This Row],[Background]]/Table4[[#This Row],[TOTAL]]</f>
        <v>0</v>
      </c>
      <c r="J548">
        <f>Table4[[#This Row],[Creation]]/Table4[[#This Row],[TOTAL]]</f>
        <v>0</v>
      </c>
      <c r="K548" s="2">
        <f>SUM(Table46[[#This Row],[Use]:[Creation]])</f>
        <v>1</v>
      </c>
    </row>
    <row r="549" spans="1:11" x14ac:dyDescent="0.2">
      <c r="A549" t="s">
        <v>223</v>
      </c>
      <c r="B549">
        <v>0</v>
      </c>
      <c r="C549">
        <v>0</v>
      </c>
      <c r="D549">
        <v>1</v>
      </c>
      <c r="E549" s="2">
        <f>SUM(Table4[[#This Row],[Use]:[Creation]])</f>
        <v>1</v>
      </c>
      <c r="G549" t="s">
        <v>223</v>
      </c>
      <c r="H549">
        <f>Table4[[#This Row],[Use]]/Table4[[#This Row],[TOTAL]]</f>
        <v>0</v>
      </c>
      <c r="I549">
        <f>Table4[[#This Row],[Background]]/Table4[[#This Row],[TOTAL]]</f>
        <v>0</v>
      </c>
      <c r="J549">
        <f>Table4[[#This Row],[Creation]]/Table4[[#This Row],[TOTAL]]</f>
        <v>1</v>
      </c>
      <c r="K549" s="2">
        <f>SUM(Table46[[#This Row],[Use]:[Creation]])</f>
        <v>1</v>
      </c>
    </row>
    <row r="550" spans="1:11" x14ac:dyDescent="0.2">
      <c r="A550" t="s">
        <v>132</v>
      </c>
      <c r="B550">
        <v>0</v>
      </c>
      <c r="C550">
        <v>0</v>
      </c>
      <c r="D550">
        <v>1</v>
      </c>
      <c r="E550" s="2">
        <f>SUM(Table4[[#This Row],[Use]:[Creation]])</f>
        <v>1</v>
      </c>
      <c r="G550" t="s">
        <v>132</v>
      </c>
      <c r="H550">
        <f>Table4[[#This Row],[Use]]/Table4[[#This Row],[TOTAL]]</f>
        <v>0</v>
      </c>
      <c r="I550">
        <f>Table4[[#This Row],[Background]]/Table4[[#This Row],[TOTAL]]</f>
        <v>0</v>
      </c>
      <c r="J550">
        <f>Table4[[#This Row],[Creation]]/Table4[[#This Row],[TOTAL]]</f>
        <v>1</v>
      </c>
      <c r="K550" s="2">
        <f>SUM(Table46[[#This Row],[Use]:[Creation]])</f>
        <v>1</v>
      </c>
    </row>
    <row r="551" spans="1:11" x14ac:dyDescent="0.2">
      <c r="A551" t="s">
        <v>1327</v>
      </c>
      <c r="B551">
        <v>1</v>
      </c>
      <c r="C551">
        <v>0</v>
      </c>
      <c r="D551">
        <v>0</v>
      </c>
      <c r="E551" s="2">
        <f>SUM(Table4[[#This Row],[Use]:[Creation]])</f>
        <v>1</v>
      </c>
      <c r="G551" t="s">
        <v>1327</v>
      </c>
      <c r="H551">
        <f>Table4[[#This Row],[Use]]/Table4[[#This Row],[TOTAL]]</f>
        <v>1</v>
      </c>
      <c r="I551">
        <f>Table4[[#This Row],[Background]]/Table4[[#This Row],[TOTAL]]</f>
        <v>0</v>
      </c>
      <c r="J551">
        <f>Table4[[#This Row],[Creation]]/Table4[[#This Row],[TOTAL]]</f>
        <v>0</v>
      </c>
      <c r="K551" s="2">
        <f>SUM(Table46[[#This Row],[Use]:[Creation]])</f>
        <v>1</v>
      </c>
    </row>
    <row r="552" spans="1:11" x14ac:dyDescent="0.2">
      <c r="A552" t="s">
        <v>9021</v>
      </c>
      <c r="B552">
        <v>1</v>
      </c>
      <c r="C552">
        <v>0</v>
      </c>
      <c r="D552">
        <v>0</v>
      </c>
      <c r="E552" s="2">
        <f>SUM(Table4[[#This Row],[Use]:[Creation]])</f>
        <v>1</v>
      </c>
      <c r="G552" t="s">
        <v>9021</v>
      </c>
      <c r="H552">
        <f>Table4[[#This Row],[Use]]/Table4[[#This Row],[TOTAL]]</f>
        <v>1</v>
      </c>
      <c r="I552">
        <f>Table4[[#This Row],[Background]]/Table4[[#This Row],[TOTAL]]</f>
        <v>0</v>
      </c>
      <c r="J552">
        <f>Table4[[#This Row],[Creation]]/Table4[[#This Row],[TOTAL]]</f>
        <v>0</v>
      </c>
      <c r="K552" s="2">
        <f>SUM(Table46[[#This Row],[Use]:[Creation]])</f>
        <v>1</v>
      </c>
    </row>
    <row r="553" spans="1:11" x14ac:dyDescent="0.2">
      <c r="A553" t="s">
        <v>731</v>
      </c>
      <c r="B553">
        <v>6</v>
      </c>
      <c r="C553">
        <v>3</v>
      </c>
      <c r="D553">
        <v>0</v>
      </c>
      <c r="E553" s="2">
        <f>SUM(Table4[[#This Row],[Use]:[Creation]])</f>
        <v>9</v>
      </c>
      <c r="G553" t="s">
        <v>731</v>
      </c>
      <c r="H553">
        <f>Table4[[#This Row],[Use]]/Table4[[#This Row],[TOTAL]]</f>
        <v>0.66666666666666663</v>
      </c>
      <c r="I553">
        <f>Table4[[#This Row],[Background]]/Table4[[#This Row],[TOTAL]]</f>
        <v>0.33333333333333331</v>
      </c>
      <c r="J553">
        <f>Table4[[#This Row],[Creation]]/Table4[[#This Row],[TOTAL]]</f>
        <v>0</v>
      </c>
      <c r="K553" s="2">
        <f>SUM(Table46[[#This Row],[Use]:[Creation]])</f>
        <v>1</v>
      </c>
    </row>
    <row r="554" spans="1:11" x14ac:dyDescent="0.2">
      <c r="A554" t="s">
        <v>1113</v>
      </c>
      <c r="B554">
        <v>1</v>
      </c>
      <c r="C554">
        <v>2</v>
      </c>
      <c r="D554">
        <v>0</v>
      </c>
      <c r="E554" s="2">
        <f>SUM(Table4[[#This Row],[Use]:[Creation]])</f>
        <v>3</v>
      </c>
      <c r="G554" t="s">
        <v>1113</v>
      </c>
      <c r="H554">
        <f>Table4[[#This Row],[Use]]/Table4[[#This Row],[TOTAL]]</f>
        <v>0.33333333333333331</v>
      </c>
      <c r="I554">
        <f>Table4[[#This Row],[Background]]/Table4[[#This Row],[TOTAL]]</f>
        <v>0.66666666666666663</v>
      </c>
      <c r="J554">
        <f>Table4[[#This Row],[Creation]]/Table4[[#This Row],[TOTAL]]</f>
        <v>0</v>
      </c>
      <c r="K554" s="2">
        <f>SUM(Table46[[#This Row],[Use]:[Creation]])</f>
        <v>1</v>
      </c>
    </row>
    <row r="555" spans="1:11" x14ac:dyDescent="0.2">
      <c r="A555" t="s">
        <v>2125</v>
      </c>
      <c r="B555">
        <v>0</v>
      </c>
      <c r="C555">
        <v>0</v>
      </c>
      <c r="D555">
        <v>2</v>
      </c>
      <c r="E555" s="2">
        <f>SUM(Table4[[#This Row],[Use]:[Creation]])</f>
        <v>2</v>
      </c>
      <c r="G555" t="s">
        <v>2125</v>
      </c>
      <c r="H555">
        <f>Table4[[#This Row],[Use]]/Table4[[#This Row],[TOTAL]]</f>
        <v>0</v>
      </c>
      <c r="I555">
        <f>Table4[[#This Row],[Background]]/Table4[[#This Row],[TOTAL]]</f>
        <v>0</v>
      </c>
      <c r="J555">
        <f>Table4[[#This Row],[Creation]]/Table4[[#This Row],[TOTAL]]</f>
        <v>1</v>
      </c>
      <c r="K555" s="2">
        <f>SUM(Table46[[#This Row],[Use]:[Creation]])</f>
        <v>1</v>
      </c>
    </row>
    <row r="556" spans="1:11" x14ac:dyDescent="0.2">
      <c r="A556" t="s">
        <v>1506</v>
      </c>
      <c r="B556">
        <v>1</v>
      </c>
      <c r="C556">
        <v>0</v>
      </c>
      <c r="D556">
        <v>0</v>
      </c>
      <c r="E556" s="2">
        <f>SUM(Table4[[#This Row],[Use]:[Creation]])</f>
        <v>1</v>
      </c>
      <c r="G556" t="s">
        <v>1506</v>
      </c>
      <c r="H556">
        <f>Table4[[#This Row],[Use]]/Table4[[#This Row],[TOTAL]]</f>
        <v>1</v>
      </c>
      <c r="I556">
        <f>Table4[[#This Row],[Background]]/Table4[[#This Row],[TOTAL]]</f>
        <v>0</v>
      </c>
      <c r="J556">
        <f>Table4[[#This Row],[Creation]]/Table4[[#This Row],[TOTAL]]</f>
        <v>0</v>
      </c>
      <c r="K556" s="2">
        <f>SUM(Table46[[#This Row],[Use]:[Creation]])</f>
        <v>1</v>
      </c>
    </row>
    <row r="557" spans="1:11" x14ac:dyDescent="0.2">
      <c r="A557" t="s">
        <v>8873</v>
      </c>
      <c r="B557">
        <v>2</v>
      </c>
      <c r="C557">
        <v>0</v>
      </c>
      <c r="D557">
        <v>0</v>
      </c>
      <c r="E557" s="2">
        <f>SUM(Table4[[#This Row],[Use]:[Creation]])</f>
        <v>2</v>
      </c>
      <c r="G557" t="s">
        <v>8873</v>
      </c>
      <c r="H557">
        <f>Table4[[#This Row],[Use]]/Table4[[#This Row],[TOTAL]]</f>
        <v>1</v>
      </c>
      <c r="I557">
        <f>Table4[[#This Row],[Background]]/Table4[[#This Row],[TOTAL]]</f>
        <v>0</v>
      </c>
      <c r="J557">
        <f>Table4[[#This Row],[Creation]]/Table4[[#This Row],[TOTAL]]</f>
        <v>0</v>
      </c>
      <c r="K557" s="2">
        <f>SUM(Table46[[#This Row],[Use]:[Creation]])</f>
        <v>1</v>
      </c>
    </row>
    <row r="558" spans="1:11" x14ac:dyDescent="0.2">
      <c r="A558" t="s">
        <v>3228</v>
      </c>
      <c r="B558">
        <v>1</v>
      </c>
      <c r="C558">
        <v>0</v>
      </c>
      <c r="D558">
        <v>0</v>
      </c>
      <c r="E558" s="2">
        <f>SUM(Table4[[#This Row],[Use]:[Creation]])</f>
        <v>1</v>
      </c>
      <c r="G558" t="s">
        <v>3228</v>
      </c>
      <c r="H558">
        <f>Table4[[#This Row],[Use]]/Table4[[#This Row],[TOTAL]]</f>
        <v>1</v>
      </c>
      <c r="I558">
        <f>Table4[[#This Row],[Background]]/Table4[[#This Row],[TOTAL]]</f>
        <v>0</v>
      </c>
      <c r="J558">
        <f>Table4[[#This Row],[Creation]]/Table4[[#This Row],[TOTAL]]</f>
        <v>0</v>
      </c>
      <c r="K558" s="2">
        <f>SUM(Table46[[#This Row],[Use]:[Creation]])</f>
        <v>1</v>
      </c>
    </row>
    <row r="559" spans="1:11" x14ac:dyDescent="0.2">
      <c r="A559" t="s">
        <v>5520</v>
      </c>
      <c r="B559">
        <v>6</v>
      </c>
      <c r="C559">
        <v>0</v>
      </c>
      <c r="D559">
        <v>0</v>
      </c>
      <c r="E559" s="2">
        <f>SUM(Table4[[#This Row],[Use]:[Creation]])</f>
        <v>6</v>
      </c>
      <c r="G559" t="s">
        <v>5520</v>
      </c>
      <c r="H559">
        <f>Table4[[#This Row],[Use]]/Table4[[#This Row],[TOTAL]]</f>
        <v>1</v>
      </c>
      <c r="I559">
        <f>Table4[[#This Row],[Background]]/Table4[[#This Row],[TOTAL]]</f>
        <v>0</v>
      </c>
      <c r="J559">
        <f>Table4[[#This Row],[Creation]]/Table4[[#This Row],[TOTAL]]</f>
        <v>0</v>
      </c>
      <c r="K559" s="2">
        <f>SUM(Table46[[#This Row],[Use]:[Creation]])</f>
        <v>1</v>
      </c>
    </row>
    <row r="560" spans="1:11" x14ac:dyDescent="0.2">
      <c r="A560" t="s">
        <v>5280</v>
      </c>
      <c r="B560">
        <v>0</v>
      </c>
      <c r="C560">
        <v>0</v>
      </c>
      <c r="D560">
        <v>1</v>
      </c>
      <c r="E560" s="2">
        <f>SUM(Table4[[#This Row],[Use]:[Creation]])</f>
        <v>1</v>
      </c>
      <c r="G560" t="s">
        <v>5280</v>
      </c>
      <c r="H560">
        <f>Table4[[#This Row],[Use]]/Table4[[#This Row],[TOTAL]]</f>
        <v>0</v>
      </c>
      <c r="I560">
        <f>Table4[[#This Row],[Background]]/Table4[[#This Row],[TOTAL]]</f>
        <v>0</v>
      </c>
      <c r="J560">
        <f>Table4[[#This Row],[Creation]]/Table4[[#This Row],[TOTAL]]</f>
        <v>1</v>
      </c>
      <c r="K560" s="2">
        <f>SUM(Table46[[#This Row],[Use]:[Creation]])</f>
        <v>1</v>
      </c>
    </row>
    <row r="561" spans="1:11" x14ac:dyDescent="0.2">
      <c r="A561" t="s">
        <v>2664</v>
      </c>
      <c r="B561">
        <v>0</v>
      </c>
      <c r="C561">
        <v>1</v>
      </c>
      <c r="D561">
        <v>1</v>
      </c>
      <c r="E561" s="2">
        <f>SUM(Table4[[#This Row],[Use]:[Creation]])</f>
        <v>2</v>
      </c>
      <c r="G561" t="s">
        <v>2664</v>
      </c>
      <c r="H561">
        <f>Table4[[#This Row],[Use]]/Table4[[#This Row],[TOTAL]]</f>
        <v>0</v>
      </c>
      <c r="I561">
        <f>Table4[[#This Row],[Background]]/Table4[[#This Row],[TOTAL]]</f>
        <v>0.5</v>
      </c>
      <c r="J561">
        <f>Table4[[#This Row],[Creation]]/Table4[[#This Row],[TOTAL]]</f>
        <v>0.5</v>
      </c>
      <c r="K561" s="2">
        <f>SUM(Table46[[#This Row],[Use]:[Creation]])</f>
        <v>1</v>
      </c>
    </row>
    <row r="562" spans="1:11" x14ac:dyDescent="0.2">
      <c r="A562" t="s">
        <v>2153</v>
      </c>
      <c r="B562">
        <v>0</v>
      </c>
      <c r="C562">
        <v>0</v>
      </c>
      <c r="D562">
        <v>1</v>
      </c>
      <c r="E562" s="2">
        <f>SUM(Table4[[#This Row],[Use]:[Creation]])</f>
        <v>1</v>
      </c>
      <c r="G562" t="s">
        <v>2153</v>
      </c>
      <c r="H562">
        <f>Table4[[#This Row],[Use]]/Table4[[#This Row],[TOTAL]]</f>
        <v>0</v>
      </c>
      <c r="I562">
        <f>Table4[[#This Row],[Background]]/Table4[[#This Row],[TOTAL]]</f>
        <v>0</v>
      </c>
      <c r="J562">
        <f>Table4[[#This Row],[Creation]]/Table4[[#This Row],[TOTAL]]</f>
        <v>1</v>
      </c>
      <c r="K562" s="2">
        <f>SUM(Table46[[#This Row],[Use]:[Creation]])</f>
        <v>1</v>
      </c>
    </row>
    <row r="563" spans="1:11" x14ac:dyDescent="0.2">
      <c r="A563" t="s">
        <v>6073</v>
      </c>
      <c r="B563">
        <v>1</v>
      </c>
      <c r="C563">
        <v>0</v>
      </c>
      <c r="D563">
        <v>0</v>
      </c>
      <c r="E563" s="2">
        <f>SUM(Table4[[#This Row],[Use]:[Creation]])</f>
        <v>1</v>
      </c>
      <c r="G563" t="s">
        <v>6073</v>
      </c>
      <c r="H563">
        <f>Table4[[#This Row],[Use]]/Table4[[#This Row],[TOTAL]]</f>
        <v>1</v>
      </c>
      <c r="I563">
        <f>Table4[[#This Row],[Background]]/Table4[[#This Row],[TOTAL]]</f>
        <v>0</v>
      </c>
      <c r="J563">
        <f>Table4[[#This Row],[Creation]]/Table4[[#This Row],[TOTAL]]</f>
        <v>0</v>
      </c>
      <c r="K563" s="2">
        <f>SUM(Table46[[#This Row],[Use]:[Creation]])</f>
        <v>1</v>
      </c>
    </row>
    <row r="564" spans="1:11" x14ac:dyDescent="0.2">
      <c r="A564" t="s">
        <v>568</v>
      </c>
      <c r="B564">
        <v>3</v>
      </c>
      <c r="C564">
        <v>0</v>
      </c>
      <c r="D564">
        <v>0</v>
      </c>
      <c r="E564" s="2">
        <f>SUM(Table4[[#This Row],[Use]:[Creation]])</f>
        <v>3</v>
      </c>
      <c r="G564" t="s">
        <v>568</v>
      </c>
      <c r="H564">
        <f>Table4[[#This Row],[Use]]/Table4[[#This Row],[TOTAL]]</f>
        <v>1</v>
      </c>
      <c r="I564">
        <f>Table4[[#This Row],[Background]]/Table4[[#This Row],[TOTAL]]</f>
        <v>0</v>
      </c>
      <c r="J564">
        <f>Table4[[#This Row],[Creation]]/Table4[[#This Row],[TOTAL]]</f>
        <v>0</v>
      </c>
      <c r="K564" s="2">
        <f>SUM(Table46[[#This Row],[Use]:[Creation]])</f>
        <v>1</v>
      </c>
    </row>
    <row r="565" spans="1:11" x14ac:dyDescent="0.2">
      <c r="A565" t="s">
        <v>1929</v>
      </c>
      <c r="B565">
        <v>1</v>
      </c>
      <c r="C565">
        <v>0</v>
      </c>
      <c r="D565">
        <v>0</v>
      </c>
      <c r="E565" s="2">
        <f>SUM(Table4[[#This Row],[Use]:[Creation]])</f>
        <v>1</v>
      </c>
      <c r="G565" t="s">
        <v>1929</v>
      </c>
      <c r="H565">
        <f>Table4[[#This Row],[Use]]/Table4[[#This Row],[TOTAL]]</f>
        <v>1</v>
      </c>
      <c r="I565">
        <f>Table4[[#This Row],[Background]]/Table4[[#This Row],[TOTAL]]</f>
        <v>0</v>
      </c>
      <c r="J565">
        <f>Table4[[#This Row],[Creation]]/Table4[[#This Row],[TOTAL]]</f>
        <v>0</v>
      </c>
      <c r="K565" s="2">
        <f>SUM(Table46[[#This Row],[Use]:[Creation]])</f>
        <v>1</v>
      </c>
    </row>
    <row r="566" spans="1:11" x14ac:dyDescent="0.2">
      <c r="A566" t="s">
        <v>617</v>
      </c>
      <c r="B566">
        <v>1</v>
      </c>
      <c r="C566">
        <v>0</v>
      </c>
      <c r="D566">
        <v>0</v>
      </c>
      <c r="E566" s="2">
        <f>SUM(Table4[[#This Row],[Use]:[Creation]])</f>
        <v>1</v>
      </c>
      <c r="G566" t="s">
        <v>617</v>
      </c>
      <c r="H566">
        <f>Table4[[#This Row],[Use]]/Table4[[#This Row],[TOTAL]]</f>
        <v>1</v>
      </c>
      <c r="I566">
        <f>Table4[[#This Row],[Background]]/Table4[[#This Row],[TOTAL]]</f>
        <v>0</v>
      </c>
      <c r="J566">
        <f>Table4[[#This Row],[Creation]]/Table4[[#This Row],[TOTAL]]</f>
        <v>0</v>
      </c>
      <c r="K566" s="2">
        <f>SUM(Table46[[#This Row],[Use]:[Creation]])</f>
        <v>1</v>
      </c>
    </row>
    <row r="567" spans="1:11" x14ac:dyDescent="0.2">
      <c r="A567" t="s">
        <v>939</v>
      </c>
      <c r="B567">
        <v>0</v>
      </c>
      <c r="C567">
        <v>0</v>
      </c>
      <c r="D567">
        <v>2</v>
      </c>
      <c r="E567" s="2">
        <f>SUM(Table4[[#This Row],[Use]:[Creation]])</f>
        <v>2</v>
      </c>
      <c r="G567" t="s">
        <v>939</v>
      </c>
      <c r="H567">
        <f>Table4[[#This Row],[Use]]/Table4[[#This Row],[TOTAL]]</f>
        <v>0</v>
      </c>
      <c r="I567">
        <f>Table4[[#This Row],[Background]]/Table4[[#This Row],[TOTAL]]</f>
        <v>0</v>
      </c>
      <c r="J567">
        <f>Table4[[#This Row],[Creation]]/Table4[[#This Row],[TOTAL]]</f>
        <v>1</v>
      </c>
      <c r="K567" s="2">
        <f>SUM(Table46[[#This Row],[Use]:[Creation]])</f>
        <v>1</v>
      </c>
    </row>
    <row r="568" spans="1:11" x14ac:dyDescent="0.2">
      <c r="A568" t="s">
        <v>8903</v>
      </c>
      <c r="B568">
        <v>3</v>
      </c>
      <c r="C568">
        <v>0</v>
      </c>
      <c r="D568">
        <v>0</v>
      </c>
      <c r="E568" s="2">
        <f>SUM(Table4[[#This Row],[Use]:[Creation]])</f>
        <v>3</v>
      </c>
      <c r="G568" t="s">
        <v>8903</v>
      </c>
      <c r="H568">
        <f>Table4[[#This Row],[Use]]/Table4[[#This Row],[TOTAL]]</f>
        <v>1</v>
      </c>
      <c r="I568">
        <f>Table4[[#This Row],[Background]]/Table4[[#This Row],[TOTAL]]</f>
        <v>0</v>
      </c>
      <c r="J568">
        <f>Table4[[#This Row],[Creation]]/Table4[[#This Row],[TOTAL]]</f>
        <v>0</v>
      </c>
      <c r="K568" s="2">
        <f>SUM(Table46[[#This Row],[Use]:[Creation]])</f>
        <v>1</v>
      </c>
    </row>
    <row r="569" spans="1:11" x14ac:dyDescent="0.2">
      <c r="A569" t="s">
        <v>3666</v>
      </c>
      <c r="B569">
        <v>1</v>
      </c>
      <c r="C569">
        <v>0</v>
      </c>
      <c r="D569">
        <v>0</v>
      </c>
      <c r="E569" s="2">
        <f>SUM(Table4[[#This Row],[Use]:[Creation]])</f>
        <v>1</v>
      </c>
      <c r="G569" t="s">
        <v>3666</v>
      </c>
      <c r="H569">
        <f>Table4[[#This Row],[Use]]/Table4[[#This Row],[TOTAL]]</f>
        <v>1</v>
      </c>
      <c r="I569">
        <f>Table4[[#This Row],[Background]]/Table4[[#This Row],[TOTAL]]</f>
        <v>0</v>
      </c>
      <c r="J569">
        <f>Table4[[#This Row],[Creation]]/Table4[[#This Row],[TOTAL]]</f>
        <v>0</v>
      </c>
      <c r="K569" s="2">
        <f>SUM(Table46[[#This Row],[Use]:[Creation]])</f>
        <v>1</v>
      </c>
    </row>
    <row r="570" spans="1:11" x14ac:dyDescent="0.2">
      <c r="A570" t="s">
        <v>8805</v>
      </c>
      <c r="B570">
        <v>1</v>
      </c>
      <c r="C570">
        <v>0</v>
      </c>
      <c r="D570">
        <v>0</v>
      </c>
      <c r="E570" s="2">
        <f>SUM(Table4[[#This Row],[Use]:[Creation]])</f>
        <v>1</v>
      </c>
      <c r="G570" t="s">
        <v>8805</v>
      </c>
      <c r="H570">
        <f>Table4[[#This Row],[Use]]/Table4[[#This Row],[TOTAL]]</f>
        <v>1</v>
      </c>
      <c r="I570">
        <f>Table4[[#This Row],[Background]]/Table4[[#This Row],[TOTAL]]</f>
        <v>0</v>
      </c>
      <c r="J570">
        <f>Table4[[#This Row],[Creation]]/Table4[[#This Row],[TOTAL]]</f>
        <v>0</v>
      </c>
      <c r="K570" s="2">
        <f>SUM(Table46[[#This Row],[Use]:[Creation]])</f>
        <v>1</v>
      </c>
    </row>
    <row r="571" spans="1:11" x14ac:dyDescent="0.2">
      <c r="A571" t="s">
        <v>9055</v>
      </c>
      <c r="B571">
        <v>2</v>
      </c>
      <c r="C571">
        <v>0</v>
      </c>
      <c r="D571">
        <v>0</v>
      </c>
      <c r="E571" s="2">
        <f>SUM(Table4[[#This Row],[Use]:[Creation]])</f>
        <v>2</v>
      </c>
      <c r="G571" t="s">
        <v>9055</v>
      </c>
      <c r="H571">
        <f>Table4[[#This Row],[Use]]/Table4[[#This Row],[TOTAL]]</f>
        <v>1</v>
      </c>
      <c r="I571">
        <f>Table4[[#This Row],[Background]]/Table4[[#This Row],[TOTAL]]</f>
        <v>0</v>
      </c>
      <c r="J571">
        <f>Table4[[#This Row],[Creation]]/Table4[[#This Row],[TOTAL]]</f>
        <v>0</v>
      </c>
      <c r="K571" s="2">
        <f>SUM(Table46[[#This Row],[Use]:[Creation]])</f>
        <v>1</v>
      </c>
    </row>
    <row r="572" spans="1:11" x14ac:dyDescent="0.2">
      <c r="A572" t="s">
        <v>2614</v>
      </c>
      <c r="B572">
        <v>1</v>
      </c>
      <c r="C572">
        <v>0</v>
      </c>
      <c r="D572">
        <v>0</v>
      </c>
      <c r="E572" s="2">
        <f>SUM(Table4[[#This Row],[Use]:[Creation]])</f>
        <v>1</v>
      </c>
      <c r="G572" t="s">
        <v>2614</v>
      </c>
      <c r="H572">
        <f>Table4[[#This Row],[Use]]/Table4[[#This Row],[TOTAL]]</f>
        <v>1</v>
      </c>
      <c r="I572">
        <f>Table4[[#This Row],[Background]]/Table4[[#This Row],[TOTAL]]</f>
        <v>0</v>
      </c>
      <c r="J572">
        <f>Table4[[#This Row],[Creation]]/Table4[[#This Row],[TOTAL]]</f>
        <v>0</v>
      </c>
      <c r="K572" s="2">
        <f>SUM(Table46[[#This Row],[Use]:[Creation]])</f>
        <v>1</v>
      </c>
    </row>
    <row r="573" spans="1:11" x14ac:dyDescent="0.2">
      <c r="A573" t="s">
        <v>5030</v>
      </c>
      <c r="B573">
        <v>4</v>
      </c>
      <c r="C573">
        <v>0</v>
      </c>
      <c r="D573">
        <v>0</v>
      </c>
      <c r="E573" s="2">
        <f>SUM(Table4[[#This Row],[Use]:[Creation]])</f>
        <v>4</v>
      </c>
      <c r="G573" t="s">
        <v>5030</v>
      </c>
      <c r="H573">
        <f>Table4[[#This Row],[Use]]/Table4[[#This Row],[TOTAL]]</f>
        <v>1</v>
      </c>
      <c r="I573">
        <f>Table4[[#This Row],[Background]]/Table4[[#This Row],[TOTAL]]</f>
        <v>0</v>
      </c>
      <c r="J573">
        <f>Table4[[#This Row],[Creation]]/Table4[[#This Row],[TOTAL]]</f>
        <v>0</v>
      </c>
      <c r="K573" s="2">
        <f>SUM(Table46[[#This Row],[Use]:[Creation]])</f>
        <v>1</v>
      </c>
    </row>
    <row r="574" spans="1:11" x14ac:dyDescent="0.2">
      <c r="A574" t="s">
        <v>8457</v>
      </c>
      <c r="B574">
        <v>19</v>
      </c>
      <c r="C574">
        <v>9</v>
      </c>
      <c r="D574">
        <v>0</v>
      </c>
      <c r="E574" s="2">
        <f>SUM(Table4[[#This Row],[Use]:[Creation]])</f>
        <v>28</v>
      </c>
      <c r="G574" t="s">
        <v>8457</v>
      </c>
      <c r="H574">
        <f>Table4[[#This Row],[Use]]/Table4[[#This Row],[TOTAL]]</f>
        <v>0.6785714285714286</v>
      </c>
      <c r="I574">
        <f>Table4[[#This Row],[Background]]/Table4[[#This Row],[TOTAL]]</f>
        <v>0.32142857142857145</v>
      </c>
      <c r="J574">
        <f>Table4[[#This Row],[Creation]]/Table4[[#This Row],[TOTAL]]</f>
        <v>0</v>
      </c>
      <c r="K574" s="2">
        <f>SUM(Table46[[#This Row],[Use]:[Creation]])</f>
        <v>1</v>
      </c>
    </row>
    <row r="575" spans="1:11" x14ac:dyDescent="0.2">
      <c r="A575" t="s">
        <v>1899</v>
      </c>
      <c r="B575">
        <v>0</v>
      </c>
      <c r="C575">
        <v>0</v>
      </c>
      <c r="D575">
        <v>1</v>
      </c>
      <c r="E575" s="2">
        <f>SUM(Table4[[#This Row],[Use]:[Creation]])</f>
        <v>1</v>
      </c>
      <c r="G575" t="s">
        <v>1899</v>
      </c>
      <c r="H575">
        <f>Table4[[#This Row],[Use]]/Table4[[#This Row],[TOTAL]]</f>
        <v>0</v>
      </c>
      <c r="I575">
        <f>Table4[[#This Row],[Background]]/Table4[[#This Row],[TOTAL]]</f>
        <v>0</v>
      </c>
      <c r="J575">
        <f>Table4[[#This Row],[Creation]]/Table4[[#This Row],[TOTAL]]</f>
        <v>1</v>
      </c>
      <c r="K575" s="2">
        <f>SUM(Table46[[#This Row],[Use]:[Creation]])</f>
        <v>1</v>
      </c>
    </row>
    <row r="576" spans="1:11" x14ac:dyDescent="0.2">
      <c r="A576" t="s">
        <v>3099</v>
      </c>
      <c r="B576">
        <v>1</v>
      </c>
      <c r="C576">
        <v>0</v>
      </c>
      <c r="D576">
        <v>1</v>
      </c>
      <c r="E576" s="2">
        <f>SUM(Table4[[#This Row],[Use]:[Creation]])</f>
        <v>2</v>
      </c>
      <c r="G576" t="s">
        <v>3099</v>
      </c>
      <c r="H576">
        <f>Table4[[#This Row],[Use]]/Table4[[#This Row],[TOTAL]]</f>
        <v>0.5</v>
      </c>
      <c r="I576">
        <f>Table4[[#This Row],[Background]]/Table4[[#This Row],[TOTAL]]</f>
        <v>0</v>
      </c>
      <c r="J576">
        <f>Table4[[#This Row],[Creation]]/Table4[[#This Row],[TOTAL]]</f>
        <v>0.5</v>
      </c>
      <c r="K576" s="2">
        <f>SUM(Table46[[#This Row],[Use]:[Creation]])</f>
        <v>1</v>
      </c>
    </row>
    <row r="577" spans="1:11" x14ac:dyDescent="0.2">
      <c r="A577" t="s">
        <v>718</v>
      </c>
      <c r="B577">
        <v>2</v>
      </c>
      <c r="C577">
        <v>0</v>
      </c>
      <c r="D577">
        <v>0</v>
      </c>
      <c r="E577" s="2">
        <f>SUM(Table4[[#This Row],[Use]:[Creation]])</f>
        <v>2</v>
      </c>
      <c r="G577" t="s">
        <v>718</v>
      </c>
      <c r="H577">
        <f>Table4[[#This Row],[Use]]/Table4[[#This Row],[TOTAL]]</f>
        <v>1</v>
      </c>
      <c r="I577">
        <f>Table4[[#This Row],[Background]]/Table4[[#This Row],[TOTAL]]</f>
        <v>0</v>
      </c>
      <c r="J577">
        <f>Table4[[#This Row],[Creation]]/Table4[[#This Row],[TOTAL]]</f>
        <v>0</v>
      </c>
      <c r="K577" s="2">
        <f>SUM(Table46[[#This Row],[Use]:[Creation]])</f>
        <v>1</v>
      </c>
    </row>
    <row r="578" spans="1:11" x14ac:dyDescent="0.2">
      <c r="A578" t="s">
        <v>1070</v>
      </c>
      <c r="B578">
        <v>1</v>
      </c>
      <c r="C578">
        <v>0</v>
      </c>
      <c r="D578">
        <v>0</v>
      </c>
      <c r="E578" s="2">
        <f>SUM(Table4[[#This Row],[Use]:[Creation]])</f>
        <v>1</v>
      </c>
      <c r="G578" t="s">
        <v>1070</v>
      </c>
      <c r="H578">
        <f>Table4[[#This Row],[Use]]/Table4[[#This Row],[TOTAL]]</f>
        <v>1</v>
      </c>
      <c r="I578">
        <f>Table4[[#This Row],[Background]]/Table4[[#This Row],[TOTAL]]</f>
        <v>0</v>
      </c>
      <c r="J578">
        <f>Table4[[#This Row],[Creation]]/Table4[[#This Row],[TOTAL]]</f>
        <v>0</v>
      </c>
      <c r="K578" s="2">
        <f>SUM(Table46[[#This Row],[Use]:[Creation]])</f>
        <v>1</v>
      </c>
    </row>
    <row r="579" spans="1:11" x14ac:dyDescent="0.2">
      <c r="A579" t="s">
        <v>1291</v>
      </c>
      <c r="B579">
        <v>1</v>
      </c>
      <c r="C579">
        <v>0</v>
      </c>
      <c r="D579">
        <v>0</v>
      </c>
      <c r="E579" s="2">
        <f>SUM(Table4[[#This Row],[Use]:[Creation]])</f>
        <v>1</v>
      </c>
      <c r="G579" t="s">
        <v>1291</v>
      </c>
      <c r="H579">
        <f>Table4[[#This Row],[Use]]/Table4[[#This Row],[TOTAL]]</f>
        <v>1</v>
      </c>
      <c r="I579">
        <f>Table4[[#This Row],[Background]]/Table4[[#This Row],[TOTAL]]</f>
        <v>0</v>
      </c>
      <c r="J579">
        <f>Table4[[#This Row],[Creation]]/Table4[[#This Row],[TOTAL]]</f>
        <v>0</v>
      </c>
      <c r="K579" s="2">
        <f>SUM(Table46[[#This Row],[Use]:[Creation]])</f>
        <v>1</v>
      </c>
    </row>
    <row r="580" spans="1:11" x14ac:dyDescent="0.2">
      <c r="A580" t="s">
        <v>1350</v>
      </c>
      <c r="B580">
        <v>1</v>
      </c>
      <c r="C580">
        <v>0</v>
      </c>
      <c r="D580">
        <v>1</v>
      </c>
      <c r="E580" s="2">
        <f>SUM(Table4[[#This Row],[Use]:[Creation]])</f>
        <v>2</v>
      </c>
      <c r="G580" t="s">
        <v>1350</v>
      </c>
      <c r="H580">
        <f>Table4[[#This Row],[Use]]/Table4[[#This Row],[TOTAL]]</f>
        <v>0.5</v>
      </c>
      <c r="I580">
        <f>Table4[[#This Row],[Background]]/Table4[[#This Row],[TOTAL]]</f>
        <v>0</v>
      </c>
      <c r="J580">
        <f>Table4[[#This Row],[Creation]]/Table4[[#This Row],[TOTAL]]</f>
        <v>0.5</v>
      </c>
      <c r="K580" s="2">
        <f>SUM(Table46[[#This Row],[Use]:[Creation]])</f>
        <v>1</v>
      </c>
    </row>
    <row r="581" spans="1:11" x14ac:dyDescent="0.2">
      <c r="A581" t="s">
        <v>1960</v>
      </c>
      <c r="B581">
        <v>2</v>
      </c>
      <c r="C581">
        <v>0</v>
      </c>
      <c r="D581">
        <v>0</v>
      </c>
      <c r="E581" s="2">
        <f>SUM(Table4[[#This Row],[Use]:[Creation]])</f>
        <v>2</v>
      </c>
      <c r="G581" t="s">
        <v>1960</v>
      </c>
      <c r="H581">
        <f>Table4[[#This Row],[Use]]/Table4[[#This Row],[TOTAL]]</f>
        <v>1</v>
      </c>
      <c r="I581">
        <f>Table4[[#This Row],[Background]]/Table4[[#This Row],[TOTAL]]</f>
        <v>0</v>
      </c>
      <c r="J581">
        <f>Table4[[#This Row],[Creation]]/Table4[[#This Row],[TOTAL]]</f>
        <v>0</v>
      </c>
      <c r="K581" s="2">
        <f>SUM(Table46[[#This Row],[Use]:[Creation]])</f>
        <v>1</v>
      </c>
    </row>
    <row r="582" spans="1:11" x14ac:dyDescent="0.2">
      <c r="A582" t="s">
        <v>1933</v>
      </c>
      <c r="B582">
        <v>1</v>
      </c>
      <c r="C582">
        <v>0</v>
      </c>
      <c r="D582">
        <v>0</v>
      </c>
      <c r="E582" s="2">
        <f>SUM(Table4[[#This Row],[Use]:[Creation]])</f>
        <v>1</v>
      </c>
      <c r="G582" t="s">
        <v>1933</v>
      </c>
      <c r="H582">
        <f>Table4[[#This Row],[Use]]/Table4[[#This Row],[TOTAL]]</f>
        <v>1</v>
      </c>
      <c r="I582">
        <f>Table4[[#This Row],[Background]]/Table4[[#This Row],[TOTAL]]</f>
        <v>0</v>
      </c>
      <c r="J582">
        <f>Table4[[#This Row],[Creation]]/Table4[[#This Row],[TOTAL]]</f>
        <v>0</v>
      </c>
      <c r="K582" s="2">
        <f>SUM(Table46[[#This Row],[Use]:[Creation]])</f>
        <v>1</v>
      </c>
    </row>
    <row r="583" spans="1:11" x14ac:dyDescent="0.2">
      <c r="A583" t="s">
        <v>4846</v>
      </c>
      <c r="B583">
        <v>2</v>
      </c>
      <c r="C583">
        <v>0</v>
      </c>
      <c r="D583">
        <v>0</v>
      </c>
      <c r="E583" s="2">
        <f>SUM(Table4[[#This Row],[Use]:[Creation]])</f>
        <v>2</v>
      </c>
      <c r="G583" t="s">
        <v>4846</v>
      </c>
      <c r="H583">
        <f>Table4[[#This Row],[Use]]/Table4[[#This Row],[TOTAL]]</f>
        <v>1</v>
      </c>
      <c r="I583">
        <f>Table4[[#This Row],[Background]]/Table4[[#This Row],[TOTAL]]</f>
        <v>0</v>
      </c>
      <c r="J583">
        <f>Table4[[#This Row],[Creation]]/Table4[[#This Row],[TOTAL]]</f>
        <v>0</v>
      </c>
      <c r="K583" s="2">
        <f>SUM(Table46[[#This Row],[Use]:[Creation]])</f>
        <v>1</v>
      </c>
    </row>
    <row r="584" spans="1:11" x14ac:dyDescent="0.2">
      <c r="A584" t="s">
        <v>7735</v>
      </c>
      <c r="B584">
        <v>1</v>
      </c>
      <c r="C584">
        <v>0</v>
      </c>
      <c r="D584">
        <v>0</v>
      </c>
      <c r="E584" s="2">
        <f>SUM(Table4[[#This Row],[Use]:[Creation]])</f>
        <v>1</v>
      </c>
      <c r="G584" t="s">
        <v>7735</v>
      </c>
      <c r="H584">
        <f>Table4[[#This Row],[Use]]/Table4[[#This Row],[TOTAL]]</f>
        <v>1</v>
      </c>
      <c r="I584">
        <f>Table4[[#This Row],[Background]]/Table4[[#This Row],[TOTAL]]</f>
        <v>0</v>
      </c>
      <c r="J584">
        <f>Table4[[#This Row],[Creation]]/Table4[[#This Row],[TOTAL]]</f>
        <v>0</v>
      </c>
      <c r="K584" s="2">
        <f>SUM(Table46[[#This Row],[Use]:[Creation]])</f>
        <v>1</v>
      </c>
    </row>
    <row r="585" spans="1:11" x14ac:dyDescent="0.2">
      <c r="A585" t="s">
        <v>248</v>
      </c>
      <c r="B585">
        <v>0</v>
      </c>
      <c r="C585">
        <v>0</v>
      </c>
      <c r="D585">
        <v>1</v>
      </c>
      <c r="E585" s="2">
        <f>SUM(Table4[[#This Row],[Use]:[Creation]])</f>
        <v>1</v>
      </c>
      <c r="G585" t="s">
        <v>248</v>
      </c>
      <c r="H585">
        <f>Table4[[#This Row],[Use]]/Table4[[#This Row],[TOTAL]]</f>
        <v>0</v>
      </c>
      <c r="I585">
        <f>Table4[[#This Row],[Background]]/Table4[[#This Row],[TOTAL]]</f>
        <v>0</v>
      </c>
      <c r="J585">
        <f>Table4[[#This Row],[Creation]]/Table4[[#This Row],[TOTAL]]</f>
        <v>1</v>
      </c>
      <c r="K585" s="2">
        <f>SUM(Table46[[#This Row],[Use]:[Creation]])</f>
        <v>1</v>
      </c>
    </row>
    <row r="586" spans="1:11" x14ac:dyDescent="0.2">
      <c r="A586" t="s">
        <v>3431</v>
      </c>
      <c r="B586">
        <v>1</v>
      </c>
      <c r="C586">
        <v>0</v>
      </c>
      <c r="D586">
        <v>1</v>
      </c>
      <c r="E586" s="2">
        <f>SUM(Table4[[#This Row],[Use]:[Creation]])</f>
        <v>2</v>
      </c>
      <c r="G586" t="s">
        <v>3431</v>
      </c>
      <c r="H586">
        <f>Table4[[#This Row],[Use]]/Table4[[#This Row],[TOTAL]]</f>
        <v>0.5</v>
      </c>
      <c r="I586">
        <f>Table4[[#This Row],[Background]]/Table4[[#This Row],[TOTAL]]</f>
        <v>0</v>
      </c>
      <c r="J586">
        <f>Table4[[#This Row],[Creation]]/Table4[[#This Row],[TOTAL]]</f>
        <v>0.5</v>
      </c>
      <c r="K586" s="2">
        <f>SUM(Table46[[#This Row],[Use]:[Creation]])</f>
        <v>1</v>
      </c>
    </row>
    <row r="587" spans="1:11" x14ac:dyDescent="0.2">
      <c r="A587" t="s">
        <v>4117</v>
      </c>
      <c r="B587">
        <v>2</v>
      </c>
      <c r="C587">
        <v>1</v>
      </c>
      <c r="D587">
        <v>0</v>
      </c>
      <c r="E587" s="2">
        <f>SUM(Table4[[#This Row],[Use]:[Creation]])</f>
        <v>3</v>
      </c>
      <c r="G587" t="s">
        <v>4117</v>
      </c>
      <c r="H587">
        <f>Table4[[#This Row],[Use]]/Table4[[#This Row],[TOTAL]]</f>
        <v>0.66666666666666663</v>
      </c>
      <c r="I587">
        <f>Table4[[#This Row],[Background]]/Table4[[#This Row],[TOTAL]]</f>
        <v>0.33333333333333331</v>
      </c>
      <c r="J587">
        <f>Table4[[#This Row],[Creation]]/Table4[[#This Row],[TOTAL]]</f>
        <v>0</v>
      </c>
      <c r="K587" s="2">
        <f>SUM(Table46[[#This Row],[Use]:[Creation]])</f>
        <v>1</v>
      </c>
    </row>
    <row r="588" spans="1:11" x14ac:dyDescent="0.2">
      <c r="A588" t="s">
        <v>1785</v>
      </c>
      <c r="B588">
        <v>1</v>
      </c>
      <c r="C588">
        <v>0</v>
      </c>
      <c r="D588">
        <v>0</v>
      </c>
      <c r="E588" s="2">
        <f>SUM(Table4[[#This Row],[Use]:[Creation]])</f>
        <v>1</v>
      </c>
      <c r="G588" t="s">
        <v>1785</v>
      </c>
      <c r="H588">
        <f>Table4[[#This Row],[Use]]/Table4[[#This Row],[TOTAL]]</f>
        <v>1</v>
      </c>
      <c r="I588">
        <f>Table4[[#This Row],[Background]]/Table4[[#This Row],[TOTAL]]</f>
        <v>0</v>
      </c>
      <c r="J588">
        <f>Table4[[#This Row],[Creation]]/Table4[[#This Row],[TOTAL]]</f>
        <v>0</v>
      </c>
      <c r="K588" s="2">
        <f>SUM(Table46[[#This Row],[Use]:[Creation]])</f>
        <v>1</v>
      </c>
    </row>
    <row r="589" spans="1:11" x14ac:dyDescent="0.2">
      <c r="A589" t="s">
        <v>3204</v>
      </c>
      <c r="B589">
        <v>1</v>
      </c>
      <c r="C589">
        <v>0</v>
      </c>
      <c r="D589">
        <v>0</v>
      </c>
      <c r="E589" s="2">
        <f>SUM(Table4[[#This Row],[Use]:[Creation]])</f>
        <v>1</v>
      </c>
      <c r="G589" t="s">
        <v>3204</v>
      </c>
      <c r="H589">
        <f>Table4[[#This Row],[Use]]/Table4[[#This Row],[TOTAL]]</f>
        <v>1</v>
      </c>
      <c r="I589">
        <f>Table4[[#This Row],[Background]]/Table4[[#This Row],[TOTAL]]</f>
        <v>0</v>
      </c>
      <c r="J589">
        <f>Table4[[#This Row],[Creation]]/Table4[[#This Row],[TOTAL]]</f>
        <v>0</v>
      </c>
      <c r="K589" s="2">
        <f>SUM(Table46[[#This Row],[Use]:[Creation]])</f>
        <v>1</v>
      </c>
    </row>
    <row r="590" spans="1:11" x14ac:dyDescent="0.2">
      <c r="A590" t="s">
        <v>7744</v>
      </c>
      <c r="B590">
        <v>7</v>
      </c>
      <c r="C590">
        <v>2</v>
      </c>
      <c r="D590">
        <v>1</v>
      </c>
      <c r="E590" s="2">
        <f>SUM(Table4[[#This Row],[Use]:[Creation]])</f>
        <v>10</v>
      </c>
      <c r="G590" t="s">
        <v>7744</v>
      </c>
      <c r="H590">
        <f>Table4[[#This Row],[Use]]/Table4[[#This Row],[TOTAL]]</f>
        <v>0.7</v>
      </c>
      <c r="I590">
        <f>Table4[[#This Row],[Background]]/Table4[[#This Row],[TOTAL]]</f>
        <v>0.2</v>
      </c>
      <c r="J590">
        <f>Table4[[#This Row],[Creation]]/Table4[[#This Row],[TOTAL]]</f>
        <v>0.1</v>
      </c>
      <c r="K590" s="2">
        <f>SUM(Table46[[#This Row],[Use]:[Creation]])</f>
        <v>0.99999999999999989</v>
      </c>
    </row>
    <row r="591" spans="1:11" x14ac:dyDescent="0.2">
      <c r="A591" t="s">
        <v>1079</v>
      </c>
      <c r="B591">
        <v>1</v>
      </c>
      <c r="C591">
        <v>0</v>
      </c>
      <c r="D591">
        <v>0</v>
      </c>
      <c r="E591" s="2">
        <f>SUM(Table4[[#This Row],[Use]:[Creation]])</f>
        <v>1</v>
      </c>
      <c r="G591" t="s">
        <v>1079</v>
      </c>
      <c r="H591">
        <f>Table4[[#This Row],[Use]]/Table4[[#This Row],[TOTAL]]</f>
        <v>1</v>
      </c>
      <c r="I591">
        <f>Table4[[#This Row],[Background]]/Table4[[#This Row],[TOTAL]]</f>
        <v>0</v>
      </c>
      <c r="J591">
        <f>Table4[[#This Row],[Creation]]/Table4[[#This Row],[TOTAL]]</f>
        <v>0</v>
      </c>
      <c r="K591" s="2">
        <f>SUM(Table46[[#This Row],[Use]:[Creation]])</f>
        <v>1</v>
      </c>
    </row>
    <row r="592" spans="1:11" x14ac:dyDescent="0.2">
      <c r="A592" t="s">
        <v>2757</v>
      </c>
      <c r="B592">
        <v>2</v>
      </c>
      <c r="C592">
        <v>0</v>
      </c>
      <c r="D592">
        <v>0</v>
      </c>
      <c r="E592" s="2">
        <f>SUM(Table4[[#This Row],[Use]:[Creation]])</f>
        <v>2</v>
      </c>
      <c r="G592" t="s">
        <v>2757</v>
      </c>
      <c r="H592">
        <f>Table4[[#This Row],[Use]]/Table4[[#This Row],[TOTAL]]</f>
        <v>1</v>
      </c>
      <c r="I592">
        <f>Table4[[#This Row],[Background]]/Table4[[#This Row],[TOTAL]]</f>
        <v>0</v>
      </c>
      <c r="J592">
        <f>Table4[[#This Row],[Creation]]/Table4[[#This Row],[TOTAL]]</f>
        <v>0</v>
      </c>
      <c r="K592" s="2">
        <f>SUM(Table46[[#This Row],[Use]:[Creation]])</f>
        <v>1</v>
      </c>
    </row>
    <row r="593" spans="1:11" x14ac:dyDescent="0.2">
      <c r="A593" t="s">
        <v>7629</v>
      </c>
      <c r="B593">
        <v>2</v>
      </c>
      <c r="C593">
        <v>0</v>
      </c>
      <c r="D593">
        <v>0</v>
      </c>
      <c r="E593" s="2">
        <f>SUM(Table4[[#This Row],[Use]:[Creation]])</f>
        <v>2</v>
      </c>
      <c r="G593" t="s">
        <v>7629</v>
      </c>
      <c r="H593">
        <f>Table4[[#This Row],[Use]]/Table4[[#This Row],[TOTAL]]</f>
        <v>1</v>
      </c>
      <c r="I593">
        <f>Table4[[#This Row],[Background]]/Table4[[#This Row],[TOTAL]]</f>
        <v>0</v>
      </c>
      <c r="J593">
        <f>Table4[[#This Row],[Creation]]/Table4[[#This Row],[TOTAL]]</f>
        <v>0</v>
      </c>
      <c r="K593" s="2">
        <f>SUM(Table46[[#This Row],[Use]:[Creation]])</f>
        <v>1</v>
      </c>
    </row>
    <row r="594" spans="1:11" x14ac:dyDescent="0.2">
      <c r="A594" t="s">
        <v>6050</v>
      </c>
      <c r="B594">
        <v>1</v>
      </c>
      <c r="C594">
        <v>0</v>
      </c>
      <c r="D594">
        <v>0</v>
      </c>
      <c r="E594" s="2">
        <f>SUM(Table4[[#This Row],[Use]:[Creation]])</f>
        <v>1</v>
      </c>
      <c r="G594" t="s">
        <v>6050</v>
      </c>
      <c r="H594">
        <f>Table4[[#This Row],[Use]]/Table4[[#This Row],[TOTAL]]</f>
        <v>1</v>
      </c>
      <c r="I594">
        <f>Table4[[#This Row],[Background]]/Table4[[#This Row],[TOTAL]]</f>
        <v>0</v>
      </c>
      <c r="J594">
        <f>Table4[[#This Row],[Creation]]/Table4[[#This Row],[TOTAL]]</f>
        <v>0</v>
      </c>
      <c r="K594" s="2">
        <f>SUM(Table46[[#This Row],[Use]:[Creation]])</f>
        <v>1</v>
      </c>
    </row>
    <row r="595" spans="1:11" x14ac:dyDescent="0.2">
      <c r="A595" t="s">
        <v>430</v>
      </c>
      <c r="B595">
        <v>1</v>
      </c>
      <c r="C595">
        <v>0</v>
      </c>
      <c r="D595">
        <v>1</v>
      </c>
      <c r="E595" s="2">
        <f>SUM(Table4[[#This Row],[Use]:[Creation]])</f>
        <v>2</v>
      </c>
      <c r="G595" t="s">
        <v>430</v>
      </c>
      <c r="H595">
        <f>Table4[[#This Row],[Use]]/Table4[[#This Row],[TOTAL]]</f>
        <v>0.5</v>
      </c>
      <c r="I595">
        <f>Table4[[#This Row],[Background]]/Table4[[#This Row],[TOTAL]]</f>
        <v>0</v>
      </c>
      <c r="J595">
        <f>Table4[[#This Row],[Creation]]/Table4[[#This Row],[TOTAL]]</f>
        <v>0.5</v>
      </c>
      <c r="K595" s="2">
        <f>SUM(Table46[[#This Row],[Use]:[Creation]])</f>
        <v>1</v>
      </c>
    </row>
    <row r="596" spans="1:11" x14ac:dyDescent="0.2">
      <c r="A596" t="s">
        <v>4268</v>
      </c>
      <c r="B596">
        <v>2</v>
      </c>
      <c r="C596">
        <v>0</v>
      </c>
      <c r="D596">
        <v>0</v>
      </c>
      <c r="E596" s="2">
        <f>SUM(Table4[[#This Row],[Use]:[Creation]])</f>
        <v>2</v>
      </c>
      <c r="G596" t="s">
        <v>4268</v>
      </c>
      <c r="H596">
        <f>Table4[[#This Row],[Use]]/Table4[[#This Row],[TOTAL]]</f>
        <v>1</v>
      </c>
      <c r="I596">
        <f>Table4[[#This Row],[Background]]/Table4[[#This Row],[TOTAL]]</f>
        <v>0</v>
      </c>
      <c r="J596">
        <f>Table4[[#This Row],[Creation]]/Table4[[#This Row],[TOTAL]]</f>
        <v>0</v>
      </c>
      <c r="K596" s="2">
        <f>SUM(Table46[[#This Row],[Use]:[Creation]])</f>
        <v>1</v>
      </c>
    </row>
    <row r="597" spans="1:11" x14ac:dyDescent="0.2">
      <c r="A597" t="s">
        <v>723</v>
      </c>
      <c r="B597">
        <v>1</v>
      </c>
      <c r="C597">
        <v>0</v>
      </c>
      <c r="D597">
        <v>1</v>
      </c>
      <c r="E597" s="2">
        <f>SUM(Table4[[#This Row],[Use]:[Creation]])</f>
        <v>2</v>
      </c>
      <c r="G597" t="s">
        <v>723</v>
      </c>
      <c r="H597">
        <f>Table4[[#This Row],[Use]]/Table4[[#This Row],[TOTAL]]</f>
        <v>0.5</v>
      </c>
      <c r="I597">
        <f>Table4[[#This Row],[Background]]/Table4[[#This Row],[TOTAL]]</f>
        <v>0</v>
      </c>
      <c r="J597">
        <f>Table4[[#This Row],[Creation]]/Table4[[#This Row],[TOTAL]]</f>
        <v>0.5</v>
      </c>
      <c r="K597" s="2">
        <f>SUM(Table46[[#This Row],[Use]:[Creation]])</f>
        <v>1</v>
      </c>
    </row>
    <row r="598" spans="1:11" x14ac:dyDescent="0.2">
      <c r="A598" t="s">
        <v>3353</v>
      </c>
      <c r="B598">
        <v>2</v>
      </c>
      <c r="C598">
        <v>0</v>
      </c>
      <c r="D598">
        <v>1</v>
      </c>
      <c r="E598" s="2">
        <f>SUM(Table4[[#This Row],[Use]:[Creation]])</f>
        <v>3</v>
      </c>
      <c r="G598" t="s">
        <v>3353</v>
      </c>
      <c r="H598">
        <f>Table4[[#This Row],[Use]]/Table4[[#This Row],[TOTAL]]</f>
        <v>0.66666666666666663</v>
      </c>
      <c r="I598">
        <f>Table4[[#This Row],[Background]]/Table4[[#This Row],[TOTAL]]</f>
        <v>0</v>
      </c>
      <c r="J598">
        <f>Table4[[#This Row],[Creation]]/Table4[[#This Row],[TOTAL]]</f>
        <v>0.33333333333333331</v>
      </c>
      <c r="K598" s="2">
        <f>SUM(Table46[[#This Row],[Use]:[Creation]])</f>
        <v>1</v>
      </c>
    </row>
    <row r="599" spans="1:11" x14ac:dyDescent="0.2">
      <c r="A599" t="s">
        <v>2542</v>
      </c>
      <c r="B599">
        <v>1</v>
      </c>
      <c r="C599">
        <v>0</v>
      </c>
      <c r="D599">
        <v>0</v>
      </c>
      <c r="E599" s="2">
        <f>SUM(Table4[[#This Row],[Use]:[Creation]])</f>
        <v>1</v>
      </c>
      <c r="G599" t="s">
        <v>2542</v>
      </c>
      <c r="H599">
        <f>Table4[[#This Row],[Use]]/Table4[[#This Row],[TOTAL]]</f>
        <v>1</v>
      </c>
      <c r="I599">
        <f>Table4[[#This Row],[Background]]/Table4[[#This Row],[TOTAL]]</f>
        <v>0</v>
      </c>
      <c r="J599">
        <f>Table4[[#This Row],[Creation]]/Table4[[#This Row],[TOTAL]]</f>
        <v>0</v>
      </c>
      <c r="K599" s="2">
        <f>SUM(Table46[[#This Row],[Use]:[Creation]])</f>
        <v>1</v>
      </c>
    </row>
    <row r="600" spans="1:11" x14ac:dyDescent="0.2">
      <c r="A600" t="s">
        <v>5912</v>
      </c>
      <c r="B600">
        <v>3</v>
      </c>
      <c r="C600">
        <v>0</v>
      </c>
      <c r="D600">
        <v>0</v>
      </c>
      <c r="E600" s="2">
        <f>SUM(Table4[[#This Row],[Use]:[Creation]])</f>
        <v>3</v>
      </c>
      <c r="G600" t="s">
        <v>5912</v>
      </c>
      <c r="H600">
        <f>Table4[[#This Row],[Use]]/Table4[[#This Row],[TOTAL]]</f>
        <v>1</v>
      </c>
      <c r="I600">
        <f>Table4[[#This Row],[Background]]/Table4[[#This Row],[TOTAL]]</f>
        <v>0</v>
      </c>
      <c r="J600">
        <f>Table4[[#This Row],[Creation]]/Table4[[#This Row],[TOTAL]]</f>
        <v>0</v>
      </c>
      <c r="K600" s="2">
        <f>SUM(Table46[[#This Row],[Use]:[Creation]])</f>
        <v>1</v>
      </c>
    </row>
    <row r="601" spans="1:11" x14ac:dyDescent="0.2">
      <c r="A601" t="s">
        <v>8865</v>
      </c>
      <c r="B601">
        <v>2</v>
      </c>
      <c r="C601">
        <v>0</v>
      </c>
      <c r="D601">
        <v>0</v>
      </c>
      <c r="E601" s="2">
        <f>SUM(Table4[[#This Row],[Use]:[Creation]])</f>
        <v>2</v>
      </c>
      <c r="G601" t="s">
        <v>8865</v>
      </c>
      <c r="H601">
        <f>Table4[[#This Row],[Use]]/Table4[[#This Row],[TOTAL]]</f>
        <v>1</v>
      </c>
      <c r="I601">
        <f>Table4[[#This Row],[Background]]/Table4[[#This Row],[TOTAL]]</f>
        <v>0</v>
      </c>
      <c r="J601">
        <f>Table4[[#This Row],[Creation]]/Table4[[#This Row],[TOTAL]]</f>
        <v>0</v>
      </c>
      <c r="K601" s="2">
        <f>SUM(Table46[[#This Row],[Use]:[Creation]])</f>
        <v>1</v>
      </c>
    </row>
    <row r="602" spans="1:11" x14ac:dyDescent="0.2">
      <c r="A602" t="s">
        <v>3289</v>
      </c>
      <c r="B602">
        <v>0</v>
      </c>
      <c r="C602">
        <v>0</v>
      </c>
      <c r="D602">
        <v>2</v>
      </c>
      <c r="E602" s="2">
        <f>SUM(Table4[[#This Row],[Use]:[Creation]])</f>
        <v>2</v>
      </c>
      <c r="G602" t="s">
        <v>3289</v>
      </c>
      <c r="H602">
        <f>Table4[[#This Row],[Use]]/Table4[[#This Row],[TOTAL]]</f>
        <v>0</v>
      </c>
      <c r="I602">
        <f>Table4[[#This Row],[Background]]/Table4[[#This Row],[TOTAL]]</f>
        <v>0</v>
      </c>
      <c r="J602">
        <f>Table4[[#This Row],[Creation]]/Table4[[#This Row],[TOTAL]]</f>
        <v>1</v>
      </c>
      <c r="K602" s="2">
        <f>SUM(Table46[[#This Row],[Use]:[Creation]])</f>
        <v>1</v>
      </c>
    </row>
    <row r="603" spans="1:11" x14ac:dyDescent="0.2">
      <c r="A603" t="s">
        <v>1194</v>
      </c>
      <c r="B603">
        <v>1</v>
      </c>
      <c r="C603">
        <v>0</v>
      </c>
      <c r="D603">
        <v>1</v>
      </c>
      <c r="E603" s="2">
        <f>SUM(Table4[[#This Row],[Use]:[Creation]])</f>
        <v>2</v>
      </c>
      <c r="G603" t="s">
        <v>1194</v>
      </c>
      <c r="H603">
        <f>Table4[[#This Row],[Use]]/Table4[[#This Row],[TOTAL]]</f>
        <v>0.5</v>
      </c>
      <c r="I603">
        <f>Table4[[#This Row],[Background]]/Table4[[#This Row],[TOTAL]]</f>
        <v>0</v>
      </c>
      <c r="J603">
        <f>Table4[[#This Row],[Creation]]/Table4[[#This Row],[TOTAL]]</f>
        <v>0.5</v>
      </c>
      <c r="K603" s="2">
        <f>SUM(Table46[[#This Row],[Use]:[Creation]])</f>
        <v>1</v>
      </c>
    </row>
    <row r="604" spans="1:11" x14ac:dyDescent="0.2">
      <c r="A604" t="s">
        <v>1977</v>
      </c>
      <c r="B604">
        <v>10</v>
      </c>
      <c r="C604">
        <v>0</v>
      </c>
      <c r="D604">
        <v>0</v>
      </c>
      <c r="E604" s="2">
        <f>SUM(Table4[[#This Row],[Use]:[Creation]])</f>
        <v>10</v>
      </c>
      <c r="G604" t="s">
        <v>1977</v>
      </c>
      <c r="H604">
        <f>Table4[[#This Row],[Use]]/Table4[[#This Row],[TOTAL]]</f>
        <v>1</v>
      </c>
      <c r="I604">
        <f>Table4[[#This Row],[Background]]/Table4[[#This Row],[TOTAL]]</f>
        <v>0</v>
      </c>
      <c r="J604">
        <f>Table4[[#This Row],[Creation]]/Table4[[#This Row],[TOTAL]]</f>
        <v>0</v>
      </c>
      <c r="K604" s="2">
        <f>SUM(Table46[[#This Row],[Use]:[Creation]])</f>
        <v>1</v>
      </c>
    </row>
    <row r="605" spans="1:11" x14ac:dyDescent="0.2">
      <c r="A605" t="s">
        <v>5378</v>
      </c>
      <c r="B605">
        <v>2</v>
      </c>
      <c r="C605">
        <v>0</v>
      </c>
      <c r="D605">
        <v>0</v>
      </c>
      <c r="E605" s="2">
        <f>SUM(Table4[[#This Row],[Use]:[Creation]])</f>
        <v>2</v>
      </c>
      <c r="G605" t="s">
        <v>5378</v>
      </c>
      <c r="H605">
        <f>Table4[[#This Row],[Use]]/Table4[[#This Row],[TOTAL]]</f>
        <v>1</v>
      </c>
      <c r="I605">
        <f>Table4[[#This Row],[Background]]/Table4[[#This Row],[TOTAL]]</f>
        <v>0</v>
      </c>
      <c r="J605">
        <f>Table4[[#This Row],[Creation]]/Table4[[#This Row],[TOTAL]]</f>
        <v>0</v>
      </c>
      <c r="K605" s="2">
        <f>SUM(Table46[[#This Row],[Use]:[Creation]])</f>
        <v>1</v>
      </c>
    </row>
    <row r="606" spans="1:11" x14ac:dyDescent="0.2">
      <c r="A606" t="s">
        <v>24</v>
      </c>
      <c r="B606">
        <v>1</v>
      </c>
      <c r="C606">
        <v>0</v>
      </c>
      <c r="D606">
        <v>3</v>
      </c>
      <c r="E606" s="2">
        <f>SUM(Table4[[#This Row],[Use]:[Creation]])</f>
        <v>4</v>
      </c>
      <c r="G606" t="s">
        <v>24</v>
      </c>
      <c r="H606">
        <f>Table4[[#This Row],[Use]]/Table4[[#This Row],[TOTAL]]</f>
        <v>0.25</v>
      </c>
      <c r="I606">
        <f>Table4[[#This Row],[Background]]/Table4[[#This Row],[TOTAL]]</f>
        <v>0</v>
      </c>
      <c r="J606">
        <f>Table4[[#This Row],[Creation]]/Table4[[#This Row],[TOTAL]]</f>
        <v>0.75</v>
      </c>
      <c r="K606" s="2">
        <f>SUM(Table46[[#This Row],[Use]:[Creation]])</f>
        <v>1</v>
      </c>
    </row>
    <row r="607" spans="1:11" x14ac:dyDescent="0.2">
      <c r="A607" t="s">
        <v>897</v>
      </c>
      <c r="B607">
        <v>1</v>
      </c>
      <c r="C607">
        <v>0</v>
      </c>
      <c r="D607">
        <v>0</v>
      </c>
      <c r="E607" s="2">
        <f>SUM(Table4[[#This Row],[Use]:[Creation]])</f>
        <v>1</v>
      </c>
      <c r="G607" t="s">
        <v>897</v>
      </c>
      <c r="H607">
        <f>Table4[[#This Row],[Use]]/Table4[[#This Row],[TOTAL]]</f>
        <v>1</v>
      </c>
      <c r="I607">
        <f>Table4[[#This Row],[Background]]/Table4[[#This Row],[TOTAL]]</f>
        <v>0</v>
      </c>
      <c r="J607">
        <f>Table4[[#This Row],[Creation]]/Table4[[#This Row],[TOTAL]]</f>
        <v>0</v>
      </c>
      <c r="K607" s="2">
        <f>SUM(Table46[[#This Row],[Use]:[Creation]])</f>
        <v>1</v>
      </c>
    </row>
    <row r="608" spans="1:11" x14ac:dyDescent="0.2">
      <c r="A608" t="s">
        <v>8574</v>
      </c>
      <c r="B608">
        <v>11</v>
      </c>
      <c r="C608">
        <v>1</v>
      </c>
      <c r="D608">
        <v>0</v>
      </c>
      <c r="E608" s="2">
        <f>SUM(Table4[[#This Row],[Use]:[Creation]])</f>
        <v>12</v>
      </c>
      <c r="G608" t="s">
        <v>8574</v>
      </c>
      <c r="H608">
        <f>Table4[[#This Row],[Use]]/Table4[[#This Row],[TOTAL]]</f>
        <v>0.91666666666666663</v>
      </c>
      <c r="I608">
        <f>Table4[[#This Row],[Background]]/Table4[[#This Row],[TOTAL]]</f>
        <v>8.3333333333333329E-2</v>
      </c>
      <c r="J608">
        <f>Table4[[#This Row],[Creation]]/Table4[[#This Row],[TOTAL]]</f>
        <v>0</v>
      </c>
      <c r="K608" s="2">
        <f>SUM(Table46[[#This Row],[Use]:[Creation]])</f>
        <v>1</v>
      </c>
    </row>
    <row r="609" spans="1:11" x14ac:dyDescent="0.2">
      <c r="A609" t="s">
        <v>528</v>
      </c>
      <c r="B609">
        <v>2</v>
      </c>
      <c r="C609">
        <v>0</v>
      </c>
      <c r="D609">
        <v>1</v>
      </c>
      <c r="E609" s="2">
        <f>SUM(Table4[[#This Row],[Use]:[Creation]])</f>
        <v>3</v>
      </c>
      <c r="G609" t="s">
        <v>528</v>
      </c>
      <c r="H609">
        <f>Table4[[#This Row],[Use]]/Table4[[#This Row],[TOTAL]]</f>
        <v>0.66666666666666663</v>
      </c>
      <c r="I609">
        <f>Table4[[#This Row],[Background]]/Table4[[#This Row],[TOTAL]]</f>
        <v>0</v>
      </c>
      <c r="J609">
        <f>Table4[[#This Row],[Creation]]/Table4[[#This Row],[TOTAL]]</f>
        <v>0.33333333333333331</v>
      </c>
      <c r="K609" s="2">
        <f>SUM(Table46[[#This Row],[Use]:[Creation]])</f>
        <v>1</v>
      </c>
    </row>
    <row r="610" spans="1:11" x14ac:dyDescent="0.2">
      <c r="A610" t="s">
        <v>1075</v>
      </c>
      <c r="B610">
        <v>1</v>
      </c>
      <c r="C610">
        <v>0</v>
      </c>
      <c r="D610">
        <v>0</v>
      </c>
      <c r="E610" s="2">
        <f>SUM(Table4[[#This Row],[Use]:[Creation]])</f>
        <v>1</v>
      </c>
      <c r="G610" t="s">
        <v>1075</v>
      </c>
      <c r="H610">
        <f>Table4[[#This Row],[Use]]/Table4[[#This Row],[TOTAL]]</f>
        <v>1</v>
      </c>
      <c r="I610">
        <f>Table4[[#This Row],[Background]]/Table4[[#This Row],[TOTAL]]</f>
        <v>0</v>
      </c>
      <c r="J610">
        <f>Table4[[#This Row],[Creation]]/Table4[[#This Row],[TOTAL]]</f>
        <v>0</v>
      </c>
      <c r="K610" s="2">
        <f>SUM(Table46[[#This Row],[Use]:[Creation]])</f>
        <v>1</v>
      </c>
    </row>
    <row r="611" spans="1:11" x14ac:dyDescent="0.2">
      <c r="A611" t="s">
        <v>294</v>
      </c>
      <c r="B611">
        <v>0</v>
      </c>
      <c r="C611">
        <v>0</v>
      </c>
      <c r="D611">
        <v>3</v>
      </c>
      <c r="E611" s="2">
        <f>SUM(Table4[[#This Row],[Use]:[Creation]])</f>
        <v>3</v>
      </c>
      <c r="G611" t="s">
        <v>294</v>
      </c>
      <c r="H611">
        <f>Table4[[#This Row],[Use]]/Table4[[#This Row],[TOTAL]]</f>
        <v>0</v>
      </c>
      <c r="I611">
        <f>Table4[[#This Row],[Background]]/Table4[[#This Row],[TOTAL]]</f>
        <v>0</v>
      </c>
      <c r="J611">
        <f>Table4[[#This Row],[Creation]]/Table4[[#This Row],[TOTAL]]</f>
        <v>1</v>
      </c>
      <c r="K611" s="2">
        <f>SUM(Table46[[#This Row],[Use]:[Creation]])</f>
        <v>1</v>
      </c>
    </row>
    <row r="612" spans="1:11" x14ac:dyDescent="0.2">
      <c r="A612" t="s">
        <v>3421</v>
      </c>
      <c r="B612">
        <v>0</v>
      </c>
      <c r="C612">
        <v>0</v>
      </c>
      <c r="D612">
        <v>1</v>
      </c>
      <c r="E612" s="2">
        <f>SUM(Table4[[#This Row],[Use]:[Creation]])</f>
        <v>1</v>
      </c>
      <c r="G612" t="s">
        <v>3421</v>
      </c>
      <c r="H612">
        <f>Table4[[#This Row],[Use]]/Table4[[#This Row],[TOTAL]]</f>
        <v>0</v>
      </c>
      <c r="I612">
        <f>Table4[[#This Row],[Background]]/Table4[[#This Row],[TOTAL]]</f>
        <v>0</v>
      </c>
      <c r="J612">
        <f>Table4[[#This Row],[Creation]]/Table4[[#This Row],[TOTAL]]</f>
        <v>1</v>
      </c>
      <c r="K612" s="2">
        <f>SUM(Table46[[#This Row],[Use]:[Creation]])</f>
        <v>1</v>
      </c>
    </row>
    <row r="613" spans="1:11" x14ac:dyDescent="0.2">
      <c r="A613" t="s">
        <v>1670</v>
      </c>
      <c r="B613">
        <v>0</v>
      </c>
      <c r="C613">
        <v>0</v>
      </c>
      <c r="D613">
        <v>1</v>
      </c>
      <c r="E613" s="2">
        <f>SUM(Table4[[#This Row],[Use]:[Creation]])</f>
        <v>1</v>
      </c>
      <c r="G613" t="s">
        <v>1670</v>
      </c>
      <c r="H613">
        <f>Table4[[#This Row],[Use]]/Table4[[#This Row],[TOTAL]]</f>
        <v>0</v>
      </c>
      <c r="I613">
        <f>Table4[[#This Row],[Background]]/Table4[[#This Row],[TOTAL]]</f>
        <v>0</v>
      </c>
      <c r="J613">
        <f>Table4[[#This Row],[Creation]]/Table4[[#This Row],[TOTAL]]</f>
        <v>1</v>
      </c>
      <c r="K613" s="2">
        <f>SUM(Table46[[#This Row],[Use]:[Creation]])</f>
        <v>1</v>
      </c>
    </row>
    <row r="614" spans="1:11" x14ac:dyDescent="0.2">
      <c r="A614" t="s">
        <v>5025</v>
      </c>
      <c r="B614">
        <v>1</v>
      </c>
      <c r="C614">
        <v>0</v>
      </c>
      <c r="D614">
        <v>0</v>
      </c>
      <c r="E614" s="2">
        <f>SUM(Table4[[#This Row],[Use]:[Creation]])</f>
        <v>1</v>
      </c>
      <c r="G614" t="s">
        <v>5025</v>
      </c>
      <c r="H614">
        <f>Table4[[#This Row],[Use]]/Table4[[#This Row],[TOTAL]]</f>
        <v>1</v>
      </c>
      <c r="I614">
        <f>Table4[[#This Row],[Background]]/Table4[[#This Row],[TOTAL]]</f>
        <v>0</v>
      </c>
      <c r="J614">
        <f>Table4[[#This Row],[Creation]]/Table4[[#This Row],[TOTAL]]</f>
        <v>0</v>
      </c>
      <c r="K614" s="2">
        <f>SUM(Table46[[#This Row],[Use]:[Creation]])</f>
        <v>1</v>
      </c>
    </row>
    <row r="615" spans="1:11" x14ac:dyDescent="0.2">
      <c r="A615" t="s">
        <v>5112</v>
      </c>
      <c r="B615">
        <v>0</v>
      </c>
      <c r="C615">
        <v>1</v>
      </c>
      <c r="D615">
        <v>0</v>
      </c>
      <c r="E615" s="2">
        <f>SUM(Table4[[#This Row],[Use]:[Creation]])</f>
        <v>1</v>
      </c>
      <c r="G615" t="s">
        <v>5112</v>
      </c>
      <c r="H615">
        <f>Table4[[#This Row],[Use]]/Table4[[#This Row],[TOTAL]]</f>
        <v>0</v>
      </c>
      <c r="I615">
        <f>Table4[[#This Row],[Background]]/Table4[[#This Row],[TOTAL]]</f>
        <v>1</v>
      </c>
      <c r="J615">
        <f>Table4[[#This Row],[Creation]]/Table4[[#This Row],[TOTAL]]</f>
        <v>0</v>
      </c>
      <c r="K615" s="2">
        <f>SUM(Table46[[#This Row],[Use]:[Creation]])</f>
        <v>1</v>
      </c>
    </row>
    <row r="616" spans="1:11" x14ac:dyDescent="0.2">
      <c r="A616" t="s">
        <v>3348</v>
      </c>
      <c r="B616">
        <v>1</v>
      </c>
      <c r="C616">
        <v>0</v>
      </c>
      <c r="D616">
        <v>0</v>
      </c>
      <c r="E616" s="2">
        <f>SUM(Table4[[#This Row],[Use]:[Creation]])</f>
        <v>1</v>
      </c>
      <c r="G616" t="s">
        <v>3348</v>
      </c>
      <c r="H616">
        <f>Table4[[#This Row],[Use]]/Table4[[#This Row],[TOTAL]]</f>
        <v>1</v>
      </c>
      <c r="I616">
        <f>Table4[[#This Row],[Background]]/Table4[[#This Row],[TOTAL]]</f>
        <v>0</v>
      </c>
      <c r="J616">
        <f>Table4[[#This Row],[Creation]]/Table4[[#This Row],[TOTAL]]</f>
        <v>0</v>
      </c>
      <c r="K616" s="2">
        <f>SUM(Table46[[#This Row],[Use]:[Creation]])</f>
        <v>1</v>
      </c>
    </row>
    <row r="617" spans="1:11" x14ac:dyDescent="0.2">
      <c r="A617" t="s">
        <v>764</v>
      </c>
      <c r="B617">
        <v>1</v>
      </c>
      <c r="C617">
        <v>0</v>
      </c>
      <c r="D617">
        <v>0</v>
      </c>
      <c r="E617" s="2">
        <f>SUM(Table4[[#This Row],[Use]:[Creation]])</f>
        <v>1</v>
      </c>
      <c r="G617" t="s">
        <v>764</v>
      </c>
      <c r="H617">
        <f>Table4[[#This Row],[Use]]/Table4[[#This Row],[TOTAL]]</f>
        <v>1</v>
      </c>
      <c r="I617">
        <f>Table4[[#This Row],[Background]]/Table4[[#This Row],[TOTAL]]</f>
        <v>0</v>
      </c>
      <c r="J617">
        <f>Table4[[#This Row],[Creation]]/Table4[[#This Row],[TOTAL]]</f>
        <v>0</v>
      </c>
      <c r="K617" s="2">
        <f>SUM(Table46[[#This Row],[Use]:[Creation]])</f>
        <v>1</v>
      </c>
    </row>
    <row r="618" spans="1:11" x14ac:dyDescent="0.2">
      <c r="A618" t="s">
        <v>5502</v>
      </c>
      <c r="B618">
        <v>4</v>
      </c>
      <c r="C618">
        <v>0</v>
      </c>
      <c r="D618">
        <v>0</v>
      </c>
      <c r="E618" s="2">
        <f>SUM(Table4[[#This Row],[Use]:[Creation]])</f>
        <v>4</v>
      </c>
      <c r="G618" t="s">
        <v>5502</v>
      </c>
      <c r="H618">
        <f>Table4[[#This Row],[Use]]/Table4[[#This Row],[TOTAL]]</f>
        <v>1</v>
      </c>
      <c r="I618">
        <f>Table4[[#This Row],[Background]]/Table4[[#This Row],[TOTAL]]</f>
        <v>0</v>
      </c>
      <c r="J618">
        <f>Table4[[#This Row],[Creation]]/Table4[[#This Row],[TOTAL]]</f>
        <v>0</v>
      </c>
      <c r="K618" s="2">
        <f>SUM(Table46[[#This Row],[Use]:[Creation]])</f>
        <v>1</v>
      </c>
    </row>
    <row r="619" spans="1:11" x14ac:dyDescent="0.2">
      <c r="A619" t="s">
        <v>4867</v>
      </c>
      <c r="B619">
        <v>3</v>
      </c>
      <c r="C619">
        <v>0</v>
      </c>
      <c r="D619">
        <v>0</v>
      </c>
      <c r="E619" s="2">
        <f>SUM(Table4[[#This Row],[Use]:[Creation]])</f>
        <v>3</v>
      </c>
      <c r="G619" t="s">
        <v>4867</v>
      </c>
      <c r="H619">
        <f>Table4[[#This Row],[Use]]/Table4[[#This Row],[TOTAL]]</f>
        <v>1</v>
      </c>
      <c r="I619">
        <f>Table4[[#This Row],[Background]]/Table4[[#This Row],[TOTAL]]</f>
        <v>0</v>
      </c>
      <c r="J619">
        <f>Table4[[#This Row],[Creation]]/Table4[[#This Row],[TOTAL]]</f>
        <v>0</v>
      </c>
      <c r="K619" s="2">
        <f>SUM(Table46[[#This Row],[Use]:[Creation]])</f>
        <v>1</v>
      </c>
    </row>
    <row r="620" spans="1:11" x14ac:dyDescent="0.2">
      <c r="A620" t="s">
        <v>6985</v>
      </c>
      <c r="B620">
        <v>1</v>
      </c>
      <c r="C620">
        <v>0</v>
      </c>
      <c r="D620">
        <v>0</v>
      </c>
      <c r="E620" s="2">
        <f>SUM(Table4[[#This Row],[Use]:[Creation]])</f>
        <v>1</v>
      </c>
      <c r="G620" t="s">
        <v>6985</v>
      </c>
      <c r="H620">
        <f>Table4[[#This Row],[Use]]/Table4[[#This Row],[TOTAL]]</f>
        <v>1</v>
      </c>
      <c r="I620">
        <f>Table4[[#This Row],[Background]]/Table4[[#This Row],[TOTAL]]</f>
        <v>0</v>
      </c>
      <c r="J620">
        <f>Table4[[#This Row],[Creation]]/Table4[[#This Row],[TOTAL]]</f>
        <v>0</v>
      </c>
      <c r="K620" s="2">
        <f>SUM(Table46[[#This Row],[Use]:[Creation]])</f>
        <v>1</v>
      </c>
    </row>
    <row r="621" spans="1:11" x14ac:dyDescent="0.2">
      <c r="A621" t="s">
        <v>218</v>
      </c>
      <c r="B621">
        <v>0</v>
      </c>
      <c r="C621">
        <v>0</v>
      </c>
      <c r="D621">
        <v>1</v>
      </c>
      <c r="E621" s="2">
        <f>SUM(Table4[[#This Row],[Use]:[Creation]])</f>
        <v>1</v>
      </c>
      <c r="G621" t="s">
        <v>218</v>
      </c>
      <c r="H621">
        <f>Table4[[#This Row],[Use]]/Table4[[#This Row],[TOTAL]]</f>
        <v>0</v>
      </c>
      <c r="I621">
        <f>Table4[[#This Row],[Background]]/Table4[[#This Row],[TOTAL]]</f>
        <v>0</v>
      </c>
      <c r="J621">
        <f>Table4[[#This Row],[Creation]]/Table4[[#This Row],[TOTAL]]</f>
        <v>1</v>
      </c>
      <c r="K621" s="2">
        <f>SUM(Table46[[#This Row],[Use]:[Creation]])</f>
        <v>1</v>
      </c>
    </row>
    <row r="622" spans="1:11" x14ac:dyDescent="0.2">
      <c r="A622" t="s">
        <v>8854</v>
      </c>
      <c r="B622">
        <v>3</v>
      </c>
      <c r="C622">
        <v>0</v>
      </c>
      <c r="D622">
        <v>0</v>
      </c>
      <c r="E622" s="2">
        <f>SUM(Table4[[#This Row],[Use]:[Creation]])</f>
        <v>3</v>
      </c>
      <c r="G622" t="s">
        <v>8854</v>
      </c>
      <c r="H622">
        <f>Table4[[#This Row],[Use]]/Table4[[#This Row],[TOTAL]]</f>
        <v>1</v>
      </c>
      <c r="I622">
        <f>Table4[[#This Row],[Background]]/Table4[[#This Row],[TOTAL]]</f>
        <v>0</v>
      </c>
      <c r="J622">
        <f>Table4[[#This Row],[Creation]]/Table4[[#This Row],[TOTAL]]</f>
        <v>0</v>
      </c>
      <c r="K622" s="2">
        <f>SUM(Table46[[#This Row],[Use]:[Creation]])</f>
        <v>1</v>
      </c>
    </row>
    <row r="623" spans="1:11" x14ac:dyDescent="0.2">
      <c r="A623" t="s">
        <v>774</v>
      </c>
      <c r="B623">
        <v>5</v>
      </c>
      <c r="C623">
        <v>0</v>
      </c>
      <c r="D623">
        <v>0</v>
      </c>
      <c r="E623" s="2">
        <f>SUM(Table4[[#This Row],[Use]:[Creation]])</f>
        <v>5</v>
      </c>
      <c r="G623" t="s">
        <v>774</v>
      </c>
      <c r="H623">
        <f>Table4[[#This Row],[Use]]/Table4[[#This Row],[TOTAL]]</f>
        <v>1</v>
      </c>
      <c r="I623">
        <f>Table4[[#This Row],[Background]]/Table4[[#This Row],[TOTAL]]</f>
        <v>0</v>
      </c>
      <c r="J623">
        <f>Table4[[#This Row],[Creation]]/Table4[[#This Row],[TOTAL]]</f>
        <v>0</v>
      </c>
      <c r="K623" s="2">
        <f>SUM(Table46[[#This Row],[Use]:[Creation]])</f>
        <v>1</v>
      </c>
    </row>
    <row r="624" spans="1:11" x14ac:dyDescent="0.2">
      <c r="A624" t="s">
        <v>6264</v>
      </c>
      <c r="B624">
        <v>2</v>
      </c>
      <c r="C624">
        <v>0</v>
      </c>
      <c r="D624">
        <v>0</v>
      </c>
      <c r="E624" s="2">
        <f>SUM(Table4[[#This Row],[Use]:[Creation]])</f>
        <v>2</v>
      </c>
      <c r="G624" t="s">
        <v>6264</v>
      </c>
      <c r="H624">
        <f>Table4[[#This Row],[Use]]/Table4[[#This Row],[TOTAL]]</f>
        <v>1</v>
      </c>
      <c r="I624">
        <f>Table4[[#This Row],[Background]]/Table4[[#This Row],[TOTAL]]</f>
        <v>0</v>
      </c>
      <c r="J624">
        <f>Table4[[#This Row],[Creation]]/Table4[[#This Row],[TOTAL]]</f>
        <v>0</v>
      </c>
      <c r="K624" s="2">
        <f>SUM(Table46[[#This Row],[Use]:[Creation]])</f>
        <v>1</v>
      </c>
    </row>
    <row r="625" spans="1:11" x14ac:dyDescent="0.2">
      <c r="A625" t="s">
        <v>1001</v>
      </c>
      <c r="B625">
        <v>3</v>
      </c>
      <c r="C625">
        <v>0</v>
      </c>
      <c r="D625">
        <v>0</v>
      </c>
      <c r="E625" s="2">
        <f>SUM(Table4[[#This Row],[Use]:[Creation]])</f>
        <v>3</v>
      </c>
      <c r="G625" t="s">
        <v>1001</v>
      </c>
      <c r="H625">
        <f>Table4[[#This Row],[Use]]/Table4[[#This Row],[TOTAL]]</f>
        <v>1</v>
      </c>
      <c r="I625">
        <f>Table4[[#This Row],[Background]]/Table4[[#This Row],[TOTAL]]</f>
        <v>0</v>
      </c>
      <c r="J625">
        <f>Table4[[#This Row],[Creation]]/Table4[[#This Row],[TOTAL]]</f>
        <v>0</v>
      </c>
      <c r="K625" s="2">
        <f>SUM(Table46[[#This Row],[Use]:[Creation]])</f>
        <v>1</v>
      </c>
    </row>
    <row r="626" spans="1:11" x14ac:dyDescent="0.2">
      <c r="A626" t="s">
        <v>1255</v>
      </c>
      <c r="B626">
        <v>2</v>
      </c>
      <c r="C626">
        <v>0</v>
      </c>
      <c r="D626">
        <v>0</v>
      </c>
      <c r="E626" s="2">
        <f>SUM(Table4[[#This Row],[Use]:[Creation]])</f>
        <v>2</v>
      </c>
      <c r="G626" t="s">
        <v>1255</v>
      </c>
      <c r="H626">
        <f>Table4[[#This Row],[Use]]/Table4[[#This Row],[TOTAL]]</f>
        <v>1</v>
      </c>
      <c r="I626">
        <f>Table4[[#This Row],[Background]]/Table4[[#This Row],[TOTAL]]</f>
        <v>0</v>
      </c>
      <c r="J626">
        <f>Table4[[#This Row],[Creation]]/Table4[[#This Row],[TOTAL]]</f>
        <v>0</v>
      </c>
      <c r="K626" s="2">
        <f>SUM(Table46[[#This Row],[Use]:[Creation]])</f>
        <v>1</v>
      </c>
    </row>
    <row r="627" spans="1:11" x14ac:dyDescent="0.2">
      <c r="A627" t="s">
        <v>989</v>
      </c>
      <c r="B627">
        <v>5</v>
      </c>
      <c r="C627">
        <v>0</v>
      </c>
      <c r="D627">
        <v>0</v>
      </c>
      <c r="E627" s="2">
        <f>SUM(Table4[[#This Row],[Use]:[Creation]])</f>
        <v>5</v>
      </c>
      <c r="G627" t="s">
        <v>989</v>
      </c>
      <c r="H627">
        <f>Table4[[#This Row],[Use]]/Table4[[#This Row],[TOTAL]]</f>
        <v>1</v>
      </c>
      <c r="I627">
        <f>Table4[[#This Row],[Background]]/Table4[[#This Row],[TOTAL]]</f>
        <v>0</v>
      </c>
      <c r="J627">
        <f>Table4[[#This Row],[Creation]]/Table4[[#This Row],[TOTAL]]</f>
        <v>0</v>
      </c>
      <c r="K627" s="2">
        <f>SUM(Table46[[#This Row],[Use]:[Creation]])</f>
        <v>1</v>
      </c>
    </row>
    <row r="628" spans="1:11" x14ac:dyDescent="0.2">
      <c r="A628" t="s">
        <v>8959</v>
      </c>
      <c r="B628">
        <v>2</v>
      </c>
      <c r="C628">
        <v>0</v>
      </c>
      <c r="D628">
        <v>0</v>
      </c>
      <c r="E628" s="2">
        <f>SUM(Table4[[#This Row],[Use]:[Creation]])</f>
        <v>2</v>
      </c>
      <c r="G628" t="s">
        <v>8959</v>
      </c>
      <c r="H628">
        <f>Table4[[#This Row],[Use]]/Table4[[#This Row],[TOTAL]]</f>
        <v>1</v>
      </c>
      <c r="I628">
        <f>Table4[[#This Row],[Background]]/Table4[[#This Row],[TOTAL]]</f>
        <v>0</v>
      </c>
      <c r="J628">
        <f>Table4[[#This Row],[Creation]]/Table4[[#This Row],[TOTAL]]</f>
        <v>0</v>
      </c>
      <c r="K628" s="2">
        <f>SUM(Table46[[#This Row],[Use]:[Creation]])</f>
        <v>1</v>
      </c>
    </row>
    <row r="629" spans="1:11" x14ac:dyDescent="0.2">
      <c r="A629" t="s">
        <v>1166</v>
      </c>
      <c r="B629">
        <v>5</v>
      </c>
      <c r="C629">
        <v>0</v>
      </c>
      <c r="D629">
        <v>1</v>
      </c>
      <c r="E629" s="2">
        <f>SUM(Table4[[#This Row],[Use]:[Creation]])</f>
        <v>6</v>
      </c>
      <c r="G629" t="s">
        <v>1166</v>
      </c>
      <c r="H629">
        <f>Table4[[#This Row],[Use]]/Table4[[#This Row],[TOTAL]]</f>
        <v>0.83333333333333337</v>
      </c>
      <c r="I629">
        <f>Table4[[#This Row],[Background]]/Table4[[#This Row],[TOTAL]]</f>
        <v>0</v>
      </c>
      <c r="J629">
        <f>Table4[[#This Row],[Creation]]/Table4[[#This Row],[TOTAL]]</f>
        <v>0.16666666666666666</v>
      </c>
      <c r="K629" s="2">
        <f>SUM(Table46[[#This Row],[Use]:[Creation]])</f>
        <v>1</v>
      </c>
    </row>
    <row r="630" spans="1:11" x14ac:dyDescent="0.2">
      <c r="A630" t="s">
        <v>8613</v>
      </c>
      <c r="B630">
        <v>1</v>
      </c>
      <c r="C630">
        <v>0</v>
      </c>
      <c r="D630">
        <v>0</v>
      </c>
      <c r="E630" s="2">
        <f>SUM(Table4[[#This Row],[Use]:[Creation]])</f>
        <v>1</v>
      </c>
      <c r="G630" t="s">
        <v>8613</v>
      </c>
      <c r="H630">
        <f>Table4[[#This Row],[Use]]/Table4[[#This Row],[TOTAL]]</f>
        <v>1</v>
      </c>
      <c r="I630">
        <f>Table4[[#This Row],[Background]]/Table4[[#This Row],[TOTAL]]</f>
        <v>0</v>
      </c>
      <c r="J630">
        <f>Table4[[#This Row],[Creation]]/Table4[[#This Row],[TOTAL]]</f>
        <v>0</v>
      </c>
      <c r="K630" s="2">
        <f>SUM(Table46[[#This Row],[Use]:[Creation]])</f>
        <v>1</v>
      </c>
    </row>
    <row r="631" spans="1:11" x14ac:dyDescent="0.2">
      <c r="A631" t="s">
        <v>1837</v>
      </c>
      <c r="B631">
        <v>3</v>
      </c>
      <c r="C631">
        <v>0</v>
      </c>
      <c r="D631">
        <v>1</v>
      </c>
      <c r="E631" s="2">
        <f>SUM(Table4[[#This Row],[Use]:[Creation]])</f>
        <v>4</v>
      </c>
      <c r="G631" t="s">
        <v>1837</v>
      </c>
      <c r="H631">
        <f>Table4[[#This Row],[Use]]/Table4[[#This Row],[TOTAL]]</f>
        <v>0.75</v>
      </c>
      <c r="I631">
        <f>Table4[[#This Row],[Background]]/Table4[[#This Row],[TOTAL]]</f>
        <v>0</v>
      </c>
      <c r="J631">
        <f>Table4[[#This Row],[Creation]]/Table4[[#This Row],[TOTAL]]</f>
        <v>0.25</v>
      </c>
      <c r="K631" s="2">
        <f>SUM(Table46[[#This Row],[Use]:[Creation]])</f>
        <v>1</v>
      </c>
    </row>
    <row r="632" spans="1:11" x14ac:dyDescent="0.2">
      <c r="A632" t="s">
        <v>6865</v>
      </c>
      <c r="B632">
        <v>2</v>
      </c>
      <c r="C632">
        <v>0</v>
      </c>
      <c r="D632">
        <v>0</v>
      </c>
      <c r="E632" s="2">
        <f>SUM(Table4[[#This Row],[Use]:[Creation]])</f>
        <v>2</v>
      </c>
      <c r="G632" t="s">
        <v>6865</v>
      </c>
      <c r="H632">
        <f>Table4[[#This Row],[Use]]/Table4[[#This Row],[TOTAL]]</f>
        <v>1</v>
      </c>
      <c r="I632">
        <f>Table4[[#This Row],[Background]]/Table4[[#This Row],[TOTAL]]</f>
        <v>0</v>
      </c>
      <c r="J632">
        <f>Table4[[#This Row],[Creation]]/Table4[[#This Row],[TOTAL]]</f>
        <v>0</v>
      </c>
      <c r="K632" s="2">
        <f>SUM(Table46[[#This Row],[Use]:[Creation]])</f>
        <v>1</v>
      </c>
    </row>
    <row r="633" spans="1:11" x14ac:dyDescent="0.2">
      <c r="A633" t="s">
        <v>7730</v>
      </c>
      <c r="B633">
        <v>1</v>
      </c>
      <c r="C633">
        <v>0</v>
      </c>
      <c r="D633">
        <v>0</v>
      </c>
      <c r="E633" s="2">
        <f>SUM(Table4[[#This Row],[Use]:[Creation]])</f>
        <v>1</v>
      </c>
      <c r="G633" t="s">
        <v>7730</v>
      </c>
      <c r="H633">
        <f>Table4[[#This Row],[Use]]/Table4[[#This Row],[TOTAL]]</f>
        <v>1</v>
      </c>
      <c r="I633">
        <f>Table4[[#This Row],[Background]]/Table4[[#This Row],[TOTAL]]</f>
        <v>0</v>
      </c>
      <c r="J633">
        <f>Table4[[#This Row],[Creation]]/Table4[[#This Row],[TOTAL]]</f>
        <v>0</v>
      </c>
      <c r="K633" s="2">
        <f>SUM(Table46[[#This Row],[Use]:[Creation]])</f>
        <v>1</v>
      </c>
    </row>
    <row r="634" spans="1:11" x14ac:dyDescent="0.2">
      <c r="A634" t="s">
        <v>5888</v>
      </c>
      <c r="B634">
        <v>1</v>
      </c>
      <c r="C634">
        <v>3</v>
      </c>
      <c r="D634">
        <v>2</v>
      </c>
      <c r="E634" s="2">
        <f>SUM(Table4[[#This Row],[Use]:[Creation]])</f>
        <v>6</v>
      </c>
      <c r="G634" t="s">
        <v>5888</v>
      </c>
      <c r="H634">
        <f>Table4[[#This Row],[Use]]/Table4[[#This Row],[TOTAL]]</f>
        <v>0.16666666666666666</v>
      </c>
      <c r="I634">
        <f>Table4[[#This Row],[Background]]/Table4[[#This Row],[TOTAL]]</f>
        <v>0.5</v>
      </c>
      <c r="J634">
        <f>Table4[[#This Row],[Creation]]/Table4[[#This Row],[TOTAL]]</f>
        <v>0.33333333333333331</v>
      </c>
      <c r="K634" s="2">
        <f>SUM(Table46[[#This Row],[Use]:[Creation]])</f>
        <v>1</v>
      </c>
    </row>
    <row r="635" spans="1:11" x14ac:dyDescent="0.2">
      <c r="A635" t="s">
        <v>8544</v>
      </c>
      <c r="B635">
        <v>0</v>
      </c>
      <c r="C635">
        <v>1</v>
      </c>
      <c r="D635">
        <v>0</v>
      </c>
      <c r="E635" s="2">
        <f>SUM(Table4[[#This Row],[Use]:[Creation]])</f>
        <v>1</v>
      </c>
      <c r="G635" t="s">
        <v>8544</v>
      </c>
      <c r="H635">
        <f>Table4[[#This Row],[Use]]/Table4[[#This Row],[TOTAL]]</f>
        <v>0</v>
      </c>
      <c r="I635">
        <f>Table4[[#This Row],[Background]]/Table4[[#This Row],[TOTAL]]</f>
        <v>1</v>
      </c>
      <c r="J635">
        <f>Table4[[#This Row],[Creation]]/Table4[[#This Row],[TOTAL]]</f>
        <v>0</v>
      </c>
      <c r="K635" s="2">
        <f>SUM(Table46[[#This Row],[Use]:[Creation]])</f>
        <v>1</v>
      </c>
    </row>
    <row r="636" spans="1:11" x14ac:dyDescent="0.2">
      <c r="A636" t="s">
        <v>3480</v>
      </c>
      <c r="B636">
        <v>1</v>
      </c>
      <c r="C636">
        <v>0</v>
      </c>
      <c r="D636">
        <v>0</v>
      </c>
      <c r="E636" s="2">
        <f>SUM(Table4[[#This Row],[Use]:[Creation]])</f>
        <v>1</v>
      </c>
      <c r="G636" t="s">
        <v>3480</v>
      </c>
      <c r="H636">
        <f>Table4[[#This Row],[Use]]/Table4[[#This Row],[TOTAL]]</f>
        <v>1</v>
      </c>
      <c r="I636">
        <f>Table4[[#This Row],[Background]]/Table4[[#This Row],[TOTAL]]</f>
        <v>0</v>
      </c>
      <c r="J636">
        <f>Table4[[#This Row],[Creation]]/Table4[[#This Row],[TOTAL]]</f>
        <v>0</v>
      </c>
      <c r="K636" s="2">
        <f>SUM(Table46[[#This Row],[Use]:[Creation]])</f>
        <v>1</v>
      </c>
    </row>
    <row r="637" spans="1:11" x14ac:dyDescent="0.2">
      <c r="A637" t="s">
        <v>4527</v>
      </c>
      <c r="B637">
        <v>5</v>
      </c>
      <c r="C637">
        <v>1</v>
      </c>
      <c r="D637">
        <v>0</v>
      </c>
      <c r="E637" s="2">
        <f>SUM(Table4[[#This Row],[Use]:[Creation]])</f>
        <v>6</v>
      </c>
      <c r="G637" t="s">
        <v>4527</v>
      </c>
      <c r="H637">
        <f>Table4[[#This Row],[Use]]/Table4[[#This Row],[TOTAL]]</f>
        <v>0.83333333333333337</v>
      </c>
      <c r="I637">
        <f>Table4[[#This Row],[Background]]/Table4[[#This Row],[TOTAL]]</f>
        <v>0.16666666666666666</v>
      </c>
      <c r="J637">
        <f>Table4[[#This Row],[Creation]]/Table4[[#This Row],[TOTAL]]</f>
        <v>0</v>
      </c>
      <c r="K637" s="2">
        <f>SUM(Table46[[#This Row],[Use]:[Creation]])</f>
        <v>1</v>
      </c>
    </row>
    <row r="638" spans="1:11" x14ac:dyDescent="0.2">
      <c r="A638" t="s">
        <v>2368</v>
      </c>
      <c r="B638">
        <v>0</v>
      </c>
      <c r="C638">
        <v>0</v>
      </c>
      <c r="D638">
        <v>1</v>
      </c>
      <c r="E638" s="2">
        <f>SUM(Table4[[#This Row],[Use]:[Creation]])</f>
        <v>1</v>
      </c>
      <c r="G638" t="s">
        <v>2368</v>
      </c>
      <c r="H638">
        <f>Table4[[#This Row],[Use]]/Table4[[#This Row],[TOTAL]]</f>
        <v>0</v>
      </c>
      <c r="I638">
        <f>Table4[[#This Row],[Background]]/Table4[[#This Row],[TOTAL]]</f>
        <v>0</v>
      </c>
      <c r="J638">
        <f>Table4[[#This Row],[Creation]]/Table4[[#This Row],[TOTAL]]</f>
        <v>1</v>
      </c>
      <c r="K638" s="2">
        <f>SUM(Table46[[#This Row],[Use]:[Creation]])</f>
        <v>1</v>
      </c>
    </row>
    <row r="639" spans="1:11" x14ac:dyDescent="0.2">
      <c r="A639" t="s">
        <v>8004</v>
      </c>
      <c r="B639">
        <v>19</v>
      </c>
      <c r="C639">
        <v>0</v>
      </c>
      <c r="D639">
        <v>0</v>
      </c>
      <c r="E639" s="2">
        <f>SUM(Table4[[#This Row],[Use]:[Creation]])</f>
        <v>19</v>
      </c>
      <c r="G639" t="s">
        <v>8004</v>
      </c>
      <c r="H639">
        <f>Table4[[#This Row],[Use]]/Table4[[#This Row],[TOTAL]]</f>
        <v>1</v>
      </c>
      <c r="I639">
        <f>Table4[[#This Row],[Background]]/Table4[[#This Row],[TOTAL]]</f>
        <v>0</v>
      </c>
      <c r="J639">
        <f>Table4[[#This Row],[Creation]]/Table4[[#This Row],[TOTAL]]</f>
        <v>0</v>
      </c>
      <c r="K639" s="2">
        <f>SUM(Table46[[#This Row],[Use]:[Creation]])</f>
        <v>1</v>
      </c>
    </row>
    <row r="640" spans="1:11" x14ac:dyDescent="0.2">
      <c r="A640" t="s">
        <v>178</v>
      </c>
      <c r="B640">
        <v>0</v>
      </c>
      <c r="C640">
        <v>0</v>
      </c>
      <c r="D640">
        <v>1</v>
      </c>
      <c r="E640" s="2">
        <f>SUM(Table4[[#This Row],[Use]:[Creation]])</f>
        <v>1</v>
      </c>
      <c r="G640" t="s">
        <v>178</v>
      </c>
      <c r="H640">
        <f>Table4[[#This Row],[Use]]/Table4[[#This Row],[TOTAL]]</f>
        <v>0</v>
      </c>
      <c r="I640">
        <f>Table4[[#This Row],[Background]]/Table4[[#This Row],[TOTAL]]</f>
        <v>0</v>
      </c>
      <c r="J640">
        <f>Table4[[#This Row],[Creation]]/Table4[[#This Row],[TOTAL]]</f>
        <v>1</v>
      </c>
      <c r="K640" s="2">
        <f>SUM(Table46[[#This Row],[Use]:[Creation]])</f>
        <v>1</v>
      </c>
    </row>
    <row r="641" spans="1:11" x14ac:dyDescent="0.2">
      <c r="A641" t="s">
        <v>136</v>
      </c>
      <c r="B641">
        <v>0</v>
      </c>
      <c r="C641">
        <v>0</v>
      </c>
      <c r="D641">
        <v>1</v>
      </c>
      <c r="E641" s="2">
        <f>SUM(Table4[[#This Row],[Use]:[Creation]])</f>
        <v>1</v>
      </c>
      <c r="G641" t="s">
        <v>136</v>
      </c>
      <c r="H641">
        <f>Table4[[#This Row],[Use]]/Table4[[#This Row],[TOTAL]]</f>
        <v>0</v>
      </c>
      <c r="I641">
        <f>Table4[[#This Row],[Background]]/Table4[[#This Row],[TOTAL]]</f>
        <v>0</v>
      </c>
      <c r="J641">
        <f>Table4[[#This Row],[Creation]]/Table4[[#This Row],[TOTAL]]</f>
        <v>1</v>
      </c>
      <c r="K641" s="2">
        <f>SUM(Table46[[#This Row],[Use]:[Creation]])</f>
        <v>1</v>
      </c>
    </row>
    <row r="642" spans="1:11" x14ac:dyDescent="0.2">
      <c r="A642" t="s">
        <v>5880</v>
      </c>
      <c r="B642">
        <v>0</v>
      </c>
      <c r="C642">
        <v>0</v>
      </c>
      <c r="D642">
        <v>1</v>
      </c>
      <c r="E642" s="2">
        <f>SUM(Table4[[#This Row],[Use]:[Creation]])</f>
        <v>1</v>
      </c>
      <c r="G642" t="s">
        <v>5880</v>
      </c>
      <c r="H642">
        <f>Table4[[#This Row],[Use]]/Table4[[#This Row],[TOTAL]]</f>
        <v>0</v>
      </c>
      <c r="I642">
        <f>Table4[[#This Row],[Background]]/Table4[[#This Row],[TOTAL]]</f>
        <v>0</v>
      </c>
      <c r="J642">
        <f>Table4[[#This Row],[Creation]]/Table4[[#This Row],[TOTAL]]</f>
        <v>1</v>
      </c>
      <c r="K642" s="2">
        <f>SUM(Table46[[#This Row],[Use]:[Creation]])</f>
        <v>1</v>
      </c>
    </row>
    <row r="643" spans="1:11" x14ac:dyDescent="0.2">
      <c r="A643" t="s">
        <v>4193</v>
      </c>
      <c r="B643">
        <v>7</v>
      </c>
      <c r="C643">
        <v>1</v>
      </c>
      <c r="D643">
        <v>0</v>
      </c>
      <c r="E643" s="2">
        <f>SUM(Table4[[#This Row],[Use]:[Creation]])</f>
        <v>8</v>
      </c>
      <c r="G643" t="s">
        <v>4193</v>
      </c>
      <c r="H643">
        <f>Table4[[#This Row],[Use]]/Table4[[#This Row],[TOTAL]]</f>
        <v>0.875</v>
      </c>
      <c r="I643">
        <f>Table4[[#This Row],[Background]]/Table4[[#This Row],[TOTAL]]</f>
        <v>0.125</v>
      </c>
      <c r="J643">
        <f>Table4[[#This Row],[Creation]]/Table4[[#This Row],[TOTAL]]</f>
        <v>0</v>
      </c>
      <c r="K643" s="2">
        <f>SUM(Table46[[#This Row],[Use]:[Creation]])</f>
        <v>1</v>
      </c>
    </row>
    <row r="644" spans="1:11" x14ac:dyDescent="0.2">
      <c r="A644" t="s">
        <v>877</v>
      </c>
      <c r="B644">
        <v>34</v>
      </c>
      <c r="C644">
        <v>0</v>
      </c>
      <c r="D644">
        <v>0</v>
      </c>
      <c r="E644" s="2">
        <f>SUM(Table4[[#This Row],[Use]:[Creation]])</f>
        <v>34</v>
      </c>
      <c r="G644" t="s">
        <v>877</v>
      </c>
      <c r="H644">
        <f>Table4[[#This Row],[Use]]/Table4[[#This Row],[TOTAL]]</f>
        <v>1</v>
      </c>
      <c r="I644">
        <f>Table4[[#This Row],[Background]]/Table4[[#This Row],[TOTAL]]</f>
        <v>0</v>
      </c>
      <c r="J644">
        <f>Table4[[#This Row],[Creation]]/Table4[[#This Row],[TOTAL]]</f>
        <v>0</v>
      </c>
      <c r="K644" s="2">
        <f>SUM(Table46[[#This Row],[Use]:[Creation]])</f>
        <v>1</v>
      </c>
    </row>
    <row r="645" spans="1:11" x14ac:dyDescent="0.2">
      <c r="A645" t="s">
        <v>2656</v>
      </c>
      <c r="B645">
        <v>0</v>
      </c>
      <c r="C645">
        <v>0</v>
      </c>
      <c r="D645">
        <v>2</v>
      </c>
      <c r="E645" s="2">
        <f>SUM(Table4[[#This Row],[Use]:[Creation]])</f>
        <v>2</v>
      </c>
      <c r="G645" t="s">
        <v>2656</v>
      </c>
      <c r="H645">
        <f>Table4[[#This Row],[Use]]/Table4[[#This Row],[TOTAL]]</f>
        <v>0</v>
      </c>
      <c r="I645">
        <f>Table4[[#This Row],[Background]]/Table4[[#This Row],[TOTAL]]</f>
        <v>0</v>
      </c>
      <c r="J645">
        <f>Table4[[#This Row],[Creation]]/Table4[[#This Row],[TOTAL]]</f>
        <v>1</v>
      </c>
      <c r="K645" s="2">
        <f>SUM(Table46[[#This Row],[Use]:[Creation]])</f>
        <v>1</v>
      </c>
    </row>
    <row r="646" spans="1:11" x14ac:dyDescent="0.2">
      <c r="A646" t="s">
        <v>5560</v>
      </c>
      <c r="B646">
        <v>1</v>
      </c>
      <c r="C646">
        <v>0</v>
      </c>
      <c r="D646">
        <v>0</v>
      </c>
      <c r="E646" s="2">
        <f>SUM(Table4[[#This Row],[Use]:[Creation]])</f>
        <v>1</v>
      </c>
      <c r="G646" t="s">
        <v>5560</v>
      </c>
      <c r="H646">
        <f>Table4[[#This Row],[Use]]/Table4[[#This Row],[TOTAL]]</f>
        <v>1</v>
      </c>
      <c r="I646">
        <f>Table4[[#This Row],[Background]]/Table4[[#This Row],[TOTAL]]</f>
        <v>0</v>
      </c>
      <c r="J646">
        <f>Table4[[#This Row],[Creation]]/Table4[[#This Row],[TOTAL]]</f>
        <v>0</v>
      </c>
      <c r="K646" s="2">
        <f>SUM(Table46[[#This Row],[Use]:[Creation]])</f>
        <v>1</v>
      </c>
    </row>
    <row r="647" spans="1:11" x14ac:dyDescent="0.2">
      <c r="A647" t="s">
        <v>3310</v>
      </c>
      <c r="B647">
        <v>1</v>
      </c>
      <c r="C647">
        <v>0</v>
      </c>
      <c r="D647">
        <v>0</v>
      </c>
      <c r="E647" s="2">
        <f>SUM(Table4[[#This Row],[Use]:[Creation]])</f>
        <v>1</v>
      </c>
      <c r="G647" t="s">
        <v>3310</v>
      </c>
      <c r="H647">
        <f>Table4[[#This Row],[Use]]/Table4[[#This Row],[TOTAL]]</f>
        <v>1</v>
      </c>
      <c r="I647">
        <f>Table4[[#This Row],[Background]]/Table4[[#This Row],[TOTAL]]</f>
        <v>0</v>
      </c>
      <c r="J647">
        <f>Table4[[#This Row],[Creation]]/Table4[[#This Row],[TOTAL]]</f>
        <v>0</v>
      </c>
      <c r="K647" s="2">
        <f>SUM(Table46[[#This Row],[Use]:[Creation]])</f>
        <v>1</v>
      </c>
    </row>
    <row r="648" spans="1:11" x14ac:dyDescent="0.2">
      <c r="A648" t="s">
        <v>3045</v>
      </c>
      <c r="B648">
        <v>0</v>
      </c>
      <c r="C648">
        <v>0</v>
      </c>
      <c r="D648">
        <v>1</v>
      </c>
      <c r="E648" s="2">
        <f>SUM(Table4[[#This Row],[Use]:[Creation]])</f>
        <v>1</v>
      </c>
      <c r="G648" t="s">
        <v>3045</v>
      </c>
      <c r="H648">
        <f>Table4[[#This Row],[Use]]/Table4[[#This Row],[TOTAL]]</f>
        <v>0</v>
      </c>
      <c r="I648">
        <f>Table4[[#This Row],[Background]]/Table4[[#This Row],[TOTAL]]</f>
        <v>0</v>
      </c>
      <c r="J648">
        <f>Table4[[#This Row],[Creation]]/Table4[[#This Row],[TOTAL]]</f>
        <v>1</v>
      </c>
      <c r="K648" s="2">
        <f>SUM(Table46[[#This Row],[Use]:[Creation]])</f>
        <v>1</v>
      </c>
    </row>
    <row r="649" spans="1:11" x14ac:dyDescent="0.2">
      <c r="A649" t="s">
        <v>3188</v>
      </c>
      <c r="B649">
        <v>1</v>
      </c>
      <c r="C649">
        <v>0</v>
      </c>
      <c r="D649">
        <v>0</v>
      </c>
      <c r="E649" s="2">
        <f>SUM(Table4[[#This Row],[Use]:[Creation]])</f>
        <v>1</v>
      </c>
      <c r="G649" t="s">
        <v>3188</v>
      </c>
      <c r="H649">
        <f>Table4[[#This Row],[Use]]/Table4[[#This Row],[TOTAL]]</f>
        <v>1</v>
      </c>
      <c r="I649">
        <f>Table4[[#This Row],[Background]]/Table4[[#This Row],[TOTAL]]</f>
        <v>0</v>
      </c>
      <c r="J649">
        <f>Table4[[#This Row],[Creation]]/Table4[[#This Row],[TOTAL]]</f>
        <v>0</v>
      </c>
      <c r="K649" s="2">
        <f>SUM(Table46[[#This Row],[Use]:[Creation]])</f>
        <v>1</v>
      </c>
    </row>
    <row r="650" spans="1:11" x14ac:dyDescent="0.2">
      <c r="A650" t="s">
        <v>7019</v>
      </c>
      <c r="B650">
        <v>10</v>
      </c>
      <c r="C650">
        <v>1</v>
      </c>
      <c r="D650">
        <v>0</v>
      </c>
      <c r="E650" s="2">
        <f>SUM(Table4[[#This Row],[Use]:[Creation]])</f>
        <v>11</v>
      </c>
      <c r="G650" t="s">
        <v>7019</v>
      </c>
      <c r="H650">
        <f>Table4[[#This Row],[Use]]/Table4[[#This Row],[TOTAL]]</f>
        <v>0.90909090909090906</v>
      </c>
      <c r="I650">
        <f>Table4[[#This Row],[Background]]/Table4[[#This Row],[TOTAL]]</f>
        <v>9.0909090909090912E-2</v>
      </c>
      <c r="J650">
        <f>Table4[[#This Row],[Creation]]/Table4[[#This Row],[TOTAL]]</f>
        <v>0</v>
      </c>
      <c r="K650" s="2">
        <f>SUM(Table46[[#This Row],[Use]:[Creation]])</f>
        <v>1</v>
      </c>
    </row>
    <row r="651" spans="1:11" x14ac:dyDescent="0.2">
      <c r="A651" t="s">
        <v>1594</v>
      </c>
      <c r="B651">
        <v>11</v>
      </c>
      <c r="C651">
        <v>1</v>
      </c>
      <c r="D651">
        <v>0</v>
      </c>
      <c r="E651" s="2">
        <f>SUM(Table4[[#This Row],[Use]:[Creation]])</f>
        <v>12</v>
      </c>
      <c r="G651" t="s">
        <v>1594</v>
      </c>
      <c r="H651">
        <f>Table4[[#This Row],[Use]]/Table4[[#This Row],[TOTAL]]</f>
        <v>0.91666666666666663</v>
      </c>
      <c r="I651">
        <f>Table4[[#This Row],[Background]]/Table4[[#This Row],[TOTAL]]</f>
        <v>8.3333333333333329E-2</v>
      </c>
      <c r="J651">
        <f>Table4[[#This Row],[Creation]]/Table4[[#This Row],[TOTAL]]</f>
        <v>0</v>
      </c>
      <c r="K651" s="2">
        <f>SUM(Table46[[#This Row],[Use]:[Creation]])</f>
        <v>1</v>
      </c>
    </row>
    <row r="652" spans="1:11" x14ac:dyDescent="0.2">
      <c r="A652" t="s">
        <v>5565</v>
      </c>
      <c r="B652">
        <v>6</v>
      </c>
      <c r="C652">
        <v>0</v>
      </c>
      <c r="D652">
        <v>0</v>
      </c>
      <c r="E652" s="2">
        <f>SUM(Table4[[#This Row],[Use]:[Creation]])</f>
        <v>6</v>
      </c>
      <c r="G652" t="s">
        <v>5565</v>
      </c>
      <c r="H652">
        <f>Table4[[#This Row],[Use]]/Table4[[#This Row],[TOTAL]]</f>
        <v>1</v>
      </c>
      <c r="I652">
        <f>Table4[[#This Row],[Background]]/Table4[[#This Row],[TOTAL]]</f>
        <v>0</v>
      </c>
      <c r="J652">
        <f>Table4[[#This Row],[Creation]]/Table4[[#This Row],[TOTAL]]</f>
        <v>0</v>
      </c>
      <c r="K652" s="2">
        <f>SUM(Table46[[#This Row],[Use]:[Creation]])</f>
        <v>1</v>
      </c>
    </row>
    <row r="653" spans="1:11" x14ac:dyDescent="0.2">
      <c r="A653" t="s">
        <v>400</v>
      </c>
      <c r="B653">
        <v>0</v>
      </c>
      <c r="C653">
        <v>0</v>
      </c>
      <c r="D653">
        <v>1</v>
      </c>
      <c r="E653" s="2">
        <f>SUM(Table4[[#This Row],[Use]:[Creation]])</f>
        <v>1</v>
      </c>
      <c r="G653" t="s">
        <v>400</v>
      </c>
      <c r="H653">
        <f>Table4[[#This Row],[Use]]/Table4[[#This Row],[TOTAL]]</f>
        <v>0</v>
      </c>
      <c r="I653">
        <f>Table4[[#This Row],[Background]]/Table4[[#This Row],[TOTAL]]</f>
        <v>0</v>
      </c>
      <c r="J653">
        <f>Table4[[#This Row],[Creation]]/Table4[[#This Row],[TOTAL]]</f>
        <v>1</v>
      </c>
      <c r="K653" s="2">
        <f>SUM(Table46[[#This Row],[Use]:[Creation]])</f>
        <v>1</v>
      </c>
    </row>
    <row r="654" spans="1:11" x14ac:dyDescent="0.2">
      <c r="A654" t="s">
        <v>3576</v>
      </c>
      <c r="B654">
        <v>1</v>
      </c>
      <c r="C654">
        <v>0</v>
      </c>
      <c r="D654">
        <v>1</v>
      </c>
      <c r="E654" s="2">
        <f>SUM(Table4[[#This Row],[Use]:[Creation]])</f>
        <v>2</v>
      </c>
      <c r="G654" t="s">
        <v>3576</v>
      </c>
      <c r="H654">
        <f>Table4[[#This Row],[Use]]/Table4[[#This Row],[TOTAL]]</f>
        <v>0.5</v>
      </c>
      <c r="I654">
        <f>Table4[[#This Row],[Background]]/Table4[[#This Row],[TOTAL]]</f>
        <v>0</v>
      </c>
      <c r="J654">
        <f>Table4[[#This Row],[Creation]]/Table4[[#This Row],[TOTAL]]</f>
        <v>0.5</v>
      </c>
      <c r="K654" s="2">
        <f>SUM(Table46[[#This Row],[Use]:[Creation]])</f>
        <v>1</v>
      </c>
    </row>
    <row r="655" spans="1:11" x14ac:dyDescent="0.2">
      <c r="A655" t="s">
        <v>2394</v>
      </c>
      <c r="B655">
        <v>0</v>
      </c>
      <c r="C655">
        <v>0</v>
      </c>
      <c r="D655">
        <v>1</v>
      </c>
      <c r="E655" s="2">
        <f>SUM(Table4[[#This Row],[Use]:[Creation]])</f>
        <v>1</v>
      </c>
      <c r="G655" t="s">
        <v>2394</v>
      </c>
      <c r="H655">
        <f>Table4[[#This Row],[Use]]/Table4[[#This Row],[TOTAL]]</f>
        <v>0</v>
      </c>
      <c r="I655">
        <f>Table4[[#This Row],[Background]]/Table4[[#This Row],[TOTAL]]</f>
        <v>0</v>
      </c>
      <c r="J655">
        <f>Table4[[#This Row],[Creation]]/Table4[[#This Row],[TOTAL]]</f>
        <v>1</v>
      </c>
      <c r="K655" s="2">
        <f>SUM(Table46[[#This Row],[Use]:[Creation]])</f>
        <v>1</v>
      </c>
    </row>
    <row r="656" spans="1:11" x14ac:dyDescent="0.2">
      <c r="A656" t="s">
        <v>7441</v>
      </c>
      <c r="B656">
        <v>7</v>
      </c>
      <c r="C656">
        <v>0</v>
      </c>
      <c r="D656">
        <v>0</v>
      </c>
      <c r="E656" s="2">
        <f>SUM(Table4[[#This Row],[Use]:[Creation]])</f>
        <v>7</v>
      </c>
      <c r="G656" t="s">
        <v>7441</v>
      </c>
      <c r="H656">
        <f>Table4[[#This Row],[Use]]/Table4[[#This Row],[TOTAL]]</f>
        <v>1</v>
      </c>
      <c r="I656">
        <f>Table4[[#This Row],[Background]]/Table4[[#This Row],[TOTAL]]</f>
        <v>0</v>
      </c>
      <c r="J656">
        <f>Table4[[#This Row],[Creation]]/Table4[[#This Row],[TOTAL]]</f>
        <v>0</v>
      </c>
      <c r="K656" s="2">
        <f>SUM(Table46[[#This Row],[Use]:[Creation]])</f>
        <v>1</v>
      </c>
    </row>
    <row r="657" spans="1:11" x14ac:dyDescent="0.2">
      <c r="A657" t="s">
        <v>5583</v>
      </c>
      <c r="B657">
        <v>1</v>
      </c>
      <c r="C657">
        <v>0</v>
      </c>
      <c r="D657">
        <v>0</v>
      </c>
      <c r="E657" s="2">
        <f>SUM(Table4[[#This Row],[Use]:[Creation]])</f>
        <v>1</v>
      </c>
      <c r="G657" t="s">
        <v>5583</v>
      </c>
      <c r="H657">
        <f>Table4[[#This Row],[Use]]/Table4[[#This Row],[TOTAL]]</f>
        <v>1</v>
      </c>
      <c r="I657">
        <f>Table4[[#This Row],[Background]]/Table4[[#This Row],[TOTAL]]</f>
        <v>0</v>
      </c>
      <c r="J657">
        <f>Table4[[#This Row],[Creation]]/Table4[[#This Row],[TOTAL]]</f>
        <v>0</v>
      </c>
      <c r="K657" s="2">
        <f>SUM(Table46[[#This Row],[Use]:[Creation]])</f>
        <v>1</v>
      </c>
    </row>
    <row r="658" spans="1:11" x14ac:dyDescent="0.2">
      <c r="A658" t="s">
        <v>344</v>
      </c>
      <c r="B658">
        <v>1</v>
      </c>
      <c r="C658">
        <v>0</v>
      </c>
      <c r="D658">
        <v>1</v>
      </c>
      <c r="E658" s="2">
        <f>SUM(Table4[[#This Row],[Use]:[Creation]])</f>
        <v>2</v>
      </c>
      <c r="G658" t="s">
        <v>344</v>
      </c>
      <c r="H658">
        <f>Table4[[#This Row],[Use]]/Table4[[#This Row],[TOTAL]]</f>
        <v>0.5</v>
      </c>
      <c r="I658">
        <f>Table4[[#This Row],[Background]]/Table4[[#This Row],[TOTAL]]</f>
        <v>0</v>
      </c>
      <c r="J658">
        <f>Table4[[#This Row],[Creation]]/Table4[[#This Row],[TOTAL]]</f>
        <v>0.5</v>
      </c>
      <c r="K658" s="2">
        <f>SUM(Table46[[#This Row],[Use]:[Creation]])</f>
        <v>1</v>
      </c>
    </row>
    <row r="659" spans="1:11" x14ac:dyDescent="0.2">
      <c r="A659" t="s">
        <v>4616</v>
      </c>
      <c r="B659">
        <v>1</v>
      </c>
      <c r="C659">
        <v>0</v>
      </c>
      <c r="D659">
        <v>0</v>
      </c>
      <c r="E659" s="2">
        <f>SUM(Table4[[#This Row],[Use]:[Creation]])</f>
        <v>1</v>
      </c>
      <c r="G659" t="s">
        <v>4616</v>
      </c>
      <c r="H659">
        <f>Table4[[#This Row],[Use]]/Table4[[#This Row],[TOTAL]]</f>
        <v>1</v>
      </c>
      <c r="I659">
        <f>Table4[[#This Row],[Background]]/Table4[[#This Row],[TOTAL]]</f>
        <v>0</v>
      </c>
      <c r="J659">
        <f>Table4[[#This Row],[Creation]]/Table4[[#This Row],[TOTAL]]</f>
        <v>0</v>
      </c>
      <c r="K659" s="2">
        <f>SUM(Table46[[#This Row],[Use]:[Creation]])</f>
        <v>1</v>
      </c>
    </row>
    <row r="660" spans="1:11" x14ac:dyDescent="0.2">
      <c r="A660" t="s">
        <v>735</v>
      </c>
      <c r="B660">
        <v>1</v>
      </c>
      <c r="C660">
        <v>0</v>
      </c>
      <c r="D660">
        <v>0</v>
      </c>
      <c r="E660" s="2">
        <f>SUM(Table4[[#This Row],[Use]:[Creation]])</f>
        <v>1</v>
      </c>
      <c r="G660" t="s">
        <v>735</v>
      </c>
      <c r="H660">
        <f>Table4[[#This Row],[Use]]/Table4[[#This Row],[TOTAL]]</f>
        <v>1</v>
      </c>
      <c r="I660">
        <f>Table4[[#This Row],[Background]]/Table4[[#This Row],[TOTAL]]</f>
        <v>0</v>
      </c>
      <c r="J660">
        <f>Table4[[#This Row],[Creation]]/Table4[[#This Row],[TOTAL]]</f>
        <v>0</v>
      </c>
      <c r="K660" s="2">
        <f>SUM(Table46[[#This Row],[Use]:[Creation]])</f>
        <v>1</v>
      </c>
    </row>
    <row r="661" spans="1:11" x14ac:dyDescent="0.2">
      <c r="A661" t="s">
        <v>7369</v>
      </c>
      <c r="B661">
        <v>7</v>
      </c>
      <c r="C661">
        <v>1</v>
      </c>
      <c r="D661">
        <v>0</v>
      </c>
      <c r="E661" s="2">
        <f>SUM(Table4[[#This Row],[Use]:[Creation]])</f>
        <v>8</v>
      </c>
      <c r="G661" t="s">
        <v>7369</v>
      </c>
      <c r="H661">
        <f>Table4[[#This Row],[Use]]/Table4[[#This Row],[TOTAL]]</f>
        <v>0.875</v>
      </c>
      <c r="I661">
        <f>Table4[[#This Row],[Background]]/Table4[[#This Row],[TOTAL]]</f>
        <v>0.125</v>
      </c>
      <c r="J661">
        <f>Table4[[#This Row],[Creation]]/Table4[[#This Row],[TOTAL]]</f>
        <v>0</v>
      </c>
      <c r="K661" s="2">
        <f>SUM(Table46[[#This Row],[Use]:[Creation]])</f>
        <v>1</v>
      </c>
    </row>
    <row r="662" spans="1:11" x14ac:dyDescent="0.2">
      <c r="A662" t="s">
        <v>5588</v>
      </c>
      <c r="B662">
        <v>1</v>
      </c>
      <c r="C662">
        <v>0</v>
      </c>
      <c r="D662">
        <v>0</v>
      </c>
      <c r="E662" s="2">
        <f>SUM(Table4[[#This Row],[Use]:[Creation]])</f>
        <v>1</v>
      </c>
      <c r="G662" t="s">
        <v>5588</v>
      </c>
      <c r="H662">
        <f>Table4[[#This Row],[Use]]/Table4[[#This Row],[TOTAL]]</f>
        <v>1</v>
      </c>
      <c r="I662">
        <f>Table4[[#This Row],[Background]]/Table4[[#This Row],[TOTAL]]</f>
        <v>0</v>
      </c>
      <c r="J662">
        <f>Table4[[#This Row],[Creation]]/Table4[[#This Row],[TOTAL]]</f>
        <v>0</v>
      </c>
      <c r="K662" s="2">
        <f>SUM(Table46[[#This Row],[Use]:[Creation]])</f>
        <v>1</v>
      </c>
    </row>
    <row r="663" spans="1:11" x14ac:dyDescent="0.2">
      <c r="A663" t="s">
        <v>2929</v>
      </c>
      <c r="B663">
        <v>1</v>
      </c>
      <c r="C663">
        <v>0</v>
      </c>
      <c r="D663">
        <v>0</v>
      </c>
      <c r="E663" s="2">
        <f>SUM(Table4[[#This Row],[Use]:[Creation]])</f>
        <v>1</v>
      </c>
      <c r="G663" t="s">
        <v>2929</v>
      </c>
      <c r="H663">
        <f>Table4[[#This Row],[Use]]/Table4[[#This Row],[TOTAL]]</f>
        <v>1</v>
      </c>
      <c r="I663">
        <f>Table4[[#This Row],[Background]]/Table4[[#This Row],[TOTAL]]</f>
        <v>0</v>
      </c>
      <c r="J663">
        <f>Table4[[#This Row],[Creation]]/Table4[[#This Row],[TOTAL]]</f>
        <v>0</v>
      </c>
      <c r="K663" s="2">
        <f>SUM(Table46[[#This Row],[Use]:[Creation]])</f>
        <v>1</v>
      </c>
    </row>
    <row r="664" spans="1:11" x14ac:dyDescent="0.2">
      <c r="A664" t="s">
        <v>4775</v>
      </c>
      <c r="B664">
        <v>1</v>
      </c>
      <c r="C664">
        <v>0</v>
      </c>
      <c r="D664">
        <v>0</v>
      </c>
      <c r="E664" s="2">
        <f>SUM(Table4[[#This Row],[Use]:[Creation]])</f>
        <v>1</v>
      </c>
      <c r="G664" t="s">
        <v>4775</v>
      </c>
      <c r="H664">
        <f>Table4[[#This Row],[Use]]/Table4[[#This Row],[TOTAL]]</f>
        <v>1</v>
      </c>
      <c r="I664">
        <f>Table4[[#This Row],[Background]]/Table4[[#This Row],[TOTAL]]</f>
        <v>0</v>
      </c>
      <c r="J664">
        <f>Table4[[#This Row],[Creation]]/Table4[[#This Row],[TOTAL]]</f>
        <v>0</v>
      </c>
      <c r="K664" s="2">
        <f>SUM(Table46[[#This Row],[Use]:[Creation]])</f>
        <v>1</v>
      </c>
    </row>
    <row r="665" spans="1:11" x14ac:dyDescent="0.2">
      <c r="A665" t="s">
        <v>339</v>
      </c>
      <c r="B665">
        <v>1</v>
      </c>
      <c r="C665">
        <v>0</v>
      </c>
      <c r="D665">
        <v>0</v>
      </c>
      <c r="E665" s="2">
        <f>SUM(Table4[[#This Row],[Use]:[Creation]])</f>
        <v>1</v>
      </c>
      <c r="G665" t="s">
        <v>339</v>
      </c>
      <c r="H665">
        <f>Table4[[#This Row],[Use]]/Table4[[#This Row],[TOTAL]]</f>
        <v>1</v>
      </c>
      <c r="I665">
        <f>Table4[[#This Row],[Background]]/Table4[[#This Row],[TOTAL]]</f>
        <v>0</v>
      </c>
      <c r="J665">
        <f>Table4[[#This Row],[Creation]]/Table4[[#This Row],[TOTAL]]</f>
        <v>0</v>
      </c>
      <c r="K665" s="2">
        <f>SUM(Table46[[#This Row],[Use]:[Creation]])</f>
        <v>1</v>
      </c>
    </row>
    <row r="666" spans="1:11" x14ac:dyDescent="0.2">
      <c r="A666" t="s">
        <v>5623</v>
      </c>
      <c r="B666">
        <v>2</v>
      </c>
      <c r="C666">
        <v>0</v>
      </c>
      <c r="D666">
        <v>0</v>
      </c>
      <c r="E666" s="2">
        <f>SUM(Table4[[#This Row],[Use]:[Creation]])</f>
        <v>2</v>
      </c>
      <c r="G666" t="s">
        <v>5623</v>
      </c>
      <c r="H666">
        <f>Table4[[#This Row],[Use]]/Table4[[#This Row],[TOTAL]]</f>
        <v>1</v>
      </c>
      <c r="I666">
        <f>Table4[[#This Row],[Background]]/Table4[[#This Row],[TOTAL]]</f>
        <v>0</v>
      </c>
      <c r="J666">
        <f>Table4[[#This Row],[Creation]]/Table4[[#This Row],[TOTAL]]</f>
        <v>0</v>
      </c>
      <c r="K666" s="2">
        <f>SUM(Table46[[#This Row],[Use]:[Creation]])</f>
        <v>1</v>
      </c>
    </row>
    <row r="667" spans="1:11" x14ac:dyDescent="0.2">
      <c r="A667" t="s">
        <v>1829</v>
      </c>
      <c r="B667">
        <v>0</v>
      </c>
      <c r="C667">
        <v>0</v>
      </c>
      <c r="D667">
        <v>1</v>
      </c>
      <c r="E667" s="2">
        <f>SUM(Table4[[#This Row],[Use]:[Creation]])</f>
        <v>1</v>
      </c>
      <c r="G667" t="s">
        <v>1829</v>
      </c>
      <c r="H667">
        <f>Table4[[#This Row],[Use]]/Table4[[#This Row],[TOTAL]]</f>
        <v>0</v>
      </c>
      <c r="I667">
        <f>Table4[[#This Row],[Background]]/Table4[[#This Row],[TOTAL]]</f>
        <v>0</v>
      </c>
      <c r="J667">
        <f>Table4[[#This Row],[Creation]]/Table4[[#This Row],[TOTAL]]</f>
        <v>1</v>
      </c>
      <c r="K667" s="2">
        <f>SUM(Table46[[#This Row],[Use]:[Creation]])</f>
        <v>1</v>
      </c>
    </row>
    <row r="668" spans="1:11" x14ac:dyDescent="0.2">
      <c r="A668" t="s">
        <v>5552</v>
      </c>
      <c r="B668">
        <v>2</v>
      </c>
      <c r="C668">
        <v>0</v>
      </c>
      <c r="D668">
        <v>0</v>
      </c>
      <c r="E668" s="2">
        <f>SUM(Table4[[#This Row],[Use]:[Creation]])</f>
        <v>2</v>
      </c>
      <c r="G668" t="s">
        <v>5552</v>
      </c>
      <c r="H668">
        <f>Table4[[#This Row],[Use]]/Table4[[#This Row],[TOTAL]]</f>
        <v>1</v>
      </c>
      <c r="I668">
        <f>Table4[[#This Row],[Background]]/Table4[[#This Row],[TOTAL]]</f>
        <v>0</v>
      </c>
      <c r="J668">
        <f>Table4[[#This Row],[Creation]]/Table4[[#This Row],[TOTAL]]</f>
        <v>0</v>
      </c>
      <c r="K668" s="2">
        <f>SUM(Table46[[#This Row],[Use]:[Creation]])</f>
        <v>1</v>
      </c>
    </row>
    <row r="669" spans="1:11" x14ac:dyDescent="0.2">
      <c r="A669" t="s">
        <v>6399</v>
      </c>
      <c r="B669">
        <v>15</v>
      </c>
      <c r="C669">
        <v>2</v>
      </c>
      <c r="D669">
        <v>0</v>
      </c>
      <c r="E669" s="2">
        <f>SUM(Table4[[#This Row],[Use]:[Creation]])</f>
        <v>17</v>
      </c>
      <c r="G669" t="s">
        <v>6399</v>
      </c>
      <c r="H669">
        <f>Table4[[#This Row],[Use]]/Table4[[#This Row],[TOTAL]]</f>
        <v>0.88235294117647056</v>
      </c>
      <c r="I669">
        <f>Table4[[#This Row],[Background]]/Table4[[#This Row],[TOTAL]]</f>
        <v>0.11764705882352941</v>
      </c>
      <c r="J669">
        <f>Table4[[#This Row],[Creation]]/Table4[[#This Row],[TOTAL]]</f>
        <v>0</v>
      </c>
      <c r="K669" s="2">
        <f>SUM(Table46[[#This Row],[Use]:[Creation]])</f>
        <v>1</v>
      </c>
    </row>
    <row r="670" spans="1:11" x14ac:dyDescent="0.2">
      <c r="A670" t="s">
        <v>1533</v>
      </c>
      <c r="B670">
        <v>1</v>
      </c>
      <c r="C670">
        <v>0</v>
      </c>
      <c r="D670">
        <v>0</v>
      </c>
      <c r="E670" s="2">
        <f>SUM(Table4[[#This Row],[Use]:[Creation]])</f>
        <v>1</v>
      </c>
      <c r="G670" t="s">
        <v>1533</v>
      </c>
      <c r="H670">
        <f>Table4[[#This Row],[Use]]/Table4[[#This Row],[TOTAL]]</f>
        <v>1</v>
      </c>
      <c r="I670">
        <f>Table4[[#This Row],[Background]]/Table4[[#This Row],[TOTAL]]</f>
        <v>0</v>
      </c>
      <c r="J670">
        <f>Table4[[#This Row],[Creation]]/Table4[[#This Row],[TOTAL]]</f>
        <v>0</v>
      </c>
      <c r="K670" s="2">
        <f>SUM(Table46[[#This Row],[Use]:[Creation]])</f>
        <v>1</v>
      </c>
    </row>
    <row r="671" spans="1:11" x14ac:dyDescent="0.2">
      <c r="A671" t="s">
        <v>2667</v>
      </c>
      <c r="B671">
        <v>0</v>
      </c>
      <c r="C671">
        <v>0</v>
      </c>
      <c r="D671">
        <v>1</v>
      </c>
      <c r="E671" s="2">
        <f>SUM(Table4[[#This Row],[Use]:[Creation]])</f>
        <v>1</v>
      </c>
      <c r="G671" t="s">
        <v>2667</v>
      </c>
      <c r="H671">
        <f>Table4[[#This Row],[Use]]/Table4[[#This Row],[TOTAL]]</f>
        <v>0</v>
      </c>
      <c r="I671">
        <f>Table4[[#This Row],[Background]]/Table4[[#This Row],[TOTAL]]</f>
        <v>0</v>
      </c>
      <c r="J671">
        <f>Table4[[#This Row],[Creation]]/Table4[[#This Row],[TOTAL]]</f>
        <v>1</v>
      </c>
      <c r="K671" s="2">
        <f>SUM(Table46[[#This Row],[Use]:[Creation]])</f>
        <v>1</v>
      </c>
    </row>
    <row r="672" spans="1:11" x14ac:dyDescent="0.2">
      <c r="A672" t="s">
        <v>160</v>
      </c>
      <c r="B672">
        <v>0</v>
      </c>
      <c r="C672">
        <v>0</v>
      </c>
      <c r="D672">
        <v>1</v>
      </c>
      <c r="E672" s="2">
        <f>SUM(Table4[[#This Row],[Use]:[Creation]])</f>
        <v>1</v>
      </c>
      <c r="G672" t="s">
        <v>160</v>
      </c>
      <c r="H672">
        <f>Table4[[#This Row],[Use]]/Table4[[#This Row],[TOTAL]]</f>
        <v>0</v>
      </c>
      <c r="I672">
        <f>Table4[[#This Row],[Background]]/Table4[[#This Row],[TOTAL]]</f>
        <v>0</v>
      </c>
      <c r="J672">
        <f>Table4[[#This Row],[Creation]]/Table4[[#This Row],[TOTAL]]</f>
        <v>1</v>
      </c>
      <c r="K672" s="2">
        <f>SUM(Table46[[#This Row],[Use]:[Creation]])</f>
        <v>1</v>
      </c>
    </row>
    <row r="673" spans="1:11" x14ac:dyDescent="0.2">
      <c r="A673" t="s">
        <v>2671</v>
      </c>
      <c r="B673">
        <v>0</v>
      </c>
      <c r="C673">
        <v>0</v>
      </c>
      <c r="D673">
        <v>1</v>
      </c>
      <c r="E673" s="2">
        <f>SUM(Table4[[#This Row],[Use]:[Creation]])</f>
        <v>1</v>
      </c>
      <c r="G673" t="s">
        <v>2671</v>
      </c>
      <c r="H673">
        <f>Table4[[#This Row],[Use]]/Table4[[#This Row],[TOTAL]]</f>
        <v>0</v>
      </c>
      <c r="I673">
        <f>Table4[[#This Row],[Background]]/Table4[[#This Row],[TOTAL]]</f>
        <v>0</v>
      </c>
      <c r="J673">
        <f>Table4[[#This Row],[Creation]]/Table4[[#This Row],[TOTAL]]</f>
        <v>1</v>
      </c>
      <c r="K673" s="2">
        <f>SUM(Table46[[#This Row],[Use]:[Creation]])</f>
        <v>1</v>
      </c>
    </row>
    <row r="674" spans="1:11" x14ac:dyDescent="0.2">
      <c r="A674" t="s">
        <v>5628</v>
      </c>
      <c r="B674">
        <v>2</v>
      </c>
      <c r="C674">
        <v>0</v>
      </c>
      <c r="D674">
        <v>0</v>
      </c>
      <c r="E674" s="2">
        <f>SUM(Table4[[#This Row],[Use]:[Creation]])</f>
        <v>2</v>
      </c>
      <c r="G674" t="s">
        <v>5628</v>
      </c>
      <c r="H674">
        <f>Table4[[#This Row],[Use]]/Table4[[#This Row],[TOTAL]]</f>
        <v>1</v>
      </c>
      <c r="I674">
        <f>Table4[[#This Row],[Background]]/Table4[[#This Row],[TOTAL]]</f>
        <v>0</v>
      </c>
      <c r="J674">
        <f>Table4[[#This Row],[Creation]]/Table4[[#This Row],[TOTAL]]</f>
        <v>0</v>
      </c>
      <c r="K674" s="2">
        <f>SUM(Table46[[#This Row],[Use]:[Creation]])</f>
        <v>1</v>
      </c>
    </row>
    <row r="675" spans="1:11" x14ac:dyDescent="0.2">
      <c r="A675" t="s">
        <v>3649</v>
      </c>
      <c r="B675">
        <v>1</v>
      </c>
      <c r="C675">
        <v>0</v>
      </c>
      <c r="D675">
        <v>0</v>
      </c>
      <c r="E675" s="2">
        <f>SUM(Table4[[#This Row],[Use]:[Creation]])</f>
        <v>1</v>
      </c>
      <c r="G675" t="s">
        <v>3649</v>
      </c>
      <c r="H675">
        <f>Table4[[#This Row],[Use]]/Table4[[#This Row],[TOTAL]]</f>
        <v>1</v>
      </c>
      <c r="I675">
        <f>Table4[[#This Row],[Background]]/Table4[[#This Row],[TOTAL]]</f>
        <v>0</v>
      </c>
      <c r="J675">
        <f>Table4[[#This Row],[Creation]]/Table4[[#This Row],[TOTAL]]</f>
        <v>0</v>
      </c>
      <c r="K675" s="2">
        <f>SUM(Table46[[#This Row],[Use]:[Creation]])</f>
        <v>1</v>
      </c>
    </row>
    <row r="676" spans="1:11" x14ac:dyDescent="0.2">
      <c r="A676" t="s">
        <v>4034</v>
      </c>
      <c r="B676">
        <v>0</v>
      </c>
      <c r="C676">
        <v>1</v>
      </c>
      <c r="D676">
        <v>0</v>
      </c>
      <c r="E676" s="2">
        <f>SUM(Table4[[#This Row],[Use]:[Creation]])</f>
        <v>1</v>
      </c>
      <c r="G676" t="s">
        <v>4034</v>
      </c>
      <c r="H676">
        <f>Table4[[#This Row],[Use]]/Table4[[#This Row],[TOTAL]]</f>
        <v>0</v>
      </c>
      <c r="I676">
        <f>Table4[[#This Row],[Background]]/Table4[[#This Row],[TOTAL]]</f>
        <v>1</v>
      </c>
      <c r="J676">
        <f>Table4[[#This Row],[Creation]]/Table4[[#This Row],[TOTAL]]</f>
        <v>0</v>
      </c>
      <c r="K676" s="2">
        <f>SUM(Table46[[#This Row],[Use]:[Creation]])</f>
        <v>1</v>
      </c>
    </row>
    <row r="677" spans="1:11" x14ac:dyDescent="0.2">
      <c r="A677" t="s">
        <v>5807</v>
      </c>
      <c r="B677">
        <v>1</v>
      </c>
      <c r="C677">
        <v>0</v>
      </c>
      <c r="D677">
        <v>0</v>
      </c>
      <c r="E677" s="2">
        <f>SUM(Table4[[#This Row],[Use]:[Creation]])</f>
        <v>1</v>
      </c>
      <c r="G677" t="s">
        <v>5807</v>
      </c>
      <c r="H677">
        <f>Table4[[#This Row],[Use]]/Table4[[#This Row],[TOTAL]]</f>
        <v>1</v>
      </c>
      <c r="I677">
        <f>Table4[[#This Row],[Background]]/Table4[[#This Row],[TOTAL]]</f>
        <v>0</v>
      </c>
      <c r="J677">
        <f>Table4[[#This Row],[Creation]]/Table4[[#This Row],[TOTAL]]</f>
        <v>0</v>
      </c>
      <c r="K677" s="2">
        <f>SUM(Table46[[#This Row],[Use]:[Creation]])</f>
        <v>1</v>
      </c>
    </row>
    <row r="678" spans="1:11" x14ac:dyDescent="0.2">
      <c r="A678" t="s">
        <v>6366</v>
      </c>
      <c r="B678">
        <v>2</v>
      </c>
      <c r="C678">
        <v>1</v>
      </c>
      <c r="D678">
        <v>0</v>
      </c>
      <c r="E678" s="2">
        <f>SUM(Table4[[#This Row],[Use]:[Creation]])</f>
        <v>3</v>
      </c>
      <c r="G678" t="s">
        <v>6366</v>
      </c>
      <c r="H678">
        <f>Table4[[#This Row],[Use]]/Table4[[#This Row],[TOTAL]]</f>
        <v>0.66666666666666663</v>
      </c>
      <c r="I678">
        <f>Table4[[#This Row],[Background]]/Table4[[#This Row],[TOTAL]]</f>
        <v>0.33333333333333331</v>
      </c>
      <c r="J678">
        <f>Table4[[#This Row],[Creation]]/Table4[[#This Row],[TOTAL]]</f>
        <v>0</v>
      </c>
      <c r="K678" s="2">
        <f>SUM(Table46[[#This Row],[Use]:[Creation]])</f>
        <v>1</v>
      </c>
    </row>
    <row r="679" spans="1:11" x14ac:dyDescent="0.2">
      <c r="A679" t="s">
        <v>3381</v>
      </c>
      <c r="B679">
        <v>3</v>
      </c>
      <c r="C679">
        <v>0</v>
      </c>
      <c r="D679">
        <v>0</v>
      </c>
      <c r="E679" s="2">
        <f>SUM(Table4[[#This Row],[Use]:[Creation]])</f>
        <v>3</v>
      </c>
      <c r="G679" t="s">
        <v>3381</v>
      </c>
      <c r="H679">
        <f>Table4[[#This Row],[Use]]/Table4[[#This Row],[TOTAL]]</f>
        <v>1</v>
      </c>
      <c r="I679">
        <f>Table4[[#This Row],[Background]]/Table4[[#This Row],[TOTAL]]</f>
        <v>0</v>
      </c>
      <c r="J679">
        <f>Table4[[#This Row],[Creation]]/Table4[[#This Row],[TOTAL]]</f>
        <v>0</v>
      </c>
      <c r="K679" s="2">
        <f>SUM(Table46[[#This Row],[Use]:[Creation]])</f>
        <v>1</v>
      </c>
    </row>
    <row r="680" spans="1:11" x14ac:dyDescent="0.2">
      <c r="A680" t="s">
        <v>3984</v>
      </c>
      <c r="B680">
        <v>0</v>
      </c>
      <c r="C680">
        <v>2</v>
      </c>
      <c r="D680">
        <v>0</v>
      </c>
      <c r="E680" s="2">
        <f>SUM(Table4[[#This Row],[Use]:[Creation]])</f>
        <v>2</v>
      </c>
      <c r="G680" t="s">
        <v>3984</v>
      </c>
      <c r="H680">
        <f>Table4[[#This Row],[Use]]/Table4[[#This Row],[TOTAL]]</f>
        <v>0</v>
      </c>
      <c r="I680">
        <f>Table4[[#This Row],[Background]]/Table4[[#This Row],[TOTAL]]</f>
        <v>1</v>
      </c>
      <c r="J680">
        <f>Table4[[#This Row],[Creation]]/Table4[[#This Row],[TOTAL]]</f>
        <v>0</v>
      </c>
      <c r="K680" s="2">
        <f>SUM(Table46[[#This Row],[Use]:[Creation]])</f>
        <v>1</v>
      </c>
    </row>
    <row r="681" spans="1:11" x14ac:dyDescent="0.2">
      <c r="A681" t="s">
        <v>8726</v>
      </c>
      <c r="B681">
        <v>1</v>
      </c>
      <c r="C681">
        <v>2</v>
      </c>
      <c r="D681">
        <v>0</v>
      </c>
      <c r="E681" s="2">
        <f>SUM(Table4[[#This Row],[Use]:[Creation]])</f>
        <v>3</v>
      </c>
      <c r="G681" t="s">
        <v>8726</v>
      </c>
      <c r="H681">
        <f>Table4[[#This Row],[Use]]/Table4[[#This Row],[TOTAL]]</f>
        <v>0.33333333333333331</v>
      </c>
      <c r="I681">
        <f>Table4[[#This Row],[Background]]/Table4[[#This Row],[TOTAL]]</f>
        <v>0.66666666666666663</v>
      </c>
      <c r="J681">
        <f>Table4[[#This Row],[Creation]]/Table4[[#This Row],[TOTAL]]</f>
        <v>0</v>
      </c>
      <c r="K681" s="2">
        <f>SUM(Table46[[#This Row],[Use]:[Creation]])</f>
        <v>1</v>
      </c>
    </row>
    <row r="682" spans="1:11" x14ac:dyDescent="0.2">
      <c r="A682" t="s">
        <v>2627</v>
      </c>
      <c r="B682">
        <v>7</v>
      </c>
      <c r="C682">
        <v>0</v>
      </c>
      <c r="D682">
        <v>0</v>
      </c>
      <c r="E682" s="2">
        <f>SUM(Table4[[#This Row],[Use]:[Creation]])</f>
        <v>7</v>
      </c>
      <c r="G682" t="s">
        <v>2627</v>
      </c>
      <c r="H682">
        <f>Table4[[#This Row],[Use]]/Table4[[#This Row],[TOTAL]]</f>
        <v>1</v>
      </c>
      <c r="I682">
        <f>Table4[[#This Row],[Background]]/Table4[[#This Row],[TOTAL]]</f>
        <v>0</v>
      </c>
      <c r="J682">
        <f>Table4[[#This Row],[Creation]]/Table4[[#This Row],[TOTAL]]</f>
        <v>0</v>
      </c>
      <c r="K682" s="2">
        <f>SUM(Table46[[#This Row],[Use]:[Creation]])</f>
        <v>1</v>
      </c>
    </row>
    <row r="683" spans="1:11" x14ac:dyDescent="0.2">
      <c r="A683" t="s">
        <v>492</v>
      </c>
      <c r="B683">
        <v>0</v>
      </c>
      <c r="C683">
        <v>0</v>
      </c>
      <c r="D683">
        <v>2</v>
      </c>
      <c r="E683" s="2">
        <f>SUM(Table4[[#This Row],[Use]:[Creation]])</f>
        <v>2</v>
      </c>
      <c r="G683" t="s">
        <v>492</v>
      </c>
      <c r="H683">
        <f>Table4[[#This Row],[Use]]/Table4[[#This Row],[TOTAL]]</f>
        <v>0</v>
      </c>
      <c r="I683">
        <f>Table4[[#This Row],[Background]]/Table4[[#This Row],[TOTAL]]</f>
        <v>0</v>
      </c>
      <c r="J683">
        <f>Table4[[#This Row],[Creation]]/Table4[[#This Row],[TOTAL]]</f>
        <v>1</v>
      </c>
      <c r="K683" s="2">
        <f>SUM(Table46[[#This Row],[Use]:[Creation]])</f>
        <v>1</v>
      </c>
    </row>
    <row r="684" spans="1:11" x14ac:dyDescent="0.2">
      <c r="A684" t="s">
        <v>6142</v>
      </c>
      <c r="B684">
        <v>1</v>
      </c>
      <c r="C684">
        <v>0</v>
      </c>
      <c r="D684">
        <v>0</v>
      </c>
      <c r="E684" s="2">
        <f>SUM(Table4[[#This Row],[Use]:[Creation]])</f>
        <v>1</v>
      </c>
      <c r="G684" t="s">
        <v>6142</v>
      </c>
      <c r="H684">
        <f>Table4[[#This Row],[Use]]/Table4[[#This Row],[TOTAL]]</f>
        <v>1</v>
      </c>
      <c r="I684">
        <f>Table4[[#This Row],[Background]]/Table4[[#This Row],[TOTAL]]</f>
        <v>0</v>
      </c>
      <c r="J684">
        <f>Table4[[#This Row],[Creation]]/Table4[[#This Row],[TOTAL]]</f>
        <v>0</v>
      </c>
      <c r="K684" s="2">
        <f>SUM(Table46[[#This Row],[Use]:[Creation]])</f>
        <v>1</v>
      </c>
    </row>
    <row r="685" spans="1:11" x14ac:dyDescent="0.2">
      <c r="A685" t="s">
        <v>3930</v>
      </c>
      <c r="B685">
        <v>1</v>
      </c>
      <c r="C685">
        <v>0</v>
      </c>
      <c r="D685">
        <v>0</v>
      </c>
      <c r="E685" s="2">
        <f>SUM(Table4[[#This Row],[Use]:[Creation]])</f>
        <v>1</v>
      </c>
      <c r="G685" t="s">
        <v>3930</v>
      </c>
      <c r="H685">
        <f>Table4[[#This Row],[Use]]/Table4[[#This Row],[TOTAL]]</f>
        <v>1</v>
      </c>
      <c r="I685">
        <f>Table4[[#This Row],[Background]]/Table4[[#This Row],[TOTAL]]</f>
        <v>0</v>
      </c>
      <c r="J685">
        <f>Table4[[#This Row],[Creation]]/Table4[[#This Row],[TOTAL]]</f>
        <v>0</v>
      </c>
      <c r="K685" s="2">
        <f>SUM(Table46[[#This Row],[Use]:[Creation]])</f>
        <v>1</v>
      </c>
    </row>
    <row r="686" spans="1:11" x14ac:dyDescent="0.2">
      <c r="A686" t="s">
        <v>852</v>
      </c>
      <c r="B686">
        <v>1</v>
      </c>
      <c r="C686">
        <v>0</v>
      </c>
      <c r="D686">
        <v>0</v>
      </c>
      <c r="E686" s="2">
        <f>SUM(Table4[[#This Row],[Use]:[Creation]])</f>
        <v>1</v>
      </c>
      <c r="G686" t="s">
        <v>852</v>
      </c>
      <c r="H686">
        <f>Table4[[#This Row],[Use]]/Table4[[#This Row],[TOTAL]]</f>
        <v>1</v>
      </c>
      <c r="I686">
        <f>Table4[[#This Row],[Background]]/Table4[[#This Row],[TOTAL]]</f>
        <v>0</v>
      </c>
      <c r="J686">
        <f>Table4[[#This Row],[Creation]]/Table4[[#This Row],[TOTAL]]</f>
        <v>0</v>
      </c>
      <c r="K686" s="2">
        <f>SUM(Table46[[#This Row],[Use]:[Creation]])</f>
        <v>1</v>
      </c>
    </row>
    <row r="687" spans="1:11" x14ac:dyDescent="0.2">
      <c r="A687" t="s">
        <v>5293</v>
      </c>
      <c r="B687">
        <v>1</v>
      </c>
      <c r="C687">
        <v>0</v>
      </c>
      <c r="D687">
        <v>0</v>
      </c>
      <c r="E687" s="2">
        <f>SUM(Table4[[#This Row],[Use]:[Creation]])</f>
        <v>1</v>
      </c>
      <c r="G687" t="s">
        <v>5293</v>
      </c>
      <c r="H687">
        <f>Table4[[#This Row],[Use]]/Table4[[#This Row],[TOTAL]]</f>
        <v>1</v>
      </c>
      <c r="I687">
        <f>Table4[[#This Row],[Background]]/Table4[[#This Row],[TOTAL]]</f>
        <v>0</v>
      </c>
      <c r="J687">
        <f>Table4[[#This Row],[Creation]]/Table4[[#This Row],[TOTAL]]</f>
        <v>0</v>
      </c>
      <c r="K687" s="2">
        <f>SUM(Table46[[#This Row],[Use]:[Creation]])</f>
        <v>1</v>
      </c>
    </row>
    <row r="688" spans="1:11" x14ac:dyDescent="0.2">
      <c r="A688" t="s">
        <v>1278</v>
      </c>
      <c r="B688">
        <v>0</v>
      </c>
      <c r="C688">
        <v>1</v>
      </c>
      <c r="D688">
        <v>0</v>
      </c>
      <c r="E688" s="2">
        <f>SUM(Table4[[#This Row],[Use]:[Creation]])</f>
        <v>1</v>
      </c>
      <c r="G688" t="s">
        <v>1278</v>
      </c>
      <c r="H688">
        <f>Table4[[#This Row],[Use]]/Table4[[#This Row],[TOTAL]]</f>
        <v>0</v>
      </c>
      <c r="I688">
        <f>Table4[[#This Row],[Background]]/Table4[[#This Row],[TOTAL]]</f>
        <v>1</v>
      </c>
      <c r="J688">
        <f>Table4[[#This Row],[Creation]]/Table4[[#This Row],[TOTAL]]</f>
        <v>0</v>
      </c>
      <c r="K688" s="2">
        <f>SUM(Table46[[#This Row],[Use]:[Creation]])</f>
        <v>1</v>
      </c>
    </row>
    <row r="689" spans="1:11" x14ac:dyDescent="0.2">
      <c r="A689" t="s">
        <v>4887</v>
      </c>
      <c r="B689">
        <v>7</v>
      </c>
      <c r="C689">
        <v>0</v>
      </c>
      <c r="D689">
        <v>0</v>
      </c>
      <c r="E689" s="2">
        <f>SUM(Table4[[#This Row],[Use]:[Creation]])</f>
        <v>7</v>
      </c>
      <c r="G689" t="s">
        <v>4887</v>
      </c>
      <c r="H689">
        <f>Table4[[#This Row],[Use]]/Table4[[#This Row],[TOTAL]]</f>
        <v>1</v>
      </c>
      <c r="I689">
        <f>Table4[[#This Row],[Background]]/Table4[[#This Row],[TOTAL]]</f>
        <v>0</v>
      </c>
      <c r="J689">
        <f>Table4[[#This Row],[Creation]]/Table4[[#This Row],[TOTAL]]</f>
        <v>0</v>
      </c>
      <c r="K689" s="2">
        <f>SUM(Table46[[#This Row],[Use]:[Creation]])</f>
        <v>1</v>
      </c>
    </row>
    <row r="690" spans="1:11" x14ac:dyDescent="0.2">
      <c r="A690" t="s">
        <v>515</v>
      </c>
      <c r="B690">
        <v>1</v>
      </c>
      <c r="C690">
        <v>0</v>
      </c>
      <c r="D690">
        <v>0</v>
      </c>
      <c r="E690" s="2">
        <f>SUM(Table4[[#This Row],[Use]:[Creation]])</f>
        <v>1</v>
      </c>
      <c r="G690" t="s">
        <v>515</v>
      </c>
      <c r="H690">
        <f>Table4[[#This Row],[Use]]/Table4[[#This Row],[TOTAL]]</f>
        <v>1</v>
      </c>
      <c r="I690">
        <f>Table4[[#This Row],[Background]]/Table4[[#This Row],[TOTAL]]</f>
        <v>0</v>
      </c>
      <c r="J690">
        <f>Table4[[#This Row],[Creation]]/Table4[[#This Row],[TOTAL]]</f>
        <v>0</v>
      </c>
      <c r="K690" s="2">
        <f>SUM(Table46[[#This Row],[Use]:[Creation]])</f>
        <v>1</v>
      </c>
    </row>
    <row r="691" spans="1:11" x14ac:dyDescent="0.2">
      <c r="A691" t="s">
        <v>2619</v>
      </c>
      <c r="B691">
        <v>1</v>
      </c>
      <c r="C691">
        <v>0</v>
      </c>
      <c r="D691">
        <v>1</v>
      </c>
      <c r="E691" s="2">
        <f>SUM(Table4[[#This Row],[Use]:[Creation]])</f>
        <v>2</v>
      </c>
      <c r="G691" t="s">
        <v>2619</v>
      </c>
      <c r="H691">
        <f>Table4[[#This Row],[Use]]/Table4[[#This Row],[TOTAL]]</f>
        <v>0.5</v>
      </c>
      <c r="I691">
        <f>Table4[[#This Row],[Background]]/Table4[[#This Row],[TOTAL]]</f>
        <v>0</v>
      </c>
      <c r="J691">
        <f>Table4[[#This Row],[Creation]]/Table4[[#This Row],[TOTAL]]</f>
        <v>0.5</v>
      </c>
      <c r="K691" s="2">
        <f>SUM(Table46[[#This Row],[Use]:[Creation]])</f>
        <v>1</v>
      </c>
    </row>
    <row r="692" spans="1:11" x14ac:dyDescent="0.2">
      <c r="A692" t="s">
        <v>1462</v>
      </c>
      <c r="B692">
        <v>2</v>
      </c>
      <c r="C692">
        <v>1</v>
      </c>
      <c r="D692">
        <v>0</v>
      </c>
      <c r="E692" s="2">
        <f>SUM(Table4[[#This Row],[Use]:[Creation]])</f>
        <v>3</v>
      </c>
      <c r="G692" t="s">
        <v>1462</v>
      </c>
      <c r="H692">
        <f>Table4[[#This Row],[Use]]/Table4[[#This Row],[TOTAL]]</f>
        <v>0.66666666666666663</v>
      </c>
      <c r="I692">
        <f>Table4[[#This Row],[Background]]/Table4[[#This Row],[TOTAL]]</f>
        <v>0.33333333333333331</v>
      </c>
      <c r="J692">
        <f>Table4[[#This Row],[Creation]]/Table4[[#This Row],[TOTAL]]</f>
        <v>0</v>
      </c>
      <c r="K692" s="2">
        <f>SUM(Table46[[#This Row],[Use]:[Creation]])</f>
        <v>1</v>
      </c>
    </row>
    <row r="693" spans="1:11" x14ac:dyDescent="0.2">
      <c r="A693" t="s">
        <v>2006</v>
      </c>
      <c r="B693">
        <v>2</v>
      </c>
      <c r="C693">
        <v>0</v>
      </c>
      <c r="D693">
        <v>1</v>
      </c>
      <c r="E693" s="2">
        <f>SUM(Table4[[#This Row],[Use]:[Creation]])</f>
        <v>3</v>
      </c>
      <c r="G693" t="s">
        <v>2006</v>
      </c>
      <c r="H693">
        <f>Table4[[#This Row],[Use]]/Table4[[#This Row],[TOTAL]]</f>
        <v>0.66666666666666663</v>
      </c>
      <c r="I693">
        <f>Table4[[#This Row],[Background]]/Table4[[#This Row],[TOTAL]]</f>
        <v>0</v>
      </c>
      <c r="J693">
        <f>Table4[[#This Row],[Creation]]/Table4[[#This Row],[TOTAL]]</f>
        <v>0.33333333333333331</v>
      </c>
      <c r="K693" s="2">
        <f>SUM(Table46[[#This Row],[Use]:[Creation]])</f>
        <v>1</v>
      </c>
    </row>
    <row r="694" spans="1:11" x14ac:dyDescent="0.2">
      <c r="A694" t="s">
        <v>5266</v>
      </c>
      <c r="B694">
        <v>1</v>
      </c>
      <c r="C694">
        <v>0</v>
      </c>
      <c r="D694">
        <v>0</v>
      </c>
      <c r="E694" s="2">
        <f>SUM(Table4[[#This Row],[Use]:[Creation]])</f>
        <v>1</v>
      </c>
      <c r="G694" t="s">
        <v>5266</v>
      </c>
      <c r="H694">
        <f>Table4[[#This Row],[Use]]/Table4[[#This Row],[TOTAL]]</f>
        <v>1</v>
      </c>
      <c r="I694">
        <f>Table4[[#This Row],[Background]]/Table4[[#This Row],[TOTAL]]</f>
        <v>0</v>
      </c>
      <c r="J694">
        <f>Table4[[#This Row],[Creation]]/Table4[[#This Row],[TOTAL]]</f>
        <v>0</v>
      </c>
      <c r="K694" s="2">
        <f>SUM(Table46[[#This Row],[Use]:[Creation]])</f>
        <v>1</v>
      </c>
    </row>
    <row r="695" spans="1:11" x14ac:dyDescent="0.2">
      <c r="A695" t="s">
        <v>6613</v>
      </c>
      <c r="B695">
        <v>18</v>
      </c>
      <c r="C695">
        <v>0</v>
      </c>
      <c r="D695">
        <v>0</v>
      </c>
      <c r="E695" s="2">
        <f>SUM(Table4[[#This Row],[Use]:[Creation]])</f>
        <v>18</v>
      </c>
      <c r="G695" t="s">
        <v>6613</v>
      </c>
      <c r="H695">
        <f>Table4[[#This Row],[Use]]/Table4[[#This Row],[TOTAL]]</f>
        <v>1</v>
      </c>
      <c r="I695">
        <f>Table4[[#This Row],[Background]]/Table4[[#This Row],[TOTAL]]</f>
        <v>0</v>
      </c>
      <c r="J695">
        <f>Table4[[#This Row],[Creation]]/Table4[[#This Row],[TOTAL]]</f>
        <v>0</v>
      </c>
      <c r="K695" s="2">
        <f>SUM(Table46[[#This Row],[Use]:[Creation]])</f>
        <v>1</v>
      </c>
    </row>
    <row r="696" spans="1:11" x14ac:dyDescent="0.2">
      <c r="A696" t="s">
        <v>705</v>
      </c>
      <c r="B696">
        <v>0</v>
      </c>
      <c r="C696">
        <v>0</v>
      </c>
      <c r="D696">
        <v>1</v>
      </c>
      <c r="E696" s="2">
        <f>SUM(Table4[[#This Row],[Use]:[Creation]])</f>
        <v>1</v>
      </c>
      <c r="G696" t="s">
        <v>705</v>
      </c>
      <c r="H696">
        <f>Table4[[#This Row],[Use]]/Table4[[#This Row],[TOTAL]]</f>
        <v>0</v>
      </c>
      <c r="I696">
        <f>Table4[[#This Row],[Background]]/Table4[[#This Row],[TOTAL]]</f>
        <v>0</v>
      </c>
      <c r="J696">
        <f>Table4[[#This Row],[Creation]]/Table4[[#This Row],[TOTAL]]</f>
        <v>1</v>
      </c>
      <c r="K696" s="2">
        <f>SUM(Table46[[#This Row],[Use]:[Creation]])</f>
        <v>1</v>
      </c>
    </row>
    <row r="697" spans="1:11" x14ac:dyDescent="0.2">
      <c r="A697" t="s">
        <v>4171</v>
      </c>
      <c r="B697">
        <v>1</v>
      </c>
      <c r="C697">
        <v>0</v>
      </c>
      <c r="D697">
        <v>0</v>
      </c>
      <c r="E697" s="2">
        <f>SUM(Table4[[#This Row],[Use]:[Creation]])</f>
        <v>1</v>
      </c>
      <c r="G697" t="s">
        <v>4171</v>
      </c>
      <c r="H697">
        <f>Table4[[#This Row],[Use]]/Table4[[#This Row],[TOTAL]]</f>
        <v>1</v>
      </c>
      <c r="I697">
        <f>Table4[[#This Row],[Background]]/Table4[[#This Row],[TOTAL]]</f>
        <v>0</v>
      </c>
      <c r="J697">
        <f>Table4[[#This Row],[Creation]]/Table4[[#This Row],[TOTAL]]</f>
        <v>0</v>
      </c>
      <c r="K697" s="2">
        <f>SUM(Table46[[#This Row],[Use]:[Creation]])</f>
        <v>1</v>
      </c>
    </row>
    <row r="698" spans="1:11" x14ac:dyDescent="0.2">
      <c r="A698" t="s">
        <v>3767</v>
      </c>
      <c r="B698">
        <v>10</v>
      </c>
      <c r="C698">
        <v>0</v>
      </c>
      <c r="D698">
        <v>0</v>
      </c>
      <c r="E698" s="2">
        <f>SUM(Table4[[#This Row],[Use]:[Creation]])</f>
        <v>10</v>
      </c>
      <c r="G698" t="s">
        <v>3767</v>
      </c>
      <c r="H698">
        <f>Table4[[#This Row],[Use]]/Table4[[#This Row],[TOTAL]]</f>
        <v>1</v>
      </c>
      <c r="I698">
        <f>Table4[[#This Row],[Background]]/Table4[[#This Row],[TOTAL]]</f>
        <v>0</v>
      </c>
      <c r="J698">
        <f>Table4[[#This Row],[Creation]]/Table4[[#This Row],[TOTAL]]</f>
        <v>0</v>
      </c>
      <c r="K698" s="2">
        <f>SUM(Table46[[#This Row],[Use]:[Creation]])</f>
        <v>1</v>
      </c>
    </row>
    <row r="699" spans="1:11" x14ac:dyDescent="0.2">
      <c r="A699" t="s">
        <v>5488</v>
      </c>
      <c r="B699">
        <v>1</v>
      </c>
      <c r="C699">
        <v>0</v>
      </c>
      <c r="D699">
        <v>0</v>
      </c>
      <c r="E699" s="2">
        <f>SUM(Table4[[#This Row],[Use]:[Creation]])</f>
        <v>1</v>
      </c>
      <c r="G699" t="s">
        <v>5488</v>
      </c>
      <c r="H699">
        <f>Table4[[#This Row],[Use]]/Table4[[#This Row],[TOTAL]]</f>
        <v>1</v>
      </c>
      <c r="I699">
        <f>Table4[[#This Row],[Background]]/Table4[[#This Row],[TOTAL]]</f>
        <v>0</v>
      </c>
      <c r="J699">
        <f>Table4[[#This Row],[Creation]]/Table4[[#This Row],[TOTAL]]</f>
        <v>0</v>
      </c>
      <c r="K699" s="2">
        <f>SUM(Table46[[#This Row],[Use]:[Creation]])</f>
        <v>1</v>
      </c>
    </row>
    <row r="700" spans="1:11" x14ac:dyDescent="0.2">
      <c r="A700" t="s">
        <v>6320</v>
      </c>
      <c r="B700">
        <v>1</v>
      </c>
      <c r="C700">
        <v>0</v>
      </c>
      <c r="D700">
        <v>0</v>
      </c>
      <c r="E700" s="2">
        <f>SUM(Table4[[#This Row],[Use]:[Creation]])</f>
        <v>1</v>
      </c>
      <c r="G700" t="s">
        <v>6320</v>
      </c>
      <c r="H700">
        <f>Table4[[#This Row],[Use]]/Table4[[#This Row],[TOTAL]]</f>
        <v>1</v>
      </c>
      <c r="I700">
        <f>Table4[[#This Row],[Background]]/Table4[[#This Row],[TOTAL]]</f>
        <v>0</v>
      </c>
      <c r="J700">
        <f>Table4[[#This Row],[Creation]]/Table4[[#This Row],[TOTAL]]</f>
        <v>0</v>
      </c>
      <c r="K700" s="2">
        <f>SUM(Table46[[#This Row],[Use]:[Creation]])</f>
        <v>1</v>
      </c>
    </row>
    <row r="701" spans="1:11" x14ac:dyDescent="0.2">
      <c r="A701" t="s">
        <v>540</v>
      </c>
      <c r="B701">
        <v>6</v>
      </c>
      <c r="C701">
        <v>0</v>
      </c>
      <c r="D701">
        <v>2</v>
      </c>
      <c r="E701" s="2">
        <f>SUM(Table4[[#This Row],[Use]:[Creation]])</f>
        <v>8</v>
      </c>
      <c r="G701" t="s">
        <v>540</v>
      </c>
      <c r="H701">
        <f>Table4[[#This Row],[Use]]/Table4[[#This Row],[TOTAL]]</f>
        <v>0.75</v>
      </c>
      <c r="I701">
        <f>Table4[[#This Row],[Background]]/Table4[[#This Row],[TOTAL]]</f>
        <v>0</v>
      </c>
      <c r="J701">
        <f>Table4[[#This Row],[Creation]]/Table4[[#This Row],[TOTAL]]</f>
        <v>0.25</v>
      </c>
      <c r="K701" s="2">
        <f>SUM(Table46[[#This Row],[Use]:[Creation]])</f>
        <v>1</v>
      </c>
    </row>
    <row r="702" spans="1:11" x14ac:dyDescent="0.2">
      <c r="A702" t="s">
        <v>5750</v>
      </c>
      <c r="B702">
        <v>5</v>
      </c>
      <c r="C702">
        <v>0</v>
      </c>
      <c r="D702">
        <v>0</v>
      </c>
      <c r="E702" s="2">
        <f>SUM(Table4[[#This Row],[Use]:[Creation]])</f>
        <v>5</v>
      </c>
      <c r="G702" t="s">
        <v>5750</v>
      </c>
      <c r="H702">
        <f>Table4[[#This Row],[Use]]/Table4[[#This Row],[TOTAL]]</f>
        <v>1</v>
      </c>
      <c r="I702">
        <f>Table4[[#This Row],[Background]]/Table4[[#This Row],[TOTAL]]</f>
        <v>0</v>
      </c>
      <c r="J702">
        <f>Table4[[#This Row],[Creation]]/Table4[[#This Row],[TOTAL]]</f>
        <v>0</v>
      </c>
      <c r="K702" s="2">
        <f>SUM(Table46[[#This Row],[Use]:[Creation]])</f>
        <v>1</v>
      </c>
    </row>
    <row r="703" spans="1:11" x14ac:dyDescent="0.2">
      <c r="A703" t="s">
        <v>5117</v>
      </c>
      <c r="B703">
        <v>6</v>
      </c>
      <c r="C703">
        <v>1</v>
      </c>
      <c r="D703">
        <v>0</v>
      </c>
      <c r="E703" s="2">
        <f>SUM(Table4[[#This Row],[Use]:[Creation]])</f>
        <v>7</v>
      </c>
      <c r="G703" t="s">
        <v>5117</v>
      </c>
      <c r="H703">
        <f>Table4[[#This Row],[Use]]/Table4[[#This Row],[TOTAL]]</f>
        <v>0.8571428571428571</v>
      </c>
      <c r="I703">
        <f>Table4[[#This Row],[Background]]/Table4[[#This Row],[TOTAL]]</f>
        <v>0.14285714285714285</v>
      </c>
      <c r="J703">
        <f>Table4[[#This Row],[Creation]]/Table4[[#This Row],[TOTAL]]</f>
        <v>0</v>
      </c>
      <c r="K703" s="2">
        <f>SUM(Table46[[#This Row],[Use]:[Creation]])</f>
        <v>1</v>
      </c>
    </row>
    <row r="704" spans="1:11" x14ac:dyDescent="0.2">
      <c r="A704" t="s">
        <v>1810</v>
      </c>
      <c r="B704">
        <v>0</v>
      </c>
      <c r="C704">
        <v>0</v>
      </c>
      <c r="D704">
        <v>1</v>
      </c>
      <c r="E704" s="2">
        <f>SUM(Table4[[#This Row],[Use]:[Creation]])</f>
        <v>1</v>
      </c>
      <c r="G704" t="s">
        <v>1810</v>
      </c>
      <c r="H704">
        <f>Table4[[#This Row],[Use]]/Table4[[#This Row],[TOTAL]]</f>
        <v>0</v>
      </c>
      <c r="I704">
        <f>Table4[[#This Row],[Background]]/Table4[[#This Row],[TOTAL]]</f>
        <v>0</v>
      </c>
      <c r="J704">
        <f>Table4[[#This Row],[Creation]]/Table4[[#This Row],[TOTAL]]</f>
        <v>1</v>
      </c>
      <c r="K704" s="2">
        <f>SUM(Table46[[#This Row],[Use]:[Creation]])</f>
        <v>1</v>
      </c>
    </row>
    <row r="705" spans="1:11" x14ac:dyDescent="0.2">
      <c r="A705" t="s">
        <v>6277</v>
      </c>
      <c r="B705">
        <v>2</v>
      </c>
      <c r="C705">
        <v>0</v>
      </c>
      <c r="D705">
        <v>0</v>
      </c>
      <c r="E705" s="2">
        <f>SUM(Table4[[#This Row],[Use]:[Creation]])</f>
        <v>2</v>
      </c>
      <c r="G705" t="s">
        <v>6277</v>
      </c>
      <c r="H705">
        <f>Table4[[#This Row],[Use]]/Table4[[#This Row],[TOTAL]]</f>
        <v>1</v>
      </c>
      <c r="I705">
        <f>Table4[[#This Row],[Background]]/Table4[[#This Row],[TOTAL]]</f>
        <v>0</v>
      </c>
      <c r="J705">
        <f>Table4[[#This Row],[Creation]]/Table4[[#This Row],[TOTAL]]</f>
        <v>0</v>
      </c>
      <c r="K705" s="2">
        <f>SUM(Table46[[#This Row],[Use]:[Creation]])</f>
        <v>1</v>
      </c>
    </row>
    <row r="706" spans="1:11" x14ac:dyDescent="0.2">
      <c r="A706" t="s">
        <v>5044</v>
      </c>
      <c r="B706">
        <v>1</v>
      </c>
      <c r="C706">
        <v>0</v>
      </c>
      <c r="D706">
        <v>0</v>
      </c>
      <c r="E706" s="2">
        <f>SUM(Table4[[#This Row],[Use]:[Creation]])</f>
        <v>1</v>
      </c>
      <c r="G706" t="s">
        <v>5044</v>
      </c>
      <c r="H706">
        <f>Table4[[#This Row],[Use]]/Table4[[#This Row],[TOTAL]]</f>
        <v>1</v>
      </c>
      <c r="I706">
        <f>Table4[[#This Row],[Background]]/Table4[[#This Row],[TOTAL]]</f>
        <v>0</v>
      </c>
      <c r="J706">
        <f>Table4[[#This Row],[Creation]]/Table4[[#This Row],[TOTAL]]</f>
        <v>0</v>
      </c>
      <c r="K706" s="2">
        <f>SUM(Table46[[#This Row],[Use]:[Creation]])</f>
        <v>1</v>
      </c>
    </row>
    <row r="707" spans="1:11" x14ac:dyDescent="0.2">
      <c r="A707" t="s">
        <v>4073</v>
      </c>
      <c r="B707">
        <v>0</v>
      </c>
      <c r="C707">
        <v>1</v>
      </c>
      <c r="D707">
        <v>0</v>
      </c>
      <c r="E707" s="2">
        <f>SUM(Table4[[#This Row],[Use]:[Creation]])</f>
        <v>1</v>
      </c>
      <c r="G707" t="s">
        <v>4073</v>
      </c>
      <c r="H707">
        <f>Table4[[#This Row],[Use]]/Table4[[#This Row],[TOTAL]]</f>
        <v>0</v>
      </c>
      <c r="I707">
        <f>Table4[[#This Row],[Background]]/Table4[[#This Row],[TOTAL]]</f>
        <v>1</v>
      </c>
      <c r="J707">
        <f>Table4[[#This Row],[Creation]]/Table4[[#This Row],[TOTAL]]</f>
        <v>0</v>
      </c>
      <c r="K707" s="2">
        <f>SUM(Table46[[#This Row],[Use]:[Creation]])</f>
        <v>1</v>
      </c>
    </row>
    <row r="708" spans="1:11" x14ac:dyDescent="0.2">
      <c r="A708" t="s">
        <v>8764</v>
      </c>
      <c r="B708">
        <v>6</v>
      </c>
      <c r="C708">
        <v>0</v>
      </c>
      <c r="D708">
        <v>0</v>
      </c>
      <c r="E708" s="2">
        <f>SUM(Table4[[#This Row],[Use]:[Creation]])</f>
        <v>6</v>
      </c>
      <c r="G708" t="s">
        <v>8764</v>
      </c>
      <c r="H708">
        <f>Table4[[#This Row],[Use]]/Table4[[#This Row],[TOTAL]]</f>
        <v>1</v>
      </c>
      <c r="I708">
        <f>Table4[[#This Row],[Background]]/Table4[[#This Row],[TOTAL]]</f>
        <v>0</v>
      </c>
      <c r="J708">
        <f>Table4[[#This Row],[Creation]]/Table4[[#This Row],[TOTAL]]</f>
        <v>0</v>
      </c>
      <c r="K708" s="2">
        <f>SUM(Table46[[#This Row],[Use]:[Creation]])</f>
        <v>1</v>
      </c>
    </row>
    <row r="709" spans="1:11" x14ac:dyDescent="0.2">
      <c r="A709" t="s">
        <v>3360</v>
      </c>
      <c r="B709">
        <v>1</v>
      </c>
      <c r="C709">
        <v>0</v>
      </c>
      <c r="D709">
        <v>0</v>
      </c>
      <c r="E709" s="2">
        <f>SUM(Table4[[#This Row],[Use]:[Creation]])</f>
        <v>1</v>
      </c>
      <c r="G709" t="s">
        <v>3360</v>
      </c>
      <c r="H709">
        <f>Table4[[#This Row],[Use]]/Table4[[#This Row],[TOTAL]]</f>
        <v>1</v>
      </c>
      <c r="I709">
        <f>Table4[[#This Row],[Background]]/Table4[[#This Row],[TOTAL]]</f>
        <v>0</v>
      </c>
      <c r="J709">
        <f>Table4[[#This Row],[Creation]]/Table4[[#This Row],[TOTAL]]</f>
        <v>0</v>
      </c>
      <c r="K709" s="2">
        <f>SUM(Table46[[#This Row],[Use]:[Creation]])</f>
        <v>1</v>
      </c>
    </row>
    <row r="710" spans="1:11" x14ac:dyDescent="0.2">
      <c r="A710" t="s">
        <v>277</v>
      </c>
      <c r="B710">
        <v>1</v>
      </c>
      <c r="C710">
        <v>0</v>
      </c>
      <c r="D710">
        <v>1</v>
      </c>
      <c r="E710" s="2">
        <f>SUM(Table4[[#This Row],[Use]:[Creation]])</f>
        <v>2</v>
      </c>
      <c r="G710" t="s">
        <v>277</v>
      </c>
      <c r="H710">
        <f>Table4[[#This Row],[Use]]/Table4[[#This Row],[TOTAL]]</f>
        <v>0.5</v>
      </c>
      <c r="I710">
        <f>Table4[[#This Row],[Background]]/Table4[[#This Row],[TOTAL]]</f>
        <v>0</v>
      </c>
      <c r="J710">
        <f>Table4[[#This Row],[Creation]]/Table4[[#This Row],[TOTAL]]</f>
        <v>0.5</v>
      </c>
      <c r="K710" s="2">
        <f>SUM(Table46[[#This Row],[Use]:[Creation]])</f>
        <v>1</v>
      </c>
    </row>
    <row r="711" spans="1:11" x14ac:dyDescent="0.2">
      <c r="A711" t="s">
        <v>5390</v>
      </c>
      <c r="B711">
        <v>1</v>
      </c>
      <c r="C711">
        <v>0</v>
      </c>
      <c r="D711">
        <v>0</v>
      </c>
      <c r="E711" s="2">
        <f>SUM(Table4[[#This Row],[Use]:[Creation]])</f>
        <v>1</v>
      </c>
      <c r="G711" t="s">
        <v>5390</v>
      </c>
      <c r="H711">
        <f>Table4[[#This Row],[Use]]/Table4[[#This Row],[TOTAL]]</f>
        <v>1</v>
      </c>
      <c r="I711">
        <f>Table4[[#This Row],[Background]]/Table4[[#This Row],[TOTAL]]</f>
        <v>0</v>
      </c>
      <c r="J711">
        <f>Table4[[#This Row],[Creation]]/Table4[[#This Row],[TOTAL]]</f>
        <v>0</v>
      </c>
      <c r="K711" s="2">
        <f>SUM(Table46[[#This Row],[Use]:[Creation]])</f>
        <v>1</v>
      </c>
    </row>
    <row r="712" spans="1:11" x14ac:dyDescent="0.2">
      <c r="A712" t="s">
        <v>4925</v>
      </c>
      <c r="B712">
        <v>2</v>
      </c>
      <c r="C712">
        <v>0</v>
      </c>
      <c r="D712">
        <v>0</v>
      </c>
      <c r="E712" s="2">
        <f>SUM(Table4[[#This Row],[Use]:[Creation]])</f>
        <v>2</v>
      </c>
      <c r="G712" t="s">
        <v>4925</v>
      </c>
      <c r="H712">
        <f>Table4[[#This Row],[Use]]/Table4[[#This Row],[TOTAL]]</f>
        <v>1</v>
      </c>
      <c r="I712">
        <f>Table4[[#This Row],[Background]]/Table4[[#This Row],[TOTAL]]</f>
        <v>0</v>
      </c>
      <c r="J712">
        <f>Table4[[#This Row],[Creation]]/Table4[[#This Row],[TOTAL]]</f>
        <v>0</v>
      </c>
      <c r="K712" s="2">
        <f>SUM(Table46[[#This Row],[Use]:[Creation]])</f>
        <v>1</v>
      </c>
    </row>
    <row r="713" spans="1:11" x14ac:dyDescent="0.2">
      <c r="A713" t="s">
        <v>3488</v>
      </c>
      <c r="B713">
        <v>0</v>
      </c>
      <c r="C713">
        <v>0</v>
      </c>
      <c r="D713">
        <v>1</v>
      </c>
      <c r="E713" s="2">
        <f>SUM(Table4[[#This Row],[Use]:[Creation]])</f>
        <v>1</v>
      </c>
      <c r="G713" t="s">
        <v>3488</v>
      </c>
      <c r="H713">
        <f>Table4[[#This Row],[Use]]/Table4[[#This Row],[TOTAL]]</f>
        <v>0</v>
      </c>
      <c r="I713">
        <f>Table4[[#This Row],[Background]]/Table4[[#This Row],[TOTAL]]</f>
        <v>0</v>
      </c>
      <c r="J713">
        <f>Table4[[#This Row],[Creation]]/Table4[[#This Row],[TOTAL]]</f>
        <v>1</v>
      </c>
      <c r="K713" s="2">
        <f>SUM(Table46[[#This Row],[Use]:[Creation]])</f>
        <v>1</v>
      </c>
    </row>
    <row r="714" spans="1:11" x14ac:dyDescent="0.2">
      <c r="A714" t="s">
        <v>3933</v>
      </c>
      <c r="B714">
        <v>0</v>
      </c>
      <c r="C714">
        <v>1</v>
      </c>
      <c r="D714">
        <v>0</v>
      </c>
      <c r="E714" s="2">
        <f>SUM(Table4[[#This Row],[Use]:[Creation]])</f>
        <v>1</v>
      </c>
      <c r="G714" t="s">
        <v>3933</v>
      </c>
      <c r="H714">
        <f>Table4[[#This Row],[Use]]/Table4[[#This Row],[TOTAL]]</f>
        <v>0</v>
      </c>
      <c r="I714">
        <f>Table4[[#This Row],[Background]]/Table4[[#This Row],[TOTAL]]</f>
        <v>1</v>
      </c>
      <c r="J714">
        <f>Table4[[#This Row],[Creation]]/Table4[[#This Row],[TOTAL]]</f>
        <v>0</v>
      </c>
      <c r="K714" s="2">
        <f>SUM(Table46[[#This Row],[Use]:[Creation]])</f>
        <v>1</v>
      </c>
    </row>
    <row r="715" spans="1:11" x14ac:dyDescent="0.2">
      <c r="A715" t="s">
        <v>5884</v>
      </c>
      <c r="B715">
        <v>0</v>
      </c>
      <c r="C715">
        <v>0</v>
      </c>
      <c r="D715">
        <v>1</v>
      </c>
      <c r="E715" s="2">
        <f>SUM(Table4[[#This Row],[Use]:[Creation]])</f>
        <v>1</v>
      </c>
      <c r="G715" t="s">
        <v>5884</v>
      </c>
      <c r="H715">
        <f>Table4[[#This Row],[Use]]/Table4[[#This Row],[TOTAL]]</f>
        <v>0</v>
      </c>
      <c r="I715">
        <f>Table4[[#This Row],[Background]]/Table4[[#This Row],[TOTAL]]</f>
        <v>0</v>
      </c>
      <c r="J715">
        <f>Table4[[#This Row],[Creation]]/Table4[[#This Row],[TOTAL]]</f>
        <v>1</v>
      </c>
      <c r="K715" s="2">
        <f>SUM(Table46[[#This Row],[Use]:[Creation]])</f>
        <v>1</v>
      </c>
    </row>
    <row r="716" spans="1:11" x14ac:dyDescent="0.2">
      <c r="A716" t="s">
        <v>2840</v>
      </c>
      <c r="B716">
        <v>1</v>
      </c>
      <c r="C716">
        <v>0</v>
      </c>
      <c r="D716">
        <v>0</v>
      </c>
      <c r="E716" s="2">
        <f>SUM(Table4[[#This Row],[Use]:[Creation]])</f>
        <v>1</v>
      </c>
      <c r="G716" t="s">
        <v>2840</v>
      </c>
      <c r="H716">
        <f>Table4[[#This Row],[Use]]/Table4[[#This Row],[TOTAL]]</f>
        <v>1</v>
      </c>
      <c r="I716">
        <f>Table4[[#This Row],[Background]]/Table4[[#This Row],[TOTAL]]</f>
        <v>0</v>
      </c>
      <c r="J716">
        <f>Table4[[#This Row],[Creation]]/Table4[[#This Row],[TOTAL]]</f>
        <v>0</v>
      </c>
      <c r="K716" s="2">
        <f>SUM(Table46[[#This Row],[Use]:[Creation]])</f>
        <v>1</v>
      </c>
    </row>
    <row r="717" spans="1:11" x14ac:dyDescent="0.2">
      <c r="A717" t="s">
        <v>4085</v>
      </c>
      <c r="B717">
        <v>5</v>
      </c>
      <c r="C717">
        <v>3</v>
      </c>
      <c r="D717">
        <v>0</v>
      </c>
      <c r="E717" s="2">
        <f>SUM(Table4[[#This Row],[Use]:[Creation]])</f>
        <v>8</v>
      </c>
      <c r="G717" t="s">
        <v>4085</v>
      </c>
      <c r="H717">
        <f>Table4[[#This Row],[Use]]/Table4[[#This Row],[TOTAL]]</f>
        <v>0.625</v>
      </c>
      <c r="I717">
        <f>Table4[[#This Row],[Background]]/Table4[[#This Row],[TOTAL]]</f>
        <v>0.375</v>
      </c>
      <c r="J717">
        <f>Table4[[#This Row],[Creation]]/Table4[[#This Row],[TOTAL]]</f>
        <v>0</v>
      </c>
      <c r="K717" s="2">
        <f>SUM(Table46[[#This Row],[Use]:[Creation]])</f>
        <v>1</v>
      </c>
    </row>
    <row r="718" spans="1:11" x14ac:dyDescent="0.2">
      <c r="A718" t="s">
        <v>211</v>
      </c>
      <c r="B718">
        <v>1</v>
      </c>
      <c r="C718">
        <v>0</v>
      </c>
      <c r="D718">
        <v>2</v>
      </c>
      <c r="E718" s="2">
        <f>SUM(Table4[[#This Row],[Use]:[Creation]])</f>
        <v>3</v>
      </c>
      <c r="G718" t="s">
        <v>211</v>
      </c>
      <c r="H718">
        <f>Table4[[#This Row],[Use]]/Table4[[#This Row],[TOTAL]]</f>
        <v>0.33333333333333331</v>
      </c>
      <c r="I718">
        <f>Table4[[#This Row],[Background]]/Table4[[#This Row],[TOTAL]]</f>
        <v>0</v>
      </c>
      <c r="J718">
        <f>Table4[[#This Row],[Creation]]/Table4[[#This Row],[TOTAL]]</f>
        <v>0.66666666666666663</v>
      </c>
      <c r="K718" s="2">
        <f>SUM(Table46[[#This Row],[Use]:[Creation]])</f>
        <v>1</v>
      </c>
    </row>
    <row r="719" spans="1:11" x14ac:dyDescent="0.2">
      <c r="A719" t="s">
        <v>1062</v>
      </c>
      <c r="B719">
        <v>1</v>
      </c>
      <c r="C719">
        <v>0</v>
      </c>
      <c r="D719">
        <v>1</v>
      </c>
      <c r="E719" s="2">
        <f>SUM(Table4[[#This Row],[Use]:[Creation]])</f>
        <v>2</v>
      </c>
      <c r="G719" t="s">
        <v>1062</v>
      </c>
      <c r="H719">
        <f>Table4[[#This Row],[Use]]/Table4[[#This Row],[TOTAL]]</f>
        <v>0.5</v>
      </c>
      <c r="I719">
        <f>Table4[[#This Row],[Background]]/Table4[[#This Row],[TOTAL]]</f>
        <v>0</v>
      </c>
      <c r="J719">
        <f>Table4[[#This Row],[Creation]]/Table4[[#This Row],[TOTAL]]</f>
        <v>0.5</v>
      </c>
      <c r="K719" s="2">
        <f>SUM(Table46[[#This Row],[Use]:[Creation]])</f>
        <v>1</v>
      </c>
    </row>
    <row r="720" spans="1:11" x14ac:dyDescent="0.2">
      <c r="A720" t="s">
        <v>285</v>
      </c>
      <c r="B720">
        <v>0</v>
      </c>
      <c r="C720">
        <v>0</v>
      </c>
      <c r="D720">
        <v>2</v>
      </c>
      <c r="E720" s="2">
        <f>SUM(Table4[[#This Row],[Use]:[Creation]])</f>
        <v>2</v>
      </c>
      <c r="G720" t="s">
        <v>285</v>
      </c>
      <c r="H720">
        <f>Table4[[#This Row],[Use]]/Table4[[#This Row],[TOTAL]]</f>
        <v>0</v>
      </c>
      <c r="I720">
        <f>Table4[[#This Row],[Background]]/Table4[[#This Row],[TOTAL]]</f>
        <v>0</v>
      </c>
      <c r="J720">
        <f>Table4[[#This Row],[Creation]]/Table4[[#This Row],[TOTAL]]</f>
        <v>1</v>
      </c>
      <c r="K720" s="2">
        <f>SUM(Table46[[#This Row],[Use]:[Creation]])</f>
        <v>1</v>
      </c>
    </row>
    <row r="721" spans="1:11" x14ac:dyDescent="0.2">
      <c r="A721" t="s">
        <v>5361</v>
      </c>
      <c r="B721">
        <v>1</v>
      </c>
      <c r="C721">
        <v>0</v>
      </c>
      <c r="D721">
        <v>0</v>
      </c>
      <c r="E721" s="2">
        <f>SUM(Table4[[#This Row],[Use]:[Creation]])</f>
        <v>1</v>
      </c>
      <c r="G721" t="s">
        <v>5361</v>
      </c>
      <c r="H721">
        <f>Table4[[#This Row],[Use]]/Table4[[#This Row],[TOTAL]]</f>
        <v>1</v>
      </c>
      <c r="I721">
        <f>Table4[[#This Row],[Background]]/Table4[[#This Row],[TOTAL]]</f>
        <v>0</v>
      </c>
      <c r="J721">
        <f>Table4[[#This Row],[Creation]]/Table4[[#This Row],[TOTAL]]</f>
        <v>0</v>
      </c>
      <c r="K721" s="2">
        <f>SUM(Table46[[#This Row],[Use]:[Creation]])</f>
        <v>1</v>
      </c>
    </row>
    <row r="722" spans="1:11" x14ac:dyDescent="0.2">
      <c r="A722" t="s">
        <v>7331</v>
      </c>
      <c r="B722">
        <v>8</v>
      </c>
      <c r="C722">
        <v>2</v>
      </c>
      <c r="D722">
        <v>0</v>
      </c>
      <c r="E722" s="2">
        <f>SUM(Table4[[#This Row],[Use]:[Creation]])</f>
        <v>10</v>
      </c>
      <c r="G722" t="s">
        <v>7331</v>
      </c>
      <c r="H722">
        <f>Table4[[#This Row],[Use]]/Table4[[#This Row],[TOTAL]]</f>
        <v>0.8</v>
      </c>
      <c r="I722">
        <f>Table4[[#This Row],[Background]]/Table4[[#This Row],[TOTAL]]</f>
        <v>0.2</v>
      </c>
      <c r="J722">
        <f>Table4[[#This Row],[Creation]]/Table4[[#This Row],[TOTAL]]</f>
        <v>0</v>
      </c>
      <c r="K722" s="2">
        <f>SUM(Table46[[#This Row],[Use]:[Creation]])</f>
        <v>1</v>
      </c>
    </row>
    <row r="723" spans="1:11" x14ac:dyDescent="0.2">
      <c r="A723" t="s">
        <v>7056</v>
      </c>
      <c r="B723">
        <v>1</v>
      </c>
      <c r="C723">
        <v>0</v>
      </c>
      <c r="D723">
        <v>0</v>
      </c>
      <c r="E723" s="2">
        <f>SUM(Table4[[#This Row],[Use]:[Creation]])</f>
        <v>1</v>
      </c>
      <c r="G723" t="s">
        <v>7056</v>
      </c>
      <c r="H723">
        <f>Table4[[#This Row],[Use]]/Table4[[#This Row],[TOTAL]]</f>
        <v>1</v>
      </c>
      <c r="I723">
        <f>Table4[[#This Row],[Background]]/Table4[[#This Row],[TOTAL]]</f>
        <v>0</v>
      </c>
      <c r="J723">
        <f>Table4[[#This Row],[Creation]]/Table4[[#This Row],[TOTAL]]</f>
        <v>0</v>
      </c>
      <c r="K723" s="2">
        <f>SUM(Table46[[#This Row],[Use]:[Creation]])</f>
        <v>1</v>
      </c>
    </row>
    <row r="724" spans="1:11" x14ac:dyDescent="0.2">
      <c r="A724" t="s">
        <v>5285</v>
      </c>
      <c r="B724">
        <v>4</v>
      </c>
      <c r="C724">
        <v>0</v>
      </c>
      <c r="D724">
        <v>0</v>
      </c>
      <c r="E724" s="2">
        <f>SUM(Table4[[#This Row],[Use]:[Creation]])</f>
        <v>4</v>
      </c>
      <c r="G724" t="s">
        <v>5285</v>
      </c>
      <c r="H724">
        <f>Table4[[#This Row],[Use]]/Table4[[#This Row],[TOTAL]]</f>
        <v>1</v>
      </c>
      <c r="I724">
        <f>Table4[[#This Row],[Background]]/Table4[[#This Row],[TOTAL]]</f>
        <v>0</v>
      </c>
      <c r="J724">
        <f>Table4[[#This Row],[Creation]]/Table4[[#This Row],[TOTAL]]</f>
        <v>0</v>
      </c>
      <c r="K724" s="2">
        <f>SUM(Table46[[#This Row],[Use]:[Creation]])</f>
        <v>1</v>
      </c>
    </row>
    <row r="725" spans="1:11" x14ac:dyDescent="0.2">
      <c r="A725" t="s">
        <v>2309</v>
      </c>
      <c r="B725">
        <v>0</v>
      </c>
      <c r="C725">
        <v>0</v>
      </c>
      <c r="D725">
        <v>1</v>
      </c>
      <c r="E725" s="2">
        <f>SUM(Table4[[#This Row],[Use]:[Creation]])</f>
        <v>1</v>
      </c>
      <c r="G725" t="s">
        <v>2309</v>
      </c>
      <c r="H725">
        <f>Table4[[#This Row],[Use]]/Table4[[#This Row],[TOTAL]]</f>
        <v>0</v>
      </c>
      <c r="I725">
        <f>Table4[[#This Row],[Background]]/Table4[[#This Row],[TOTAL]]</f>
        <v>0</v>
      </c>
      <c r="J725">
        <f>Table4[[#This Row],[Creation]]/Table4[[#This Row],[TOTAL]]</f>
        <v>1</v>
      </c>
      <c r="K725" s="2">
        <f>SUM(Table46[[#This Row],[Use]:[Creation]])</f>
        <v>1</v>
      </c>
    </row>
    <row r="726" spans="1:11" x14ac:dyDescent="0.2">
      <c r="A726" t="s">
        <v>1033</v>
      </c>
      <c r="B726">
        <v>3</v>
      </c>
      <c r="C726">
        <v>0</v>
      </c>
      <c r="D726">
        <v>1</v>
      </c>
      <c r="E726" s="2">
        <f>SUM(Table4[[#This Row],[Use]:[Creation]])</f>
        <v>4</v>
      </c>
      <c r="G726" t="s">
        <v>1033</v>
      </c>
      <c r="H726">
        <f>Table4[[#This Row],[Use]]/Table4[[#This Row],[TOTAL]]</f>
        <v>0.75</v>
      </c>
      <c r="I726">
        <f>Table4[[#This Row],[Background]]/Table4[[#This Row],[TOTAL]]</f>
        <v>0</v>
      </c>
      <c r="J726">
        <f>Table4[[#This Row],[Creation]]/Table4[[#This Row],[TOTAL]]</f>
        <v>0.25</v>
      </c>
      <c r="K726" s="2">
        <f>SUM(Table46[[#This Row],[Use]:[Creation]])</f>
        <v>1</v>
      </c>
    </row>
    <row r="727" spans="1:11" x14ac:dyDescent="0.2">
      <c r="A727" t="s">
        <v>2229</v>
      </c>
      <c r="B727">
        <v>1</v>
      </c>
      <c r="C727">
        <v>0</v>
      </c>
      <c r="D727">
        <v>0</v>
      </c>
      <c r="E727" s="2">
        <f>SUM(Table4[[#This Row],[Use]:[Creation]])</f>
        <v>1</v>
      </c>
      <c r="G727" t="s">
        <v>2229</v>
      </c>
      <c r="H727">
        <f>Table4[[#This Row],[Use]]/Table4[[#This Row],[TOTAL]]</f>
        <v>1</v>
      </c>
      <c r="I727">
        <f>Table4[[#This Row],[Background]]/Table4[[#This Row],[TOTAL]]</f>
        <v>0</v>
      </c>
      <c r="J727">
        <f>Table4[[#This Row],[Creation]]/Table4[[#This Row],[TOTAL]]</f>
        <v>0</v>
      </c>
      <c r="K727" s="2">
        <f>SUM(Table46[[#This Row],[Use]:[Creation]])</f>
        <v>1</v>
      </c>
    </row>
    <row r="728" spans="1:11" x14ac:dyDescent="0.2">
      <c r="A728" t="s">
        <v>3600</v>
      </c>
      <c r="B728">
        <v>0</v>
      </c>
      <c r="C728">
        <v>0</v>
      </c>
      <c r="D728">
        <v>1</v>
      </c>
      <c r="E728" s="2">
        <f>SUM(Table4[[#This Row],[Use]:[Creation]])</f>
        <v>1</v>
      </c>
      <c r="G728" t="s">
        <v>3600</v>
      </c>
      <c r="H728">
        <f>Table4[[#This Row],[Use]]/Table4[[#This Row],[TOTAL]]</f>
        <v>0</v>
      </c>
      <c r="I728">
        <f>Table4[[#This Row],[Background]]/Table4[[#This Row],[TOTAL]]</f>
        <v>0</v>
      </c>
      <c r="J728">
        <f>Table4[[#This Row],[Creation]]/Table4[[#This Row],[TOTAL]]</f>
        <v>1</v>
      </c>
      <c r="K728" s="2">
        <f>SUM(Table46[[#This Row],[Use]:[Creation]])</f>
        <v>1</v>
      </c>
    </row>
    <row r="729" spans="1:11" x14ac:dyDescent="0.2">
      <c r="A729" t="s">
        <v>5154</v>
      </c>
      <c r="B729">
        <v>2</v>
      </c>
      <c r="C729">
        <v>1</v>
      </c>
      <c r="D729">
        <v>0</v>
      </c>
      <c r="E729" s="2">
        <f>SUM(Table4[[#This Row],[Use]:[Creation]])</f>
        <v>3</v>
      </c>
      <c r="G729" t="s">
        <v>5154</v>
      </c>
      <c r="H729">
        <f>Table4[[#This Row],[Use]]/Table4[[#This Row],[TOTAL]]</f>
        <v>0.66666666666666663</v>
      </c>
      <c r="I729">
        <f>Table4[[#This Row],[Background]]/Table4[[#This Row],[TOTAL]]</f>
        <v>0.33333333333333331</v>
      </c>
      <c r="J729">
        <f>Table4[[#This Row],[Creation]]/Table4[[#This Row],[TOTAL]]</f>
        <v>0</v>
      </c>
      <c r="K729" s="2">
        <f>SUM(Table46[[#This Row],[Use]:[Creation]])</f>
        <v>1</v>
      </c>
    </row>
    <row r="730" spans="1:11" x14ac:dyDescent="0.2">
      <c r="A730" t="s">
        <v>1653</v>
      </c>
      <c r="B730">
        <v>4</v>
      </c>
      <c r="C730">
        <v>1</v>
      </c>
      <c r="D730">
        <v>0</v>
      </c>
      <c r="E730" s="2">
        <f>SUM(Table4[[#This Row],[Use]:[Creation]])</f>
        <v>5</v>
      </c>
      <c r="G730" t="s">
        <v>1653</v>
      </c>
      <c r="H730">
        <f>Table4[[#This Row],[Use]]/Table4[[#This Row],[TOTAL]]</f>
        <v>0.8</v>
      </c>
      <c r="I730">
        <f>Table4[[#This Row],[Background]]/Table4[[#This Row],[TOTAL]]</f>
        <v>0.2</v>
      </c>
      <c r="J730">
        <f>Table4[[#This Row],[Creation]]/Table4[[#This Row],[TOTAL]]</f>
        <v>0</v>
      </c>
      <c r="K730" s="2">
        <f>SUM(Table46[[#This Row],[Use]:[Creation]])</f>
        <v>1</v>
      </c>
    </row>
    <row r="731" spans="1:11" x14ac:dyDescent="0.2">
      <c r="A731" t="s">
        <v>8618</v>
      </c>
      <c r="B731">
        <v>8</v>
      </c>
      <c r="C731">
        <v>0</v>
      </c>
      <c r="D731">
        <v>0</v>
      </c>
      <c r="E731" s="2">
        <f>SUM(Table4[[#This Row],[Use]:[Creation]])</f>
        <v>8</v>
      </c>
      <c r="G731" t="s">
        <v>8618</v>
      </c>
      <c r="H731">
        <f>Table4[[#This Row],[Use]]/Table4[[#This Row],[TOTAL]]</f>
        <v>1</v>
      </c>
      <c r="I731">
        <f>Table4[[#This Row],[Background]]/Table4[[#This Row],[TOTAL]]</f>
        <v>0</v>
      </c>
      <c r="J731">
        <f>Table4[[#This Row],[Creation]]/Table4[[#This Row],[TOTAL]]</f>
        <v>0</v>
      </c>
      <c r="K731" s="2">
        <f>SUM(Table46[[#This Row],[Use]:[Creation]])</f>
        <v>1</v>
      </c>
    </row>
    <row r="732" spans="1:11" x14ac:dyDescent="0.2">
      <c r="A732" t="s">
        <v>1180</v>
      </c>
      <c r="B732">
        <v>1</v>
      </c>
      <c r="C732">
        <v>0</v>
      </c>
      <c r="D732">
        <v>0</v>
      </c>
      <c r="E732" s="2">
        <f>SUM(Table4[[#This Row],[Use]:[Creation]])</f>
        <v>1</v>
      </c>
      <c r="G732" t="s">
        <v>1180</v>
      </c>
      <c r="H732">
        <f>Table4[[#This Row],[Use]]/Table4[[#This Row],[TOTAL]]</f>
        <v>1</v>
      </c>
      <c r="I732">
        <f>Table4[[#This Row],[Background]]/Table4[[#This Row],[TOTAL]]</f>
        <v>0</v>
      </c>
      <c r="J732">
        <f>Table4[[#This Row],[Creation]]/Table4[[#This Row],[TOTAL]]</f>
        <v>0</v>
      </c>
      <c r="K732" s="2">
        <f>SUM(Table46[[#This Row],[Use]:[Creation]])</f>
        <v>1</v>
      </c>
    </row>
    <row r="733" spans="1:11" x14ac:dyDescent="0.2">
      <c r="A733" t="s">
        <v>3248</v>
      </c>
      <c r="B733">
        <v>4</v>
      </c>
      <c r="C733">
        <v>0</v>
      </c>
      <c r="D733">
        <v>1</v>
      </c>
      <c r="E733" s="2">
        <f>SUM(Table4[[#This Row],[Use]:[Creation]])</f>
        <v>5</v>
      </c>
      <c r="G733" t="s">
        <v>3248</v>
      </c>
      <c r="H733">
        <f>Table4[[#This Row],[Use]]/Table4[[#This Row],[TOTAL]]</f>
        <v>0.8</v>
      </c>
      <c r="I733">
        <f>Table4[[#This Row],[Background]]/Table4[[#This Row],[TOTAL]]</f>
        <v>0</v>
      </c>
      <c r="J733">
        <f>Table4[[#This Row],[Creation]]/Table4[[#This Row],[TOTAL]]</f>
        <v>0.2</v>
      </c>
      <c r="K733" s="2">
        <f>SUM(Table46[[#This Row],[Use]:[Creation]])</f>
        <v>1</v>
      </c>
    </row>
    <row r="734" spans="1:11" x14ac:dyDescent="0.2">
      <c r="A734" t="s">
        <v>5653</v>
      </c>
      <c r="B734">
        <v>1</v>
      </c>
      <c r="C734">
        <v>0</v>
      </c>
      <c r="D734">
        <v>0</v>
      </c>
      <c r="E734" s="2">
        <f>SUM(Table4[[#This Row],[Use]:[Creation]])</f>
        <v>1</v>
      </c>
      <c r="G734" t="s">
        <v>5653</v>
      </c>
      <c r="H734">
        <f>Table4[[#This Row],[Use]]/Table4[[#This Row],[TOTAL]]</f>
        <v>1</v>
      </c>
      <c r="I734">
        <f>Table4[[#This Row],[Background]]/Table4[[#This Row],[TOTAL]]</f>
        <v>0</v>
      </c>
      <c r="J734">
        <f>Table4[[#This Row],[Creation]]/Table4[[#This Row],[TOTAL]]</f>
        <v>0</v>
      </c>
      <c r="K734" s="2">
        <f>SUM(Table46[[#This Row],[Use]:[Creation]])</f>
        <v>1</v>
      </c>
    </row>
    <row r="735" spans="1:11" x14ac:dyDescent="0.2">
      <c r="A735" t="s">
        <v>503</v>
      </c>
      <c r="B735">
        <v>1</v>
      </c>
      <c r="C735">
        <v>1</v>
      </c>
      <c r="D735">
        <v>1</v>
      </c>
      <c r="E735" s="2">
        <f>SUM(Table4[[#This Row],[Use]:[Creation]])</f>
        <v>3</v>
      </c>
      <c r="G735" t="s">
        <v>503</v>
      </c>
      <c r="H735">
        <f>Table4[[#This Row],[Use]]/Table4[[#This Row],[TOTAL]]</f>
        <v>0.33333333333333331</v>
      </c>
      <c r="I735">
        <f>Table4[[#This Row],[Background]]/Table4[[#This Row],[TOTAL]]</f>
        <v>0.33333333333333331</v>
      </c>
      <c r="J735">
        <f>Table4[[#This Row],[Creation]]/Table4[[#This Row],[TOTAL]]</f>
        <v>0.33333333333333331</v>
      </c>
      <c r="K735" s="2">
        <f>SUM(Table46[[#This Row],[Use]:[Creation]])</f>
        <v>1</v>
      </c>
    </row>
    <row r="736" spans="1:11" x14ac:dyDescent="0.2">
      <c r="A736" t="s">
        <v>266</v>
      </c>
      <c r="B736">
        <v>0</v>
      </c>
      <c r="C736">
        <v>0</v>
      </c>
      <c r="D736">
        <v>2</v>
      </c>
      <c r="E736" s="2">
        <f>SUM(Table4[[#This Row],[Use]:[Creation]])</f>
        <v>2</v>
      </c>
      <c r="G736" t="s">
        <v>266</v>
      </c>
      <c r="H736">
        <f>Table4[[#This Row],[Use]]/Table4[[#This Row],[TOTAL]]</f>
        <v>0</v>
      </c>
      <c r="I736">
        <f>Table4[[#This Row],[Background]]/Table4[[#This Row],[TOTAL]]</f>
        <v>0</v>
      </c>
      <c r="J736">
        <f>Table4[[#This Row],[Creation]]/Table4[[#This Row],[TOTAL]]</f>
        <v>1</v>
      </c>
      <c r="K736" s="2">
        <f>SUM(Table46[[#This Row],[Use]:[Creation]])</f>
        <v>1</v>
      </c>
    </row>
    <row r="737" spans="1:11" x14ac:dyDescent="0.2">
      <c r="A737" t="s">
        <v>3566</v>
      </c>
      <c r="B737">
        <v>2</v>
      </c>
      <c r="C737">
        <v>0</v>
      </c>
      <c r="D737">
        <v>0</v>
      </c>
      <c r="E737" s="2">
        <f>SUM(Table4[[#This Row],[Use]:[Creation]])</f>
        <v>2</v>
      </c>
      <c r="G737" t="s">
        <v>3566</v>
      </c>
      <c r="H737">
        <f>Table4[[#This Row],[Use]]/Table4[[#This Row],[TOTAL]]</f>
        <v>1</v>
      </c>
      <c r="I737">
        <f>Table4[[#This Row],[Background]]/Table4[[#This Row],[TOTAL]]</f>
        <v>0</v>
      </c>
      <c r="J737">
        <f>Table4[[#This Row],[Creation]]/Table4[[#This Row],[TOTAL]]</f>
        <v>0</v>
      </c>
      <c r="K737" s="2">
        <f>SUM(Table46[[#This Row],[Use]:[Creation]])</f>
        <v>1</v>
      </c>
    </row>
    <row r="738" spans="1:11" x14ac:dyDescent="0.2">
      <c r="A738" t="s">
        <v>7357</v>
      </c>
      <c r="B738">
        <v>2</v>
      </c>
      <c r="C738">
        <v>0</v>
      </c>
      <c r="D738">
        <v>0</v>
      </c>
      <c r="E738" s="2">
        <f>SUM(Table4[[#This Row],[Use]:[Creation]])</f>
        <v>2</v>
      </c>
      <c r="G738" t="s">
        <v>7357</v>
      </c>
      <c r="H738">
        <f>Table4[[#This Row],[Use]]/Table4[[#This Row],[TOTAL]]</f>
        <v>1</v>
      </c>
      <c r="I738">
        <f>Table4[[#This Row],[Background]]/Table4[[#This Row],[TOTAL]]</f>
        <v>0</v>
      </c>
      <c r="J738">
        <f>Table4[[#This Row],[Creation]]/Table4[[#This Row],[TOTAL]]</f>
        <v>0</v>
      </c>
      <c r="K738" s="2">
        <f>SUM(Table46[[#This Row],[Use]:[Creation]])</f>
        <v>1</v>
      </c>
    </row>
    <row r="739" spans="1:11" x14ac:dyDescent="0.2">
      <c r="A739" t="s">
        <v>5433</v>
      </c>
      <c r="B739">
        <v>1</v>
      </c>
      <c r="C739">
        <v>0</v>
      </c>
      <c r="D739">
        <v>0</v>
      </c>
      <c r="E739" s="2">
        <f>SUM(Table4[[#This Row],[Use]:[Creation]])</f>
        <v>1</v>
      </c>
      <c r="G739" t="s">
        <v>5433</v>
      </c>
      <c r="H739">
        <f>Table4[[#This Row],[Use]]/Table4[[#This Row],[TOTAL]]</f>
        <v>1</v>
      </c>
      <c r="I739">
        <f>Table4[[#This Row],[Background]]/Table4[[#This Row],[TOTAL]]</f>
        <v>0</v>
      </c>
      <c r="J739">
        <f>Table4[[#This Row],[Creation]]/Table4[[#This Row],[TOTAL]]</f>
        <v>0</v>
      </c>
      <c r="K739" s="2">
        <f>SUM(Table46[[#This Row],[Use]:[Creation]])</f>
        <v>1</v>
      </c>
    </row>
    <row r="740" spans="1:11" x14ac:dyDescent="0.2">
      <c r="A740" t="s">
        <v>9027</v>
      </c>
      <c r="B740">
        <v>3</v>
      </c>
      <c r="C740">
        <v>0</v>
      </c>
      <c r="D740">
        <v>0</v>
      </c>
      <c r="E740" s="2">
        <f>SUM(Table4[[#This Row],[Use]:[Creation]])</f>
        <v>3</v>
      </c>
      <c r="G740" t="s">
        <v>9027</v>
      </c>
      <c r="H740">
        <f>Table4[[#This Row],[Use]]/Table4[[#This Row],[TOTAL]]</f>
        <v>1</v>
      </c>
      <c r="I740">
        <f>Table4[[#This Row],[Background]]/Table4[[#This Row],[TOTAL]]</f>
        <v>0</v>
      </c>
      <c r="J740">
        <f>Table4[[#This Row],[Creation]]/Table4[[#This Row],[TOTAL]]</f>
        <v>0</v>
      </c>
      <c r="K740" s="2">
        <f>SUM(Table46[[#This Row],[Use]:[Creation]])</f>
        <v>1</v>
      </c>
    </row>
    <row r="741" spans="1:11" x14ac:dyDescent="0.2">
      <c r="A741" t="s">
        <v>3949</v>
      </c>
      <c r="B741">
        <v>1</v>
      </c>
      <c r="C741">
        <v>1</v>
      </c>
      <c r="D741">
        <v>0</v>
      </c>
      <c r="E741" s="2">
        <f>SUM(Table4[[#This Row],[Use]:[Creation]])</f>
        <v>2</v>
      </c>
      <c r="G741" t="s">
        <v>3949</v>
      </c>
      <c r="H741">
        <f>Table4[[#This Row],[Use]]/Table4[[#This Row],[TOTAL]]</f>
        <v>0.5</v>
      </c>
      <c r="I741">
        <f>Table4[[#This Row],[Background]]/Table4[[#This Row],[TOTAL]]</f>
        <v>0.5</v>
      </c>
      <c r="J741">
        <f>Table4[[#This Row],[Creation]]/Table4[[#This Row],[TOTAL]]</f>
        <v>0</v>
      </c>
      <c r="K741" s="2">
        <f>SUM(Table46[[#This Row],[Use]:[Creation]])</f>
        <v>1</v>
      </c>
    </row>
    <row r="742" spans="1:11" x14ac:dyDescent="0.2">
      <c r="A742" t="s">
        <v>4100</v>
      </c>
      <c r="B742">
        <v>0</v>
      </c>
      <c r="C742">
        <v>3</v>
      </c>
      <c r="D742">
        <v>0</v>
      </c>
      <c r="E742" s="2">
        <f>SUM(Table4[[#This Row],[Use]:[Creation]])</f>
        <v>3</v>
      </c>
      <c r="G742" t="s">
        <v>4100</v>
      </c>
      <c r="H742">
        <f>Table4[[#This Row],[Use]]/Table4[[#This Row],[TOTAL]]</f>
        <v>0</v>
      </c>
      <c r="I742">
        <f>Table4[[#This Row],[Background]]/Table4[[#This Row],[TOTAL]]</f>
        <v>1</v>
      </c>
      <c r="J742">
        <f>Table4[[#This Row],[Creation]]/Table4[[#This Row],[TOTAL]]</f>
        <v>0</v>
      </c>
      <c r="K742" s="2">
        <f>SUM(Table46[[#This Row],[Use]:[Creation]])</f>
        <v>1</v>
      </c>
    </row>
    <row r="743" spans="1:11" x14ac:dyDescent="0.2">
      <c r="A743" t="s">
        <v>1261</v>
      </c>
      <c r="B743">
        <v>1</v>
      </c>
      <c r="C743">
        <v>0</v>
      </c>
      <c r="D743">
        <v>1</v>
      </c>
      <c r="E743" s="2">
        <f>SUM(Table4[[#This Row],[Use]:[Creation]])</f>
        <v>2</v>
      </c>
      <c r="G743" t="s">
        <v>1261</v>
      </c>
      <c r="H743">
        <f>Table4[[#This Row],[Use]]/Table4[[#This Row],[TOTAL]]</f>
        <v>0.5</v>
      </c>
      <c r="I743">
        <f>Table4[[#This Row],[Background]]/Table4[[#This Row],[TOTAL]]</f>
        <v>0</v>
      </c>
      <c r="J743">
        <f>Table4[[#This Row],[Creation]]/Table4[[#This Row],[TOTAL]]</f>
        <v>0.5</v>
      </c>
      <c r="K743" s="2">
        <f>SUM(Table46[[#This Row],[Use]:[Creation]])</f>
        <v>1</v>
      </c>
    </row>
    <row r="744" spans="1:11" x14ac:dyDescent="0.2">
      <c r="A744" t="s">
        <v>3945</v>
      </c>
      <c r="B744">
        <v>6</v>
      </c>
      <c r="C744">
        <v>0</v>
      </c>
      <c r="D744">
        <v>0</v>
      </c>
      <c r="E744" s="2">
        <f>SUM(Table4[[#This Row],[Use]:[Creation]])</f>
        <v>6</v>
      </c>
      <c r="G744" t="s">
        <v>3945</v>
      </c>
      <c r="H744">
        <f>Table4[[#This Row],[Use]]/Table4[[#This Row],[TOTAL]]</f>
        <v>1</v>
      </c>
      <c r="I744">
        <f>Table4[[#This Row],[Background]]/Table4[[#This Row],[TOTAL]]</f>
        <v>0</v>
      </c>
      <c r="J744">
        <f>Table4[[#This Row],[Creation]]/Table4[[#This Row],[TOTAL]]</f>
        <v>0</v>
      </c>
      <c r="K744" s="2">
        <f>SUM(Table46[[#This Row],[Use]:[Creation]])</f>
        <v>1</v>
      </c>
    </row>
    <row r="745" spans="1:11" x14ac:dyDescent="0.2">
      <c r="A745" t="s">
        <v>1494</v>
      </c>
      <c r="B745">
        <v>1</v>
      </c>
      <c r="C745">
        <v>0</v>
      </c>
      <c r="D745">
        <v>1</v>
      </c>
      <c r="E745" s="2">
        <f>SUM(Table4[[#This Row],[Use]:[Creation]])</f>
        <v>2</v>
      </c>
      <c r="G745" t="s">
        <v>1494</v>
      </c>
      <c r="H745">
        <f>Table4[[#This Row],[Use]]/Table4[[#This Row],[TOTAL]]</f>
        <v>0.5</v>
      </c>
      <c r="I745">
        <f>Table4[[#This Row],[Background]]/Table4[[#This Row],[TOTAL]]</f>
        <v>0</v>
      </c>
      <c r="J745">
        <f>Table4[[#This Row],[Creation]]/Table4[[#This Row],[TOTAL]]</f>
        <v>0.5</v>
      </c>
      <c r="K745" s="2">
        <f>SUM(Table46[[#This Row],[Use]:[Creation]])</f>
        <v>1</v>
      </c>
    </row>
    <row r="746" spans="1:11" x14ac:dyDescent="0.2">
      <c r="A746" t="s">
        <v>1874</v>
      </c>
      <c r="B746">
        <v>0</v>
      </c>
      <c r="C746">
        <v>0</v>
      </c>
      <c r="D746">
        <v>1</v>
      </c>
      <c r="E746" s="2">
        <f>SUM(Table4[[#This Row],[Use]:[Creation]])</f>
        <v>1</v>
      </c>
      <c r="G746" t="s">
        <v>1874</v>
      </c>
      <c r="H746">
        <f>Table4[[#This Row],[Use]]/Table4[[#This Row],[TOTAL]]</f>
        <v>0</v>
      </c>
      <c r="I746">
        <f>Table4[[#This Row],[Background]]/Table4[[#This Row],[TOTAL]]</f>
        <v>0</v>
      </c>
      <c r="J746">
        <f>Table4[[#This Row],[Creation]]/Table4[[#This Row],[TOTAL]]</f>
        <v>1</v>
      </c>
      <c r="K746" s="2">
        <f>SUM(Table46[[#This Row],[Use]:[Creation]])</f>
        <v>1</v>
      </c>
    </row>
    <row r="747" spans="1:11" x14ac:dyDescent="0.2">
      <c r="A747" t="s">
        <v>1423</v>
      </c>
      <c r="B747">
        <v>2</v>
      </c>
      <c r="C747">
        <v>0</v>
      </c>
      <c r="D747">
        <v>0</v>
      </c>
      <c r="E747" s="2">
        <f>SUM(Table4[[#This Row],[Use]:[Creation]])</f>
        <v>2</v>
      </c>
      <c r="G747" t="s">
        <v>1423</v>
      </c>
      <c r="H747">
        <f>Table4[[#This Row],[Use]]/Table4[[#This Row],[TOTAL]]</f>
        <v>1</v>
      </c>
      <c r="I747">
        <f>Table4[[#This Row],[Background]]/Table4[[#This Row],[TOTAL]]</f>
        <v>0</v>
      </c>
      <c r="J747">
        <f>Table4[[#This Row],[Creation]]/Table4[[#This Row],[TOTAL]]</f>
        <v>0</v>
      </c>
      <c r="K747" s="2">
        <f>SUM(Table46[[#This Row],[Use]:[Creation]])</f>
        <v>1</v>
      </c>
    </row>
    <row r="748" spans="1:11" x14ac:dyDescent="0.2">
      <c r="A748" t="s">
        <v>833</v>
      </c>
      <c r="B748">
        <v>1</v>
      </c>
      <c r="C748">
        <v>0</v>
      </c>
      <c r="D748">
        <v>1</v>
      </c>
      <c r="E748" s="2">
        <f>SUM(Table4[[#This Row],[Use]:[Creation]])</f>
        <v>2</v>
      </c>
      <c r="G748" t="s">
        <v>833</v>
      </c>
      <c r="H748">
        <f>Table4[[#This Row],[Use]]/Table4[[#This Row],[TOTAL]]</f>
        <v>0.5</v>
      </c>
      <c r="I748">
        <f>Table4[[#This Row],[Background]]/Table4[[#This Row],[TOTAL]]</f>
        <v>0</v>
      </c>
      <c r="J748">
        <f>Table4[[#This Row],[Creation]]/Table4[[#This Row],[TOTAL]]</f>
        <v>0.5</v>
      </c>
      <c r="K748" s="2">
        <f>SUM(Table46[[#This Row],[Use]:[Creation]])</f>
        <v>1</v>
      </c>
    </row>
    <row r="749" spans="1:11" x14ac:dyDescent="0.2">
      <c r="A749" t="s">
        <v>3141</v>
      </c>
      <c r="B749">
        <v>2</v>
      </c>
      <c r="C749">
        <v>0</v>
      </c>
      <c r="D749">
        <v>1</v>
      </c>
      <c r="E749" s="2">
        <f>SUM(Table4[[#This Row],[Use]:[Creation]])</f>
        <v>3</v>
      </c>
      <c r="G749" t="s">
        <v>3141</v>
      </c>
      <c r="H749">
        <f>Table4[[#This Row],[Use]]/Table4[[#This Row],[TOTAL]]</f>
        <v>0.66666666666666663</v>
      </c>
      <c r="I749">
        <f>Table4[[#This Row],[Background]]/Table4[[#This Row],[TOTAL]]</f>
        <v>0</v>
      </c>
      <c r="J749">
        <f>Table4[[#This Row],[Creation]]/Table4[[#This Row],[TOTAL]]</f>
        <v>0.33333333333333331</v>
      </c>
      <c r="K749" s="2">
        <f>SUM(Table46[[#This Row],[Use]:[Creation]])</f>
        <v>1</v>
      </c>
    </row>
    <row r="750" spans="1:11" x14ac:dyDescent="0.2">
      <c r="A750" t="s">
        <v>4654</v>
      </c>
      <c r="B750">
        <v>37</v>
      </c>
      <c r="C750">
        <v>3</v>
      </c>
      <c r="D750">
        <v>0</v>
      </c>
      <c r="E750" s="2">
        <f>SUM(Table4[[#This Row],[Use]:[Creation]])</f>
        <v>40</v>
      </c>
      <c r="G750" t="s">
        <v>4654</v>
      </c>
      <c r="H750">
        <f>Table4[[#This Row],[Use]]/Table4[[#This Row],[TOTAL]]</f>
        <v>0.92500000000000004</v>
      </c>
      <c r="I750">
        <f>Table4[[#This Row],[Background]]/Table4[[#This Row],[TOTAL]]</f>
        <v>7.4999999999999997E-2</v>
      </c>
      <c r="J750">
        <f>Table4[[#This Row],[Creation]]/Table4[[#This Row],[TOTAL]]</f>
        <v>0</v>
      </c>
      <c r="K750" s="2">
        <f>SUM(Table46[[#This Row],[Use]:[Creation]])</f>
        <v>1</v>
      </c>
    </row>
    <row r="751" spans="1:11" x14ac:dyDescent="0.2">
      <c r="A751" t="s">
        <v>1510</v>
      </c>
      <c r="B751">
        <v>1</v>
      </c>
      <c r="C751">
        <v>0</v>
      </c>
      <c r="D751">
        <v>0</v>
      </c>
      <c r="E751" s="2">
        <f>SUM(Table4[[#This Row],[Use]:[Creation]])</f>
        <v>1</v>
      </c>
      <c r="G751" t="s">
        <v>1510</v>
      </c>
      <c r="H751">
        <f>Table4[[#This Row],[Use]]/Table4[[#This Row],[TOTAL]]</f>
        <v>1</v>
      </c>
      <c r="I751">
        <f>Table4[[#This Row],[Background]]/Table4[[#This Row],[TOTAL]]</f>
        <v>0</v>
      </c>
      <c r="J751">
        <f>Table4[[#This Row],[Creation]]/Table4[[#This Row],[TOTAL]]</f>
        <v>0</v>
      </c>
      <c r="K751" s="2">
        <f>SUM(Table46[[#This Row],[Use]:[Creation]])</f>
        <v>1</v>
      </c>
    </row>
    <row r="752" spans="1:11" x14ac:dyDescent="0.2">
      <c r="A752" t="s">
        <v>2403</v>
      </c>
      <c r="B752">
        <v>2</v>
      </c>
      <c r="C752">
        <v>0</v>
      </c>
      <c r="D752">
        <v>1</v>
      </c>
      <c r="E752" s="2">
        <f>SUM(Table4[[#This Row],[Use]:[Creation]])</f>
        <v>3</v>
      </c>
      <c r="G752" t="s">
        <v>2403</v>
      </c>
      <c r="H752">
        <f>Table4[[#This Row],[Use]]/Table4[[#This Row],[TOTAL]]</f>
        <v>0.66666666666666663</v>
      </c>
      <c r="I752">
        <f>Table4[[#This Row],[Background]]/Table4[[#This Row],[TOTAL]]</f>
        <v>0</v>
      </c>
      <c r="J752">
        <f>Table4[[#This Row],[Creation]]/Table4[[#This Row],[TOTAL]]</f>
        <v>0.33333333333333331</v>
      </c>
      <c r="K752" s="2">
        <f>SUM(Table46[[#This Row],[Use]:[Creation]])</f>
        <v>1</v>
      </c>
    </row>
    <row r="753" spans="1:11" x14ac:dyDescent="0.2">
      <c r="A753" t="s">
        <v>4243</v>
      </c>
      <c r="B753">
        <v>1</v>
      </c>
      <c r="C753">
        <v>0</v>
      </c>
      <c r="D753">
        <v>0</v>
      </c>
      <c r="E753" s="2">
        <f>SUM(Table4[[#This Row],[Use]:[Creation]])</f>
        <v>1</v>
      </c>
      <c r="G753" t="s">
        <v>4243</v>
      </c>
      <c r="H753">
        <f>Table4[[#This Row],[Use]]/Table4[[#This Row],[TOTAL]]</f>
        <v>1</v>
      </c>
      <c r="I753">
        <f>Table4[[#This Row],[Background]]/Table4[[#This Row],[TOTAL]]</f>
        <v>0</v>
      </c>
      <c r="J753">
        <f>Table4[[#This Row],[Creation]]/Table4[[#This Row],[TOTAL]]</f>
        <v>0</v>
      </c>
      <c r="K753" s="2">
        <f>SUM(Table46[[#This Row],[Use]:[Creation]])</f>
        <v>1</v>
      </c>
    </row>
    <row r="754" spans="1:11" x14ac:dyDescent="0.2">
      <c r="A754" t="s">
        <v>230</v>
      </c>
      <c r="B754">
        <v>2</v>
      </c>
      <c r="C754">
        <v>0</v>
      </c>
      <c r="D754">
        <v>1</v>
      </c>
      <c r="E754" s="2">
        <f>SUM(Table4[[#This Row],[Use]:[Creation]])</f>
        <v>3</v>
      </c>
      <c r="G754" t="s">
        <v>230</v>
      </c>
      <c r="H754">
        <f>Table4[[#This Row],[Use]]/Table4[[#This Row],[TOTAL]]</f>
        <v>0.66666666666666663</v>
      </c>
      <c r="I754">
        <f>Table4[[#This Row],[Background]]/Table4[[#This Row],[TOTAL]]</f>
        <v>0</v>
      </c>
      <c r="J754">
        <f>Table4[[#This Row],[Creation]]/Table4[[#This Row],[TOTAL]]</f>
        <v>0.33333333333333331</v>
      </c>
      <c r="K754" s="2">
        <f>SUM(Table46[[#This Row],[Use]:[Creation]])</f>
        <v>1</v>
      </c>
    </row>
    <row r="755" spans="1:11" x14ac:dyDescent="0.2">
      <c r="A755" t="s">
        <v>5492</v>
      </c>
      <c r="B755">
        <v>2</v>
      </c>
      <c r="C755">
        <v>0</v>
      </c>
      <c r="D755">
        <v>1</v>
      </c>
      <c r="E755" s="2">
        <f>SUM(Table4[[#This Row],[Use]:[Creation]])</f>
        <v>3</v>
      </c>
      <c r="G755" t="s">
        <v>5492</v>
      </c>
      <c r="H755">
        <f>Table4[[#This Row],[Use]]/Table4[[#This Row],[TOTAL]]</f>
        <v>0.66666666666666663</v>
      </c>
      <c r="I755">
        <f>Table4[[#This Row],[Background]]/Table4[[#This Row],[TOTAL]]</f>
        <v>0</v>
      </c>
      <c r="J755">
        <f>Table4[[#This Row],[Creation]]/Table4[[#This Row],[TOTAL]]</f>
        <v>0.33333333333333331</v>
      </c>
      <c r="K755" s="2">
        <f>SUM(Table46[[#This Row],[Use]:[Creation]])</f>
        <v>1</v>
      </c>
    </row>
    <row r="756" spans="1:11" x14ac:dyDescent="0.2">
      <c r="A756" t="s">
        <v>8368</v>
      </c>
      <c r="B756">
        <v>4</v>
      </c>
      <c r="C756">
        <v>0</v>
      </c>
      <c r="D756">
        <v>0</v>
      </c>
      <c r="E756" s="2">
        <f>SUM(Table4[[#This Row],[Use]:[Creation]])</f>
        <v>4</v>
      </c>
      <c r="G756" t="s">
        <v>8368</v>
      </c>
      <c r="H756">
        <f>Table4[[#This Row],[Use]]/Table4[[#This Row],[TOTAL]]</f>
        <v>1</v>
      </c>
      <c r="I756">
        <f>Table4[[#This Row],[Background]]/Table4[[#This Row],[TOTAL]]</f>
        <v>0</v>
      </c>
      <c r="J756">
        <f>Table4[[#This Row],[Creation]]/Table4[[#This Row],[TOTAL]]</f>
        <v>0</v>
      </c>
      <c r="K756" s="2">
        <f>SUM(Table46[[#This Row],[Use]:[Creation]])</f>
        <v>1</v>
      </c>
    </row>
    <row r="757" spans="1:11" x14ac:dyDescent="0.2">
      <c r="A757" t="s">
        <v>4642</v>
      </c>
      <c r="B757">
        <v>1</v>
      </c>
      <c r="C757">
        <v>0</v>
      </c>
      <c r="D757">
        <v>0</v>
      </c>
      <c r="E757" s="2">
        <f>SUM(Table4[[#This Row],[Use]:[Creation]])</f>
        <v>1</v>
      </c>
      <c r="G757" t="s">
        <v>4642</v>
      </c>
      <c r="H757">
        <f>Table4[[#This Row],[Use]]/Table4[[#This Row],[TOTAL]]</f>
        <v>1</v>
      </c>
      <c r="I757">
        <f>Table4[[#This Row],[Background]]/Table4[[#This Row],[TOTAL]]</f>
        <v>0</v>
      </c>
      <c r="J757">
        <f>Table4[[#This Row],[Creation]]/Table4[[#This Row],[TOTAL]]</f>
        <v>0</v>
      </c>
      <c r="K757" s="2">
        <f>SUM(Table46[[#This Row],[Use]:[Creation]])</f>
        <v>1</v>
      </c>
    </row>
    <row r="758" spans="1:11" x14ac:dyDescent="0.2">
      <c r="A758" t="s">
        <v>368</v>
      </c>
      <c r="B758">
        <v>2</v>
      </c>
      <c r="C758">
        <v>0</v>
      </c>
      <c r="D758">
        <v>0</v>
      </c>
      <c r="E758" s="2">
        <f>SUM(Table4[[#This Row],[Use]:[Creation]])</f>
        <v>2</v>
      </c>
      <c r="G758" t="s">
        <v>368</v>
      </c>
      <c r="H758">
        <f>Table4[[#This Row],[Use]]/Table4[[#This Row],[TOTAL]]</f>
        <v>1</v>
      </c>
      <c r="I758">
        <f>Table4[[#This Row],[Background]]/Table4[[#This Row],[TOTAL]]</f>
        <v>0</v>
      </c>
      <c r="J758">
        <f>Table4[[#This Row],[Creation]]/Table4[[#This Row],[TOTAL]]</f>
        <v>0</v>
      </c>
      <c r="K758" s="2">
        <f>SUM(Table46[[#This Row],[Use]:[Creation]])</f>
        <v>1</v>
      </c>
    </row>
    <row r="759" spans="1:11" x14ac:dyDescent="0.2">
      <c r="A759" t="s">
        <v>2132</v>
      </c>
      <c r="B759">
        <v>2</v>
      </c>
      <c r="C759">
        <v>0</v>
      </c>
      <c r="D759">
        <v>0</v>
      </c>
      <c r="E759" s="2">
        <f>SUM(Table4[[#This Row],[Use]:[Creation]])</f>
        <v>2</v>
      </c>
      <c r="G759" t="s">
        <v>2132</v>
      </c>
      <c r="H759">
        <f>Table4[[#This Row],[Use]]/Table4[[#This Row],[TOTAL]]</f>
        <v>1</v>
      </c>
      <c r="I759">
        <f>Table4[[#This Row],[Background]]/Table4[[#This Row],[TOTAL]]</f>
        <v>0</v>
      </c>
      <c r="J759">
        <f>Table4[[#This Row],[Creation]]/Table4[[#This Row],[TOTAL]]</f>
        <v>0</v>
      </c>
      <c r="K759" s="2">
        <f>SUM(Table46[[#This Row],[Use]:[Creation]])</f>
        <v>1</v>
      </c>
    </row>
    <row r="760" spans="1:11" x14ac:dyDescent="0.2">
      <c r="A760" t="s">
        <v>2551</v>
      </c>
      <c r="B760">
        <v>1</v>
      </c>
      <c r="C760">
        <v>0</v>
      </c>
      <c r="D760">
        <v>2</v>
      </c>
      <c r="E760" s="2">
        <f>SUM(Table4[[#This Row],[Use]:[Creation]])</f>
        <v>3</v>
      </c>
      <c r="G760" t="s">
        <v>2551</v>
      </c>
      <c r="H760">
        <f>Table4[[#This Row],[Use]]/Table4[[#This Row],[TOTAL]]</f>
        <v>0.33333333333333331</v>
      </c>
      <c r="I760">
        <f>Table4[[#This Row],[Background]]/Table4[[#This Row],[TOTAL]]</f>
        <v>0</v>
      </c>
      <c r="J760">
        <f>Table4[[#This Row],[Creation]]/Table4[[#This Row],[TOTAL]]</f>
        <v>0.66666666666666663</v>
      </c>
      <c r="K760" s="2">
        <f>SUM(Table46[[#This Row],[Use]:[Creation]])</f>
        <v>1</v>
      </c>
    </row>
    <row r="761" spans="1:11" x14ac:dyDescent="0.2">
      <c r="A761" t="s">
        <v>2829</v>
      </c>
      <c r="B761">
        <v>1</v>
      </c>
      <c r="C761">
        <v>0</v>
      </c>
      <c r="D761">
        <v>0</v>
      </c>
      <c r="E761" s="2">
        <f>SUM(Table4[[#This Row],[Use]:[Creation]])</f>
        <v>1</v>
      </c>
      <c r="G761" t="s">
        <v>2829</v>
      </c>
      <c r="H761">
        <f>Table4[[#This Row],[Use]]/Table4[[#This Row],[TOTAL]]</f>
        <v>1</v>
      </c>
      <c r="I761">
        <f>Table4[[#This Row],[Background]]/Table4[[#This Row],[TOTAL]]</f>
        <v>0</v>
      </c>
      <c r="J761">
        <f>Table4[[#This Row],[Creation]]/Table4[[#This Row],[TOTAL]]</f>
        <v>0</v>
      </c>
      <c r="K761" s="2">
        <f>SUM(Table46[[#This Row],[Use]:[Creation]])</f>
        <v>1</v>
      </c>
    </row>
    <row r="762" spans="1:11" x14ac:dyDescent="0.2">
      <c r="A762" t="s">
        <v>443</v>
      </c>
      <c r="B762">
        <v>2</v>
      </c>
      <c r="C762">
        <v>1</v>
      </c>
      <c r="D762">
        <v>1</v>
      </c>
      <c r="E762" s="2">
        <f>SUM(Table4[[#This Row],[Use]:[Creation]])</f>
        <v>4</v>
      </c>
      <c r="G762" t="s">
        <v>443</v>
      </c>
      <c r="H762">
        <f>Table4[[#This Row],[Use]]/Table4[[#This Row],[TOTAL]]</f>
        <v>0.5</v>
      </c>
      <c r="I762">
        <f>Table4[[#This Row],[Background]]/Table4[[#This Row],[TOTAL]]</f>
        <v>0.25</v>
      </c>
      <c r="J762">
        <f>Table4[[#This Row],[Creation]]/Table4[[#This Row],[TOTAL]]</f>
        <v>0.25</v>
      </c>
      <c r="K762" s="2">
        <f>SUM(Table46[[#This Row],[Use]:[Creation]])</f>
        <v>1</v>
      </c>
    </row>
    <row r="763" spans="1:11" x14ac:dyDescent="0.2">
      <c r="A763" t="s">
        <v>3034</v>
      </c>
      <c r="B763">
        <v>3</v>
      </c>
      <c r="C763">
        <v>0</v>
      </c>
      <c r="D763">
        <v>0</v>
      </c>
      <c r="E763" s="2">
        <f>SUM(Table4[[#This Row],[Use]:[Creation]])</f>
        <v>3</v>
      </c>
      <c r="G763" t="s">
        <v>3034</v>
      </c>
      <c r="H763">
        <f>Table4[[#This Row],[Use]]/Table4[[#This Row],[TOTAL]]</f>
        <v>1</v>
      </c>
      <c r="I763">
        <f>Table4[[#This Row],[Background]]/Table4[[#This Row],[TOTAL]]</f>
        <v>0</v>
      </c>
      <c r="J763">
        <f>Table4[[#This Row],[Creation]]/Table4[[#This Row],[TOTAL]]</f>
        <v>0</v>
      </c>
      <c r="K763" s="2">
        <f>SUM(Table46[[#This Row],[Use]:[Creation]])</f>
        <v>1</v>
      </c>
    </row>
    <row r="764" spans="1:11" x14ac:dyDescent="0.2">
      <c r="A764" t="s">
        <v>7248</v>
      </c>
      <c r="B764">
        <v>1</v>
      </c>
      <c r="C764">
        <v>0</v>
      </c>
      <c r="D764">
        <v>0</v>
      </c>
      <c r="E764" s="2">
        <f>SUM(Table4[[#This Row],[Use]:[Creation]])</f>
        <v>1</v>
      </c>
      <c r="G764" t="s">
        <v>7248</v>
      </c>
      <c r="H764">
        <f>Table4[[#This Row],[Use]]/Table4[[#This Row],[TOTAL]]</f>
        <v>1</v>
      </c>
      <c r="I764">
        <f>Table4[[#This Row],[Background]]/Table4[[#This Row],[TOTAL]]</f>
        <v>0</v>
      </c>
      <c r="J764">
        <f>Table4[[#This Row],[Creation]]/Table4[[#This Row],[TOTAL]]</f>
        <v>0</v>
      </c>
      <c r="K764" s="2">
        <f>SUM(Table46[[#This Row],[Use]:[Creation]])</f>
        <v>1</v>
      </c>
    </row>
    <row r="765" spans="1:11" x14ac:dyDescent="0.2">
      <c r="A765" t="s">
        <v>3527</v>
      </c>
      <c r="B765">
        <v>1</v>
      </c>
      <c r="C765">
        <v>0</v>
      </c>
      <c r="D765">
        <v>2</v>
      </c>
      <c r="E765" s="2">
        <f>SUM(Table4[[#This Row],[Use]:[Creation]])</f>
        <v>3</v>
      </c>
      <c r="G765" t="s">
        <v>3527</v>
      </c>
      <c r="H765">
        <f>Table4[[#This Row],[Use]]/Table4[[#This Row],[TOTAL]]</f>
        <v>0.33333333333333331</v>
      </c>
      <c r="I765">
        <f>Table4[[#This Row],[Background]]/Table4[[#This Row],[TOTAL]]</f>
        <v>0</v>
      </c>
      <c r="J765">
        <f>Table4[[#This Row],[Creation]]/Table4[[#This Row],[TOTAL]]</f>
        <v>0.66666666666666663</v>
      </c>
      <c r="K765" s="2">
        <f>SUM(Table46[[#This Row],[Use]:[Creation]])</f>
        <v>1</v>
      </c>
    </row>
    <row r="766" spans="1:11" x14ac:dyDescent="0.2">
      <c r="A766" t="s">
        <v>5256</v>
      </c>
      <c r="B766">
        <v>1</v>
      </c>
      <c r="C766">
        <v>0</v>
      </c>
      <c r="D766">
        <v>0</v>
      </c>
      <c r="E766" s="2">
        <f>SUM(Table4[[#This Row],[Use]:[Creation]])</f>
        <v>1</v>
      </c>
      <c r="G766" t="s">
        <v>5256</v>
      </c>
      <c r="H766">
        <f>Table4[[#This Row],[Use]]/Table4[[#This Row],[TOTAL]]</f>
        <v>1</v>
      </c>
      <c r="I766">
        <f>Table4[[#This Row],[Background]]/Table4[[#This Row],[TOTAL]]</f>
        <v>0</v>
      </c>
      <c r="J766">
        <f>Table4[[#This Row],[Creation]]/Table4[[#This Row],[TOTAL]]</f>
        <v>0</v>
      </c>
      <c r="K766" s="2">
        <f>SUM(Table46[[#This Row],[Use]:[Creation]])</f>
        <v>1</v>
      </c>
    </row>
    <row r="767" spans="1:11" x14ac:dyDescent="0.2">
      <c r="A767" t="s">
        <v>2491</v>
      </c>
      <c r="B767">
        <v>0</v>
      </c>
      <c r="C767">
        <v>0</v>
      </c>
      <c r="D767">
        <v>1</v>
      </c>
      <c r="E767" s="2">
        <f>SUM(Table4[[#This Row],[Use]:[Creation]])</f>
        <v>1</v>
      </c>
      <c r="G767" t="s">
        <v>2491</v>
      </c>
      <c r="H767">
        <f>Table4[[#This Row],[Use]]/Table4[[#This Row],[TOTAL]]</f>
        <v>0</v>
      </c>
      <c r="I767">
        <f>Table4[[#This Row],[Background]]/Table4[[#This Row],[TOTAL]]</f>
        <v>0</v>
      </c>
      <c r="J767">
        <f>Table4[[#This Row],[Creation]]/Table4[[#This Row],[TOTAL]]</f>
        <v>1</v>
      </c>
      <c r="K767" s="2">
        <f>SUM(Table46[[#This Row],[Use]:[Creation]])</f>
        <v>1</v>
      </c>
    </row>
    <row r="768" spans="1:11" x14ac:dyDescent="0.2">
      <c r="A768" t="s">
        <v>1066</v>
      </c>
      <c r="B768">
        <v>0</v>
      </c>
      <c r="C768">
        <v>0</v>
      </c>
      <c r="D768">
        <v>1</v>
      </c>
      <c r="E768" s="2">
        <f>SUM(Table4[[#This Row],[Use]:[Creation]])</f>
        <v>1</v>
      </c>
      <c r="G768" t="s">
        <v>1066</v>
      </c>
      <c r="H768">
        <f>Table4[[#This Row],[Use]]/Table4[[#This Row],[TOTAL]]</f>
        <v>0</v>
      </c>
      <c r="I768">
        <f>Table4[[#This Row],[Background]]/Table4[[#This Row],[TOTAL]]</f>
        <v>0</v>
      </c>
      <c r="J768">
        <f>Table4[[#This Row],[Creation]]/Table4[[#This Row],[TOTAL]]</f>
        <v>1</v>
      </c>
      <c r="K768" s="2">
        <f>SUM(Table46[[#This Row],[Use]:[Creation]])</f>
        <v>1</v>
      </c>
    </row>
    <row r="769" spans="1:11" x14ac:dyDescent="0.2">
      <c r="A769" t="s">
        <v>190</v>
      </c>
      <c r="B769">
        <v>0</v>
      </c>
      <c r="C769">
        <v>0</v>
      </c>
      <c r="D769">
        <v>3</v>
      </c>
      <c r="E769" s="2">
        <f>SUM(Table4[[#This Row],[Use]:[Creation]])</f>
        <v>3</v>
      </c>
      <c r="G769" t="s">
        <v>190</v>
      </c>
      <c r="H769">
        <f>Table4[[#This Row],[Use]]/Table4[[#This Row],[TOTAL]]</f>
        <v>0</v>
      </c>
      <c r="I769">
        <f>Table4[[#This Row],[Background]]/Table4[[#This Row],[TOTAL]]</f>
        <v>0</v>
      </c>
      <c r="J769">
        <f>Table4[[#This Row],[Creation]]/Table4[[#This Row],[TOTAL]]</f>
        <v>1</v>
      </c>
      <c r="K769" s="2">
        <f>SUM(Table46[[#This Row],[Use]:[Creation]])</f>
        <v>1</v>
      </c>
    </row>
    <row r="770" spans="1:11" x14ac:dyDescent="0.2">
      <c r="A770" t="s">
        <v>3671</v>
      </c>
      <c r="B770">
        <v>1</v>
      </c>
      <c r="C770">
        <v>0</v>
      </c>
      <c r="D770">
        <v>0</v>
      </c>
      <c r="E770" s="2">
        <f>SUM(Table4[[#This Row],[Use]:[Creation]])</f>
        <v>1</v>
      </c>
      <c r="G770" t="s">
        <v>3671</v>
      </c>
      <c r="H770">
        <f>Table4[[#This Row],[Use]]/Table4[[#This Row],[TOTAL]]</f>
        <v>1</v>
      </c>
      <c r="I770">
        <f>Table4[[#This Row],[Background]]/Table4[[#This Row],[TOTAL]]</f>
        <v>0</v>
      </c>
      <c r="J770">
        <f>Table4[[#This Row],[Creation]]/Table4[[#This Row],[TOTAL]]</f>
        <v>0</v>
      </c>
      <c r="K770" s="2">
        <f>SUM(Table46[[#This Row],[Use]:[Creation]])</f>
        <v>1</v>
      </c>
    </row>
    <row r="771" spans="1:11" x14ac:dyDescent="0.2">
      <c r="A771" t="s">
        <v>5515</v>
      </c>
      <c r="B771">
        <v>1</v>
      </c>
      <c r="C771">
        <v>0</v>
      </c>
      <c r="D771">
        <v>0</v>
      </c>
      <c r="E771" s="2">
        <f>SUM(Table4[[#This Row],[Use]:[Creation]])</f>
        <v>1</v>
      </c>
      <c r="G771" t="s">
        <v>5515</v>
      </c>
      <c r="H771">
        <f>Table4[[#This Row],[Use]]/Table4[[#This Row],[TOTAL]]</f>
        <v>1</v>
      </c>
      <c r="I771">
        <f>Table4[[#This Row],[Background]]/Table4[[#This Row],[TOTAL]]</f>
        <v>0</v>
      </c>
      <c r="J771">
        <f>Table4[[#This Row],[Creation]]/Table4[[#This Row],[TOTAL]]</f>
        <v>0</v>
      </c>
      <c r="K771" s="2">
        <f>SUM(Table46[[#This Row],[Use]:[Creation]])</f>
        <v>1</v>
      </c>
    </row>
    <row r="772" spans="1:11" x14ac:dyDescent="0.2">
      <c r="A772" t="s">
        <v>4051</v>
      </c>
      <c r="B772">
        <v>1</v>
      </c>
      <c r="C772">
        <v>0</v>
      </c>
      <c r="D772">
        <v>0</v>
      </c>
      <c r="E772" s="2">
        <f>SUM(Table4[[#This Row],[Use]:[Creation]])</f>
        <v>1</v>
      </c>
      <c r="G772" t="s">
        <v>4051</v>
      </c>
      <c r="H772">
        <f>Table4[[#This Row],[Use]]/Table4[[#This Row],[TOTAL]]</f>
        <v>1</v>
      </c>
      <c r="I772">
        <f>Table4[[#This Row],[Background]]/Table4[[#This Row],[TOTAL]]</f>
        <v>0</v>
      </c>
      <c r="J772">
        <f>Table4[[#This Row],[Creation]]/Table4[[#This Row],[TOTAL]]</f>
        <v>0</v>
      </c>
      <c r="K772" s="2">
        <f>SUM(Table46[[#This Row],[Use]:[Creation]])</f>
        <v>1</v>
      </c>
    </row>
    <row r="773" spans="1:11" x14ac:dyDescent="0.2">
      <c r="A773" t="s">
        <v>3320</v>
      </c>
      <c r="B773">
        <v>1</v>
      </c>
      <c r="C773">
        <v>1</v>
      </c>
      <c r="D773">
        <v>1</v>
      </c>
      <c r="E773" s="2">
        <f>SUM(Table4[[#This Row],[Use]:[Creation]])</f>
        <v>3</v>
      </c>
      <c r="G773" t="s">
        <v>3320</v>
      </c>
      <c r="H773">
        <f>Table4[[#This Row],[Use]]/Table4[[#This Row],[TOTAL]]</f>
        <v>0.33333333333333331</v>
      </c>
      <c r="I773">
        <f>Table4[[#This Row],[Background]]/Table4[[#This Row],[TOTAL]]</f>
        <v>0.33333333333333331</v>
      </c>
      <c r="J773">
        <f>Table4[[#This Row],[Creation]]/Table4[[#This Row],[TOTAL]]</f>
        <v>0.33333333333333331</v>
      </c>
      <c r="K773" s="2">
        <f>SUM(Table46[[#This Row],[Use]:[Creation]])</f>
        <v>1</v>
      </c>
    </row>
    <row r="774" spans="1:11" x14ac:dyDescent="0.2">
      <c r="A774" t="s">
        <v>3959</v>
      </c>
      <c r="B774">
        <v>0</v>
      </c>
      <c r="C774">
        <v>1</v>
      </c>
      <c r="D774">
        <v>0</v>
      </c>
      <c r="E774" s="2">
        <f>SUM(Table4[[#This Row],[Use]:[Creation]])</f>
        <v>1</v>
      </c>
      <c r="G774" t="s">
        <v>3959</v>
      </c>
      <c r="H774">
        <f>Table4[[#This Row],[Use]]/Table4[[#This Row],[TOTAL]]</f>
        <v>0</v>
      </c>
      <c r="I774">
        <f>Table4[[#This Row],[Background]]/Table4[[#This Row],[TOTAL]]</f>
        <v>1</v>
      </c>
      <c r="J774">
        <f>Table4[[#This Row],[Creation]]/Table4[[#This Row],[TOTAL]]</f>
        <v>0</v>
      </c>
      <c r="K774" s="2">
        <f>SUM(Table46[[#This Row],[Use]:[Creation]])</f>
        <v>1</v>
      </c>
    </row>
    <row r="775" spans="1:11" x14ac:dyDescent="0.2">
      <c r="A775" t="s">
        <v>7119</v>
      </c>
      <c r="B775">
        <v>1</v>
      </c>
      <c r="C775">
        <v>0</v>
      </c>
      <c r="D775">
        <v>0</v>
      </c>
      <c r="E775" s="2">
        <f>SUM(Table4[[#This Row],[Use]:[Creation]])</f>
        <v>1</v>
      </c>
      <c r="G775" t="s">
        <v>7119</v>
      </c>
      <c r="H775">
        <f>Table4[[#This Row],[Use]]/Table4[[#This Row],[TOTAL]]</f>
        <v>1</v>
      </c>
      <c r="I775">
        <f>Table4[[#This Row],[Background]]/Table4[[#This Row],[TOTAL]]</f>
        <v>0</v>
      </c>
      <c r="J775">
        <f>Table4[[#This Row],[Creation]]/Table4[[#This Row],[TOTAL]]</f>
        <v>0</v>
      </c>
      <c r="K775" s="2">
        <f>SUM(Table46[[#This Row],[Use]:[Creation]])</f>
        <v>1</v>
      </c>
    </row>
    <row r="776" spans="1:11" x14ac:dyDescent="0.2">
      <c r="A776" t="s">
        <v>1105</v>
      </c>
      <c r="B776">
        <v>2</v>
      </c>
      <c r="C776">
        <v>0</v>
      </c>
      <c r="D776">
        <v>0</v>
      </c>
      <c r="E776" s="2">
        <f>SUM(Table4[[#This Row],[Use]:[Creation]])</f>
        <v>2</v>
      </c>
      <c r="G776" t="s">
        <v>1105</v>
      </c>
      <c r="H776">
        <f>Table4[[#This Row],[Use]]/Table4[[#This Row],[TOTAL]]</f>
        <v>1</v>
      </c>
      <c r="I776">
        <f>Table4[[#This Row],[Background]]/Table4[[#This Row],[TOTAL]]</f>
        <v>0</v>
      </c>
      <c r="J776">
        <f>Table4[[#This Row],[Creation]]/Table4[[#This Row],[TOTAL]]</f>
        <v>0</v>
      </c>
      <c r="K776" s="2">
        <f>SUM(Table46[[#This Row],[Use]:[Creation]])</f>
        <v>1</v>
      </c>
    </row>
    <row r="777" spans="1:11" x14ac:dyDescent="0.2">
      <c r="A777" t="s">
        <v>2767</v>
      </c>
      <c r="B777">
        <v>0</v>
      </c>
      <c r="C777">
        <v>0</v>
      </c>
      <c r="D777">
        <v>1</v>
      </c>
      <c r="E777" s="2">
        <f>SUM(Table4[[#This Row],[Use]:[Creation]])</f>
        <v>1</v>
      </c>
      <c r="G777" t="s">
        <v>2767</v>
      </c>
      <c r="H777">
        <f>Table4[[#This Row],[Use]]/Table4[[#This Row],[TOTAL]]</f>
        <v>0</v>
      </c>
      <c r="I777">
        <f>Table4[[#This Row],[Background]]/Table4[[#This Row],[TOTAL]]</f>
        <v>0</v>
      </c>
      <c r="J777">
        <f>Table4[[#This Row],[Creation]]/Table4[[#This Row],[TOTAL]]</f>
        <v>1</v>
      </c>
      <c r="K777" s="2">
        <f>SUM(Table46[[#This Row],[Use]:[Creation]])</f>
        <v>1</v>
      </c>
    </row>
    <row r="778" spans="1:11" x14ac:dyDescent="0.2">
      <c r="A778" t="s">
        <v>1132</v>
      </c>
      <c r="B778">
        <v>2</v>
      </c>
      <c r="C778">
        <v>0</v>
      </c>
      <c r="D778">
        <v>0</v>
      </c>
      <c r="E778" s="2">
        <f>SUM(Table4[[#This Row],[Use]:[Creation]])</f>
        <v>2</v>
      </c>
      <c r="G778" t="s">
        <v>1132</v>
      </c>
      <c r="H778">
        <f>Table4[[#This Row],[Use]]/Table4[[#This Row],[TOTAL]]</f>
        <v>1</v>
      </c>
      <c r="I778">
        <f>Table4[[#This Row],[Background]]/Table4[[#This Row],[TOTAL]]</f>
        <v>0</v>
      </c>
      <c r="J778">
        <f>Table4[[#This Row],[Creation]]/Table4[[#This Row],[TOTAL]]</f>
        <v>0</v>
      </c>
      <c r="K778" s="2">
        <f>SUM(Table46[[#This Row],[Use]:[Creation]])</f>
        <v>1</v>
      </c>
    </row>
    <row r="779" spans="1:11" x14ac:dyDescent="0.2">
      <c r="A779" t="s">
        <v>2562</v>
      </c>
      <c r="B779">
        <v>9</v>
      </c>
      <c r="C779">
        <v>1</v>
      </c>
      <c r="D779">
        <v>0</v>
      </c>
      <c r="E779" s="2">
        <f>SUM(Table4[[#This Row],[Use]:[Creation]])</f>
        <v>10</v>
      </c>
      <c r="G779" t="s">
        <v>2562</v>
      </c>
      <c r="H779">
        <f>Table4[[#This Row],[Use]]/Table4[[#This Row],[TOTAL]]</f>
        <v>0.9</v>
      </c>
      <c r="I779">
        <f>Table4[[#This Row],[Background]]/Table4[[#This Row],[TOTAL]]</f>
        <v>0.1</v>
      </c>
      <c r="J779">
        <f>Table4[[#This Row],[Creation]]/Table4[[#This Row],[TOTAL]]</f>
        <v>0</v>
      </c>
      <c r="K779" s="2">
        <f>SUM(Table46[[#This Row],[Use]:[Creation]])</f>
        <v>1</v>
      </c>
    </row>
    <row r="780" spans="1:11" x14ac:dyDescent="0.2">
      <c r="A780" t="s">
        <v>4256</v>
      </c>
      <c r="B780">
        <v>2</v>
      </c>
      <c r="C780">
        <v>0</v>
      </c>
      <c r="D780">
        <v>1</v>
      </c>
      <c r="E780" s="2">
        <f>SUM(Table4[[#This Row],[Use]:[Creation]])</f>
        <v>3</v>
      </c>
      <c r="G780" t="s">
        <v>4256</v>
      </c>
      <c r="H780">
        <f>Table4[[#This Row],[Use]]/Table4[[#This Row],[TOTAL]]</f>
        <v>0.66666666666666663</v>
      </c>
      <c r="I780">
        <f>Table4[[#This Row],[Background]]/Table4[[#This Row],[TOTAL]]</f>
        <v>0</v>
      </c>
      <c r="J780">
        <f>Table4[[#This Row],[Creation]]/Table4[[#This Row],[TOTAL]]</f>
        <v>0.33333333333333331</v>
      </c>
      <c r="K780" s="2">
        <f>SUM(Table46[[#This Row],[Use]:[Creation]])</f>
        <v>1</v>
      </c>
    </row>
    <row r="781" spans="1:11" x14ac:dyDescent="0.2">
      <c r="A781" t="s">
        <v>901</v>
      </c>
      <c r="B781">
        <v>1</v>
      </c>
      <c r="C781">
        <v>0</v>
      </c>
      <c r="D781">
        <v>0</v>
      </c>
      <c r="E781" s="2">
        <f>SUM(Table4[[#This Row],[Use]:[Creation]])</f>
        <v>1</v>
      </c>
      <c r="G781" t="s">
        <v>901</v>
      </c>
      <c r="H781">
        <f>Table4[[#This Row],[Use]]/Table4[[#This Row],[TOTAL]]</f>
        <v>1</v>
      </c>
      <c r="I781">
        <f>Table4[[#This Row],[Background]]/Table4[[#This Row],[TOTAL]]</f>
        <v>0</v>
      </c>
      <c r="J781">
        <f>Table4[[#This Row],[Creation]]/Table4[[#This Row],[TOTAL]]</f>
        <v>0</v>
      </c>
      <c r="K781" s="2">
        <f>SUM(Table46[[#This Row],[Use]:[Creation]])</f>
        <v>1</v>
      </c>
    </row>
    <row r="782" spans="1:11" x14ac:dyDescent="0.2">
      <c r="A782" t="s">
        <v>3372</v>
      </c>
      <c r="B782">
        <v>1</v>
      </c>
      <c r="C782">
        <v>0</v>
      </c>
      <c r="D782">
        <v>1</v>
      </c>
      <c r="E782" s="2">
        <f>SUM(Table4[[#This Row],[Use]:[Creation]])</f>
        <v>2</v>
      </c>
      <c r="G782" t="s">
        <v>3372</v>
      </c>
      <c r="H782">
        <f>Table4[[#This Row],[Use]]/Table4[[#This Row],[TOTAL]]</f>
        <v>0.5</v>
      </c>
      <c r="I782">
        <f>Table4[[#This Row],[Background]]/Table4[[#This Row],[TOTAL]]</f>
        <v>0</v>
      </c>
      <c r="J782">
        <f>Table4[[#This Row],[Creation]]/Table4[[#This Row],[TOTAL]]</f>
        <v>0.5</v>
      </c>
      <c r="K782" s="2">
        <f>SUM(Table46[[#This Row],[Use]:[Creation]])</f>
        <v>1</v>
      </c>
    </row>
    <row r="783" spans="1:11" x14ac:dyDescent="0.2">
      <c r="A783" t="s">
        <v>8414</v>
      </c>
      <c r="B783">
        <v>13</v>
      </c>
      <c r="C783">
        <v>2</v>
      </c>
      <c r="D783">
        <v>0</v>
      </c>
      <c r="E783" s="2">
        <f>SUM(Table4[[#This Row],[Use]:[Creation]])</f>
        <v>15</v>
      </c>
      <c r="G783" t="s">
        <v>8414</v>
      </c>
      <c r="H783">
        <f>Table4[[#This Row],[Use]]/Table4[[#This Row],[TOTAL]]</f>
        <v>0.8666666666666667</v>
      </c>
      <c r="I783">
        <f>Table4[[#This Row],[Background]]/Table4[[#This Row],[TOTAL]]</f>
        <v>0.13333333333333333</v>
      </c>
      <c r="J783">
        <f>Table4[[#This Row],[Creation]]/Table4[[#This Row],[TOTAL]]</f>
        <v>0</v>
      </c>
      <c r="K783" s="2">
        <f>SUM(Table46[[#This Row],[Use]:[Creation]])</f>
        <v>1</v>
      </c>
    </row>
    <row r="784" spans="1:11" x14ac:dyDescent="0.2">
      <c r="A784" t="s">
        <v>318</v>
      </c>
      <c r="B784">
        <v>6</v>
      </c>
      <c r="C784">
        <v>2</v>
      </c>
      <c r="D784">
        <v>0</v>
      </c>
      <c r="E784" s="2">
        <f>SUM(Table4[[#This Row],[Use]:[Creation]])</f>
        <v>8</v>
      </c>
      <c r="G784" t="s">
        <v>318</v>
      </c>
      <c r="H784">
        <f>Table4[[#This Row],[Use]]/Table4[[#This Row],[TOTAL]]</f>
        <v>0.75</v>
      </c>
      <c r="I784">
        <f>Table4[[#This Row],[Background]]/Table4[[#This Row],[TOTAL]]</f>
        <v>0.25</v>
      </c>
      <c r="J784">
        <f>Table4[[#This Row],[Creation]]/Table4[[#This Row],[TOTAL]]</f>
        <v>0</v>
      </c>
      <c r="K784" s="2">
        <f>SUM(Table46[[#This Row],[Use]:[Creation]])</f>
        <v>1</v>
      </c>
    </row>
    <row r="785" spans="1:11" x14ac:dyDescent="0.2">
      <c r="A785" t="s">
        <v>48</v>
      </c>
      <c r="B785">
        <v>0</v>
      </c>
      <c r="C785">
        <v>0</v>
      </c>
      <c r="D785">
        <v>1</v>
      </c>
      <c r="E785" s="2">
        <f>SUM(Table4[[#This Row],[Use]:[Creation]])</f>
        <v>1</v>
      </c>
      <c r="G785" t="s">
        <v>48</v>
      </c>
      <c r="H785">
        <f>Table4[[#This Row],[Use]]/Table4[[#This Row],[TOTAL]]</f>
        <v>0</v>
      </c>
      <c r="I785">
        <f>Table4[[#This Row],[Background]]/Table4[[#This Row],[TOTAL]]</f>
        <v>0</v>
      </c>
      <c r="J785">
        <f>Table4[[#This Row],[Creation]]/Table4[[#This Row],[TOTAL]]</f>
        <v>1</v>
      </c>
      <c r="K785" s="2">
        <f>SUM(Table46[[#This Row],[Use]:[Creation]])</f>
        <v>1</v>
      </c>
    </row>
    <row r="786" spans="1:11" x14ac:dyDescent="0.2">
      <c r="A786" t="s">
        <v>932</v>
      </c>
      <c r="B786">
        <v>2</v>
      </c>
      <c r="C786">
        <v>0</v>
      </c>
      <c r="D786">
        <v>0</v>
      </c>
      <c r="E786" s="2">
        <f>SUM(Table4[[#This Row],[Use]:[Creation]])</f>
        <v>2</v>
      </c>
      <c r="G786" t="s">
        <v>932</v>
      </c>
      <c r="H786">
        <f>Table4[[#This Row],[Use]]/Table4[[#This Row],[TOTAL]]</f>
        <v>1</v>
      </c>
      <c r="I786">
        <f>Table4[[#This Row],[Background]]/Table4[[#This Row],[TOTAL]]</f>
        <v>0</v>
      </c>
      <c r="J786">
        <f>Table4[[#This Row],[Creation]]/Table4[[#This Row],[TOTAL]]</f>
        <v>0</v>
      </c>
      <c r="K786" s="2">
        <f>SUM(Table46[[#This Row],[Use]:[Creation]])</f>
        <v>1</v>
      </c>
    </row>
    <row r="787" spans="1:11" x14ac:dyDescent="0.2">
      <c r="A787" t="s">
        <v>1184</v>
      </c>
      <c r="B787">
        <v>1</v>
      </c>
      <c r="C787">
        <v>0</v>
      </c>
      <c r="D787">
        <v>0</v>
      </c>
      <c r="E787" s="2">
        <f>SUM(Table4[[#This Row],[Use]:[Creation]])</f>
        <v>1</v>
      </c>
      <c r="G787" t="s">
        <v>1184</v>
      </c>
      <c r="H787">
        <f>Table4[[#This Row],[Use]]/Table4[[#This Row],[TOTAL]]</f>
        <v>1</v>
      </c>
      <c r="I787">
        <f>Table4[[#This Row],[Background]]/Table4[[#This Row],[TOTAL]]</f>
        <v>0</v>
      </c>
      <c r="J787">
        <f>Table4[[#This Row],[Creation]]/Table4[[#This Row],[TOTAL]]</f>
        <v>0</v>
      </c>
      <c r="K787" s="2">
        <f>SUM(Table46[[#This Row],[Use]:[Creation]])</f>
        <v>1</v>
      </c>
    </row>
    <row r="788" spans="1:11" x14ac:dyDescent="0.2">
      <c r="A788" t="s">
        <v>6077</v>
      </c>
      <c r="B788">
        <v>1</v>
      </c>
      <c r="C788">
        <v>0</v>
      </c>
      <c r="D788">
        <v>0</v>
      </c>
      <c r="E788" s="2">
        <f>SUM(Table4[[#This Row],[Use]:[Creation]])</f>
        <v>1</v>
      </c>
      <c r="G788" t="s">
        <v>6077</v>
      </c>
      <c r="H788">
        <f>Table4[[#This Row],[Use]]/Table4[[#This Row],[TOTAL]]</f>
        <v>1</v>
      </c>
      <c r="I788">
        <f>Table4[[#This Row],[Background]]/Table4[[#This Row],[TOTAL]]</f>
        <v>0</v>
      </c>
      <c r="J788">
        <f>Table4[[#This Row],[Creation]]/Table4[[#This Row],[TOTAL]]</f>
        <v>0</v>
      </c>
      <c r="K788" s="2">
        <f>SUM(Table46[[#This Row],[Use]:[Creation]])</f>
        <v>1</v>
      </c>
    </row>
    <row r="789" spans="1:11" x14ac:dyDescent="0.2">
      <c r="A789" t="s">
        <v>4220</v>
      </c>
      <c r="B789">
        <v>5</v>
      </c>
      <c r="C789">
        <v>0</v>
      </c>
      <c r="D789">
        <v>0</v>
      </c>
      <c r="E789" s="2">
        <f>SUM(Table4[[#This Row],[Use]:[Creation]])</f>
        <v>5</v>
      </c>
      <c r="G789" t="s">
        <v>4220</v>
      </c>
      <c r="H789">
        <f>Table4[[#This Row],[Use]]/Table4[[#This Row],[TOTAL]]</f>
        <v>1</v>
      </c>
      <c r="I789">
        <f>Table4[[#This Row],[Background]]/Table4[[#This Row],[TOTAL]]</f>
        <v>0</v>
      </c>
      <c r="J789">
        <f>Table4[[#This Row],[Creation]]/Table4[[#This Row],[TOTAL]]</f>
        <v>0</v>
      </c>
      <c r="K789" s="2">
        <f>SUM(Table46[[#This Row],[Use]:[Creation]])</f>
        <v>1</v>
      </c>
    </row>
    <row r="790" spans="1:11" x14ac:dyDescent="0.2">
      <c r="A790" t="s">
        <v>4345</v>
      </c>
      <c r="B790">
        <v>4</v>
      </c>
      <c r="C790">
        <v>0</v>
      </c>
      <c r="D790">
        <v>0</v>
      </c>
      <c r="E790" s="2">
        <f>SUM(Table4[[#This Row],[Use]:[Creation]])</f>
        <v>4</v>
      </c>
      <c r="G790" t="s">
        <v>4345</v>
      </c>
      <c r="H790">
        <f>Table4[[#This Row],[Use]]/Table4[[#This Row],[TOTAL]]</f>
        <v>1</v>
      </c>
      <c r="I790">
        <f>Table4[[#This Row],[Background]]/Table4[[#This Row],[TOTAL]]</f>
        <v>0</v>
      </c>
      <c r="J790">
        <f>Table4[[#This Row],[Creation]]/Table4[[#This Row],[TOTAL]]</f>
        <v>0</v>
      </c>
      <c r="K790" s="2">
        <f>SUM(Table46[[#This Row],[Use]:[Creation]])</f>
        <v>1</v>
      </c>
    </row>
    <row r="791" spans="1:11" x14ac:dyDescent="0.2">
      <c r="A791" t="s">
        <v>8890</v>
      </c>
      <c r="B791">
        <v>1</v>
      </c>
      <c r="C791">
        <v>0</v>
      </c>
      <c r="D791">
        <v>0</v>
      </c>
      <c r="E791" s="2">
        <f>SUM(Table4[[#This Row],[Use]:[Creation]])</f>
        <v>1</v>
      </c>
      <c r="G791" t="s">
        <v>8890</v>
      </c>
      <c r="H791">
        <f>Table4[[#This Row],[Use]]/Table4[[#This Row],[TOTAL]]</f>
        <v>1</v>
      </c>
      <c r="I791">
        <f>Table4[[#This Row],[Background]]/Table4[[#This Row],[TOTAL]]</f>
        <v>0</v>
      </c>
      <c r="J791">
        <f>Table4[[#This Row],[Creation]]/Table4[[#This Row],[TOTAL]]</f>
        <v>0</v>
      </c>
      <c r="K791" s="2">
        <f>SUM(Table46[[#This Row],[Use]:[Creation]])</f>
        <v>1</v>
      </c>
    </row>
    <row r="792" spans="1:11" x14ac:dyDescent="0.2">
      <c r="A792" t="s">
        <v>4821</v>
      </c>
      <c r="B792">
        <v>1</v>
      </c>
      <c r="C792">
        <v>0</v>
      </c>
      <c r="D792">
        <v>0</v>
      </c>
      <c r="E792" s="2">
        <f>SUM(Table4[[#This Row],[Use]:[Creation]])</f>
        <v>1</v>
      </c>
      <c r="G792" t="s">
        <v>4821</v>
      </c>
      <c r="H792">
        <f>Table4[[#This Row],[Use]]/Table4[[#This Row],[TOTAL]]</f>
        <v>1</v>
      </c>
      <c r="I792">
        <f>Table4[[#This Row],[Background]]/Table4[[#This Row],[TOTAL]]</f>
        <v>0</v>
      </c>
      <c r="J792">
        <f>Table4[[#This Row],[Creation]]/Table4[[#This Row],[TOTAL]]</f>
        <v>0</v>
      </c>
      <c r="K792" s="2">
        <f>SUM(Table46[[#This Row],[Use]:[Creation]])</f>
        <v>1</v>
      </c>
    </row>
    <row r="793" spans="1:11" x14ac:dyDescent="0.2">
      <c r="A793" t="s">
        <v>1795</v>
      </c>
      <c r="B793">
        <v>3</v>
      </c>
      <c r="C793">
        <v>0</v>
      </c>
      <c r="D793">
        <v>0</v>
      </c>
      <c r="E793" s="2">
        <f>SUM(Table4[[#This Row],[Use]:[Creation]])</f>
        <v>3</v>
      </c>
      <c r="G793" t="s">
        <v>1795</v>
      </c>
      <c r="H793">
        <f>Table4[[#This Row],[Use]]/Table4[[#This Row],[TOTAL]]</f>
        <v>1</v>
      </c>
      <c r="I793">
        <f>Table4[[#This Row],[Background]]/Table4[[#This Row],[TOTAL]]</f>
        <v>0</v>
      </c>
      <c r="J793">
        <f>Table4[[#This Row],[Creation]]/Table4[[#This Row],[TOTAL]]</f>
        <v>0</v>
      </c>
      <c r="K793" s="2">
        <f>SUM(Table46[[#This Row],[Use]:[Creation]])</f>
        <v>1</v>
      </c>
    </row>
    <row r="794" spans="1:11" x14ac:dyDescent="0.2">
      <c r="A794" t="s">
        <v>6060</v>
      </c>
      <c r="B794">
        <v>1</v>
      </c>
      <c r="C794">
        <v>0</v>
      </c>
      <c r="D794">
        <v>0</v>
      </c>
      <c r="E794" s="2">
        <f>SUM(Table4[[#This Row],[Use]:[Creation]])</f>
        <v>1</v>
      </c>
      <c r="G794" t="s">
        <v>6060</v>
      </c>
      <c r="H794">
        <f>Table4[[#This Row],[Use]]/Table4[[#This Row],[TOTAL]]</f>
        <v>1</v>
      </c>
      <c r="I794">
        <f>Table4[[#This Row],[Background]]/Table4[[#This Row],[TOTAL]]</f>
        <v>0</v>
      </c>
      <c r="J794">
        <f>Table4[[#This Row],[Creation]]/Table4[[#This Row],[TOTAL]]</f>
        <v>0</v>
      </c>
      <c r="K794" s="2">
        <f>SUM(Table46[[#This Row],[Use]:[Creation]])</f>
        <v>1</v>
      </c>
    </row>
    <row r="795" spans="1:11" x14ac:dyDescent="0.2">
      <c r="A795" t="s">
        <v>4166</v>
      </c>
      <c r="B795">
        <v>1</v>
      </c>
      <c r="C795">
        <v>0</v>
      </c>
      <c r="D795">
        <v>0</v>
      </c>
      <c r="E795" s="2">
        <f>SUM(Table4[[#This Row],[Use]:[Creation]])</f>
        <v>1</v>
      </c>
      <c r="G795" t="s">
        <v>4166</v>
      </c>
      <c r="H795">
        <f>Table4[[#This Row],[Use]]/Table4[[#This Row],[TOTAL]]</f>
        <v>1</v>
      </c>
      <c r="I795">
        <f>Table4[[#This Row],[Background]]/Table4[[#This Row],[TOTAL]]</f>
        <v>0</v>
      </c>
      <c r="J795">
        <f>Table4[[#This Row],[Creation]]/Table4[[#This Row],[TOTAL]]</f>
        <v>0</v>
      </c>
      <c r="K795" s="2">
        <f>SUM(Table46[[#This Row],[Use]:[Creation]])</f>
        <v>1</v>
      </c>
    </row>
    <row r="796" spans="1:11" x14ac:dyDescent="0.2">
      <c r="A796" t="s">
        <v>3166</v>
      </c>
      <c r="B796">
        <v>0</v>
      </c>
      <c r="C796">
        <v>0</v>
      </c>
      <c r="D796">
        <v>1</v>
      </c>
      <c r="E796" s="2">
        <f>SUM(Table4[[#This Row],[Use]:[Creation]])</f>
        <v>1</v>
      </c>
      <c r="G796" t="s">
        <v>3166</v>
      </c>
      <c r="H796">
        <f>Table4[[#This Row],[Use]]/Table4[[#This Row],[TOTAL]]</f>
        <v>0</v>
      </c>
      <c r="I796">
        <f>Table4[[#This Row],[Background]]/Table4[[#This Row],[TOTAL]]</f>
        <v>0</v>
      </c>
      <c r="J796">
        <f>Table4[[#This Row],[Creation]]/Table4[[#This Row],[TOTAL]]</f>
        <v>1</v>
      </c>
      <c r="K796" s="2">
        <f>SUM(Table46[[#This Row],[Use]:[Creation]])</f>
        <v>1</v>
      </c>
    </row>
    <row r="797" spans="1:11" x14ac:dyDescent="0.2">
      <c r="A797" t="s">
        <v>7390</v>
      </c>
      <c r="B797">
        <v>1</v>
      </c>
      <c r="C797">
        <v>3</v>
      </c>
      <c r="D797">
        <v>0</v>
      </c>
      <c r="E797" s="2">
        <f>SUM(Table4[[#This Row],[Use]:[Creation]])</f>
        <v>4</v>
      </c>
      <c r="G797" t="s">
        <v>7390</v>
      </c>
      <c r="H797">
        <f>Table4[[#This Row],[Use]]/Table4[[#This Row],[TOTAL]]</f>
        <v>0.25</v>
      </c>
      <c r="I797">
        <f>Table4[[#This Row],[Background]]/Table4[[#This Row],[TOTAL]]</f>
        <v>0.75</v>
      </c>
      <c r="J797">
        <f>Table4[[#This Row],[Creation]]/Table4[[#This Row],[TOTAL]]</f>
        <v>0</v>
      </c>
      <c r="K797" s="2">
        <f>SUM(Table46[[#This Row],[Use]:[Creation]])</f>
        <v>1</v>
      </c>
    </row>
    <row r="798" spans="1:11" x14ac:dyDescent="0.2">
      <c r="A798" t="s">
        <v>7124</v>
      </c>
      <c r="B798">
        <v>2</v>
      </c>
      <c r="C798">
        <v>0</v>
      </c>
      <c r="D798">
        <v>0</v>
      </c>
      <c r="E798" s="2">
        <f>SUM(Table4[[#This Row],[Use]:[Creation]])</f>
        <v>2</v>
      </c>
      <c r="G798" t="s">
        <v>7124</v>
      </c>
      <c r="H798">
        <f>Table4[[#This Row],[Use]]/Table4[[#This Row],[TOTAL]]</f>
        <v>1</v>
      </c>
      <c r="I798">
        <f>Table4[[#This Row],[Background]]/Table4[[#This Row],[TOTAL]]</f>
        <v>0</v>
      </c>
      <c r="J798">
        <f>Table4[[#This Row],[Creation]]/Table4[[#This Row],[TOTAL]]</f>
        <v>0</v>
      </c>
      <c r="K798" s="2">
        <f>SUM(Table46[[#This Row],[Use]:[Creation]])</f>
        <v>1</v>
      </c>
    </row>
    <row r="799" spans="1:11" x14ac:dyDescent="0.2">
      <c r="A799" t="s">
        <v>4800</v>
      </c>
      <c r="B799">
        <v>1</v>
      </c>
      <c r="C799">
        <v>0</v>
      </c>
      <c r="D799">
        <v>0</v>
      </c>
      <c r="E799" s="2">
        <f>SUM(Table4[[#This Row],[Use]:[Creation]])</f>
        <v>1</v>
      </c>
      <c r="G799" t="s">
        <v>4800</v>
      </c>
      <c r="H799">
        <f>Table4[[#This Row],[Use]]/Table4[[#This Row],[TOTAL]]</f>
        <v>1</v>
      </c>
      <c r="I799">
        <f>Table4[[#This Row],[Background]]/Table4[[#This Row],[TOTAL]]</f>
        <v>0</v>
      </c>
      <c r="J799">
        <f>Table4[[#This Row],[Creation]]/Table4[[#This Row],[TOTAL]]</f>
        <v>0</v>
      </c>
      <c r="K799" s="2">
        <f>SUM(Table46[[#This Row],[Use]:[Creation]])</f>
        <v>1</v>
      </c>
    </row>
    <row r="800" spans="1:11" x14ac:dyDescent="0.2">
      <c r="A800" t="s">
        <v>857</v>
      </c>
      <c r="B800">
        <v>2</v>
      </c>
      <c r="C800">
        <v>0</v>
      </c>
      <c r="D800">
        <v>0</v>
      </c>
      <c r="E800" s="2">
        <f>SUM(Table4[[#This Row],[Use]:[Creation]])</f>
        <v>2</v>
      </c>
      <c r="G800" t="s">
        <v>857</v>
      </c>
      <c r="H800">
        <f>Table4[[#This Row],[Use]]/Table4[[#This Row],[TOTAL]]</f>
        <v>1</v>
      </c>
      <c r="I800">
        <f>Table4[[#This Row],[Background]]/Table4[[#This Row],[TOTAL]]</f>
        <v>0</v>
      </c>
      <c r="J800">
        <f>Table4[[#This Row],[Creation]]/Table4[[#This Row],[TOTAL]]</f>
        <v>0</v>
      </c>
      <c r="K800" s="2">
        <f>SUM(Table46[[#This Row],[Use]:[Creation]])</f>
        <v>1</v>
      </c>
    </row>
    <row r="801" spans="1:11" x14ac:dyDescent="0.2">
      <c r="A801" t="s">
        <v>6021</v>
      </c>
      <c r="B801">
        <v>1</v>
      </c>
      <c r="C801">
        <v>0</v>
      </c>
      <c r="D801">
        <v>0</v>
      </c>
      <c r="E801" s="2">
        <f>SUM(Table4[[#This Row],[Use]:[Creation]])</f>
        <v>1</v>
      </c>
      <c r="G801" t="s">
        <v>6021</v>
      </c>
      <c r="H801">
        <f>Table4[[#This Row],[Use]]/Table4[[#This Row],[TOTAL]]</f>
        <v>1</v>
      </c>
      <c r="I801">
        <f>Table4[[#This Row],[Background]]/Table4[[#This Row],[TOTAL]]</f>
        <v>0</v>
      </c>
      <c r="J801">
        <f>Table4[[#This Row],[Creation]]/Table4[[#This Row],[TOTAL]]</f>
        <v>0</v>
      </c>
      <c r="K801" s="2">
        <f>SUM(Table46[[#This Row],[Use]:[Creation]])</f>
        <v>1</v>
      </c>
    </row>
    <row r="802" spans="1:11" x14ac:dyDescent="0.2">
      <c r="A802" t="s">
        <v>789</v>
      </c>
      <c r="B802">
        <v>12</v>
      </c>
      <c r="C802">
        <v>0</v>
      </c>
      <c r="D802">
        <v>0</v>
      </c>
      <c r="E802" s="2">
        <f>SUM(Table4[[#This Row],[Use]:[Creation]])</f>
        <v>12</v>
      </c>
      <c r="G802" t="s">
        <v>789</v>
      </c>
      <c r="H802">
        <f>Table4[[#This Row],[Use]]/Table4[[#This Row],[TOTAL]]</f>
        <v>1</v>
      </c>
      <c r="I802">
        <f>Table4[[#This Row],[Background]]/Table4[[#This Row],[TOTAL]]</f>
        <v>0</v>
      </c>
      <c r="J802">
        <f>Table4[[#This Row],[Creation]]/Table4[[#This Row],[TOTAL]]</f>
        <v>0</v>
      </c>
      <c r="K802" s="2">
        <f>SUM(Table46[[#This Row],[Use]:[Creation]])</f>
        <v>1</v>
      </c>
    </row>
    <row r="803" spans="1:11" x14ac:dyDescent="0.2">
      <c r="A803" t="s">
        <v>2724</v>
      </c>
      <c r="B803">
        <v>0</v>
      </c>
      <c r="C803">
        <v>0</v>
      </c>
      <c r="D803">
        <v>1</v>
      </c>
      <c r="E803" s="2">
        <f>SUM(Table4[[#This Row],[Use]:[Creation]])</f>
        <v>1</v>
      </c>
      <c r="G803" t="s">
        <v>2724</v>
      </c>
      <c r="H803">
        <f>Table4[[#This Row],[Use]]/Table4[[#This Row],[TOTAL]]</f>
        <v>0</v>
      </c>
      <c r="I803">
        <f>Table4[[#This Row],[Background]]/Table4[[#This Row],[TOTAL]]</f>
        <v>0</v>
      </c>
      <c r="J803">
        <f>Table4[[#This Row],[Creation]]/Table4[[#This Row],[TOTAL]]</f>
        <v>1</v>
      </c>
      <c r="K803" s="2">
        <f>SUM(Table46[[#This Row],[Use]:[Creation]])</f>
        <v>1</v>
      </c>
    </row>
    <row r="804" spans="1:11" x14ac:dyDescent="0.2">
      <c r="A804" t="s">
        <v>3685</v>
      </c>
      <c r="B804">
        <v>13</v>
      </c>
      <c r="C804">
        <v>1</v>
      </c>
      <c r="D804">
        <v>0</v>
      </c>
      <c r="E804" s="2">
        <f>SUM(Table4[[#This Row],[Use]:[Creation]])</f>
        <v>14</v>
      </c>
      <c r="G804" t="s">
        <v>3685</v>
      </c>
      <c r="H804">
        <f>Table4[[#This Row],[Use]]/Table4[[#This Row],[TOTAL]]</f>
        <v>0.9285714285714286</v>
      </c>
      <c r="I804">
        <f>Table4[[#This Row],[Background]]/Table4[[#This Row],[TOTAL]]</f>
        <v>7.1428571428571425E-2</v>
      </c>
      <c r="J804">
        <f>Table4[[#This Row],[Creation]]/Table4[[#This Row],[TOTAL]]</f>
        <v>0</v>
      </c>
      <c r="K804" s="2">
        <f>SUM(Table46[[#This Row],[Use]:[Creation]])</f>
        <v>1</v>
      </c>
    </row>
    <row r="805" spans="1:11" x14ac:dyDescent="0.2">
      <c r="A805" t="s">
        <v>204</v>
      </c>
      <c r="B805">
        <v>0</v>
      </c>
      <c r="C805">
        <v>0</v>
      </c>
      <c r="D805">
        <v>2</v>
      </c>
      <c r="E805" s="2">
        <f>SUM(Table4[[#This Row],[Use]:[Creation]])</f>
        <v>2</v>
      </c>
      <c r="G805" t="s">
        <v>204</v>
      </c>
      <c r="H805">
        <f>Table4[[#This Row],[Use]]/Table4[[#This Row],[TOTAL]]</f>
        <v>0</v>
      </c>
      <c r="I805">
        <f>Table4[[#This Row],[Background]]/Table4[[#This Row],[TOTAL]]</f>
        <v>0</v>
      </c>
      <c r="J805">
        <f>Table4[[#This Row],[Creation]]/Table4[[#This Row],[TOTAL]]</f>
        <v>1</v>
      </c>
      <c r="K805" s="2">
        <f>SUM(Table46[[#This Row],[Use]:[Creation]])</f>
        <v>1</v>
      </c>
    </row>
    <row r="806" spans="1:11" x14ac:dyDescent="0.2">
      <c r="A806" t="s">
        <v>2429</v>
      </c>
      <c r="B806">
        <v>0</v>
      </c>
      <c r="C806">
        <v>0</v>
      </c>
      <c r="D806">
        <v>1</v>
      </c>
      <c r="E806" s="2">
        <f>SUM(Table4[[#This Row],[Use]:[Creation]])</f>
        <v>1</v>
      </c>
      <c r="G806" t="s">
        <v>2429</v>
      </c>
      <c r="H806">
        <f>Table4[[#This Row],[Use]]/Table4[[#This Row],[TOTAL]]</f>
        <v>0</v>
      </c>
      <c r="I806">
        <f>Table4[[#This Row],[Background]]/Table4[[#This Row],[TOTAL]]</f>
        <v>0</v>
      </c>
      <c r="J806">
        <f>Table4[[#This Row],[Creation]]/Table4[[#This Row],[TOTAL]]</f>
        <v>1</v>
      </c>
      <c r="K806" s="2">
        <f>SUM(Table46[[#This Row],[Use]:[Creation]])</f>
        <v>1</v>
      </c>
    </row>
    <row r="807" spans="1:11" x14ac:dyDescent="0.2">
      <c r="A807" t="s">
        <v>3439</v>
      </c>
      <c r="B807">
        <v>10</v>
      </c>
      <c r="C807">
        <v>1</v>
      </c>
      <c r="D807">
        <v>0</v>
      </c>
      <c r="E807" s="2">
        <f>SUM(Table4[[#This Row],[Use]:[Creation]])</f>
        <v>11</v>
      </c>
      <c r="G807" t="s">
        <v>3439</v>
      </c>
      <c r="H807">
        <f>Table4[[#This Row],[Use]]/Table4[[#This Row],[TOTAL]]</f>
        <v>0.90909090909090906</v>
      </c>
      <c r="I807">
        <f>Table4[[#This Row],[Background]]/Table4[[#This Row],[TOTAL]]</f>
        <v>9.0909090909090912E-2</v>
      </c>
      <c r="J807">
        <f>Table4[[#This Row],[Creation]]/Table4[[#This Row],[TOTAL]]</f>
        <v>0</v>
      </c>
      <c r="K807" s="2">
        <f>SUM(Table46[[#This Row],[Use]:[Creation]])</f>
        <v>1</v>
      </c>
    </row>
    <row r="808" spans="1:11" x14ac:dyDescent="0.2">
      <c r="A808" t="s">
        <v>2100</v>
      </c>
      <c r="B808">
        <v>2</v>
      </c>
      <c r="C808">
        <v>0</v>
      </c>
      <c r="D808">
        <v>0</v>
      </c>
      <c r="E808" s="2">
        <f>SUM(Table4[[#This Row],[Use]:[Creation]])</f>
        <v>2</v>
      </c>
      <c r="G808" t="s">
        <v>2100</v>
      </c>
      <c r="H808">
        <f>Table4[[#This Row],[Use]]/Table4[[#This Row],[TOTAL]]</f>
        <v>1</v>
      </c>
      <c r="I808">
        <f>Table4[[#This Row],[Background]]/Table4[[#This Row],[TOTAL]]</f>
        <v>0</v>
      </c>
      <c r="J808">
        <f>Table4[[#This Row],[Creation]]/Table4[[#This Row],[TOTAL]]</f>
        <v>0</v>
      </c>
      <c r="K808" s="2">
        <f>SUM(Table46[[#This Row],[Use]:[Creation]])</f>
        <v>1</v>
      </c>
    </row>
    <row r="809" spans="1:11" x14ac:dyDescent="0.2">
      <c r="A809" t="s">
        <v>1339</v>
      </c>
      <c r="B809">
        <v>2</v>
      </c>
      <c r="C809">
        <v>0</v>
      </c>
      <c r="D809">
        <v>1</v>
      </c>
      <c r="E809" s="2">
        <f>SUM(Table4[[#This Row],[Use]:[Creation]])</f>
        <v>3</v>
      </c>
      <c r="G809" t="s">
        <v>1339</v>
      </c>
      <c r="H809">
        <f>Table4[[#This Row],[Use]]/Table4[[#This Row],[TOTAL]]</f>
        <v>0.66666666666666663</v>
      </c>
      <c r="I809">
        <f>Table4[[#This Row],[Background]]/Table4[[#This Row],[TOTAL]]</f>
        <v>0</v>
      </c>
      <c r="J809">
        <f>Table4[[#This Row],[Creation]]/Table4[[#This Row],[TOTAL]]</f>
        <v>0.33333333333333331</v>
      </c>
      <c r="K809" s="2">
        <f>SUM(Table46[[#This Row],[Use]:[Creation]])</f>
        <v>1</v>
      </c>
    </row>
    <row r="810" spans="1:11" x14ac:dyDescent="0.2">
      <c r="A810" t="s">
        <v>3561</v>
      </c>
      <c r="B810">
        <v>0</v>
      </c>
      <c r="C810">
        <v>0</v>
      </c>
      <c r="D810">
        <v>1</v>
      </c>
      <c r="E810" s="2">
        <f>SUM(Table4[[#This Row],[Use]:[Creation]])</f>
        <v>1</v>
      </c>
      <c r="G810" t="s">
        <v>3561</v>
      </c>
      <c r="H810">
        <f>Table4[[#This Row],[Use]]/Table4[[#This Row],[TOTAL]]</f>
        <v>0</v>
      </c>
      <c r="I810">
        <f>Table4[[#This Row],[Background]]/Table4[[#This Row],[TOTAL]]</f>
        <v>0</v>
      </c>
      <c r="J810">
        <f>Table4[[#This Row],[Creation]]/Table4[[#This Row],[TOTAL]]</f>
        <v>1</v>
      </c>
      <c r="K810" s="2">
        <f>SUM(Table46[[#This Row],[Use]:[Creation]])</f>
        <v>1</v>
      </c>
    </row>
    <row r="811" spans="1:11" x14ac:dyDescent="0.2">
      <c r="A811" t="s">
        <v>5539</v>
      </c>
      <c r="B811">
        <v>3</v>
      </c>
      <c r="C811">
        <v>0</v>
      </c>
      <c r="D811">
        <v>0</v>
      </c>
      <c r="E811" s="2">
        <f>SUM(Table4[[#This Row],[Use]:[Creation]])</f>
        <v>3</v>
      </c>
      <c r="G811" t="s">
        <v>5539</v>
      </c>
      <c r="H811">
        <f>Table4[[#This Row],[Use]]/Table4[[#This Row],[TOTAL]]</f>
        <v>1</v>
      </c>
      <c r="I811">
        <f>Table4[[#This Row],[Background]]/Table4[[#This Row],[TOTAL]]</f>
        <v>0</v>
      </c>
      <c r="J811">
        <f>Table4[[#This Row],[Creation]]/Table4[[#This Row],[TOTAL]]</f>
        <v>0</v>
      </c>
      <c r="K811" s="2">
        <f>SUM(Table46[[#This Row],[Use]:[Creation]])</f>
        <v>1</v>
      </c>
    </row>
    <row r="812" spans="1:11" x14ac:dyDescent="0.2">
      <c r="A812" t="s">
        <v>4796</v>
      </c>
      <c r="B812">
        <v>1</v>
      </c>
      <c r="C812">
        <v>0</v>
      </c>
      <c r="D812">
        <v>0</v>
      </c>
      <c r="E812" s="2">
        <f>SUM(Table4[[#This Row],[Use]:[Creation]])</f>
        <v>1</v>
      </c>
      <c r="G812" t="s">
        <v>4796</v>
      </c>
      <c r="H812">
        <f>Table4[[#This Row],[Use]]/Table4[[#This Row],[TOTAL]]</f>
        <v>1</v>
      </c>
      <c r="I812">
        <f>Table4[[#This Row],[Background]]/Table4[[#This Row],[TOTAL]]</f>
        <v>0</v>
      </c>
      <c r="J812">
        <f>Table4[[#This Row],[Creation]]/Table4[[#This Row],[TOTAL]]</f>
        <v>0</v>
      </c>
      <c r="K812" s="2">
        <f>SUM(Table46[[#This Row],[Use]:[Creation]])</f>
        <v>1</v>
      </c>
    </row>
    <row r="813" spans="1:11" x14ac:dyDescent="0.2">
      <c r="A813" t="s">
        <v>5973</v>
      </c>
      <c r="B813">
        <v>1</v>
      </c>
      <c r="C813">
        <v>0</v>
      </c>
      <c r="D813">
        <v>0</v>
      </c>
      <c r="E813" s="2">
        <f>SUM(Table4[[#This Row],[Use]:[Creation]])</f>
        <v>1</v>
      </c>
      <c r="G813" t="s">
        <v>5973</v>
      </c>
      <c r="H813">
        <f>Table4[[#This Row],[Use]]/Table4[[#This Row],[TOTAL]]</f>
        <v>1</v>
      </c>
      <c r="I813">
        <f>Table4[[#This Row],[Background]]/Table4[[#This Row],[TOTAL]]</f>
        <v>0</v>
      </c>
      <c r="J813">
        <f>Table4[[#This Row],[Creation]]/Table4[[#This Row],[TOTAL]]</f>
        <v>0</v>
      </c>
      <c r="K813" s="2">
        <f>SUM(Table46[[#This Row],[Use]:[Creation]])</f>
        <v>1</v>
      </c>
    </row>
    <row r="814" spans="1:11" x14ac:dyDescent="0.2">
      <c r="A814" t="s">
        <v>1973</v>
      </c>
      <c r="B814">
        <v>0</v>
      </c>
      <c r="C814">
        <v>0</v>
      </c>
      <c r="D814">
        <v>1</v>
      </c>
      <c r="E814" s="2">
        <f>SUM(Table4[[#This Row],[Use]:[Creation]])</f>
        <v>1</v>
      </c>
      <c r="G814" t="s">
        <v>1973</v>
      </c>
      <c r="H814">
        <f>Table4[[#This Row],[Use]]/Table4[[#This Row],[TOTAL]]</f>
        <v>0</v>
      </c>
      <c r="I814">
        <f>Table4[[#This Row],[Background]]/Table4[[#This Row],[TOTAL]]</f>
        <v>0</v>
      </c>
      <c r="J814">
        <f>Table4[[#This Row],[Creation]]/Table4[[#This Row],[TOTAL]]</f>
        <v>1</v>
      </c>
      <c r="K814" s="2">
        <f>SUM(Table46[[#This Row],[Use]:[Creation]])</f>
        <v>1</v>
      </c>
    </row>
    <row r="815" spans="1:11" x14ac:dyDescent="0.2">
      <c r="A815" t="s">
        <v>4456</v>
      </c>
      <c r="B815">
        <v>1</v>
      </c>
      <c r="C815">
        <v>0</v>
      </c>
      <c r="D815">
        <v>0</v>
      </c>
      <c r="E815" s="2">
        <f>SUM(Table4[[#This Row],[Use]:[Creation]])</f>
        <v>1</v>
      </c>
      <c r="G815" t="s">
        <v>4456</v>
      </c>
      <c r="H815">
        <f>Table4[[#This Row],[Use]]/Table4[[#This Row],[TOTAL]]</f>
        <v>1</v>
      </c>
      <c r="I815">
        <f>Table4[[#This Row],[Background]]/Table4[[#This Row],[TOTAL]]</f>
        <v>0</v>
      </c>
      <c r="J815">
        <f>Table4[[#This Row],[Creation]]/Table4[[#This Row],[TOTAL]]</f>
        <v>0</v>
      </c>
      <c r="K815" s="2">
        <f>SUM(Table46[[#This Row],[Use]:[Creation]])</f>
        <v>1</v>
      </c>
    </row>
    <row r="816" spans="1:11" x14ac:dyDescent="0.2">
      <c r="A816" t="s">
        <v>3485</v>
      </c>
      <c r="B816">
        <v>0</v>
      </c>
      <c r="C816">
        <v>0</v>
      </c>
      <c r="D816">
        <v>1</v>
      </c>
      <c r="E816" s="2">
        <f>SUM(Table4[[#This Row],[Use]:[Creation]])</f>
        <v>1</v>
      </c>
      <c r="G816" t="s">
        <v>3485</v>
      </c>
      <c r="H816">
        <f>Table4[[#This Row],[Use]]/Table4[[#This Row],[TOTAL]]</f>
        <v>0</v>
      </c>
      <c r="I816">
        <f>Table4[[#This Row],[Background]]/Table4[[#This Row],[TOTAL]]</f>
        <v>0</v>
      </c>
      <c r="J816">
        <f>Table4[[#This Row],[Creation]]/Table4[[#This Row],[TOTAL]]</f>
        <v>1</v>
      </c>
      <c r="K816" s="2">
        <f>SUM(Table46[[#This Row],[Use]:[Creation]])</f>
        <v>1</v>
      </c>
    </row>
    <row r="817" spans="1:11" x14ac:dyDescent="0.2">
      <c r="A817" t="s">
        <v>3675</v>
      </c>
      <c r="B817">
        <v>1</v>
      </c>
      <c r="C817">
        <v>0</v>
      </c>
      <c r="D817">
        <v>0</v>
      </c>
      <c r="E817" s="2">
        <f>SUM(Table4[[#This Row],[Use]:[Creation]])</f>
        <v>1</v>
      </c>
      <c r="G817" t="s">
        <v>3675</v>
      </c>
      <c r="H817">
        <f>Table4[[#This Row],[Use]]/Table4[[#This Row],[TOTAL]]</f>
        <v>1</v>
      </c>
      <c r="I817">
        <f>Table4[[#This Row],[Background]]/Table4[[#This Row],[TOTAL]]</f>
        <v>0</v>
      </c>
      <c r="J817">
        <f>Table4[[#This Row],[Creation]]/Table4[[#This Row],[TOTAL]]</f>
        <v>0</v>
      </c>
      <c r="K817" s="2">
        <f>SUM(Table46[[#This Row],[Use]:[Creation]])</f>
        <v>1</v>
      </c>
    </row>
    <row r="818" spans="1:11" x14ac:dyDescent="0.2">
      <c r="A818" t="s">
        <v>2764</v>
      </c>
      <c r="B818">
        <v>1</v>
      </c>
      <c r="C818">
        <v>0</v>
      </c>
      <c r="D818">
        <v>0</v>
      </c>
      <c r="E818" s="2">
        <f>SUM(Table4[[#This Row],[Use]:[Creation]])</f>
        <v>1</v>
      </c>
      <c r="G818" t="s">
        <v>2764</v>
      </c>
      <c r="H818">
        <f>Table4[[#This Row],[Use]]/Table4[[#This Row],[TOTAL]]</f>
        <v>1</v>
      </c>
      <c r="I818">
        <f>Table4[[#This Row],[Background]]/Table4[[#This Row],[TOTAL]]</f>
        <v>0</v>
      </c>
      <c r="J818">
        <f>Table4[[#This Row],[Creation]]/Table4[[#This Row],[TOTAL]]</f>
        <v>0</v>
      </c>
      <c r="K818" s="2">
        <f>SUM(Table46[[#This Row],[Use]:[Creation]])</f>
        <v>1</v>
      </c>
    </row>
    <row r="819" spans="1:11" x14ac:dyDescent="0.2">
      <c r="A819" t="s">
        <v>173</v>
      </c>
      <c r="B819">
        <v>0</v>
      </c>
      <c r="C819">
        <v>0</v>
      </c>
      <c r="D819">
        <v>1</v>
      </c>
      <c r="E819" s="2">
        <f>SUM(Table4[[#This Row],[Use]:[Creation]])</f>
        <v>1</v>
      </c>
      <c r="G819" t="s">
        <v>173</v>
      </c>
      <c r="H819">
        <f>Table4[[#This Row],[Use]]/Table4[[#This Row],[TOTAL]]</f>
        <v>0</v>
      </c>
      <c r="I819">
        <f>Table4[[#This Row],[Background]]/Table4[[#This Row],[TOTAL]]</f>
        <v>0</v>
      </c>
      <c r="J819">
        <f>Table4[[#This Row],[Creation]]/Table4[[#This Row],[TOTAL]]</f>
        <v>1</v>
      </c>
      <c r="K819" s="2">
        <f>SUM(Table46[[#This Row],[Use]:[Creation]])</f>
        <v>1</v>
      </c>
    </row>
    <row r="820" spans="1:11" x14ac:dyDescent="0.2">
      <c r="A820" t="s">
        <v>5952</v>
      </c>
      <c r="B820">
        <v>1</v>
      </c>
      <c r="C820">
        <v>0</v>
      </c>
      <c r="D820">
        <v>0</v>
      </c>
      <c r="E820" s="2">
        <f>SUM(Table4[[#This Row],[Use]:[Creation]])</f>
        <v>1</v>
      </c>
      <c r="G820" t="s">
        <v>5952</v>
      </c>
      <c r="H820">
        <f>Table4[[#This Row],[Use]]/Table4[[#This Row],[TOTAL]]</f>
        <v>1</v>
      </c>
      <c r="I820">
        <f>Table4[[#This Row],[Background]]/Table4[[#This Row],[TOTAL]]</f>
        <v>0</v>
      </c>
      <c r="J820">
        <f>Table4[[#This Row],[Creation]]/Table4[[#This Row],[TOTAL]]</f>
        <v>0</v>
      </c>
      <c r="K820" s="2">
        <f>SUM(Table46[[#This Row],[Use]:[Creation]])</f>
        <v>1</v>
      </c>
    </row>
    <row r="821" spans="1:11" x14ac:dyDescent="0.2">
      <c r="A821" t="s">
        <v>1717</v>
      </c>
      <c r="B821">
        <v>4</v>
      </c>
      <c r="C821">
        <v>0</v>
      </c>
      <c r="D821">
        <v>0</v>
      </c>
      <c r="E821" s="2">
        <f>SUM(Table4[[#This Row],[Use]:[Creation]])</f>
        <v>4</v>
      </c>
      <c r="G821" t="s">
        <v>1717</v>
      </c>
      <c r="H821">
        <f>Table4[[#This Row],[Use]]/Table4[[#This Row],[TOTAL]]</f>
        <v>1</v>
      </c>
      <c r="I821">
        <f>Table4[[#This Row],[Background]]/Table4[[#This Row],[TOTAL]]</f>
        <v>0</v>
      </c>
      <c r="J821">
        <f>Table4[[#This Row],[Creation]]/Table4[[#This Row],[TOTAL]]</f>
        <v>0</v>
      </c>
      <c r="K821" s="2">
        <f>SUM(Table46[[#This Row],[Use]:[Creation]])</f>
        <v>1</v>
      </c>
    </row>
    <row r="822" spans="1:11" x14ac:dyDescent="0.2">
      <c r="A822" t="s">
        <v>576</v>
      </c>
      <c r="B822">
        <v>1</v>
      </c>
      <c r="C822">
        <v>0</v>
      </c>
      <c r="D822">
        <v>0</v>
      </c>
      <c r="E822" s="2">
        <f>SUM(Table4[[#This Row],[Use]:[Creation]])</f>
        <v>1</v>
      </c>
      <c r="G822" t="s">
        <v>576</v>
      </c>
      <c r="H822">
        <f>Table4[[#This Row],[Use]]/Table4[[#This Row],[TOTAL]]</f>
        <v>1</v>
      </c>
      <c r="I822">
        <f>Table4[[#This Row],[Background]]/Table4[[#This Row],[TOTAL]]</f>
        <v>0</v>
      </c>
      <c r="J822">
        <f>Table4[[#This Row],[Creation]]/Table4[[#This Row],[TOTAL]]</f>
        <v>0</v>
      </c>
      <c r="K822" s="2">
        <f>SUM(Table46[[#This Row],[Use]:[Creation]])</f>
        <v>1</v>
      </c>
    </row>
    <row r="823" spans="1:11" x14ac:dyDescent="0.2">
      <c r="A823" t="s">
        <v>4979</v>
      </c>
      <c r="B823">
        <v>2</v>
      </c>
      <c r="C823">
        <v>0</v>
      </c>
      <c r="D823">
        <v>0</v>
      </c>
      <c r="E823" s="2">
        <f>SUM(Table4[[#This Row],[Use]:[Creation]])</f>
        <v>2</v>
      </c>
      <c r="G823" t="s">
        <v>4979</v>
      </c>
      <c r="H823">
        <f>Table4[[#This Row],[Use]]/Table4[[#This Row],[TOTAL]]</f>
        <v>1</v>
      </c>
      <c r="I823">
        <f>Table4[[#This Row],[Background]]/Table4[[#This Row],[TOTAL]]</f>
        <v>0</v>
      </c>
      <c r="J823">
        <f>Table4[[#This Row],[Creation]]/Table4[[#This Row],[TOTAL]]</f>
        <v>0</v>
      </c>
      <c r="K823" s="2">
        <f>SUM(Table46[[#This Row],[Use]:[Creation]])</f>
        <v>1</v>
      </c>
    </row>
    <row r="824" spans="1:11" x14ac:dyDescent="0.2">
      <c r="A824" t="s">
        <v>1805</v>
      </c>
      <c r="B824">
        <v>1</v>
      </c>
      <c r="C824">
        <v>0</v>
      </c>
      <c r="D824">
        <v>0</v>
      </c>
      <c r="E824" s="2">
        <f>SUM(Table4[[#This Row],[Use]:[Creation]])</f>
        <v>1</v>
      </c>
      <c r="G824" t="s">
        <v>1805</v>
      </c>
      <c r="H824">
        <f>Table4[[#This Row],[Use]]/Table4[[#This Row],[TOTAL]]</f>
        <v>1</v>
      </c>
      <c r="I824">
        <f>Table4[[#This Row],[Background]]/Table4[[#This Row],[TOTAL]]</f>
        <v>0</v>
      </c>
      <c r="J824">
        <f>Table4[[#This Row],[Creation]]/Table4[[#This Row],[TOTAL]]</f>
        <v>0</v>
      </c>
      <c r="K824" s="2">
        <f>SUM(Table46[[#This Row],[Use]:[Creation]])</f>
        <v>1</v>
      </c>
    </row>
    <row r="825" spans="1:11" x14ac:dyDescent="0.2">
      <c r="A825" t="s">
        <v>3232</v>
      </c>
      <c r="B825">
        <v>0</v>
      </c>
      <c r="C825">
        <v>0</v>
      </c>
      <c r="D825">
        <v>1</v>
      </c>
      <c r="E825" s="2">
        <f>SUM(Table4[[#This Row],[Use]:[Creation]])</f>
        <v>1</v>
      </c>
      <c r="G825" t="s">
        <v>3232</v>
      </c>
      <c r="H825">
        <f>Table4[[#This Row],[Use]]/Table4[[#This Row],[TOTAL]]</f>
        <v>0</v>
      </c>
      <c r="I825">
        <f>Table4[[#This Row],[Background]]/Table4[[#This Row],[TOTAL]]</f>
        <v>0</v>
      </c>
      <c r="J825">
        <f>Table4[[#This Row],[Creation]]/Table4[[#This Row],[TOTAL]]</f>
        <v>1</v>
      </c>
      <c r="K825" s="2">
        <f>SUM(Table46[[#This Row],[Use]:[Creation]])</f>
        <v>1</v>
      </c>
    </row>
    <row r="826" spans="1:11" x14ac:dyDescent="0.2">
      <c r="A826" t="s">
        <v>3621</v>
      </c>
      <c r="B826">
        <v>0</v>
      </c>
      <c r="C826">
        <v>0</v>
      </c>
      <c r="D826">
        <v>1</v>
      </c>
      <c r="E826" s="2">
        <f>SUM(Table4[[#This Row],[Use]:[Creation]])</f>
        <v>1</v>
      </c>
      <c r="G826" t="s">
        <v>3621</v>
      </c>
      <c r="H826">
        <f>Table4[[#This Row],[Use]]/Table4[[#This Row],[TOTAL]]</f>
        <v>0</v>
      </c>
      <c r="I826">
        <f>Table4[[#This Row],[Background]]/Table4[[#This Row],[TOTAL]]</f>
        <v>0</v>
      </c>
      <c r="J826">
        <f>Table4[[#This Row],[Creation]]/Table4[[#This Row],[TOTAL]]</f>
        <v>1</v>
      </c>
      <c r="K826" s="2">
        <f>SUM(Table46[[#This Row],[Use]:[Creation]])</f>
        <v>1</v>
      </c>
    </row>
    <row r="827" spans="1:11" x14ac:dyDescent="0.2">
      <c r="A827" t="s">
        <v>5737</v>
      </c>
      <c r="B827">
        <v>1</v>
      </c>
      <c r="C827">
        <v>0</v>
      </c>
      <c r="D827">
        <v>0</v>
      </c>
      <c r="E827" s="2">
        <f>SUM(Table4[[#This Row],[Use]:[Creation]])</f>
        <v>1</v>
      </c>
      <c r="G827" t="s">
        <v>5737</v>
      </c>
      <c r="H827">
        <f>Table4[[#This Row],[Use]]/Table4[[#This Row],[TOTAL]]</f>
        <v>1</v>
      </c>
      <c r="I827">
        <f>Table4[[#This Row],[Background]]/Table4[[#This Row],[TOTAL]]</f>
        <v>0</v>
      </c>
      <c r="J827">
        <f>Table4[[#This Row],[Creation]]/Table4[[#This Row],[TOTAL]]</f>
        <v>0</v>
      </c>
      <c r="K827" s="2">
        <f>SUM(Table46[[#This Row],[Use]:[Creation]])</f>
        <v>1</v>
      </c>
    </row>
    <row r="828" spans="1:11" x14ac:dyDescent="0.2">
      <c r="A828" t="s">
        <v>7148</v>
      </c>
      <c r="B828">
        <v>5</v>
      </c>
      <c r="C828">
        <v>0</v>
      </c>
      <c r="D828">
        <v>0</v>
      </c>
      <c r="E828" s="2">
        <f>SUM(Table4[[#This Row],[Use]:[Creation]])</f>
        <v>5</v>
      </c>
      <c r="G828" t="s">
        <v>7148</v>
      </c>
      <c r="H828">
        <f>Table4[[#This Row],[Use]]/Table4[[#This Row],[TOTAL]]</f>
        <v>1</v>
      </c>
      <c r="I828">
        <f>Table4[[#This Row],[Background]]/Table4[[#This Row],[TOTAL]]</f>
        <v>0</v>
      </c>
      <c r="J828">
        <f>Table4[[#This Row],[Creation]]/Table4[[#This Row],[TOTAL]]</f>
        <v>0</v>
      </c>
      <c r="K828" s="2">
        <f>SUM(Table46[[#This Row],[Use]:[Creation]])</f>
        <v>1</v>
      </c>
    </row>
    <row r="829" spans="1:11" x14ac:dyDescent="0.2">
      <c r="A829" t="s">
        <v>4418</v>
      </c>
      <c r="B829">
        <v>1</v>
      </c>
      <c r="C829">
        <v>0</v>
      </c>
      <c r="D829">
        <v>0</v>
      </c>
      <c r="E829" s="2">
        <f>SUM(Table4[[#This Row],[Use]:[Creation]])</f>
        <v>1</v>
      </c>
      <c r="G829" t="s">
        <v>4418</v>
      </c>
      <c r="H829">
        <f>Table4[[#This Row],[Use]]/Table4[[#This Row],[TOTAL]]</f>
        <v>1</v>
      </c>
      <c r="I829">
        <f>Table4[[#This Row],[Background]]/Table4[[#This Row],[TOTAL]]</f>
        <v>0</v>
      </c>
      <c r="J829">
        <f>Table4[[#This Row],[Creation]]/Table4[[#This Row],[TOTAL]]</f>
        <v>0</v>
      </c>
      <c r="K829" s="2">
        <f>SUM(Table46[[#This Row],[Use]:[Creation]])</f>
        <v>1</v>
      </c>
    </row>
    <row r="830" spans="1:11" x14ac:dyDescent="0.2">
      <c r="A830" t="s">
        <v>1371</v>
      </c>
      <c r="B830">
        <v>5</v>
      </c>
      <c r="C830">
        <v>0</v>
      </c>
      <c r="D830">
        <v>0</v>
      </c>
      <c r="E830" s="2">
        <f>SUM(Table4[[#This Row],[Use]:[Creation]])</f>
        <v>5</v>
      </c>
      <c r="G830" t="s">
        <v>1371</v>
      </c>
      <c r="H830">
        <f>Table4[[#This Row],[Use]]/Table4[[#This Row],[TOTAL]]</f>
        <v>1</v>
      </c>
      <c r="I830">
        <f>Table4[[#This Row],[Background]]/Table4[[#This Row],[TOTAL]]</f>
        <v>0</v>
      </c>
      <c r="J830">
        <f>Table4[[#This Row],[Creation]]/Table4[[#This Row],[TOTAL]]</f>
        <v>0</v>
      </c>
      <c r="K830" s="2">
        <f>SUM(Table46[[#This Row],[Use]:[Creation]])</f>
        <v>1</v>
      </c>
    </row>
    <row r="831" spans="1:11" x14ac:dyDescent="0.2">
      <c r="A831" t="s">
        <v>1833</v>
      </c>
      <c r="B831">
        <v>0</v>
      </c>
      <c r="C831">
        <v>0</v>
      </c>
      <c r="D831">
        <v>1</v>
      </c>
      <c r="E831" s="2">
        <f>SUM(Table4[[#This Row],[Use]:[Creation]])</f>
        <v>1</v>
      </c>
      <c r="G831" t="s">
        <v>1833</v>
      </c>
      <c r="H831">
        <f>Table4[[#This Row],[Use]]/Table4[[#This Row],[TOTAL]]</f>
        <v>0</v>
      </c>
      <c r="I831">
        <f>Table4[[#This Row],[Background]]/Table4[[#This Row],[TOTAL]]</f>
        <v>0</v>
      </c>
      <c r="J831">
        <f>Table4[[#This Row],[Creation]]/Table4[[#This Row],[TOTAL]]</f>
        <v>1</v>
      </c>
      <c r="K831" s="2">
        <f>SUM(Table46[[#This Row],[Use]:[Creation]])</f>
        <v>1</v>
      </c>
    </row>
    <row r="832" spans="1:11" x14ac:dyDescent="0.2">
      <c r="A832" t="s">
        <v>8755</v>
      </c>
      <c r="B832">
        <v>2</v>
      </c>
      <c r="C832">
        <v>0</v>
      </c>
      <c r="D832">
        <v>0</v>
      </c>
      <c r="E832" s="2">
        <f>SUM(Table4[[#This Row],[Use]:[Creation]])</f>
        <v>2</v>
      </c>
      <c r="G832" t="s">
        <v>8755</v>
      </c>
      <c r="H832">
        <f>Table4[[#This Row],[Use]]/Table4[[#This Row],[TOTAL]]</f>
        <v>1</v>
      </c>
      <c r="I832">
        <f>Table4[[#This Row],[Background]]/Table4[[#This Row],[TOTAL]]</f>
        <v>0</v>
      </c>
      <c r="J832">
        <f>Table4[[#This Row],[Creation]]/Table4[[#This Row],[TOTAL]]</f>
        <v>0</v>
      </c>
      <c r="K832" s="2">
        <f>SUM(Table46[[#This Row],[Use]:[Creation]])</f>
        <v>1</v>
      </c>
    </row>
    <row r="833" spans="1:11" x14ac:dyDescent="0.2">
      <c r="A833" t="s">
        <v>199</v>
      </c>
      <c r="B833">
        <v>0</v>
      </c>
      <c r="C833">
        <v>0</v>
      </c>
      <c r="D833">
        <v>1</v>
      </c>
      <c r="E833" s="2">
        <f>SUM(Table4[[#This Row],[Use]:[Creation]])</f>
        <v>1</v>
      </c>
      <c r="G833" t="s">
        <v>199</v>
      </c>
      <c r="H833">
        <f>Table4[[#This Row],[Use]]/Table4[[#This Row],[TOTAL]]</f>
        <v>0</v>
      </c>
      <c r="I833">
        <f>Table4[[#This Row],[Background]]/Table4[[#This Row],[TOTAL]]</f>
        <v>0</v>
      </c>
      <c r="J833">
        <f>Table4[[#This Row],[Creation]]/Table4[[#This Row],[TOTAL]]</f>
        <v>1</v>
      </c>
      <c r="K833" s="2">
        <f>SUM(Table46[[#This Row],[Use]:[Creation]])</f>
        <v>1</v>
      </c>
    </row>
    <row r="834" spans="1:11" x14ac:dyDescent="0.2">
      <c r="A834" t="s">
        <v>2784</v>
      </c>
      <c r="B834">
        <v>1</v>
      </c>
      <c r="C834">
        <v>0</v>
      </c>
      <c r="D834">
        <v>0</v>
      </c>
      <c r="E834" s="2">
        <f>SUM(Table4[[#This Row],[Use]:[Creation]])</f>
        <v>1</v>
      </c>
      <c r="G834" t="s">
        <v>2784</v>
      </c>
      <c r="H834">
        <f>Table4[[#This Row],[Use]]/Table4[[#This Row],[TOTAL]]</f>
        <v>1</v>
      </c>
      <c r="I834">
        <f>Table4[[#This Row],[Background]]/Table4[[#This Row],[TOTAL]]</f>
        <v>0</v>
      </c>
      <c r="J834">
        <f>Table4[[#This Row],[Creation]]/Table4[[#This Row],[TOTAL]]</f>
        <v>0</v>
      </c>
      <c r="K834" s="2">
        <f>SUM(Table46[[#This Row],[Use]:[Creation]])</f>
        <v>1</v>
      </c>
    </row>
    <row r="835" spans="1:11" x14ac:dyDescent="0.2">
      <c r="A835" t="s">
        <v>4121</v>
      </c>
      <c r="B835">
        <v>0</v>
      </c>
      <c r="C835">
        <v>1</v>
      </c>
      <c r="D835">
        <v>0</v>
      </c>
      <c r="E835" s="2">
        <f>SUM(Table4[[#This Row],[Use]:[Creation]])</f>
        <v>1</v>
      </c>
      <c r="G835" t="s">
        <v>4121</v>
      </c>
      <c r="H835">
        <f>Table4[[#This Row],[Use]]/Table4[[#This Row],[TOTAL]]</f>
        <v>0</v>
      </c>
      <c r="I835">
        <f>Table4[[#This Row],[Background]]/Table4[[#This Row],[TOTAL]]</f>
        <v>1</v>
      </c>
      <c r="J835">
        <f>Table4[[#This Row],[Creation]]/Table4[[#This Row],[TOTAL]]</f>
        <v>0</v>
      </c>
      <c r="K835" s="2">
        <f>SUM(Table46[[#This Row],[Use]:[Creation]])</f>
        <v>1</v>
      </c>
    </row>
    <row r="836" spans="1:11" x14ac:dyDescent="0.2">
      <c r="A836" t="s">
        <v>6119</v>
      </c>
      <c r="B836">
        <v>1</v>
      </c>
      <c r="C836">
        <v>0</v>
      </c>
      <c r="D836">
        <v>0</v>
      </c>
      <c r="E836" s="2">
        <f>SUM(Table4[[#This Row],[Use]:[Creation]])</f>
        <v>1</v>
      </c>
      <c r="G836" t="s">
        <v>6119</v>
      </c>
      <c r="H836">
        <f>Table4[[#This Row],[Use]]/Table4[[#This Row],[TOTAL]]</f>
        <v>1</v>
      </c>
      <c r="I836">
        <f>Table4[[#This Row],[Background]]/Table4[[#This Row],[TOTAL]]</f>
        <v>0</v>
      </c>
      <c r="J836">
        <f>Table4[[#This Row],[Creation]]/Table4[[#This Row],[TOTAL]]</f>
        <v>0</v>
      </c>
      <c r="K836" s="2">
        <f>SUM(Table46[[#This Row],[Use]:[Creation]])</f>
        <v>1</v>
      </c>
    </row>
    <row r="837" spans="1:11" x14ac:dyDescent="0.2">
      <c r="A837" t="s">
        <v>3493</v>
      </c>
      <c r="B837">
        <v>2</v>
      </c>
      <c r="C837">
        <v>0</v>
      </c>
      <c r="D837">
        <v>0</v>
      </c>
      <c r="E837" s="2">
        <f>SUM(Table4[[#This Row],[Use]:[Creation]])</f>
        <v>2</v>
      </c>
      <c r="G837" t="s">
        <v>3493</v>
      </c>
      <c r="H837">
        <f>Table4[[#This Row],[Use]]/Table4[[#This Row],[TOTAL]]</f>
        <v>1</v>
      </c>
      <c r="I837">
        <f>Table4[[#This Row],[Background]]/Table4[[#This Row],[TOTAL]]</f>
        <v>0</v>
      </c>
      <c r="J837">
        <f>Table4[[#This Row],[Creation]]/Table4[[#This Row],[TOTAL]]</f>
        <v>0</v>
      </c>
      <c r="K837" s="2">
        <f>SUM(Table46[[#This Row],[Use]:[Creation]])</f>
        <v>1</v>
      </c>
    </row>
    <row r="838" spans="1:11" x14ac:dyDescent="0.2">
      <c r="A838" t="s">
        <v>6795</v>
      </c>
      <c r="B838">
        <v>7</v>
      </c>
      <c r="C838">
        <v>1</v>
      </c>
      <c r="D838">
        <v>0</v>
      </c>
      <c r="E838" s="2">
        <f>SUM(Table4[[#This Row],[Use]:[Creation]])</f>
        <v>8</v>
      </c>
      <c r="G838" t="s">
        <v>6795</v>
      </c>
      <c r="H838">
        <f>Table4[[#This Row],[Use]]/Table4[[#This Row],[TOTAL]]</f>
        <v>0.875</v>
      </c>
      <c r="I838">
        <f>Table4[[#This Row],[Background]]/Table4[[#This Row],[TOTAL]]</f>
        <v>0.125</v>
      </c>
      <c r="J838">
        <f>Table4[[#This Row],[Creation]]/Table4[[#This Row],[TOTAL]]</f>
        <v>0</v>
      </c>
      <c r="K838" s="2">
        <f>SUM(Table46[[#This Row],[Use]:[Creation]])</f>
        <v>1</v>
      </c>
    </row>
    <row r="839" spans="1:11" x14ac:dyDescent="0.2">
      <c r="A839" t="s">
        <v>4915</v>
      </c>
      <c r="B839">
        <v>2</v>
      </c>
      <c r="C839">
        <v>1</v>
      </c>
      <c r="D839">
        <v>0</v>
      </c>
      <c r="E839" s="2">
        <f>SUM(Table4[[#This Row],[Use]:[Creation]])</f>
        <v>3</v>
      </c>
      <c r="G839" t="s">
        <v>4915</v>
      </c>
      <c r="H839">
        <f>Table4[[#This Row],[Use]]/Table4[[#This Row],[TOTAL]]</f>
        <v>0.66666666666666663</v>
      </c>
      <c r="I839">
        <f>Table4[[#This Row],[Background]]/Table4[[#This Row],[TOTAL]]</f>
        <v>0.33333333333333331</v>
      </c>
      <c r="J839">
        <f>Table4[[#This Row],[Creation]]/Table4[[#This Row],[TOTAL]]</f>
        <v>0</v>
      </c>
      <c r="K839" s="2">
        <f>SUM(Table46[[#This Row],[Use]:[Creation]])</f>
        <v>1</v>
      </c>
    </row>
    <row r="840" spans="1:11" x14ac:dyDescent="0.2">
      <c r="A840" t="s">
        <v>1525</v>
      </c>
      <c r="B840">
        <v>0</v>
      </c>
      <c r="C840">
        <v>0</v>
      </c>
      <c r="D840">
        <v>1</v>
      </c>
      <c r="E840" s="2">
        <f>SUM(Table4[[#This Row],[Use]:[Creation]])</f>
        <v>1</v>
      </c>
      <c r="G840" t="s">
        <v>1525</v>
      </c>
      <c r="H840">
        <f>Table4[[#This Row],[Use]]/Table4[[#This Row],[TOTAL]]</f>
        <v>0</v>
      </c>
      <c r="I840">
        <f>Table4[[#This Row],[Background]]/Table4[[#This Row],[TOTAL]]</f>
        <v>0</v>
      </c>
      <c r="J840">
        <f>Table4[[#This Row],[Creation]]/Table4[[#This Row],[TOTAL]]</f>
        <v>1</v>
      </c>
      <c r="K840" s="2">
        <f>SUM(Table46[[#This Row],[Use]:[Creation]])</f>
        <v>1</v>
      </c>
    </row>
    <row r="841" spans="1:11" x14ac:dyDescent="0.2">
      <c r="A841" t="s">
        <v>1161</v>
      </c>
      <c r="B841">
        <v>1</v>
      </c>
      <c r="C841">
        <v>0</v>
      </c>
      <c r="D841">
        <v>0</v>
      </c>
      <c r="E841" s="2">
        <f>SUM(Table4[[#This Row],[Use]:[Creation]])</f>
        <v>1</v>
      </c>
      <c r="G841" t="s">
        <v>1161</v>
      </c>
      <c r="H841">
        <f>Table4[[#This Row],[Use]]/Table4[[#This Row],[TOTAL]]</f>
        <v>1</v>
      </c>
      <c r="I841">
        <f>Table4[[#This Row],[Background]]/Table4[[#This Row],[TOTAL]]</f>
        <v>0</v>
      </c>
      <c r="J841">
        <f>Table4[[#This Row],[Creation]]/Table4[[#This Row],[TOTAL]]</f>
        <v>0</v>
      </c>
      <c r="K841" s="2">
        <f>SUM(Table46[[#This Row],[Use]:[Creation]])</f>
        <v>1</v>
      </c>
    </row>
    <row r="842" spans="1:11" x14ac:dyDescent="0.2">
      <c r="A842" t="s">
        <v>43</v>
      </c>
      <c r="B842">
        <v>0</v>
      </c>
      <c r="C842">
        <v>0</v>
      </c>
      <c r="D842">
        <v>1</v>
      </c>
      <c r="E842" s="2">
        <f>SUM(Table4[[#This Row],[Use]:[Creation]])</f>
        <v>1</v>
      </c>
      <c r="G842" t="s">
        <v>43</v>
      </c>
      <c r="H842">
        <f>Table4[[#This Row],[Use]]/Table4[[#This Row],[TOTAL]]</f>
        <v>0</v>
      </c>
      <c r="I842">
        <f>Table4[[#This Row],[Background]]/Table4[[#This Row],[TOTAL]]</f>
        <v>0</v>
      </c>
      <c r="J842">
        <f>Table4[[#This Row],[Creation]]/Table4[[#This Row],[TOTAL]]</f>
        <v>1</v>
      </c>
      <c r="K842" s="2">
        <f>SUM(Table46[[#This Row],[Use]:[Creation]])</f>
        <v>1</v>
      </c>
    </row>
    <row r="843" spans="1:11" x14ac:dyDescent="0.2">
      <c r="A843" t="s">
        <v>960</v>
      </c>
      <c r="B843">
        <v>1</v>
      </c>
      <c r="C843">
        <v>0</v>
      </c>
      <c r="D843">
        <v>0</v>
      </c>
      <c r="E843" s="2">
        <f>SUM(Table4[[#This Row],[Use]:[Creation]])</f>
        <v>1</v>
      </c>
      <c r="G843" t="s">
        <v>960</v>
      </c>
      <c r="H843">
        <f>Table4[[#This Row],[Use]]/Table4[[#This Row],[TOTAL]]</f>
        <v>1</v>
      </c>
      <c r="I843">
        <f>Table4[[#This Row],[Background]]/Table4[[#This Row],[TOTAL]]</f>
        <v>0</v>
      </c>
      <c r="J843">
        <f>Table4[[#This Row],[Creation]]/Table4[[#This Row],[TOTAL]]</f>
        <v>0</v>
      </c>
      <c r="K843" s="2">
        <f>SUM(Table46[[#This Row],[Use]:[Creation]])</f>
        <v>1</v>
      </c>
    </row>
    <row r="844" spans="1:11" x14ac:dyDescent="0.2">
      <c r="A844" t="s">
        <v>5745</v>
      </c>
      <c r="B844">
        <v>2</v>
      </c>
      <c r="C844">
        <v>0</v>
      </c>
      <c r="D844">
        <v>0</v>
      </c>
      <c r="E844" s="2">
        <f>SUM(Table4[[#This Row],[Use]:[Creation]])</f>
        <v>2</v>
      </c>
      <c r="G844" t="s">
        <v>5745</v>
      </c>
      <c r="H844">
        <f>Table4[[#This Row],[Use]]/Table4[[#This Row],[TOTAL]]</f>
        <v>1</v>
      </c>
      <c r="I844">
        <f>Table4[[#This Row],[Background]]/Table4[[#This Row],[TOTAL]]</f>
        <v>0</v>
      </c>
      <c r="J844">
        <f>Table4[[#This Row],[Creation]]/Table4[[#This Row],[TOTAL]]</f>
        <v>0</v>
      </c>
      <c r="K844" s="2">
        <f>SUM(Table46[[#This Row],[Use]:[Creation]])</f>
        <v>1</v>
      </c>
    </row>
    <row r="845" spans="1:11" x14ac:dyDescent="0.2">
      <c r="A845" t="s">
        <v>1189</v>
      </c>
      <c r="B845">
        <v>1</v>
      </c>
      <c r="C845">
        <v>0</v>
      </c>
      <c r="D845">
        <v>0</v>
      </c>
      <c r="E845" s="2">
        <f>SUM(Table4[[#This Row],[Use]:[Creation]])</f>
        <v>1</v>
      </c>
      <c r="G845" t="s">
        <v>1189</v>
      </c>
      <c r="H845">
        <f>Table4[[#This Row],[Use]]/Table4[[#This Row],[TOTAL]]</f>
        <v>1</v>
      </c>
      <c r="I845">
        <f>Table4[[#This Row],[Background]]/Table4[[#This Row],[TOTAL]]</f>
        <v>0</v>
      </c>
      <c r="J845">
        <f>Table4[[#This Row],[Creation]]/Table4[[#This Row],[TOTAL]]</f>
        <v>0</v>
      </c>
      <c r="K845" s="2">
        <f>SUM(Table46[[#This Row],[Use]:[Creation]])</f>
        <v>1</v>
      </c>
    </row>
    <row r="846" spans="1:11" x14ac:dyDescent="0.2">
      <c r="A846" t="s">
        <v>6291</v>
      </c>
      <c r="B846">
        <v>7</v>
      </c>
      <c r="C846">
        <v>0</v>
      </c>
      <c r="D846">
        <v>0</v>
      </c>
      <c r="E846" s="2">
        <f>SUM(Table4[[#This Row],[Use]:[Creation]])</f>
        <v>7</v>
      </c>
      <c r="G846" t="s">
        <v>6291</v>
      </c>
      <c r="H846">
        <f>Table4[[#This Row],[Use]]/Table4[[#This Row],[TOTAL]]</f>
        <v>1</v>
      </c>
      <c r="I846">
        <f>Table4[[#This Row],[Background]]/Table4[[#This Row],[TOTAL]]</f>
        <v>0</v>
      </c>
      <c r="J846">
        <f>Table4[[#This Row],[Creation]]/Table4[[#This Row],[TOTAL]]</f>
        <v>0</v>
      </c>
      <c r="K846" s="2">
        <f>SUM(Table46[[#This Row],[Use]:[Creation]])</f>
        <v>1</v>
      </c>
    </row>
    <row r="847" spans="1:11" x14ac:dyDescent="0.2">
      <c r="A847" t="s">
        <v>4012</v>
      </c>
      <c r="B847">
        <v>1</v>
      </c>
      <c r="C847">
        <v>0</v>
      </c>
      <c r="D847">
        <v>0</v>
      </c>
      <c r="E847" s="2">
        <f>SUM(Table4[[#This Row],[Use]:[Creation]])</f>
        <v>1</v>
      </c>
      <c r="G847" t="s">
        <v>4012</v>
      </c>
      <c r="H847">
        <f>Table4[[#This Row],[Use]]/Table4[[#This Row],[TOTAL]]</f>
        <v>1</v>
      </c>
      <c r="I847">
        <f>Table4[[#This Row],[Background]]/Table4[[#This Row],[TOTAL]]</f>
        <v>0</v>
      </c>
      <c r="J847">
        <f>Table4[[#This Row],[Creation]]/Table4[[#This Row],[TOTAL]]</f>
        <v>0</v>
      </c>
      <c r="K847" s="2">
        <f>SUM(Table46[[#This Row],[Use]:[Creation]])</f>
        <v>1</v>
      </c>
    </row>
    <row r="848" spans="1:11" x14ac:dyDescent="0.2">
      <c r="A848" t="s">
        <v>3426</v>
      </c>
      <c r="B848">
        <v>0</v>
      </c>
      <c r="C848">
        <v>0</v>
      </c>
      <c r="D848">
        <v>1</v>
      </c>
      <c r="E848" s="2">
        <f>SUM(Table4[[#This Row],[Use]:[Creation]])</f>
        <v>1</v>
      </c>
      <c r="G848" t="s">
        <v>3426</v>
      </c>
      <c r="H848">
        <f>Table4[[#This Row],[Use]]/Table4[[#This Row],[TOTAL]]</f>
        <v>0</v>
      </c>
      <c r="I848">
        <f>Table4[[#This Row],[Background]]/Table4[[#This Row],[TOTAL]]</f>
        <v>0</v>
      </c>
      <c r="J848">
        <f>Table4[[#This Row],[Creation]]/Table4[[#This Row],[TOTAL]]</f>
        <v>1</v>
      </c>
      <c r="K848" s="2">
        <f>SUM(Table46[[#This Row],[Use]:[Creation]])</f>
        <v>1</v>
      </c>
    </row>
    <row r="849" spans="1:11" x14ac:dyDescent="0.2">
      <c r="A849" s="2" t="s">
        <v>9076</v>
      </c>
      <c r="B849" s="2">
        <f>SUBTOTAL(109,B2:B848)</f>
        <v>1964</v>
      </c>
      <c r="C849" s="2">
        <f>SUBTOTAL(109,C2:C848)</f>
        <v>223</v>
      </c>
      <c r="D849" s="2">
        <f>SUBTOTAL(109,D2:D848)</f>
        <v>344</v>
      </c>
      <c r="E849" s="2">
        <f>SUM(Table4[[#This Row],[Use]:[Creation]])</f>
        <v>2531</v>
      </c>
      <c r="G849" s="2" t="s">
        <v>9076</v>
      </c>
      <c r="H849" s="2">
        <f>SUBTOTAL(109,H2:H848)</f>
        <v>565.61595151494544</v>
      </c>
      <c r="I849" s="2">
        <f>SUBTOTAL(109,I2:I848)</f>
        <v>64.44593520944143</v>
      </c>
      <c r="J849" s="2">
        <f>SUBTOTAL(109,J2:J848)</f>
        <v>216.93811327561332</v>
      </c>
      <c r="K849" s="2">
        <f>SUM(Table46[[#This Row],[Use]:[Creation]])</f>
        <v>847.00000000000023</v>
      </c>
    </row>
    <row r="850" spans="1:11" x14ac:dyDescent="0.2">
      <c r="A850" s="2" t="s">
        <v>9077</v>
      </c>
      <c r="B850" s="4">
        <f>B849/$E$849</f>
        <v>0.77597787435796128</v>
      </c>
      <c r="C850" s="4">
        <f t="shared" ref="C850:D850" si="0">C849/$E$849</f>
        <v>8.8107467404188067E-2</v>
      </c>
      <c r="D850" s="4">
        <f t="shared" si="0"/>
        <v>0.13591465823785065</v>
      </c>
      <c r="E850" s="3">
        <f>SUM(Table4[[#This Row],[Use]:[Creation]])</f>
        <v>1</v>
      </c>
      <c r="G850" s="2" t="s">
        <v>9077</v>
      </c>
      <c r="H850" s="4">
        <f>H849/$K$849</f>
        <v>0.66778742799875479</v>
      </c>
      <c r="I850" s="4">
        <f t="shared" ref="I850:J850" si="1">I849/$K$849</f>
        <v>7.6087290684110284E-2</v>
      </c>
      <c r="J850" s="4">
        <f t="shared" si="1"/>
        <v>0.25612528131713491</v>
      </c>
      <c r="K850" s="3">
        <f>SUM(Table46[[#This Row],[Use]:[Creation]])</f>
        <v>1</v>
      </c>
    </row>
  </sheetData>
  <pageMargins left="0.7" right="0.7" top="0.75" bottom="0.75" header="0.3" footer="0.3"/>
  <pageSetup paperSize="9" orientation="portrait" horizontalDpi="300" verticalDpi="30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PostAnalysis</vt:lpstr>
      <vt:lpstr>Analysis-sectionPost</vt:lpstr>
      <vt:lpstr>Analysis-classPost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Arthur Thouvenin</cp:lastModifiedBy>
  <cp:revision>0</cp:revision>
  <dcterms:modified xsi:type="dcterms:W3CDTF">2019-06-14T16:13:32Z</dcterms:modified>
  <dc:language>en-GB</dc:language>
</cp:coreProperties>
</file>