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ianmi\Coding\BM_code\"/>
    </mc:Choice>
  </mc:AlternateContent>
  <xr:revisionPtr revIDLastSave="0" documentId="13_ncr:1_{4CD88DB3-0F28-4A2E-B2D7-98E9CC1A6246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data" sheetId="1" r:id="rId1"/>
    <sheet name="plots" sheetId="2" r:id="rId2"/>
    <sheet name="Curtailment" sheetId="4" r:id="rId3"/>
    <sheet name="top 2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4" l="1"/>
  <c r="B63" i="2"/>
  <c r="A63" i="2"/>
  <c r="D63" i="2"/>
  <c r="D62" i="2"/>
  <c r="G30" i="4"/>
  <c r="B62" i="2"/>
  <c r="A62" i="2"/>
  <c r="B61" i="2"/>
  <c r="D56" i="1"/>
  <c r="E54" i="1"/>
  <c r="D54" i="1"/>
  <c r="A61" i="2"/>
  <c r="G42" i="4"/>
  <c r="F2" i="2"/>
</calcChain>
</file>

<file path=xl/sharedStrings.xml><?xml version="1.0" encoding="utf-8"?>
<sst xmlns="http://schemas.openxmlformats.org/spreadsheetml/2006/main" count="323" uniqueCount="283">
  <si>
    <t>Start Date</t>
  </si>
  <si>
    <t>End Date</t>
  </si>
  <si>
    <t>Total OV Value</t>
  </si>
  <si>
    <t>Total BV Value</t>
  </si>
  <si>
    <t>Final Volume</t>
  </si>
  <si>
    <t>Total OC Value</t>
  </si>
  <si>
    <t>Total BC Value</t>
  </si>
  <si>
    <t>Final Cost</t>
  </si>
  <si>
    <t>Total # B&amp;O</t>
  </si>
  <si>
    <t>2020-01-01</t>
  </si>
  <si>
    <t>2020-01-31</t>
  </si>
  <si>
    <t>2020-02-01</t>
  </si>
  <si>
    <t>2020-02-29</t>
  </si>
  <si>
    <t>2020-03-01</t>
  </si>
  <si>
    <t>2020-03-31</t>
  </si>
  <si>
    <t>2020-04-01</t>
  </si>
  <si>
    <t>2020-04-30</t>
  </si>
  <si>
    <t>2020-05-01</t>
  </si>
  <si>
    <t>2020-05-31</t>
  </si>
  <si>
    <t>2020-06-01</t>
  </si>
  <si>
    <t>2020-06-30</t>
  </si>
  <si>
    <t>2020-07-01</t>
  </si>
  <si>
    <t>2020-07-31</t>
  </si>
  <si>
    <t>2020-08-01</t>
  </si>
  <si>
    <t>2020-08-31</t>
  </si>
  <si>
    <t>2020-09-01</t>
  </si>
  <si>
    <t>2020-09-30</t>
  </si>
  <si>
    <t>2020-10-01</t>
  </si>
  <si>
    <t>2020-10-31</t>
  </si>
  <si>
    <t>2020-11-01</t>
  </si>
  <si>
    <t>2020-11-30</t>
  </si>
  <si>
    <t>2020-12-01</t>
  </si>
  <si>
    <t>2020-12-31</t>
  </si>
  <si>
    <t>2021-01-01</t>
  </si>
  <si>
    <t>2021-01-31</t>
  </si>
  <si>
    <t>2021-02-01</t>
  </si>
  <si>
    <t>2021-02-28</t>
  </si>
  <si>
    <t>2021-03-01</t>
  </si>
  <si>
    <t>2021-03-31</t>
  </si>
  <si>
    <t>2021-04-01</t>
  </si>
  <si>
    <t>2021-04-30</t>
  </si>
  <si>
    <t>2021-05-01</t>
  </si>
  <si>
    <t>2021-05-31</t>
  </si>
  <si>
    <t>2021-06-01</t>
  </si>
  <si>
    <t>2021-06-30</t>
  </si>
  <si>
    <t>2021-07-01</t>
  </si>
  <si>
    <t>2021-07-31</t>
  </si>
  <si>
    <t>2021-08-01</t>
  </si>
  <si>
    <t>2021-08-31</t>
  </si>
  <si>
    <t>2021-09-01</t>
  </si>
  <si>
    <t>2021-09-30</t>
  </si>
  <si>
    <t>2021-10-01</t>
  </si>
  <si>
    <t>2021-10-31</t>
  </si>
  <si>
    <t>2021-11-01</t>
  </si>
  <si>
    <t>2021-11-30</t>
  </si>
  <si>
    <t>2021-12-01</t>
  </si>
  <si>
    <t>2021-12-31</t>
  </si>
  <si>
    <t>2022-01-01</t>
  </si>
  <si>
    <t>2022-01-31</t>
  </si>
  <si>
    <t>2022-02-01</t>
  </si>
  <si>
    <t>2022-02-28</t>
  </si>
  <si>
    <t>2022-03-01</t>
  </si>
  <si>
    <t>2022-03-31</t>
  </si>
  <si>
    <t>2022-04-01</t>
  </si>
  <si>
    <t>2022-04-30</t>
  </si>
  <si>
    <t>2022-05-01</t>
  </si>
  <si>
    <t>2022-05-31</t>
  </si>
  <si>
    <t>2022-06-01</t>
  </si>
  <si>
    <t>2022-06-30</t>
  </si>
  <si>
    <t>2022-07-01</t>
  </si>
  <si>
    <t>2022-07-31</t>
  </si>
  <si>
    <t>2022-08-01</t>
  </si>
  <si>
    <t>2022-08-31</t>
  </si>
  <si>
    <t>2022-09-01</t>
  </si>
  <si>
    <t>2022-09-30</t>
  </si>
  <si>
    <t>2022-10-01</t>
  </si>
  <si>
    <t>2022-10-31</t>
  </si>
  <si>
    <t>2022-11-01</t>
  </si>
  <si>
    <t>2022-11-30</t>
  </si>
  <si>
    <t>2022-12-01</t>
  </si>
  <si>
    <t>2022-12-31</t>
  </si>
  <si>
    <t>2023-01-01</t>
  </si>
  <si>
    <t>2023-01-31</t>
  </si>
  <si>
    <t>2023-02-01</t>
  </si>
  <si>
    <t>2023-02-28</t>
  </si>
  <si>
    <t>2023-03-01</t>
  </si>
  <si>
    <t>2023-03-31</t>
  </si>
  <si>
    <t>2023-04-01</t>
  </si>
  <si>
    <t>2023-04-30</t>
  </si>
  <si>
    <t>2023-05-01</t>
  </si>
  <si>
    <t>2023-05-31</t>
  </si>
  <si>
    <t>2023-06-01</t>
  </si>
  <si>
    <t>2023-06-30</t>
  </si>
  <si>
    <t>2023-07-01</t>
  </si>
  <si>
    <t>2023-07-31</t>
  </si>
  <si>
    <t>2023-08-01</t>
  </si>
  <si>
    <t>2023-08-31</t>
  </si>
  <si>
    <t>2023-09-01</t>
  </si>
  <si>
    <t>2023-09-30</t>
  </si>
  <si>
    <t>2023-10-01</t>
  </si>
  <si>
    <t>2023-10-31</t>
  </si>
  <si>
    <t>2023-11-01</t>
  </si>
  <si>
    <t>2023-11-30</t>
  </si>
  <si>
    <t>2023-12-01</t>
  </si>
  <si>
    <t>2023-12-31</t>
  </si>
  <si>
    <t>2024-01-01</t>
  </si>
  <si>
    <t>2024-01-31</t>
  </si>
  <si>
    <t>2024-02-01</t>
  </si>
  <si>
    <t>2024-02-29</t>
  </si>
  <si>
    <t>2020-01</t>
  </si>
  <si>
    <t>2020-02</t>
  </si>
  <si>
    <t>2020-03</t>
  </si>
  <si>
    <t>2020-04</t>
  </si>
  <si>
    <t>2020-05</t>
  </si>
  <si>
    <t>2020-06</t>
  </si>
  <si>
    <t>2023-04</t>
  </si>
  <si>
    <t>2023-03</t>
  </si>
  <si>
    <t>2023-02</t>
  </si>
  <si>
    <t>2023-01</t>
  </si>
  <si>
    <t>2022-12</t>
  </si>
  <si>
    <t>2020-07</t>
  </si>
  <si>
    <t>2020-08</t>
  </si>
  <si>
    <t>2020-09</t>
  </si>
  <si>
    <t>2020-10</t>
  </si>
  <si>
    <t>2020-11</t>
  </si>
  <si>
    <t>2020-12</t>
  </si>
  <si>
    <t>2021-01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</si>
  <si>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</si>
  <si>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</si>
  <si>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</si>
  <si>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</si>
  <si>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</si>
  <si>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</si>
  <si>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</si>
  <si>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</si>
  <si>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</si>
  <si>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</si>
  <si>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</si>
  <si>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</si>
  <si>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</si>
  <si>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</si>
  <si>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</si>
  <si>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</si>
  <si>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</si>
  <si>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</si>
  <si>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</si>
  <si>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</si>
  <si>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</si>
  <si>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</si>
  <si>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</si>
  <si>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</si>
  <si>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</si>
  <si>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</si>
  <si>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</si>
  <si>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</si>
  <si>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</si>
  <si>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</si>
  <si>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</si>
  <si>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</si>
  <si>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Date</t>
  </si>
  <si>
    <t>year</t>
  </si>
  <si>
    <t>bmu_id</t>
  </si>
  <si>
    <t>count</t>
  </si>
  <si>
    <t>T_SHBA-1      15297</t>
  </si>
  <si>
    <t>T_WBURB-3      15050</t>
  </si>
  <si>
    <t>T_GRAI-6      14869</t>
  </si>
  <si>
    <t>T_CDCL-1      13284</t>
  </si>
  <si>
    <t>E_ARNKB-1      13279</t>
  </si>
  <si>
    <t>T_MRWD-1      12495</t>
  </si>
  <si>
    <t>T_WBURB-1      12407</t>
  </si>
  <si>
    <t>T_SHBA-2      12341</t>
  </si>
  <si>
    <t>T_GRAI-7      11358</t>
  </si>
  <si>
    <t>T_FFES-4      10839</t>
  </si>
  <si>
    <t>T_HUMR-1      10427</t>
  </si>
  <si>
    <t>T_WBURB-2      9862</t>
  </si>
  <si>
    <t>T_SPLN-1      9758</t>
  </si>
  <si>
    <t>T_MEDP-1      9727</t>
  </si>
  <si>
    <t>T_GRAI-8      9711</t>
  </si>
  <si>
    <t>T_CARR-1      9402</t>
  </si>
  <si>
    <t>T_ROCK-1      9067</t>
  </si>
  <si>
    <t>T_FFES-3      9062</t>
  </si>
  <si>
    <t>T_LAGA-1      8740</t>
  </si>
  <si>
    <t>T_CRUA-1      8593</t>
  </si>
  <si>
    <t>T_MRWD-1      17032</t>
  </si>
  <si>
    <t>T_CDCL-1      11678</t>
  </si>
  <si>
    <t>T_WBURB-2      11628</t>
  </si>
  <si>
    <t>T_CARR-2      11285</t>
  </si>
  <si>
    <t>T_WBURB-1      10527</t>
  </si>
  <si>
    <t>T_GRAI-7      10438</t>
  </si>
  <si>
    <t>T_DINO-6      10013</t>
  </si>
  <si>
    <t>T_LAGA-1      9823</t>
  </si>
  <si>
    <t>T_SHBA-1      9788</t>
  </si>
  <si>
    <t>T_ROCK-1      9504</t>
  </si>
  <si>
    <t>T_CRUA-1      9322</t>
  </si>
  <si>
    <t>T_GRAI-8      9150</t>
  </si>
  <si>
    <t>T_CARR-1      8899</t>
  </si>
  <si>
    <t>T_DINO-3      8125</t>
  </si>
  <si>
    <t>T_DINO-5      7923</t>
  </si>
  <si>
    <t>T_DINO-4      7804</t>
  </si>
  <si>
    <t>T_FOYE-1      7610</t>
  </si>
  <si>
    <t>T_SPLN-1      7578</t>
  </si>
  <si>
    <t>T_GRAI-6      7479</t>
  </si>
  <si>
    <t>T_FFES-4      7313</t>
  </si>
  <si>
    <t>T_DINO-2      20695</t>
  </si>
  <si>
    <t>T_MRWD-1      16093</t>
  </si>
  <si>
    <t>T_DINO-5      14085</t>
  </si>
  <si>
    <t>T_CRUA-1      12721</t>
  </si>
  <si>
    <t>T_SEAB-1      11918</t>
  </si>
  <si>
    <t>T_WBURB-2      11216</t>
  </si>
  <si>
    <t>T_DINO-6      11148</t>
  </si>
  <si>
    <t>T_CARR-1      10617</t>
  </si>
  <si>
    <t>T_WBURB-3      10493</t>
  </si>
  <si>
    <t>T_CARR-2      9961</t>
  </si>
  <si>
    <t>T_GRAI-8      9682</t>
  </si>
  <si>
    <t>T_WBURB-1      9584</t>
  </si>
  <si>
    <t>T_CDCL-1      8759</t>
  </si>
  <si>
    <t>T_SHBA-1      8702</t>
  </si>
  <si>
    <t>T_EECL-1      7424</t>
  </si>
  <si>
    <t>T_PEHE-1      7367</t>
  </si>
  <si>
    <t>T_GRAI-6      7315</t>
  </si>
  <si>
    <t>T_DAMC-1      7252</t>
  </si>
  <si>
    <t>T_FOYE-1      7181</t>
  </si>
  <si>
    <t>T_CRUA-2      6776</t>
  </si>
  <si>
    <t>T_GRAI-8      16378</t>
  </si>
  <si>
    <t>T_CRUA-1      13599</t>
  </si>
  <si>
    <t>T_WBURB-3      12833</t>
  </si>
  <si>
    <t>T_CDCL-1      12539</t>
  </si>
  <si>
    <t>T_EECL-1      10495</t>
  </si>
  <si>
    <t>T_WBURB-1      10136</t>
  </si>
  <si>
    <t>T_MRWD-1      10108</t>
  </si>
  <si>
    <t>E_SHOS-1      9899</t>
  </si>
  <si>
    <t>T_SEAB-1      9840</t>
  </si>
  <si>
    <t>T_WBURB-2      9244</t>
  </si>
  <si>
    <t>T_HUMR-1      8944</t>
  </si>
  <si>
    <t>T_GRAI-6      8943</t>
  </si>
  <si>
    <t>T_SPLN-1      8641</t>
  </si>
  <si>
    <t>T_CARR-2      8585</t>
  </si>
  <si>
    <t>T_DINO-3      8318</t>
  </si>
  <si>
    <t>T_DINO-2      8060</t>
  </si>
  <si>
    <t>T_SHBA-1      7966</t>
  </si>
  <si>
    <t>T_FOYE-1      7875</t>
  </si>
  <si>
    <t>T_CARR-1      7524</t>
  </si>
  <si>
    <t>T_FOYE-2      7047</t>
  </si>
  <si>
    <t>T_GRAI-6      2501</t>
  </si>
  <si>
    <t>T_DINO-2      2218</t>
  </si>
  <si>
    <t>T_MRWD-1      2144</t>
  </si>
  <si>
    <t>2__BFSEN005      2085</t>
  </si>
  <si>
    <t>T_HUMR-1      2085</t>
  </si>
  <si>
    <t>E_ARNKB-1      2058</t>
  </si>
  <si>
    <t>T_GRAI-8      2048</t>
  </si>
  <si>
    <t>T_GRAI-7      2031</t>
  </si>
  <si>
    <t>T_KEAD-2      1772</t>
  </si>
  <si>
    <t>T_CRUA-1      1767</t>
  </si>
  <si>
    <t>T_CDCL-1      1703</t>
  </si>
  <si>
    <t>E_DOLLB-1      1587</t>
  </si>
  <si>
    <t>T_FOYE-1      1544</t>
  </si>
  <si>
    <t>T_SEAB-1      1537</t>
  </si>
  <si>
    <t>E_SHOS-1      1519</t>
  </si>
  <si>
    <t>E_BURWB-1      1510</t>
  </si>
  <si>
    <t>T_ROCK-1      1507</t>
  </si>
  <si>
    <t>E_BARNB-1      1507</t>
  </si>
  <si>
    <t>T_WBURB-2      1487</t>
  </si>
  <si>
    <t>T_DINO-6      1467</t>
  </si>
  <si>
    <t>AVG B&amp;O prior OBP</t>
  </si>
  <si>
    <t>2023 Yearly Curtailment cost</t>
  </si>
  <si>
    <t>Num. BM Instructions</t>
  </si>
  <si>
    <t>Total Volume (MWh)</t>
  </si>
  <si>
    <t>Total Cost (£ Millions</t>
  </si>
  <si>
    <t>Total Curtailment Cost (£ Millions)</t>
  </si>
  <si>
    <t>Total Volume</t>
  </si>
  <si>
    <t>21.67 TWh</t>
  </si>
  <si>
    <t>£0.27 Billion</t>
  </si>
  <si>
    <t>Total Cost</t>
  </si>
  <si>
    <t>Total Curtailment Cost</t>
  </si>
  <si>
    <t xml:space="preserve">2022 Yearly Curtailment cost </t>
  </si>
  <si>
    <t xml:space="preserve">2021 Yearly Curtailment cost </t>
  </si>
  <si>
    <t>21.52 TWh</t>
  </si>
  <si>
    <t>£0.22 Billion</t>
  </si>
  <si>
    <t>£2.19 Billion</t>
  </si>
  <si>
    <t>12.87 TWh</t>
  </si>
  <si>
    <t>£1.61 Billion</t>
  </si>
  <si>
    <t>£3.02 Billion</t>
  </si>
  <si>
    <t>£0.14 Billion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</si>
</sst>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58112"/>
        <c:axId val="71360992"/>
      </c:barChart>
      <c:catAx>
        <c:axId val="7135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0992"/>
        <c:crosses val="autoZero"/>
        <c:auto val="1"/>
        <c:lblAlgn val="ctr"/>
        <c:lblOffset val="100"/>
        <c:noMultiLvlLbl val="0"/>
      </c:catAx>
      <c:valAx>
        <c:axId val="713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plots!$B$1</c:f>
              <c:strCache>
                <c:ptCount val="1"/>
                <c:pt idx="0">
                  <c:v>Final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plots!$A$2:$A$51</c:f>
              <c:strCache>
                <c:ptCount val="50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  <c:pt idx="34">
                  <c:v>2022-11</c:v>
                </c:pt>
                <c:pt idx="35">
                  <c:v>2022-12</c:v>
                </c:pt>
                <c:pt idx="36">
                  <c:v>2023-01</c:v>
                </c:pt>
                <c:pt idx="37">
                  <c:v>2023-02</c:v>
                </c:pt>
                <c:pt idx="38">
                  <c:v>2023-03</c:v>
                </c:pt>
                <c:pt idx="39">
                  <c:v>2023-04</c:v>
                </c:pt>
                <c:pt idx="40">
                  <c:v>2023-05</c:v>
                </c:pt>
                <c:pt idx="41">
                  <c:v>2023-06</c:v>
                </c:pt>
                <c:pt idx="42">
                  <c:v>2023-07</c:v>
                </c:pt>
                <c:pt idx="43">
                  <c:v>2023-08</c:v>
                </c:pt>
                <c:pt idx="44">
                  <c:v>2023-09</c:v>
                </c:pt>
                <c:pt idx="45">
                  <c:v>2023-10</c:v>
                </c:pt>
                <c:pt idx="46">
                  <c:v>2023-11</c:v>
                </c:pt>
                <c:pt idx="47">
                  <c:v>2023-12</c:v>
                </c:pt>
                <c:pt idx="48">
                  <c:v>2024-01</c:v>
                </c:pt>
                <c:pt idx="49">
                  <c:v>2024-02</c:v>
                </c:pt>
              </c:strCache>
            </c:strRef>
          </c:cat>
          <c:val>
            <c:numRef>
              <c:f>plots!$B$2:$B$51</c:f>
              <c:numCache>
                <c:formatCode>General</c:formatCode>
                <c:ptCount val="50"/>
                <c:pt idx="0">
                  <c:v>217236.81</c:v>
                </c:pt>
                <c:pt idx="1">
                  <c:v>393940.59</c:v>
                </c:pt>
                <c:pt idx="2">
                  <c:v>437917.67</c:v>
                </c:pt>
                <c:pt idx="3">
                  <c:v>824141.68</c:v>
                </c:pt>
                <c:pt idx="4">
                  <c:v>855709.37</c:v>
                </c:pt>
                <c:pt idx="5">
                  <c:v>556286.92000000004</c:v>
                </c:pt>
                <c:pt idx="6">
                  <c:v>-52966.720000000001</c:v>
                </c:pt>
                <c:pt idx="7">
                  <c:v>365571.74</c:v>
                </c:pt>
                <c:pt idx="8">
                  <c:v>135333.31</c:v>
                </c:pt>
                <c:pt idx="9">
                  <c:v>288339.40000000002</c:v>
                </c:pt>
                <c:pt idx="10">
                  <c:v>55740.05</c:v>
                </c:pt>
                <c:pt idx="11">
                  <c:v>218303.72</c:v>
                </c:pt>
                <c:pt idx="12">
                  <c:v>157612.28</c:v>
                </c:pt>
                <c:pt idx="13">
                  <c:v>232192.02</c:v>
                </c:pt>
                <c:pt idx="14">
                  <c:v>148474.44</c:v>
                </c:pt>
                <c:pt idx="15">
                  <c:v>170477.7</c:v>
                </c:pt>
                <c:pt idx="16">
                  <c:v>505039.11</c:v>
                </c:pt>
                <c:pt idx="17">
                  <c:v>281340.95</c:v>
                </c:pt>
                <c:pt idx="18">
                  <c:v>382286.8</c:v>
                </c:pt>
                <c:pt idx="19">
                  <c:v>613569.43000000005</c:v>
                </c:pt>
                <c:pt idx="20">
                  <c:v>54470.33</c:v>
                </c:pt>
                <c:pt idx="21">
                  <c:v>117886.69</c:v>
                </c:pt>
                <c:pt idx="22">
                  <c:v>-137093.54999999999</c:v>
                </c:pt>
                <c:pt idx="23">
                  <c:v>-98867.35</c:v>
                </c:pt>
                <c:pt idx="24">
                  <c:v>-94252.03</c:v>
                </c:pt>
                <c:pt idx="25">
                  <c:v>-33409.199999999997</c:v>
                </c:pt>
                <c:pt idx="26">
                  <c:v>-142574.25</c:v>
                </c:pt>
                <c:pt idx="27">
                  <c:v>-24389.02</c:v>
                </c:pt>
                <c:pt idx="28">
                  <c:v>-250603.29</c:v>
                </c:pt>
                <c:pt idx="29">
                  <c:v>-382930.47</c:v>
                </c:pt>
                <c:pt idx="30">
                  <c:v>-610322.32999999996</c:v>
                </c:pt>
                <c:pt idx="31">
                  <c:v>-533609.18000000005</c:v>
                </c:pt>
                <c:pt idx="32">
                  <c:v>-301571.01</c:v>
                </c:pt>
                <c:pt idx="33">
                  <c:v>-307790.09999999998</c:v>
                </c:pt>
                <c:pt idx="34">
                  <c:v>-346165.6</c:v>
                </c:pt>
                <c:pt idx="35">
                  <c:v>63975.73</c:v>
                </c:pt>
                <c:pt idx="36">
                  <c:v>68099.69</c:v>
                </c:pt>
                <c:pt idx="37">
                  <c:v>-82751.679999999993</c:v>
                </c:pt>
                <c:pt idx="38">
                  <c:v>30531.29</c:v>
                </c:pt>
                <c:pt idx="39">
                  <c:v>-194206.23</c:v>
                </c:pt>
                <c:pt idx="40">
                  <c:v>-140080.88</c:v>
                </c:pt>
                <c:pt idx="41">
                  <c:v>78949.279999999999</c:v>
                </c:pt>
                <c:pt idx="42">
                  <c:v>96878.61</c:v>
                </c:pt>
                <c:pt idx="43">
                  <c:v>-207611.9</c:v>
                </c:pt>
                <c:pt idx="44">
                  <c:v>-145562.74</c:v>
                </c:pt>
                <c:pt idx="45">
                  <c:v>-64728.26</c:v>
                </c:pt>
                <c:pt idx="46">
                  <c:v>-162092.24</c:v>
                </c:pt>
                <c:pt idx="47">
                  <c:v>-39146.29</c:v>
                </c:pt>
                <c:pt idx="48">
                  <c:v>-98614.01</c:v>
                </c:pt>
                <c:pt idx="49">
                  <c:v>-215720.88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5-4011-AA20-35541F589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30272"/>
        <c:axId val="96143232"/>
      </c:barChart>
      <c:catAx>
        <c:axId val="9613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43232"/>
        <c:crosses val="autoZero"/>
        <c:auto val="1"/>
        <c:lblAlgn val="ctr"/>
        <c:lblOffset val="100"/>
        <c:noMultiLvlLbl val="0"/>
      </c:catAx>
      <c:valAx>
        <c:axId val="961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027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plots!$C$1</c:f>
              <c:strCache>
                <c:ptCount val="1"/>
                <c:pt idx="0">
                  <c:v>Final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plots!$A$14:$A$51</c:f>
              <c:strCache>
                <c:ptCount val="38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  <c:pt idx="36">
                  <c:v>2024-01</c:v>
                </c:pt>
                <c:pt idx="37">
                  <c:v>2024-02</c:v>
                </c:pt>
              </c:strCache>
            </c:strRef>
          </c:cat>
          <c:val>
            <c:numRef>
              <c:f>plots!$C$14:$C$51</c:f>
              <c:numCache>
                <c:formatCode>General</c:formatCode>
                <c:ptCount val="38"/>
                <c:pt idx="0">
                  <c:v>103473577.27</c:v>
                </c:pt>
                <c:pt idx="1">
                  <c:v>137023688.5</c:v>
                </c:pt>
                <c:pt idx="2">
                  <c:v>121077751.17</c:v>
                </c:pt>
                <c:pt idx="3">
                  <c:v>79654222.760000005</c:v>
                </c:pt>
                <c:pt idx="4">
                  <c:v>92833629.230000004</c:v>
                </c:pt>
                <c:pt idx="5">
                  <c:v>80841115.480000004</c:v>
                </c:pt>
                <c:pt idx="6">
                  <c:v>79763775.340000004</c:v>
                </c:pt>
                <c:pt idx="7">
                  <c:v>120448780.5</c:v>
                </c:pt>
                <c:pt idx="8">
                  <c:v>208905934.46000001</c:v>
                </c:pt>
                <c:pt idx="9">
                  <c:v>231485875.66</c:v>
                </c:pt>
                <c:pt idx="10">
                  <c:v>430893099.35000002</c:v>
                </c:pt>
                <c:pt idx="11">
                  <c:v>220961821.59</c:v>
                </c:pt>
                <c:pt idx="12">
                  <c:v>257887373.75999999</c:v>
                </c:pt>
                <c:pt idx="13">
                  <c:v>250554461.19999999</c:v>
                </c:pt>
                <c:pt idx="14">
                  <c:v>154858650.05000001</c:v>
                </c:pt>
                <c:pt idx="15">
                  <c:v>101857785.23999999</c:v>
                </c:pt>
                <c:pt idx="16">
                  <c:v>80452867.469999999</c:v>
                </c:pt>
                <c:pt idx="17">
                  <c:v>117285984.92</c:v>
                </c:pt>
                <c:pt idx="18">
                  <c:v>21815846.739999998</c:v>
                </c:pt>
                <c:pt idx="19">
                  <c:v>-20333531.879999999</c:v>
                </c:pt>
                <c:pt idx="20">
                  <c:v>108456351.92</c:v>
                </c:pt>
                <c:pt idx="21">
                  <c:v>256004775.21000001</c:v>
                </c:pt>
                <c:pt idx="22">
                  <c:v>229390534.19999999</c:v>
                </c:pt>
                <c:pt idx="23">
                  <c:v>211315587.49000001</c:v>
                </c:pt>
                <c:pt idx="24">
                  <c:v>198708550.83000001</c:v>
                </c:pt>
                <c:pt idx="25">
                  <c:v>146802491.94999999</c:v>
                </c:pt>
                <c:pt idx="26">
                  <c:v>111599852.70999999</c:v>
                </c:pt>
                <c:pt idx="27">
                  <c:v>118770688.28</c:v>
                </c:pt>
                <c:pt idx="28">
                  <c:v>57723308.390000001</c:v>
                </c:pt>
                <c:pt idx="29">
                  <c:v>52783922.020000003</c:v>
                </c:pt>
                <c:pt idx="30">
                  <c:v>151365938.25999999</c:v>
                </c:pt>
                <c:pt idx="31">
                  <c:v>85948353.409999996</c:v>
                </c:pt>
                <c:pt idx="32">
                  <c:v>150768020.36000001</c:v>
                </c:pt>
                <c:pt idx="33">
                  <c:v>230731710.09999999</c:v>
                </c:pt>
                <c:pt idx="34">
                  <c:v>131095019.20999999</c:v>
                </c:pt>
                <c:pt idx="35">
                  <c:v>137959956.12</c:v>
                </c:pt>
                <c:pt idx="36">
                  <c:v>118156507.06999999</c:v>
                </c:pt>
                <c:pt idx="37">
                  <c:v>100290720.41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E-4D2B-9E9D-B8BB264AC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33632"/>
        <c:axId val="96132192"/>
      </c:barChart>
      <c:catAx>
        <c:axId val="9613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2192"/>
        <c:crosses val="autoZero"/>
        <c:auto val="1"/>
        <c:lblAlgn val="ctr"/>
        <c:lblOffset val="100"/>
        <c:noMultiLvlLbl val="0"/>
      </c:catAx>
      <c:valAx>
        <c:axId val="961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BM Cost (£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363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plots!$D$1</c:f>
              <c:strCache>
                <c:ptCount val="1"/>
                <c:pt idx="0">
                  <c:v>Total # B&amp;O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plots!$A$14:$A$51</c:f>
              <c:strCache>
                <c:ptCount val="38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  <c:pt idx="36">
                  <c:v>2024-01</c:v>
                </c:pt>
                <c:pt idx="37">
                  <c:v>2024-02</c:v>
                </c:pt>
              </c:strCache>
            </c:strRef>
          </c:cat>
          <c:val>
            <c:numRef>
              <c:f>plots!$D$14:$D$51</c:f>
              <c:numCache>
                <c:formatCode>General</c:formatCode>
                <c:ptCount val="38"/>
                <c:pt idx="0">
                  <c:v>137788</c:v>
                </c:pt>
                <c:pt idx="1">
                  <c:v>182162</c:v>
                </c:pt>
                <c:pt idx="2">
                  <c:v>168275</c:v>
                </c:pt>
                <c:pt idx="3">
                  <c:v>138365</c:v>
                </c:pt>
                <c:pt idx="4">
                  <c:v>145156</c:v>
                </c:pt>
                <c:pt idx="5">
                  <c:v>147709</c:v>
                </c:pt>
                <c:pt idx="6">
                  <c:v>139327</c:v>
                </c:pt>
                <c:pt idx="7">
                  <c:v>142179</c:v>
                </c:pt>
                <c:pt idx="8">
                  <c:v>134634</c:v>
                </c:pt>
                <c:pt idx="9">
                  <c:v>175210</c:v>
                </c:pt>
                <c:pt idx="10">
                  <c:v>202806</c:v>
                </c:pt>
                <c:pt idx="11">
                  <c:v>155143</c:v>
                </c:pt>
                <c:pt idx="12">
                  <c:v>179382</c:v>
                </c:pt>
                <c:pt idx="13">
                  <c:v>189930</c:v>
                </c:pt>
                <c:pt idx="14">
                  <c:v>141074</c:v>
                </c:pt>
                <c:pt idx="15">
                  <c:v>123791</c:v>
                </c:pt>
                <c:pt idx="16">
                  <c:v>140718</c:v>
                </c:pt>
                <c:pt idx="17">
                  <c:v>171928</c:v>
                </c:pt>
                <c:pt idx="18">
                  <c:v>140900</c:v>
                </c:pt>
                <c:pt idx="19">
                  <c:v>144076</c:v>
                </c:pt>
                <c:pt idx="20">
                  <c:v>152884</c:v>
                </c:pt>
                <c:pt idx="21">
                  <c:v>214033</c:v>
                </c:pt>
                <c:pt idx="22">
                  <c:v>207291</c:v>
                </c:pt>
                <c:pt idx="23">
                  <c:v>171806</c:v>
                </c:pt>
                <c:pt idx="24">
                  <c:v>187722</c:v>
                </c:pt>
                <c:pt idx="25">
                  <c:v>174510</c:v>
                </c:pt>
                <c:pt idx="26">
                  <c:v>159292</c:v>
                </c:pt>
                <c:pt idx="27">
                  <c:v>189176</c:v>
                </c:pt>
                <c:pt idx="28">
                  <c:v>143596</c:v>
                </c:pt>
                <c:pt idx="29">
                  <c:v>136239</c:v>
                </c:pt>
                <c:pt idx="30">
                  <c:v>203821</c:v>
                </c:pt>
                <c:pt idx="31">
                  <c:v>195409</c:v>
                </c:pt>
                <c:pt idx="32">
                  <c:v>219629</c:v>
                </c:pt>
                <c:pt idx="33">
                  <c:v>262895</c:v>
                </c:pt>
                <c:pt idx="34">
                  <c:v>202239</c:v>
                </c:pt>
                <c:pt idx="35">
                  <c:v>225286</c:v>
                </c:pt>
                <c:pt idx="36">
                  <c:v>273969</c:v>
                </c:pt>
                <c:pt idx="37">
                  <c:v>340031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F-4848-9860-47AB5DBAB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38432"/>
        <c:axId val="96150912"/>
      </c:barChart>
      <c:catAx>
        <c:axId val="961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0912"/>
        <c:crosses val="autoZero"/>
        <c:auto val="1"/>
        <c:lblAlgn val="ctr"/>
        <c:lblOffset val="100"/>
        <c:noMultiLvlLbl val="0"/>
      </c:catAx>
      <c:valAx>
        <c:axId val="961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Accepted Bids + Offers (x1000)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8432"/>
        <c:crosses val="autoZero"/>
        <c:crossBetween val="between"/>
        <c:dispUnits>
          <c:builtInUnit val="ten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Bid &amp; Offer Volumes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47003499562554"/>
          <c:y val="0.17171296296296296"/>
          <c:w val="0.82956671041119856"/>
          <c:h val="0.53415135608048991"/>
        </c:manualLayout>
      </c:layout>
      <c:barChart>
        <c:barDir val="col"/>
        <c:grouping val="stacked"/>
        <c:varyColors val="0"/>
        <c:ser>
          <c:idx val="1"/>
          <c:order val="0"/>
          <c:tx>
            <c:v>Bid Volume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plots!$A$14:$A$51</c:f>
              <c:strCache>
                <c:ptCount val="38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  <c:pt idx="36">
                  <c:v>2024-01</c:v>
                </c:pt>
                <c:pt idx="37">
                  <c:v>2024-02</c:v>
                </c:pt>
              </c:strCache>
            </c:strRef>
          </c:cat>
          <c:val>
            <c:numRef>
              <c:f>data!$E$14:$E$51</c:f>
              <c:numCache>
                <c:formatCode>General</c:formatCode>
                <c:ptCount val="38"/>
                <c:pt idx="0">
                  <c:v>-668747.24</c:v>
                </c:pt>
                <c:pt idx="1">
                  <c:v>-1109379.93</c:v>
                </c:pt>
                <c:pt idx="2">
                  <c:v>-872355.74</c:v>
                </c:pt>
                <c:pt idx="3">
                  <c:v>-620271.47</c:v>
                </c:pt>
                <c:pt idx="4">
                  <c:v>-516938.69</c:v>
                </c:pt>
                <c:pt idx="5">
                  <c:v>-527853.63</c:v>
                </c:pt>
                <c:pt idx="6">
                  <c:v>-441015.68</c:v>
                </c:pt>
                <c:pt idx="7">
                  <c:v>-372576.53</c:v>
                </c:pt>
                <c:pt idx="8">
                  <c:v>-561238.19999999995</c:v>
                </c:pt>
                <c:pt idx="9">
                  <c:v>-912036.09</c:v>
                </c:pt>
                <c:pt idx="10">
                  <c:v>-1252633.67</c:v>
                </c:pt>
                <c:pt idx="11">
                  <c:v>-865895.78</c:v>
                </c:pt>
                <c:pt idx="12">
                  <c:v>-967225.8</c:v>
                </c:pt>
                <c:pt idx="13">
                  <c:v>-1135087.25</c:v>
                </c:pt>
                <c:pt idx="14">
                  <c:v>-801382.62</c:v>
                </c:pt>
                <c:pt idx="15">
                  <c:v>-592120.24</c:v>
                </c:pt>
                <c:pt idx="16">
                  <c:v>-922812.07</c:v>
                </c:pt>
                <c:pt idx="17">
                  <c:v>-1103341.2</c:v>
                </c:pt>
                <c:pt idx="18">
                  <c:v>-1007906.27</c:v>
                </c:pt>
                <c:pt idx="19">
                  <c:v>-912242.37</c:v>
                </c:pt>
                <c:pt idx="20">
                  <c:v>-914811.29</c:v>
                </c:pt>
                <c:pt idx="21">
                  <c:v>-1527330.43</c:v>
                </c:pt>
                <c:pt idx="22">
                  <c:v>-1571760.1</c:v>
                </c:pt>
                <c:pt idx="23">
                  <c:v>-788261.62</c:v>
                </c:pt>
                <c:pt idx="24">
                  <c:v>-956710.07</c:v>
                </c:pt>
                <c:pt idx="25">
                  <c:v>-943700.64</c:v>
                </c:pt>
                <c:pt idx="26">
                  <c:v>-732334.07999999996</c:v>
                </c:pt>
                <c:pt idx="27">
                  <c:v>-998052.87</c:v>
                </c:pt>
                <c:pt idx="28">
                  <c:v>-695510.23</c:v>
                </c:pt>
                <c:pt idx="29">
                  <c:v>-456360.38</c:v>
                </c:pt>
                <c:pt idx="30">
                  <c:v>-916409.94</c:v>
                </c:pt>
                <c:pt idx="31">
                  <c:v>-893153.4</c:v>
                </c:pt>
                <c:pt idx="32">
                  <c:v>-1116535.1200000001</c:v>
                </c:pt>
                <c:pt idx="33">
                  <c:v>-1355799.11</c:v>
                </c:pt>
                <c:pt idx="34">
                  <c:v>-1067176.02</c:v>
                </c:pt>
                <c:pt idx="35">
                  <c:v>-1084721.3400000001</c:v>
                </c:pt>
                <c:pt idx="36">
                  <c:v>-1184387.75</c:v>
                </c:pt>
                <c:pt idx="37">
                  <c:v>-1141640.97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46-4413-BDA9-AAD12B7B415B}"/>
            </c:ext>
          </c:extLst>
        </c:ser>
        <c:ser>
          <c:idx val="0"/>
          <c:order val="1"/>
          <c:tx>
            <c:v>Offer Volume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plots!$A$14:$A$51</c:f>
              <c:strCache>
                <c:ptCount val="38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  <c:pt idx="36">
                  <c:v>2024-01</c:v>
                </c:pt>
                <c:pt idx="37">
                  <c:v>2024-02</c:v>
                </c:pt>
              </c:strCache>
            </c:strRef>
          </c:cat>
          <c:val>
            <c:numRef>
              <c:f>data!$D$14:$D$51</c:f>
              <c:numCache>
                <c:formatCode>General</c:formatCode>
                <c:ptCount val="38"/>
                <c:pt idx="0">
                  <c:v>826359.52</c:v>
                </c:pt>
                <c:pt idx="1">
                  <c:v>1341571.95</c:v>
                </c:pt>
                <c:pt idx="2">
                  <c:v>1020830.19</c:v>
                </c:pt>
                <c:pt idx="3">
                  <c:v>790749.17</c:v>
                </c:pt>
                <c:pt idx="4">
                  <c:v>1021977.8</c:v>
                </c:pt>
                <c:pt idx="5">
                  <c:v>809194.59</c:v>
                </c:pt>
                <c:pt idx="6">
                  <c:v>823302.48</c:v>
                </c:pt>
                <c:pt idx="7">
                  <c:v>986145.97</c:v>
                </c:pt>
                <c:pt idx="8">
                  <c:v>615708.53</c:v>
                </c:pt>
                <c:pt idx="9">
                  <c:v>1029922.78</c:v>
                </c:pt>
                <c:pt idx="10">
                  <c:v>1115540.1200000001</c:v>
                </c:pt>
                <c:pt idx="11">
                  <c:v>767028.42</c:v>
                </c:pt>
                <c:pt idx="12">
                  <c:v>872973.76</c:v>
                </c:pt>
                <c:pt idx="13">
                  <c:v>1101678.05</c:v>
                </c:pt>
                <c:pt idx="14">
                  <c:v>658808.37</c:v>
                </c:pt>
                <c:pt idx="15">
                  <c:v>567731.21</c:v>
                </c:pt>
                <c:pt idx="16">
                  <c:v>672208.79</c:v>
                </c:pt>
                <c:pt idx="17">
                  <c:v>720410.73</c:v>
                </c:pt>
                <c:pt idx="18">
                  <c:v>397583.94</c:v>
                </c:pt>
                <c:pt idx="19">
                  <c:v>378633.19</c:v>
                </c:pt>
                <c:pt idx="20">
                  <c:v>613240.28</c:v>
                </c:pt>
                <c:pt idx="21">
                  <c:v>1219540.32</c:v>
                </c:pt>
                <c:pt idx="22">
                  <c:v>1225594.49</c:v>
                </c:pt>
                <c:pt idx="23">
                  <c:v>852237.35</c:v>
                </c:pt>
                <c:pt idx="24">
                  <c:v>1024809.76</c:v>
                </c:pt>
                <c:pt idx="25">
                  <c:v>860948.96</c:v>
                </c:pt>
                <c:pt idx="26">
                  <c:v>762865.37</c:v>
                </c:pt>
                <c:pt idx="27">
                  <c:v>803846.64</c:v>
                </c:pt>
                <c:pt idx="28">
                  <c:v>555429.34</c:v>
                </c:pt>
                <c:pt idx="29">
                  <c:v>535309.66</c:v>
                </c:pt>
                <c:pt idx="30">
                  <c:v>1013288.55</c:v>
                </c:pt>
                <c:pt idx="31">
                  <c:v>685541.49</c:v>
                </c:pt>
                <c:pt idx="32">
                  <c:v>970972.38</c:v>
                </c:pt>
                <c:pt idx="33">
                  <c:v>1291070.8500000001</c:v>
                </c:pt>
                <c:pt idx="34">
                  <c:v>905083.78</c:v>
                </c:pt>
                <c:pt idx="35">
                  <c:v>1045575.05</c:v>
                </c:pt>
                <c:pt idx="36">
                  <c:v>1085773.75</c:v>
                </c:pt>
                <c:pt idx="37">
                  <c:v>925920.09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6-4413-BDA9-AAD12B7B4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0882255"/>
        <c:axId val="350882735"/>
      </c:barChart>
      <c:catAx>
        <c:axId val="3508822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82735"/>
        <c:crosses val="autoZero"/>
        <c:auto val="1"/>
        <c:lblAlgn val="ctr"/>
        <c:lblOffset val="100"/>
        <c:noMultiLvlLbl val="0"/>
      </c:catAx>
      <c:valAx>
        <c:axId val="35088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Bid Volume (GWh) Offer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82255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70341207349083"/>
          <c:y val="1.4675196850393708E-2"/>
          <c:w val="0.18140769903762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Bid</a:t>
            </a:r>
            <a:r>
              <a:rPr lang="en-GB" baseline="0"/>
              <a:t> &amp; Offer Costs</a:t>
            </a:r>
            <a:endParaRPr lang="en-GB"/>
          </a:p>
        </c:rich>
      </c:tx>
      <c:layout>
        <c:manualLayout>
          <c:xMode val="edge"/>
          <c:yMode val="edge"/>
          <c:x val="0.4372707786526684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2962962962962962"/>
          <c:w val="0.83587182852143482"/>
          <c:h val="0.57623468941382328"/>
        </c:manualLayout>
      </c:layout>
      <c:barChart>
        <c:barDir val="col"/>
        <c:grouping val="stacked"/>
        <c:varyColors val="0"/>
        <c:ser>
          <c:idx val="1"/>
          <c:order val="0"/>
          <c:tx>
            <c:v>Bid 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plots!$A$14:$A$51</c:f>
              <c:strCache>
                <c:ptCount val="38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  <c:pt idx="36">
                  <c:v>2024-01</c:v>
                </c:pt>
                <c:pt idx="37">
                  <c:v>2024-02</c:v>
                </c:pt>
              </c:strCache>
            </c:strRef>
          </c:cat>
          <c:val>
            <c:numRef>
              <c:f>data!$H$14:$H$51</c:f>
              <c:numCache>
                <c:formatCode>General</c:formatCode>
                <c:ptCount val="38"/>
                <c:pt idx="0">
                  <c:v>-10521090.66</c:v>
                </c:pt>
                <c:pt idx="1">
                  <c:v>25546504.629999999</c:v>
                </c:pt>
                <c:pt idx="2">
                  <c:v>12814006.029999999</c:v>
                </c:pt>
                <c:pt idx="3">
                  <c:v>-8306851.5499999998</c:v>
                </c:pt>
                <c:pt idx="4">
                  <c:v>-6947857.1799999997</c:v>
                </c:pt>
                <c:pt idx="5">
                  <c:v>-4419891.0599999996</c:v>
                </c:pt>
                <c:pt idx="6">
                  <c:v>-20776845.84</c:v>
                </c:pt>
                <c:pt idx="7">
                  <c:v>-14678016.710000001</c:v>
                </c:pt>
                <c:pt idx="8">
                  <c:v>-37282007.770000003</c:v>
                </c:pt>
                <c:pt idx="9">
                  <c:v>-32127347.59</c:v>
                </c:pt>
                <c:pt idx="10">
                  <c:v>-1544837.96</c:v>
                </c:pt>
                <c:pt idx="11">
                  <c:v>-43670652.590000004</c:v>
                </c:pt>
                <c:pt idx="12">
                  <c:v>-16302143.85</c:v>
                </c:pt>
                <c:pt idx="13">
                  <c:v>6697383.1100000003</c:v>
                </c:pt>
                <c:pt idx="14">
                  <c:v>-63873835.049999997</c:v>
                </c:pt>
                <c:pt idx="15">
                  <c:v>-32404800.780000001</c:v>
                </c:pt>
                <c:pt idx="16">
                  <c:v>-22505465.829999998</c:v>
                </c:pt>
                <c:pt idx="17">
                  <c:v>-21936458.309999999</c:v>
                </c:pt>
                <c:pt idx="18">
                  <c:v>-105473399.23</c:v>
                </c:pt>
                <c:pt idx="19">
                  <c:v>-166562646.03</c:v>
                </c:pt>
                <c:pt idx="20">
                  <c:v>-98923854.640000001</c:v>
                </c:pt>
                <c:pt idx="21">
                  <c:v>490939.86</c:v>
                </c:pt>
                <c:pt idx="22">
                  <c:v>-29069628.93</c:v>
                </c:pt>
                <c:pt idx="23">
                  <c:v>-75205144.379999995</c:v>
                </c:pt>
                <c:pt idx="24">
                  <c:v>-26216109.18</c:v>
                </c:pt>
                <c:pt idx="25">
                  <c:v>-20968801.449999999</c:v>
                </c:pt>
                <c:pt idx="26">
                  <c:v>-27406232.539999999</c:v>
                </c:pt>
                <c:pt idx="27">
                  <c:v>-3881455.53</c:v>
                </c:pt>
                <c:pt idx="28">
                  <c:v>-14716845.390000001</c:v>
                </c:pt>
                <c:pt idx="29">
                  <c:v>-17312488.859999999</c:v>
                </c:pt>
                <c:pt idx="30">
                  <c:v>22306227.100000001</c:v>
                </c:pt>
                <c:pt idx="31">
                  <c:v>-3132524.17</c:v>
                </c:pt>
                <c:pt idx="32">
                  <c:v>22645719.289999999</c:v>
                </c:pt>
                <c:pt idx="33">
                  <c:v>43668962.450000003</c:v>
                </c:pt>
                <c:pt idx="34">
                  <c:v>-947449.04</c:v>
                </c:pt>
                <c:pt idx="35">
                  <c:v>9446000.7200000007</c:v>
                </c:pt>
                <c:pt idx="36">
                  <c:v>5118779.8499999996</c:v>
                </c:pt>
                <c:pt idx="37">
                  <c:v>14439103.18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3-429F-A588-C2159856C4E5}"/>
            </c:ext>
          </c:extLst>
        </c:ser>
        <c:ser>
          <c:idx val="0"/>
          <c:order val="1"/>
          <c:tx>
            <c:v>Offer 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plots!$A$14:$A$51</c:f>
              <c:strCache>
                <c:ptCount val="38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  <c:pt idx="36">
                  <c:v>2024-01</c:v>
                </c:pt>
                <c:pt idx="37">
                  <c:v>2024-02</c:v>
                </c:pt>
              </c:strCache>
            </c:strRef>
          </c:cat>
          <c:val>
            <c:numRef>
              <c:f>data!$G$14:$G$51</c:f>
              <c:numCache>
                <c:formatCode>General</c:formatCode>
                <c:ptCount val="38"/>
                <c:pt idx="0">
                  <c:v>113994667.93000001</c:v>
                </c:pt>
                <c:pt idx="1">
                  <c:v>111477183.87</c:v>
                </c:pt>
                <c:pt idx="2">
                  <c:v>108263745.14</c:v>
                </c:pt>
                <c:pt idx="3">
                  <c:v>87961074.310000002</c:v>
                </c:pt>
                <c:pt idx="4">
                  <c:v>99781486.409999996</c:v>
                </c:pt>
                <c:pt idx="5">
                  <c:v>85261006.540000007</c:v>
                </c:pt>
                <c:pt idx="6">
                  <c:v>100540621.18000001</c:v>
                </c:pt>
                <c:pt idx="7">
                  <c:v>135126797.21000001</c:v>
                </c:pt>
                <c:pt idx="8">
                  <c:v>246187942.22999999</c:v>
                </c:pt>
                <c:pt idx="9">
                  <c:v>263613223.25</c:v>
                </c:pt>
                <c:pt idx="10">
                  <c:v>432437937.31</c:v>
                </c:pt>
                <c:pt idx="11">
                  <c:v>264632474.18000001</c:v>
                </c:pt>
                <c:pt idx="12">
                  <c:v>274189517.61000001</c:v>
                </c:pt>
                <c:pt idx="13">
                  <c:v>243857078.09</c:v>
                </c:pt>
                <c:pt idx="14">
                  <c:v>218732485.09999999</c:v>
                </c:pt>
                <c:pt idx="15">
                  <c:v>134262586.02000001</c:v>
                </c:pt>
                <c:pt idx="16">
                  <c:v>102958333.3</c:v>
                </c:pt>
                <c:pt idx="17">
                  <c:v>139222443.22999999</c:v>
                </c:pt>
                <c:pt idx="18">
                  <c:v>127289245.97</c:v>
                </c:pt>
                <c:pt idx="19">
                  <c:v>146229114.15000001</c:v>
                </c:pt>
                <c:pt idx="20">
                  <c:v>207380206.56</c:v>
                </c:pt>
                <c:pt idx="21">
                  <c:v>255513835.34999999</c:v>
                </c:pt>
                <c:pt idx="22">
                  <c:v>258460163.13</c:v>
                </c:pt>
                <c:pt idx="23">
                  <c:v>286520731.87</c:v>
                </c:pt>
                <c:pt idx="24">
                  <c:v>224924660.00999999</c:v>
                </c:pt>
                <c:pt idx="25">
                  <c:v>167771293.40000001</c:v>
                </c:pt>
                <c:pt idx="26">
                  <c:v>139006085.25</c:v>
                </c:pt>
                <c:pt idx="27">
                  <c:v>122652143.81</c:v>
                </c:pt>
                <c:pt idx="28">
                  <c:v>72440153.780000001</c:v>
                </c:pt>
                <c:pt idx="29">
                  <c:v>70096410.879999995</c:v>
                </c:pt>
                <c:pt idx="30">
                  <c:v>129059711.16</c:v>
                </c:pt>
                <c:pt idx="31">
                  <c:v>89080877.579999998</c:v>
                </c:pt>
                <c:pt idx="32">
                  <c:v>128122301.06999999</c:v>
                </c:pt>
                <c:pt idx="33">
                  <c:v>187062747.65000001</c:v>
                </c:pt>
                <c:pt idx="34">
                  <c:v>132042468.25</c:v>
                </c:pt>
                <c:pt idx="35">
                  <c:v>128513955.40000001</c:v>
                </c:pt>
                <c:pt idx="36">
                  <c:v>113037727.22</c:v>
                </c:pt>
                <c:pt idx="37">
                  <c:v>85851617.230000004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3-429F-A588-C2159856C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27957679"/>
        <c:axId val="327968239"/>
      </c:barChart>
      <c:catAx>
        <c:axId val="3279576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68239"/>
        <c:crosses val="autoZero"/>
        <c:auto val="1"/>
        <c:lblAlgn val="ctr"/>
        <c:lblOffset val="100"/>
        <c:noMultiLvlLbl val="0"/>
      </c:catAx>
      <c:valAx>
        <c:axId val="3279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BM Cost (£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57679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5785214348208"/>
          <c:y val="2.3726305045202681E-2"/>
          <c:w val="0.1474214785651793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Curtailment Cost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Curtailment!$B$13:$B$47</c:f>
              <c:numCache>
                <c:formatCode>General</c:formatCode>
                <c:ptCount val="35"/>
                <c:pt idx="0">
                  <c:v>2969039.19</c:v>
                </c:pt>
                <c:pt idx="1">
                  <c:v>30143786.620000001</c:v>
                </c:pt>
                <c:pt idx="2">
                  <c:v>20141729.84</c:v>
                </c:pt>
                <c:pt idx="3">
                  <c:v>2923069.1</c:v>
                </c:pt>
                <c:pt idx="4">
                  <c:v>2466892.42</c:v>
                </c:pt>
                <c:pt idx="5">
                  <c:v>5665315.25</c:v>
                </c:pt>
                <c:pt idx="6">
                  <c:v>965802.57</c:v>
                </c:pt>
                <c:pt idx="7">
                  <c:v>586202.48</c:v>
                </c:pt>
                <c:pt idx="8">
                  <c:v>3464084.75</c:v>
                </c:pt>
                <c:pt idx="9">
                  <c:v>15291456.210000001</c:v>
                </c:pt>
                <c:pt idx="10">
                  <c:v>38908413.18</c:v>
                </c:pt>
                <c:pt idx="11">
                  <c:v>19609682.48</c:v>
                </c:pt>
                <c:pt idx="12">
                  <c:v>29681185.5</c:v>
                </c:pt>
                <c:pt idx="13">
                  <c:v>37413608.439999998</c:v>
                </c:pt>
                <c:pt idx="14">
                  <c:v>11197493.949999999</c:v>
                </c:pt>
                <c:pt idx="15">
                  <c:v>10173617.210000001</c:v>
                </c:pt>
                <c:pt idx="16">
                  <c:v>13235890.67</c:v>
                </c:pt>
                <c:pt idx="17">
                  <c:v>25269818.23</c:v>
                </c:pt>
                <c:pt idx="18">
                  <c:v>5226113</c:v>
                </c:pt>
                <c:pt idx="19">
                  <c:v>5170124.9000000004</c:v>
                </c:pt>
                <c:pt idx="20">
                  <c:v>8032654.6699999999</c:v>
                </c:pt>
                <c:pt idx="21">
                  <c:v>39142834.359999999</c:v>
                </c:pt>
                <c:pt idx="22">
                  <c:v>31607273.350000001</c:v>
                </c:pt>
                <c:pt idx="23">
                  <c:v>10900285.300000001</c:v>
                </c:pt>
                <c:pt idx="24">
                  <c:v>16178938.550000001</c:v>
                </c:pt>
                <c:pt idx="25">
                  <c:v>18095616.02</c:v>
                </c:pt>
                <c:pt idx="26">
                  <c:v>10672631.810000001</c:v>
                </c:pt>
                <c:pt idx="27">
                  <c:v>28883805.329999998</c:v>
                </c:pt>
                <c:pt idx="28">
                  <c:v>10287837.52</c:v>
                </c:pt>
                <c:pt idx="29">
                  <c:v>2126709.0699999998</c:v>
                </c:pt>
                <c:pt idx="30">
                  <c:v>37220513.359999999</c:v>
                </c:pt>
                <c:pt idx="31">
                  <c:v>23697826.170000002</c:v>
                </c:pt>
                <c:pt idx="32">
                  <c:v>42715951.450000003</c:v>
                </c:pt>
                <c:pt idx="33">
                  <c:v>58478656.329999998</c:v>
                </c:pt>
                <c:pt idx="34">
                  <c:v>26343410.91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1-452B-A913-DF367FD33D4A}"/>
            </c:ext>
          </c:extLst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End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plots!$A$2:$A$51</c:f>
              <c:strCache>
                <c:ptCount val="50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  <c:pt idx="34">
                  <c:v>2022-11</c:v>
                </c:pt>
                <c:pt idx="35">
                  <c:v>2022-12</c:v>
                </c:pt>
                <c:pt idx="36">
                  <c:v>2023-01</c:v>
                </c:pt>
                <c:pt idx="37">
                  <c:v>2023-02</c:v>
                </c:pt>
                <c:pt idx="38">
                  <c:v>2023-03</c:v>
                </c:pt>
                <c:pt idx="39">
                  <c:v>2023-04</c:v>
                </c:pt>
                <c:pt idx="40">
                  <c:v>2023-05</c:v>
                </c:pt>
                <c:pt idx="41">
                  <c:v>2023-06</c:v>
                </c:pt>
                <c:pt idx="42">
                  <c:v>2023-07</c:v>
                </c:pt>
                <c:pt idx="43">
                  <c:v>2023-08</c:v>
                </c:pt>
                <c:pt idx="44">
                  <c:v>2023-09</c:v>
                </c:pt>
                <c:pt idx="45">
                  <c:v>2023-10</c:v>
                </c:pt>
                <c:pt idx="46">
                  <c:v>2023-11</c:v>
                </c:pt>
                <c:pt idx="47">
                  <c:v>2023-12</c:v>
                </c:pt>
                <c:pt idx="48">
                  <c:v>2024-01</c:v>
                </c:pt>
                <c:pt idx="49">
                  <c:v>2024-02</c:v>
                </c:pt>
              </c:strCache>
            </c:strRef>
          </c:cat>
          <c:val>
            <c:numRef>
              <c:f>plots!$C$14:$C$49</c:f>
              <c:numCache>
                <c:formatCode>General</c:formatCode>
                <c:ptCount val="36"/>
                <c:pt idx="0">
                  <c:v>103473577.27</c:v>
                </c:pt>
                <c:pt idx="1">
                  <c:v>137023688.5</c:v>
                </c:pt>
                <c:pt idx="2">
                  <c:v>121077751.17</c:v>
                </c:pt>
                <c:pt idx="3">
                  <c:v>79654222.760000005</c:v>
                </c:pt>
                <c:pt idx="4">
                  <c:v>92833629.230000004</c:v>
                </c:pt>
                <c:pt idx="5">
                  <c:v>80841115.480000004</c:v>
                </c:pt>
                <c:pt idx="6">
                  <c:v>79763775.340000004</c:v>
                </c:pt>
                <c:pt idx="7">
                  <c:v>120448780.5</c:v>
                </c:pt>
                <c:pt idx="8">
                  <c:v>208905934.46000001</c:v>
                </c:pt>
                <c:pt idx="9">
                  <c:v>231485875.66</c:v>
                </c:pt>
                <c:pt idx="10">
                  <c:v>430893099.35000002</c:v>
                </c:pt>
                <c:pt idx="11">
                  <c:v>220961821.59</c:v>
                </c:pt>
                <c:pt idx="12">
                  <c:v>257887373.75999999</c:v>
                </c:pt>
                <c:pt idx="13">
                  <c:v>250554461.19999999</c:v>
                </c:pt>
                <c:pt idx="14">
                  <c:v>154858650.05000001</c:v>
                </c:pt>
                <c:pt idx="15">
                  <c:v>101857785.23999999</c:v>
                </c:pt>
                <c:pt idx="16">
                  <c:v>80452867.469999999</c:v>
                </c:pt>
                <c:pt idx="17">
                  <c:v>117285984.92</c:v>
                </c:pt>
                <c:pt idx="18">
                  <c:v>21815846.739999998</c:v>
                </c:pt>
                <c:pt idx="19">
                  <c:v>-20333531.879999999</c:v>
                </c:pt>
                <c:pt idx="20">
                  <c:v>108456351.92</c:v>
                </c:pt>
                <c:pt idx="21">
                  <c:v>256004775.21000001</c:v>
                </c:pt>
                <c:pt idx="22">
                  <c:v>229390534.19999999</c:v>
                </c:pt>
                <c:pt idx="23">
                  <c:v>211315587.49000001</c:v>
                </c:pt>
                <c:pt idx="24">
                  <c:v>198708550.83000001</c:v>
                </c:pt>
                <c:pt idx="25">
                  <c:v>146802491.94999999</c:v>
                </c:pt>
                <c:pt idx="26">
                  <c:v>111599852.70999999</c:v>
                </c:pt>
                <c:pt idx="27">
                  <c:v>118770688.28</c:v>
                </c:pt>
                <c:pt idx="28">
                  <c:v>57723308.390000001</c:v>
                </c:pt>
                <c:pt idx="29">
                  <c:v>52783922.020000003</c:v>
                </c:pt>
                <c:pt idx="30">
                  <c:v>151365938.25999999</c:v>
                </c:pt>
                <c:pt idx="31">
                  <c:v>85948353.409999996</c:v>
                </c:pt>
                <c:pt idx="32">
                  <c:v>150768020.36000001</c:v>
                </c:pt>
                <c:pt idx="33">
                  <c:v>230731710.09999999</c:v>
                </c:pt>
                <c:pt idx="34">
                  <c:v>131095019.20999999</c:v>
                </c:pt>
                <c:pt idx="35">
                  <c:v>137959956.12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1-452B-A913-DF367FD33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6133632"/>
        <c:axId val="96132192"/>
      </c:barChart>
      <c:catAx>
        <c:axId val="9613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2192"/>
        <c:crosses val="autoZero"/>
        <c:auto val="1"/>
        <c:lblAlgn val="ctr"/>
        <c:lblOffset val="100"/>
        <c:noMultiLvlLbl val="0"/>
      </c:catAx>
      <c:valAx>
        <c:axId val="96132192"/>
        <c:scaling>
          <c:orientation val="minMax"/>
          <c:max val="475000000"/>
          <c:min val="-2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BM Cost (£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363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377190</xdr:colOff>
      <xdr:row>7</xdr:row>
      <xdr:rowOff>135255</xdr:rowOff>
    </xdr:from>
    <xdr:to>
      <xdr:col>20</xdr:col>
      <xdr:colOff>468630</xdr:colOff>
      <xdr:row>22</xdr:row>
      <xdr:rowOff>135255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741F57-89D2-B54C-A227-53C6D5864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186690</xdr:colOff>
      <xdr:row>3</xdr:row>
      <xdr:rowOff>104775</xdr:rowOff>
    </xdr:from>
    <xdr:to>
      <xdr:col>17</xdr:col>
      <xdr:colOff>400050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22832-1F9D-510D-F51B-DA24EAD6C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255270</xdr:colOff>
      <xdr:row>19</xdr:row>
      <xdr:rowOff>40005</xdr:rowOff>
    </xdr:from>
    <xdr:to>
      <xdr:col>13</xdr:col>
      <xdr:colOff>22860</xdr:colOff>
      <xdr:row>34</xdr:row>
      <xdr:rowOff>40005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CD0623-7248-A86C-5F58-94132A903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121920</xdr:colOff>
      <xdr:row>36</xdr:row>
      <xdr:rowOff>40005</xdr:rowOff>
    </xdr:from>
    <xdr:to>
      <xdr:col>17</xdr:col>
      <xdr:colOff>373380</xdr:colOff>
      <xdr:row>51</xdr:row>
      <xdr:rowOff>40005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4DDDAF-A4C6-061C-2B0F-ABDE9D573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480060</xdr:colOff>
      <xdr:row>5</xdr:row>
      <xdr:rowOff>110490</xdr:rowOff>
    </xdr:from>
    <xdr:to>
      <xdr:col>25</xdr:col>
      <xdr:colOff>175260</xdr:colOff>
      <xdr:row>20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9034BC-5A9E-B662-A8DE-D77BFE48B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243840</xdr:colOff>
      <xdr:row>19</xdr:row>
      <xdr:rowOff>148590</xdr:rowOff>
    </xdr:from>
    <xdr:to>
      <xdr:col>21</xdr:col>
      <xdr:colOff>548640</xdr:colOff>
      <xdr:row>34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5B4149-28B2-3782-0BDF-8B739EA07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3</xdr:row>
      <xdr:rowOff>76200</xdr:rowOff>
    </xdr:from>
    <xdr:to>
      <xdr:col>12</xdr:col>
      <xdr:colOff>346710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ECB97-1F76-4BEE-96D8-44CBBD31D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opLeftCell="A22" workbookViewId="0">
      <selection activeCell="H3" sqref="H3"/>
    </sheetView>
  </sheetViews>
  <sheetFormatPr defaultRowHeight="14.4" x14ac:dyDescent="0.3"/>
  <cols>
    <col min="4" max="4" width="11" bestFit="1" customWidth="1"/>
    <col min="5" max="5" width="11.6640625" bestFit="1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 t="s">
        <v>9</v>
      </c>
      <c r="C2" t="s">
        <v>10</v>
      </c>
      <c r="D2">
        <v>1514193.5</v>
      </c>
      <c r="E2">
        <v>-1296956.69</v>
      </c>
      <c r="F2">
        <v>217236.81</v>
      </c>
      <c r="G2">
        <v>81816277.599999994</v>
      </c>
      <c r="H2">
        <v>29445853.510000002</v>
      </c>
      <c r="I2">
        <v>111262131.11</v>
      </c>
      <c r="J2">
        <v>209772</v>
      </c>
    </row>
    <row r="3" spans="1:10" x14ac:dyDescent="0.3">
      <c r="A3" s="1">
        <v>1</v>
      </c>
      <c r="B3" t="s">
        <v>11</v>
      </c>
      <c r="C3" t="s">
        <v>12</v>
      </c>
      <c r="D3">
        <v>1607801.1</v>
      </c>
      <c r="E3">
        <v>-1213860.51</v>
      </c>
      <c r="F3">
        <v>393940.59</v>
      </c>
      <c r="G3">
        <v>77654320.560000002</v>
      </c>
      <c r="H3">
        <v>39108326.149999999</v>
      </c>
      <c r="I3">
        <v>116762646.70999999</v>
      </c>
      <c r="J3">
        <v>220843</v>
      </c>
    </row>
    <row r="4" spans="1:10" x14ac:dyDescent="0.3">
      <c r="A4" s="1">
        <v>2</v>
      </c>
      <c r="B4" t="s">
        <v>13</v>
      </c>
      <c r="C4" t="s">
        <v>14</v>
      </c>
      <c r="D4">
        <v>1445958.03</v>
      </c>
      <c r="E4">
        <v>-1008040.36</v>
      </c>
      <c r="F4">
        <v>437917.67</v>
      </c>
      <c r="G4">
        <v>72841087.439999998</v>
      </c>
      <c r="H4">
        <v>17787065.620000001</v>
      </c>
      <c r="I4">
        <v>90628153.060000002</v>
      </c>
      <c r="J4">
        <v>178112</v>
      </c>
    </row>
    <row r="5" spans="1:10" x14ac:dyDescent="0.3">
      <c r="A5" s="1">
        <v>3</v>
      </c>
      <c r="B5" t="s">
        <v>15</v>
      </c>
      <c r="C5" t="s">
        <v>16</v>
      </c>
      <c r="D5">
        <v>1576817.32</v>
      </c>
      <c r="E5">
        <v>-752675.64</v>
      </c>
      <c r="F5">
        <v>824141.68</v>
      </c>
      <c r="G5">
        <v>66124774.700000003</v>
      </c>
      <c r="H5">
        <v>14855753.460000001</v>
      </c>
      <c r="I5">
        <v>80980528.159999996</v>
      </c>
      <c r="J5">
        <v>162605</v>
      </c>
    </row>
    <row r="6" spans="1:10" x14ac:dyDescent="0.3">
      <c r="A6" s="1">
        <v>4</v>
      </c>
      <c r="B6" t="s">
        <v>17</v>
      </c>
      <c r="C6" t="s">
        <v>18</v>
      </c>
      <c r="D6">
        <v>1694299.63</v>
      </c>
      <c r="E6">
        <v>-838590.27</v>
      </c>
      <c r="F6">
        <v>855709.37</v>
      </c>
      <c r="G6">
        <v>77133057.719999999</v>
      </c>
      <c r="H6">
        <v>24950490.640000001</v>
      </c>
      <c r="I6">
        <v>102083548.36</v>
      </c>
      <c r="J6">
        <v>180175</v>
      </c>
    </row>
    <row r="7" spans="1:10" x14ac:dyDescent="0.3">
      <c r="A7" s="1">
        <v>5</v>
      </c>
      <c r="B7" t="s">
        <v>19</v>
      </c>
      <c r="C7" t="s">
        <v>20</v>
      </c>
      <c r="D7">
        <v>1447707.68</v>
      </c>
      <c r="E7">
        <v>-891420.76</v>
      </c>
      <c r="F7">
        <v>556286.92000000004</v>
      </c>
      <c r="G7">
        <v>65745814.75</v>
      </c>
      <c r="H7">
        <v>25104387.16</v>
      </c>
      <c r="I7">
        <v>90850201.909999996</v>
      </c>
      <c r="J7">
        <v>195345</v>
      </c>
    </row>
    <row r="8" spans="1:10" x14ac:dyDescent="0.3">
      <c r="A8" s="1">
        <v>6</v>
      </c>
      <c r="B8" t="s">
        <v>21</v>
      </c>
      <c r="C8" t="s">
        <v>22</v>
      </c>
      <c r="D8">
        <v>1065591.8</v>
      </c>
      <c r="E8">
        <v>-1118558.53</v>
      </c>
      <c r="F8">
        <v>-52966.720000000001</v>
      </c>
      <c r="G8">
        <v>49509455.359999999</v>
      </c>
      <c r="H8">
        <v>17331039.780000001</v>
      </c>
      <c r="I8">
        <v>66840495.140000001</v>
      </c>
      <c r="J8">
        <v>176855</v>
      </c>
    </row>
    <row r="9" spans="1:10" x14ac:dyDescent="0.3">
      <c r="A9" s="1">
        <v>7</v>
      </c>
      <c r="B9" t="s">
        <v>23</v>
      </c>
      <c r="C9" t="s">
        <v>24</v>
      </c>
      <c r="D9">
        <v>1056957.04</v>
      </c>
      <c r="E9">
        <v>-691385.3</v>
      </c>
      <c r="F9">
        <v>365571.74</v>
      </c>
      <c r="G9">
        <v>54251917.219999999</v>
      </c>
      <c r="H9">
        <v>7960686.5300000003</v>
      </c>
      <c r="I9">
        <v>62212603.75</v>
      </c>
      <c r="J9">
        <v>159053</v>
      </c>
    </row>
    <row r="10" spans="1:10" x14ac:dyDescent="0.3">
      <c r="A10" s="1">
        <v>8</v>
      </c>
      <c r="B10" t="s">
        <v>25</v>
      </c>
      <c r="C10" t="s">
        <v>26</v>
      </c>
      <c r="D10">
        <v>1109659.8400000001</v>
      </c>
      <c r="E10">
        <v>-974326.52</v>
      </c>
      <c r="F10">
        <v>135333.31</v>
      </c>
      <c r="G10">
        <v>64962343.670000002</v>
      </c>
      <c r="H10">
        <v>7589197.7999999998</v>
      </c>
      <c r="I10">
        <v>72551541.469999999</v>
      </c>
      <c r="J10">
        <v>197478</v>
      </c>
    </row>
    <row r="11" spans="1:10" x14ac:dyDescent="0.3">
      <c r="A11" s="1">
        <v>9</v>
      </c>
      <c r="B11" t="s">
        <v>27</v>
      </c>
      <c r="C11" t="s">
        <v>28</v>
      </c>
      <c r="D11">
        <v>1300197.22</v>
      </c>
      <c r="E11">
        <v>-1011857.82</v>
      </c>
      <c r="F11">
        <v>288339.40000000002</v>
      </c>
      <c r="G11">
        <v>85982503.239999995</v>
      </c>
      <c r="H11">
        <v>18995437.32</v>
      </c>
      <c r="I11">
        <v>104977940.56</v>
      </c>
      <c r="J11">
        <v>182211</v>
      </c>
    </row>
    <row r="12" spans="1:10" x14ac:dyDescent="0.3">
      <c r="A12" s="1">
        <v>10</v>
      </c>
      <c r="B12" t="s">
        <v>29</v>
      </c>
      <c r="C12" t="s">
        <v>30</v>
      </c>
      <c r="D12">
        <v>1443847.11</v>
      </c>
      <c r="E12">
        <v>-1388107.07</v>
      </c>
      <c r="F12">
        <v>55740.05</v>
      </c>
      <c r="G12">
        <v>102168625.5</v>
      </c>
      <c r="H12">
        <v>48413110.869999997</v>
      </c>
      <c r="I12">
        <v>150581736.37</v>
      </c>
      <c r="J12">
        <v>225702</v>
      </c>
    </row>
    <row r="13" spans="1:10" x14ac:dyDescent="0.3">
      <c r="A13" s="1">
        <v>11</v>
      </c>
      <c r="B13" t="s">
        <v>31</v>
      </c>
      <c r="C13" t="s">
        <v>32</v>
      </c>
      <c r="D13">
        <v>1161747.69</v>
      </c>
      <c r="E13">
        <v>-943443.97</v>
      </c>
      <c r="F13">
        <v>218303.72</v>
      </c>
      <c r="G13">
        <v>97316227.709999993</v>
      </c>
      <c r="H13">
        <v>15007874.550000001</v>
      </c>
      <c r="I13">
        <v>112324102.26000001</v>
      </c>
      <c r="J13">
        <v>179702</v>
      </c>
    </row>
    <row r="14" spans="1:10" x14ac:dyDescent="0.3">
      <c r="A14" s="1">
        <v>12</v>
      </c>
      <c r="B14" t="s">
        <v>33</v>
      </c>
      <c r="C14" t="s">
        <v>34</v>
      </c>
      <c r="D14">
        <v>826359.52</v>
      </c>
      <c r="E14">
        <v>-668747.24</v>
      </c>
      <c r="F14">
        <v>157612.28</v>
      </c>
      <c r="G14">
        <v>113994667.93000001</v>
      </c>
      <c r="H14">
        <v>-10521090.66</v>
      </c>
      <c r="I14">
        <v>103473577.27</v>
      </c>
      <c r="J14">
        <v>137788</v>
      </c>
    </row>
    <row r="15" spans="1:10" x14ac:dyDescent="0.3">
      <c r="A15" s="1">
        <v>13</v>
      </c>
      <c r="B15" t="s">
        <v>35</v>
      </c>
      <c r="C15" t="s">
        <v>36</v>
      </c>
      <c r="D15">
        <v>1341571.95</v>
      </c>
      <c r="E15">
        <v>-1109379.93</v>
      </c>
      <c r="F15">
        <v>232192.02</v>
      </c>
      <c r="G15">
        <v>111477183.87</v>
      </c>
      <c r="H15">
        <v>25546504.629999999</v>
      </c>
      <c r="I15">
        <v>137023688.5</v>
      </c>
      <c r="J15">
        <v>182162</v>
      </c>
    </row>
    <row r="16" spans="1:10" x14ac:dyDescent="0.3">
      <c r="A16" s="1">
        <v>14</v>
      </c>
      <c r="B16" t="s">
        <v>37</v>
      </c>
      <c r="C16" t="s">
        <v>38</v>
      </c>
      <c r="D16">
        <v>1020830.19</v>
      </c>
      <c r="E16">
        <v>-872355.74</v>
      </c>
      <c r="F16">
        <v>148474.44</v>
      </c>
      <c r="G16">
        <v>108263745.14</v>
      </c>
      <c r="H16">
        <v>12814006.029999999</v>
      </c>
      <c r="I16">
        <v>121077751.17</v>
      </c>
      <c r="J16">
        <v>168275</v>
      </c>
    </row>
    <row r="17" spans="1:10" x14ac:dyDescent="0.3">
      <c r="A17" s="1">
        <v>15</v>
      </c>
      <c r="B17" t="s">
        <v>39</v>
      </c>
      <c r="C17" t="s">
        <v>40</v>
      </c>
      <c r="D17">
        <v>790749.17</v>
      </c>
      <c r="E17">
        <v>-620271.47</v>
      </c>
      <c r="F17">
        <v>170477.7</v>
      </c>
      <c r="G17">
        <v>87961074.310000002</v>
      </c>
      <c r="H17">
        <v>-8306851.5499999998</v>
      </c>
      <c r="I17">
        <v>79654222.760000005</v>
      </c>
      <c r="J17">
        <v>138365</v>
      </c>
    </row>
    <row r="18" spans="1:10" x14ac:dyDescent="0.3">
      <c r="A18" s="1">
        <v>16</v>
      </c>
      <c r="B18" t="s">
        <v>41</v>
      </c>
      <c r="C18" t="s">
        <v>42</v>
      </c>
      <c r="D18">
        <v>1021977.8</v>
      </c>
      <c r="E18">
        <v>-516938.69</v>
      </c>
      <c r="F18">
        <v>505039.11</v>
      </c>
      <c r="G18">
        <v>99781486.409999996</v>
      </c>
      <c r="H18">
        <v>-6947857.1799999997</v>
      </c>
      <c r="I18">
        <v>92833629.230000004</v>
      </c>
      <c r="J18">
        <v>145156</v>
      </c>
    </row>
    <row r="19" spans="1:10" x14ac:dyDescent="0.3">
      <c r="A19" s="1">
        <v>17</v>
      </c>
      <c r="B19" t="s">
        <v>43</v>
      </c>
      <c r="C19" t="s">
        <v>44</v>
      </c>
      <c r="D19">
        <v>809194.59</v>
      </c>
      <c r="E19">
        <v>-527853.63</v>
      </c>
      <c r="F19">
        <v>281340.95</v>
      </c>
      <c r="G19">
        <v>85261006.540000007</v>
      </c>
      <c r="H19">
        <v>-4419891.0599999996</v>
      </c>
      <c r="I19">
        <v>80841115.480000004</v>
      </c>
      <c r="J19">
        <v>147709</v>
      </c>
    </row>
    <row r="20" spans="1:10" x14ac:dyDescent="0.3">
      <c r="A20" s="1">
        <v>18</v>
      </c>
      <c r="B20" t="s">
        <v>45</v>
      </c>
      <c r="C20" t="s">
        <v>46</v>
      </c>
      <c r="D20">
        <v>823302.48</v>
      </c>
      <c r="E20">
        <v>-441015.68</v>
      </c>
      <c r="F20">
        <v>382286.8</v>
      </c>
      <c r="G20">
        <v>100540621.18000001</v>
      </c>
      <c r="H20">
        <v>-20776845.84</v>
      </c>
      <c r="I20">
        <v>79763775.340000004</v>
      </c>
      <c r="J20">
        <v>139327</v>
      </c>
    </row>
    <row r="21" spans="1:10" x14ac:dyDescent="0.3">
      <c r="A21" s="1">
        <v>19</v>
      </c>
      <c r="B21" t="s">
        <v>47</v>
      </c>
      <c r="C21" t="s">
        <v>48</v>
      </c>
      <c r="D21">
        <v>986145.97</v>
      </c>
      <c r="E21">
        <v>-372576.53</v>
      </c>
      <c r="F21">
        <v>613569.43000000005</v>
      </c>
      <c r="G21">
        <v>135126797.21000001</v>
      </c>
      <c r="H21">
        <v>-14678016.710000001</v>
      </c>
      <c r="I21">
        <v>120448780.5</v>
      </c>
      <c r="J21">
        <v>142179</v>
      </c>
    </row>
    <row r="22" spans="1:10" x14ac:dyDescent="0.3">
      <c r="A22" s="1">
        <v>20</v>
      </c>
      <c r="B22" t="s">
        <v>49</v>
      </c>
      <c r="C22" t="s">
        <v>50</v>
      </c>
      <c r="D22">
        <v>615708.53</v>
      </c>
      <c r="E22">
        <v>-561238.19999999995</v>
      </c>
      <c r="F22">
        <v>54470.33</v>
      </c>
      <c r="G22">
        <v>246187942.22999999</v>
      </c>
      <c r="H22">
        <v>-37282007.770000003</v>
      </c>
      <c r="I22">
        <v>208905934.46000001</v>
      </c>
      <c r="J22">
        <v>134634</v>
      </c>
    </row>
    <row r="23" spans="1:10" x14ac:dyDescent="0.3">
      <c r="A23" s="1">
        <v>21</v>
      </c>
      <c r="B23" t="s">
        <v>51</v>
      </c>
      <c r="C23" t="s">
        <v>52</v>
      </c>
      <c r="D23">
        <v>1029922.78</v>
      </c>
      <c r="E23">
        <v>-912036.09</v>
      </c>
      <c r="F23">
        <v>117886.69</v>
      </c>
      <c r="G23">
        <v>263613223.25</v>
      </c>
      <c r="H23">
        <v>-32127347.59</v>
      </c>
      <c r="I23">
        <v>231485875.66</v>
      </c>
      <c r="J23">
        <v>175210</v>
      </c>
    </row>
    <row r="24" spans="1:10" x14ac:dyDescent="0.3">
      <c r="A24" s="1">
        <v>22</v>
      </c>
      <c r="B24" t="s">
        <v>53</v>
      </c>
      <c r="C24" t="s">
        <v>54</v>
      </c>
      <c r="D24">
        <v>1115540.1200000001</v>
      </c>
      <c r="E24">
        <v>-1252633.67</v>
      </c>
      <c r="F24">
        <v>-137093.54999999999</v>
      </c>
      <c r="G24">
        <v>432437937.31</v>
      </c>
      <c r="H24">
        <v>-1544837.96</v>
      </c>
      <c r="I24">
        <v>430893099.35000002</v>
      </c>
      <c r="J24">
        <v>202806</v>
      </c>
    </row>
    <row r="25" spans="1:10" x14ac:dyDescent="0.3">
      <c r="A25" s="1">
        <v>23</v>
      </c>
      <c r="B25" t="s">
        <v>55</v>
      </c>
      <c r="C25" t="s">
        <v>56</v>
      </c>
      <c r="D25">
        <v>767028.42</v>
      </c>
      <c r="E25">
        <v>-865895.78</v>
      </c>
      <c r="F25">
        <v>-98867.35</v>
      </c>
      <c r="G25">
        <v>264632474.18000001</v>
      </c>
      <c r="H25">
        <v>-43670652.590000004</v>
      </c>
      <c r="I25">
        <v>220961821.59</v>
      </c>
      <c r="J25">
        <v>155143</v>
      </c>
    </row>
    <row r="26" spans="1:10" x14ac:dyDescent="0.3">
      <c r="A26" s="1">
        <v>24</v>
      </c>
      <c r="B26" t="s">
        <v>57</v>
      </c>
      <c r="C26" t="s">
        <v>58</v>
      </c>
      <c r="D26">
        <v>872973.76</v>
      </c>
      <c r="E26">
        <v>-967225.8</v>
      </c>
      <c r="F26">
        <v>-94252.03</v>
      </c>
      <c r="G26">
        <v>274189517.61000001</v>
      </c>
      <c r="H26">
        <v>-16302143.85</v>
      </c>
      <c r="I26">
        <v>257887373.75999999</v>
      </c>
      <c r="J26">
        <v>179382</v>
      </c>
    </row>
    <row r="27" spans="1:10" x14ac:dyDescent="0.3">
      <c r="A27" s="1">
        <v>25</v>
      </c>
      <c r="B27" t="s">
        <v>59</v>
      </c>
      <c r="C27" t="s">
        <v>60</v>
      </c>
      <c r="D27">
        <v>1101678.05</v>
      </c>
      <c r="E27">
        <v>-1135087.25</v>
      </c>
      <c r="F27">
        <v>-33409.199999999997</v>
      </c>
      <c r="G27">
        <v>243857078.09</v>
      </c>
      <c r="H27">
        <v>6697383.1100000003</v>
      </c>
      <c r="I27">
        <v>250554461.19999999</v>
      </c>
      <c r="J27">
        <v>189930</v>
      </c>
    </row>
    <row r="28" spans="1:10" x14ac:dyDescent="0.3">
      <c r="A28" s="1">
        <v>26</v>
      </c>
      <c r="B28" t="s">
        <v>61</v>
      </c>
      <c r="C28" t="s">
        <v>62</v>
      </c>
      <c r="D28">
        <v>658808.37</v>
      </c>
      <c r="E28">
        <v>-801382.62</v>
      </c>
      <c r="F28">
        <v>-142574.25</v>
      </c>
      <c r="G28">
        <v>218732485.09999999</v>
      </c>
      <c r="H28">
        <v>-63873835.049999997</v>
      </c>
      <c r="I28">
        <v>154858650.05000001</v>
      </c>
      <c r="J28">
        <v>141074</v>
      </c>
    </row>
    <row r="29" spans="1:10" x14ac:dyDescent="0.3">
      <c r="A29" s="1">
        <v>27</v>
      </c>
      <c r="B29" t="s">
        <v>63</v>
      </c>
      <c r="C29" t="s">
        <v>64</v>
      </c>
      <c r="D29">
        <v>567731.21</v>
      </c>
      <c r="E29">
        <v>-592120.24</v>
      </c>
      <c r="F29">
        <v>-24389.02</v>
      </c>
      <c r="G29">
        <v>134262586.02000001</v>
      </c>
      <c r="H29">
        <v>-32404800.780000001</v>
      </c>
      <c r="I29">
        <v>101857785.23999999</v>
      </c>
      <c r="J29">
        <v>123791</v>
      </c>
    </row>
    <row r="30" spans="1:10" x14ac:dyDescent="0.3">
      <c r="A30" s="1">
        <v>28</v>
      </c>
      <c r="B30" t="s">
        <v>65</v>
      </c>
      <c r="C30" t="s">
        <v>66</v>
      </c>
      <c r="D30">
        <v>672208.79</v>
      </c>
      <c r="E30">
        <v>-922812.07</v>
      </c>
      <c r="F30">
        <v>-250603.29</v>
      </c>
      <c r="G30">
        <v>102958333.3</v>
      </c>
      <c r="H30">
        <v>-22505465.829999998</v>
      </c>
      <c r="I30">
        <v>80452867.469999999</v>
      </c>
      <c r="J30">
        <v>140718</v>
      </c>
    </row>
    <row r="31" spans="1:10" x14ac:dyDescent="0.3">
      <c r="A31" s="1">
        <v>29</v>
      </c>
      <c r="B31" t="s">
        <v>67</v>
      </c>
      <c r="C31" t="s">
        <v>68</v>
      </c>
      <c r="D31">
        <v>720410.73</v>
      </c>
      <c r="E31">
        <v>-1103341.2</v>
      </c>
      <c r="F31">
        <v>-382930.47</v>
      </c>
      <c r="G31">
        <v>139222443.22999999</v>
      </c>
      <c r="H31">
        <v>-21936458.309999999</v>
      </c>
      <c r="I31">
        <v>117285984.92</v>
      </c>
      <c r="J31">
        <v>171928</v>
      </c>
    </row>
    <row r="32" spans="1:10" x14ac:dyDescent="0.3">
      <c r="A32" s="1">
        <v>30</v>
      </c>
      <c r="B32" t="s">
        <v>69</v>
      </c>
      <c r="C32" t="s">
        <v>70</v>
      </c>
      <c r="D32">
        <v>397583.94</v>
      </c>
      <c r="E32">
        <v>-1007906.27</v>
      </c>
      <c r="F32">
        <v>-610322.32999999996</v>
      </c>
      <c r="G32">
        <v>127289245.97</v>
      </c>
      <c r="H32">
        <v>-105473399.23</v>
      </c>
      <c r="I32">
        <v>21815846.739999998</v>
      </c>
      <c r="J32">
        <v>140900</v>
      </c>
    </row>
    <row r="33" spans="1:10" x14ac:dyDescent="0.3">
      <c r="A33" s="1">
        <v>31</v>
      </c>
      <c r="B33" t="s">
        <v>71</v>
      </c>
      <c r="C33" t="s">
        <v>72</v>
      </c>
      <c r="D33">
        <v>378633.19</v>
      </c>
      <c r="E33">
        <v>-912242.37</v>
      </c>
      <c r="F33">
        <v>-533609.18000000005</v>
      </c>
      <c r="G33">
        <v>146229114.15000001</v>
      </c>
      <c r="H33">
        <v>-166562646.03</v>
      </c>
      <c r="I33">
        <v>-20333531.879999999</v>
      </c>
      <c r="J33">
        <v>144076</v>
      </c>
    </row>
    <row r="34" spans="1:10" x14ac:dyDescent="0.3">
      <c r="A34" s="1">
        <v>32</v>
      </c>
      <c r="B34" t="s">
        <v>73</v>
      </c>
      <c r="C34" t="s">
        <v>74</v>
      </c>
      <c r="D34">
        <v>613240.28</v>
      </c>
      <c r="E34">
        <v>-914811.29</v>
      </c>
      <c r="F34">
        <v>-301571.01</v>
      </c>
      <c r="G34">
        <v>207380206.56</v>
      </c>
      <c r="H34">
        <v>-98923854.640000001</v>
      </c>
      <c r="I34">
        <v>108456351.92</v>
      </c>
      <c r="J34">
        <v>152884</v>
      </c>
    </row>
    <row r="35" spans="1:10" x14ac:dyDescent="0.3">
      <c r="A35" s="1">
        <v>33</v>
      </c>
      <c r="B35" t="s">
        <v>75</v>
      </c>
      <c r="C35" t="s">
        <v>76</v>
      </c>
      <c r="D35">
        <v>1219540.32</v>
      </c>
      <c r="E35">
        <v>-1527330.43</v>
      </c>
      <c r="F35">
        <v>-307790.09999999998</v>
      </c>
      <c r="G35">
        <v>255513835.34999999</v>
      </c>
      <c r="H35">
        <v>490939.86</v>
      </c>
      <c r="I35">
        <v>256004775.21000001</v>
      </c>
      <c r="J35">
        <v>214033</v>
      </c>
    </row>
    <row r="36" spans="1:10" x14ac:dyDescent="0.3">
      <c r="A36" s="1">
        <v>34</v>
      </c>
      <c r="B36" t="s">
        <v>77</v>
      </c>
      <c r="C36" t="s">
        <v>78</v>
      </c>
      <c r="D36">
        <v>1225594.49</v>
      </c>
      <c r="E36">
        <v>-1571760.1</v>
      </c>
      <c r="F36">
        <v>-346165.6</v>
      </c>
      <c r="G36">
        <v>258460163.13</v>
      </c>
      <c r="H36">
        <v>-29069628.93</v>
      </c>
      <c r="I36">
        <v>229390534.19999999</v>
      </c>
      <c r="J36">
        <v>207291</v>
      </c>
    </row>
    <row r="37" spans="1:10" x14ac:dyDescent="0.3">
      <c r="A37" s="1">
        <v>35</v>
      </c>
      <c r="B37" t="s">
        <v>79</v>
      </c>
      <c r="C37" t="s">
        <v>80</v>
      </c>
      <c r="D37">
        <v>852237.35</v>
      </c>
      <c r="E37">
        <v>-788261.62</v>
      </c>
      <c r="F37">
        <v>63975.73</v>
      </c>
      <c r="G37">
        <v>286520731.87</v>
      </c>
      <c r="H37">
        <v>-75205144.379999995</v>
      </c>
      <c r="I37">
        <v>211315587.49000001</v>
      </c>
      <c r="J37">
        <v>171806</v>
      </c>
    </row>
    <row r="38" spans="1:10" x14ac:dyDescent="0.3">
      <c r="A38" s="1">
        <v>36</v>
      </c>
      <c r="B38" t="s">
        <v>81</v>
      </c>
      <c r="C38" t="s">
        <v>82</v>
      </c>
      <c r="D38">
        <v>1024809.76</v>
      </c>
      <c r="E38">
        <v>-956710.07</v>
      </c>
      <c r="F38">
        <v>68099.69</v>
      </c>
      <c r="G38">
        <v>224924660.00999999</v>
      </c>
      <c r="H38">
        <v>-26216109.18</v>
      </c>
      <c r="I38">
        <v>198708550.83000001</v>
      </c>
      <c r="J38">
        <v>187722</v>
      </c>
    </row>
    <row r="39" spans="1:10" x14ac:dyDescent="0.3">
      <c r="A39" s="1">
        <v>37</v>
      </c>
      <c r="B39" t="s">
        <v>83</v>
      </c>
      <c r="C39" t="s">
        <v>84</v>
      </c>
      <c r="D39">
        <v>860948.96</v>
      </c>
      <c r="E39">
        <v>-943700.64</v>
      </c>
      <c r="F39">
        <v>-82751.679999999993</v>
      </c>
      <c r="G39">
        <v>167771293.40000001</v>
      </c>
      <c r="H39">
        <v>-20968801.449999999</v>
      </c>
      <c r="I39">
        <v>146802491.94999999</v>
      </c>
      <c r="J39">
        <v>174510</v>
      </c>
    </row>
    <row r="40" spans="1:10" x14ac:dyDescent="0.3">
      <c r="A40" s="1">
        <v>38</v>
      </c>
      <c r="B40" t="s">
        <v>85</v>
      </c>
      <c r="C40" t="s">
        <v>86</v>
      </c>
      <c r="D40">
        <v>762865.37</v>
      </c>
      <c r="E40">
        <v>-732334.07999999996</v>
      </c>
      <c r="F40">
        <v>30531.29</v>
      </c>
      <c r="G40">
        <v>139006085.25</v>
      </c>
      <c r="H40">
        <v>-27406232.539999999</v>
      </c>
      <c r="I40">
        <v>111599852.70999999</v>
      </c>
      <c r="J40">
        <v>159292</v>
      </c>
    </row>
    <row r="41" spans="1:10" x14ac:dyDescent="0.3">
      <c r="A41" s="1">
        <v>39</v>
      </c>
      <c r="B41" t="s">
        <v>87</v>
      </c>
      <c r="C41" t="s">
        <v>88</v>
      </c>
      <c r="D41">
        <v>803846.64</v>
      </c>
      <c r="E41">
        <v>-998052.87</v>
      </c>
      <c r="F41">
        <v>-194206.23</v>
      </c>
      <c r="G41">
        <v>122652143.81</v>
      </c>
      <c r="H41">
        <v>-3881455.53</v>
      </c>
      <c r="I41">
        <v>118770688.28</v>
      </c>
      <c r="J41">
        <v>189176</v>
      </c>
    </row>
    <row r="42" spans="1:10" x14ac:dyDescent="0.3">
      <c r="A42" s="1">
        <v>40</v>
      </c>
      <c r="B42" t="s">
        <v>89</v>
      </c>
      <c r="C42" t="s">
        <v>90</v>
      </c>
      <c r="D42">
        <v>555429.34</v>
      </c>
      <c r="E42">
        <v>-695510.23</v>
      </c>
      <c r="F42">
        <v>-140080.88</v>
      </c>
      <c r="G42">
        <v>72440153.780000001</v>
      </c>
      <c r="H42">
        <v>-14716845.390000001</v>
      </c>
      <c r="I42">
        <v>57723308.390000001</v>
      </c>
      <c r="J42">
        <v>143596</v>
      </c>
    </row>
    <row r="43" spans="1:10" x14ac:dyDescent="0.3">
      <c r="A43" s="1">
        <v>41</v>
      </c>
      <c r="B43" t="s">
        <v>91</v>
      </c>
      <c r="C43" t="s">
        <v>92</v>
      </c>
      <c r="D43">
        <v>535309.66</v>
      </c>
      <c r="E43">
        <v>-456360.38</v>
      </c>
      <c r="F43">
        <v>78949.279999999999</v>
      </c>
      <c r="G43">
        <v>70096410.879999995</v>
      </c>
      <c r="H43">
        <v>-17312488.859999999</v>
      </c>
      <c r="I43">
        <v>52783922.020000003</v>
      </c>
      <c r="J43">
        <v>136239</v>
      </c>
    </row>
    <row r="44" spans="1:10" x14ac:dyDescent="0.3">
      <c r="A44" s="1">
        <v>42</v>
      </c>
      <c r="B44" t="s">
        <v>93</v>
      </c>
      <c r="C44" t="s">
        <v>94</v>
      </c>
      <c r="D44">
        <v>1013288.55</v>
      </c>
      <c r="E44">
        <v>-916409.94</v>
      </c>
      <c r="F44">
        <v>96878.61</v>
      </c>
      <c r="G44">
        <v>129059711.16</v>
      </c>
      <c r="H44">
        <v>22306227.100000001</v>
      </c>
      <c r="I44">
        <v>151365938.25999999</v>
      </c>
      <c r="J44">
        <v>203821</v>
      </c>
    </row>
    <row r="45" spans="1:10" x14ac:dyDescent="0.3">
      <c r="A45" s="1">
        <v>43</v>
      </c>
      <c r="B45" t="s">
        <v>95</v>
      </c>
      <c r="C45" t="s">
        <v>96</v>
      </c>
      <c r="D45">
        <v>685541.49</v>
      </c>
      <c r="E45">
        <v>-893153.4</v>
      </c>
      <c r="F45">
        <v>-207611.9</v>
      </c>
      <c r="G45">
        <v>89080877.579999998</v>
      </c>
      <c r="H45">
        <v>-3132524.17</v>
      </c>
      <c r="I45">
        <v>85948353.409999996</v>
      </c>
      <c r="J45">
        <v>195409</v>
      </c>
    </row>
    <row r="46" spans="1:10" x14ac:dyDescent="0.3">
      <c r="A46" s="1">
        <v>44</v>
      </c>
      <c r="B46" t="s">
        <v>97</v>
      </c>
      <c r="C46" t="s">
        <v>98</v>
      </c>
      <c r="D46">
        <v>970972.38</v>
      </c>
      <c r="E46">
        <v>-1116535.1200000001</v>
      </c>
      <c r="F46">
        <v>-145562.74</v>
      </c>
      <c r="G46">
        <v>128122301.06999999</v>
      </c>
      <c r="H46">
        <v>22645719.289999999</v>
      </c>
      <c r="I46">
        <v>150768020.36000001</v>
      </c>
      <c r="J46">
        <v>219629</v>
      </c>
    </row>
    <row r="47" spans="1:10" x14ac:dyDescent="0.3">
      <c r="A47" s="1">
        <v>45</v>
      </c>
      <c r="B47" t="s">
        <v>99</v>
      </c>
      <c r="C47" t="s">
        <v>100</v>
      </c>
      <c r="D47">
        <v>1291070.8500000001</v>
      </c>
      <c r="E47">
        <v>-1355799.11</v>
      </c>
      <c r="F47">
        <v>-64728.26</v>
      </c>
      <c r="G47">
        <v>187062747.65000001</v>
      </c>
      <c r="H47">
        <v>43668962.450000003</v>
      </c>
      <c r="I47">
        <v>230731710.09999999</v>
      </c>
      <c r="J47">
        <v>262895</v>
      </c>
    </row>
    <row r="48" spans="1:10" x14ac:dyDescent="0.3">
      <c r="A48" s="1">
        <v>46</v>
      </c>
      <c r="B48" t="s">
        <v>101</v>
      </c>
      <c r="C48" t="s">
        <v>102</v>
      </c>
      <c r="D48">
        <v>905083.78</v>
      </c>
      <c r="E48">
        <v>-1067176.02</v>
      </c>
      <c r="F48">
        <v>-162092.24</v>
      </c>
      <c r="G48">
        <v>132042468.25</v>
      </c>
      <c r="H48">
        <v>-947449.04</v>
      </c>
      <c r="I48">
        <v>131095019.20999999</v>
      </c>
      <c r="J48">
        <v>202239</v>
      </c>
    </row>
    <row r="49" spans="1:10" x14ac:dyDescent="0.3">
      <c r="A49" s="1">
        <v>47</v>
      </c>
      <c r="B49" t="s">
        <v>103</v>
      </c>
      <c r="C49" t="s">
        <v>104</v>
      </c>
      <c r="D49">
        <v>1045575.05</v>
      </c>
      <c r="E49">
        <v>-1084721.3400000001</v>
      </c>
      <c r="F49">
        <v>-39146.29</v>
      </c>
      <c r="G49">
        <v>128513955.40000001</v>
      </c>
      <c r="H49">
        <v>9446000.7200000007</v>
      </c>
      <c r="I49">
        <v>137959956.12</v>
      </c>
      <c r="J49">
        <v>225286</v>
      </c>
    </row>
    <row r="50" spans="1:10" x14ac:dyDescent="0.3">
      <c r="A50" s="1">
        <v>48</v>
      </c>
      <c r="B50" t="s">
        <v>105</v>
      </c>
      <c r="C50" t="s">
        <v>106</v>
      </c>
      <c r="D50">
        <v>1085773.75</v>
      </c>
      <c r="E50">
        <v>-1184387.75</v>
      </c>
      <c r="F50">
        <v>-98614.01</v>
      </c>
      <c r="G50">
        <v>113037727.22</v>
      </c>
      <c r="H50">
        <v>5118779.8499999996</v>
      </c>
      <c r="I50">
        <v>118156507.06999999</v>
      </c>
      <c r="J50">
        <v>273969</v>
      </c>
    </row>
    <row r="51" spans="1:10" x14ac:dyDescent="0.3">
      <c r="A51" s="1">
        <v>49</v>
      </c>
      <c r="B51" t="s">
        <v>107</v>
      </c>
      <c r="C51" t="s">
        <v>108</v>
      </c>
      <c r="D51">
        <v>925920.09</v>
      </c>
      <c r="E51">
        <v>-1141640.97</v>
      </c>
      <c r="F51">
        <v>-215720.88</v>
      </c>
      <c r="G51">
        <v>85851617.230000004</v>
      </c>
      <c r="H51">
        <v>14439103.18</v>
      </c>
      <c r="I51">
        <v>100290720.41</v>
      </c>
      <c r="J51">
        <v>340031</v>
      </c>
    </row>
    <row r="54" spans="1:10" x14ac:dyDescent="0.3">
      <c r="D54">
        <f>SUM(D38:D49)</f>
        <v>10454741.83</v>
      </c>
      <c r="E54">
        <f>SUM(E38:E49)</f>
        <v>-11216463.200000001</v>
      </c>
    </row>
    <row r="56" spans="1:10" x14ac:dyDescent="0.3">
      <c r="D56">
        <f>D54+(-1)*E54</f>
        <v>21671205.030000001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EAFA2-9EBF-4A3D-9CDF-4B0C1ABDCB27}">
  <dimension ref="A1:K63"/>
  <sheetViews>
    <sheetView tabSelected="1" topLeftCell="C31" workbookViewId="0">
      <selection activeCell="V49" sqref="V49"/>
    </sheetView>
  </sheetViews>
  <sheetFormatPr defaultRowHeight="14.4" x14ac:dyDescent="0.3"/>
  <cols>
    <col min="1" max="1" width="14.6640625" customWidth="1"/>
    <col min="2" max="2" width="15.88671875" customWidth="1"/>
    <col min="3" max="3" width="16.109375" customWidth="1"/>
    <col min="4" max="4" width="14.6640625" customWidth="1"/>
    <col min="7" max="7" width="13.6640625" customWidth="1"/>
    <col min="8" max="8" width="16.88671875" customWidth="1"/>
    <col min="9" max="9" width="14.77734375" customWidth="1"/>
    <col min="10" max="10" width="16.88671875" customWidth="1"/>
    <col min="11" max="11" width="20.88671875" customWidth="1"/>
  </cols>
  <sheetData>
    <row r="1" spans="1:7" x14ac:dyDescent="0.3">
      <c r="A1" s="1" t="s">
        <v>159</v>
      </c>
      <c r="B1" s="1" t="s">
        <v>4</v>
      </c>
      <c r="C1" s="1" t="s">
        <v>7</v>
      </c>
      <c r="D1" s="1" t="s">
        <v>8</v>
      </c>
      <c r="F1" s="2" t="s">
        <v>263</v>
      </c>
      <c r="G1" s="2"/>
    </row>
    <row r="2" spans="1:7" x14ac:dyDescent="0.3">
      <c r="A2" t="s">
        <v>109</v>
      </c>
      <c r="B2">
        <v>217236.81</v>
      </c>
      <c r="C2">
        <v>111262131.11</v>
      </c>
      <c r="D2">
        <v>209772</v>
      </c>
      <c r="F2">
        <f>SUM(D2:D48)/47</f>
        <v>174232.93617021278</v>
      </c>
    </row>
    <row r="3" spans="1:7" x14ac:dyDescent="0.3">
      <c r="A3" t="s">
        <v>110</v>
      </c>
      <c r="B3">
        <v>393940.59</v>
      </c>
      <c r="C3">
        <v>116762646.70999999</v>
      </c>
      <c r="D3">
        <v>220843</v>
      </c>
    </row>
    <row r="4" spans="1:7" x14ac:dyDescent="0.3">
      <c r="A4" t="s">
        <v>111</v>
      </c>
      <c r="B4">
        <v>437917.67</v>
      </c>
      <c r="C4">
        <v>90628153.060000002</v>
      </c>
      <c r="D4">
        <v>178112</v>
      </c>
    </row>
    <row r="5" spans="1:7" x14ac:dyDescent="0.3">
      <c r="A5" t="s">
        <v>112</v>
      </c>
      <c r="B5">
        <v>824141.68</v>
      </c>
      <c r="C5">
        <v>80980528.159999996</v>
      </c>
      <c r="D5">
        <v>162605</v>
      </c>
    </row>
    <row r="6" spans="1:7" x14ac:dyDescent="0.3">
      <c r="A6" t="s">
        <v>113</v>
      </c>
      <c r="B6">
        <v>855709.37</v>
      </c>
      <c r="C6">
        <v>102083548.36</v>
      </c>
      <c r="D6">
        <v>180175</v>
      </c>
    </row>
    <row r="7" spans="1:7" x14ac:dyDescent="0.3">
      <c r="A7" t="s">
        <v>114</v>
      </c>
      <c r="B7">
        <v>556286.92000000004</v>
      </c>
      <c r="C7">
        <v>90850201.909999996</v>
      </c>
      <c r="D7">
        <v>195345</v>
      </c>
    </row>
    <row r="8" spans="1:7" x14ac:dyDescent="0.3">
      <c r="A8" t="s">
        <v>120</v>
      </c>
      <c r="B8">
        <v>-52966.720000000001</v>
      </c>
      <c r="C8">
        <v>66840495.140000001</v>
      </c>
      <c r="D8">
        <v>176855</v>
      </c>
    </row>
    <row r="9" spans="1:7" x14ac:dyDescent="0.3">
      <c r="A9" t="s">
        <v>121</v>
      </c>
      <c r="B9">
        <v>365571.74</v>
      </c>
      <c r="C9">
        <v>62212603.75</v>
      </c>
      <c r="D9">
        <v>159053</v>
      </c>
    </row>
    <row r="10" spans="1:7" x14ac:dyDescent="0.3">
      <c r="A10" t="s">
        <v>122</v>
      </c>
      <c r="B10">
        <v>135333.31</v>
      </c>
      <c r="C10">
        <v>72551541.469999999</v>
      </c>
      <c r="D10">
        <v>197478</v>
      </c>
    </row>
    <row r="11" spans="1:7" x14ac:dyDescent="0.3">
      <c r="A11" t="s">
        <v>123</v>
      </c>
      <c r="B11">
        <v>288339.40000000002</v>
      </c>
      <c r="C11">
        <v>104977940.56</v>
      </c>
      <c r="D11">
        <v>182211</v>
      </c>
    </row>
    <row r="12" spans="1:7" x14ac:dyDescent="0.3">
      <c r="A12" t="s">
        <v>124</v>
      </c>
      <c r="B12">
        <v>55740.05</v>
      </c>
      <c r="C12">
        <v>150581736.37</v>
      </c>
      <c r="D12">
        <v>225702</v>
      </c>
    </row>
    <row r="13" spans="1:7" x14ac:dyDescent="0.3">
      <c r="A13" t="s">
        <v>125</v>
      </c>
      <c r="B13">
        <v>218303.72</v>
      </c>
      <c r="C13">
        <v>112324102.26000001</v>
      </c>
      <c r="D13">
        <v>179702</v>
      </c>
    </row>
    <row r="14" spans="1:7" x14ac:dyDescent="0.3">
      <c r="A14" t="s">
        <v>126</v>
      </c>
      <c r="B14">
        <v>157612.28</v>
      </c>
      <c r="C14">
        <v>103473577.27</v>
      </c>
      <c r="D14">
        <v>137788</v>
      </c>
    </row>
    <row r="15" spans="1:7" x14ac:dyDescent="0.3">
      <c r="A15" t="s">
        <v>137</v>
      </c>
      <c r="B15">
        <v>232192.02</v>
      </c>
      <c r="C15">
        <v>137023688.5</v>
      </c>
      <c r="D15">
        <v>182162</v>
      </c>
    </row>
    <row r="16" spans="1:7" x14ac:dyDescent="0.3">
      <c r="A16" t="s">
        <v>138</v>
      </c>
      <c r="B16">
        <v>148474.44</v>
      </c>
      <c r="C16">
        <v>121077751.17</v>
      </c>
      <c r="D16">
        <v>168275</v>
      </c>
    </row>
    <row r="17" spans="1:4" x14ac:dyDescent="0.3">
      <c r="A17" t="s">
        <v>139</v>
      </c>
      <c r="B17">
        <v>170477.7</v>
      </c>
      <c r="C17">
        <v>79654222.760000005</v>
      </c>
      <c r="D17">
        <v>138365</v>
      </c>
    </row>
    <row r="18" spans="1:4" x14ac:dyDescent="0.3">
      <c r="A18" t="s">
        <v>140</v>
      </c>
      <c r="B18">
        <v>505039.11</v>
      </c>
      <c r="C18">
        <v>92833629.230000004</v>
      </c>
      <c r="D18">
        <v>145156</v>
      </c>
    </row>
    <row r="19" spans="1:4" x14ac:dyDescent="0.3">
      <c r="A19" t="s">
        <v>141</v>
      </c>
      <c r="B19">
        <v>281340.95</v>
      </c>
      <c r="C19">
        <v>80841115.480000004</v>
      </c>
      <c r="D19">
        <v>147709</v>
      </c>
    </row>
    <row r="20" spans="1:4" x14ac:dyDescent="0.3">
      <c r="A20" t="s">
        <v>142</v>
      </c>
      <c r="B20">
        <v>382286.8</v>
      </c>
      <c r="C20">
        <v>79763775.340000004</v>
      </c>
      <c r="D20">
        <v>139327</v>
      </c>
    </row>
    <row r="21" spans="1:4" x14ac:dyDescent="0.3">
      <c r="A21" t="s">
        <v>143</v>
      </c>
      <c r="B21">
        <v>613569.43000000005</v>
      </c>
      <c r="C21">
        <v>120448780.5</v>
      </c>
      <c r="D21">
        <v>142179</v>
      </c>
    </row>
    <row r="22" spans="1:4" x14ac:dyDescent="0.3">
      <c r="A22" t="s">
        <v>144</v>
      </c>
      <c r="B22">
        <v>54470.33</v>
      </c>
      <c r="C22">
        <v>208905934.46000001</v>
      </c>
      <c r="D22">
        <v>134634</v>
      </c>
    </row>
    <row r="23" spans="1:4" x14ac:dyDescent="0.3">
      <c r="A23" t="s">
        <v>145</v>
      </c>
      <c r="B23">
        <v>117886.69</v>
      </c>
      <c r="C23">
        <v>231485875.66</v>
      </c>
      <c r="D23">
        <v>175210</v>
      </c>
    </row>
    <row r="24" spans="1:4" x14ac:dyDescent="0.3">
      <c r="A24" t="s">
        <v>146</v>
      </c>
      <c r="B24">
        <v>-137093.54999999999</v>
      </c>
      <c r="C24">
        <v>430893099.35000002</v>
      </c>
      <c r="D24">
        <v>202806</v>
      </c>
    </row>
    <row r="25" spans="1:4" x14ac:dyDescent="0.3">
      <c r="A25" t="s">
        <v>147</v>
      </c>
      <c r="B25">
        <v>-98867.35</v>
      </c>
      <c r="C25">
        <v>220961821.59</v>
      </c>
      <c r="D25">
        <v>155143</v>
      </c>
    </row>
    <row r="26" spans="1:4" x14ac:dyDescent="0.3">
      <c r="A26" t="s">
        <v>148</v>
      </c>
      <c r="B26">
        <v>-94252.03</v>
      </c>
      <c r="C26">
        <v>257887373.75999999</v>
      </c>
      <c r="D26">
        <v>179382</v>
      </c>
    </row>
    <row r="27" spans="1:4" x14ac:dyDescent="0.3">
      <c r="A27" t="s">
        <v>149</v>
      </c>
      <c r="B27">
        <v>-33409.199999999997</v>
      </c>
      <c r="C27">
        <v>250554461.19999999</v>
      </c>
      <c r="D27">
        <v>189930</v>
      </c>
    </row>
    <row r="28" spans="1:4" x14ac:dyDescent="0.3">
      <c r="A28" t="s">
        <v>150</v>
      </c>
      <c r="B28">
        <v>-142574.25</v>
      </c>
      <c r="C28">
        <v>154858650.05000001</v>
      </c>
      <c r="D28">
        <v>141074</v>
      </c>
    </row>
    <row r="29" spans="1:4" x14ac:dyDescent="0.3">
      <c r="A29" t="s">
        <v>151</v>
      </c>
      <c r="B29">
        <v>-24389.02</v>
      </c>
      <c r="C29">
        <v>101857785.23999999</v>
      </c>
      <c r="D29">
        <v>123791</v>
      </c>
    </row>
    <row r="30" spans="1:4" x14ac:dyDescent="0.3">
      <c r="A30" t="s">
        <v>152</v>
      </c>
      <c r="B30">
        <v>-250603.29</v>
      </c>
      <c r="C30">
        <v>80452867.469999999</v>
      </c>
      <c r="D30">
        <v>140718</v>
      </c>
    </row>
    <row r="31" spans="1:4" x14ac:dyDescent="0.3">
      <c r="A31" t="s">
        <v>153</v>
      </c>
      <c r="B31">
        <v>-382930.47</v>
      </c>
      <c r="C31">
        <v>117285984.92</v>
      </c>
      <c r="D31">
        <v>171928</v>
      </c>
    </row>
    <row r="32" spans="1:4" x14ac:dyDescent="0.3">
      <c r="A32" t="s">
        <v>154</v>
      </c>
      <c r="B32">
        <v>-610322.32999999996</v>
      </c>
      <c r="C32">
        <v>21815846.739999998</v>
      </c>
      <c r="D32">
        <v>140900</v>
      </c>
    </row>
    <row r="33" spans="1:4" x14ac:dyDescent="0.3">
      <c r="A33" t="s">
        <v>155</v>
      </c>
      <c r="B33">
        <v>-533609.18000000005</v>
      </c>
      <c r="C33">
        <v>-20333531.879999999</v>
      </c>
      <c r="D33">
        <v>144076</v>
      </c>
    </row>
    <row r="34" spans="1:4" x14ac:dyDescent="0.3">
      <c r="A34" t="s">
        <v>156</v>
      </c>
      <c r="B34">
        <v>-301571.01</v>
      </c>
      <c r="C34">
        <v>108456351.92</v>
      </c>
      <c r="D34">
        <v>152884</v>
      </c>
    </row>
    <row r="35" spans="1:4" x14ac:dyDescent="0.3">
      <c r="A35" t="s">
        <v>157</v>
      </c>
      <c r="B35">
        <v>-307790.09999999998</v>
      </c>
      <c r="C35">
        <v>256004775.21000001</v>
      </c>
      <c r="D35">
        <v>214033</v>
      </c>
    </row>
    <row r="36" spans="1:4" x14ac:dyDescent="0.3">
      <c r="A36" t="s">
        <v>158</v>
      </c>
      <c r="B36">
        <v>-346165.6</v>
      </c>
      <c r="C36">
        <v>229390534.19999999</v>
      </c>
      <c r="D36">
        <v>207291</v>
      </c>
    </row>
    <row r="37" spans="1:4" x14ac:dyDescent="0.3">
      <c r="A37" t="s">
        <v>119</v>
      </c>
      <c r="B37">
        <v>63975.73</v>
      </c>
      <c r="C37">
        <v>211315587.49000001</v>
      </c>
      <c r="D37">
        <v>171806</v>
      </c>
    </row>
    <row r="38" spans="1:4" x14ac:dyDescent="0.3">
      <c r="A38" t="s">
        <v>118</v>
      </c>
      <c r="B38">
        <v>68099.69</v>
      </c>
      <c r="C38">
        <v>198708550.83000001</v>
      </c>
      <c r="D38">
        <v>187722</v>
      </c>
    </row>
    <row r="39" spans="1:4" x14ac:dyDescent="0.3">
      <c r="A39" t="s">
        <v>117</v>
      </c>
      <c r="B39">
        <v>-82751.679999999993</v>
      </c>
      <c r="C39">
        <v>146802491.94999999</v>
      </c>
      <c r="D39">
        <v>174510</v>
      </c>
    </row>
    <row r="40" spans="1:4" x14ac:dyDescent="0.3">
      <c r="A40" t="s">
        <v>116</v>
      </c>
      <c r="B40">
        <v>30531.29</v>
      </c>
      <c r="C40">
        <v>111599852.70999999</v>
      </c>
      <c r="D40">
        <v>159292</v>
      </c>
    </row>
    <row r="41" spans="1:4" x14ac:dyDescent="0.3">
      <c r="A41" t="s">
        <v>115</v>
      </c>
      <c r="B41">
        <v>-194206.23</v>
      </c>
      <c r="C41">
        <v>118770688.28</v>
      </c>
      <c r="D41">
        <v>189176</v>
      </c>
    </row>
    <row r="42" spans="1:4" x14ac:dyDescent="0.3">
      <c r="A42" t="s">
        <v>127</v>
      </c>
      <c r="B42">
        <v>-140080.88</v>
      </c>
      <c r="C42">
        <v>57723308.390000001</v>
      </c>
      <c r="D42">
        <v>143596</v>
      </c>
    </row>
    <row r="43" spans="1:4" x14ac:dyDescent="0.3">
      <c r="A43" t="s">
        <v>128</v>
      </c>
      <c r="B43">
        <v>78949.279999999999</v>
      </c>
      <c r="C43">
        <v>52783922.020000003</v>
      </c>
      <c r="D43">
        <v>136239</v>
      </c>
    </row>
    <row r="44" spans="1:4" x14ac:dyDescent="0.3">
      <c r="A44" t="s">
        <v>129</v>
      </c>
      <c r="B44">
        <v>96878.61</v>
      </c>
      <c r="C44">
        <v>151365938.25999999</v>
      </c>
      <c r="D44">
        <v>203821</v>
      </c>
    </row>
    <row r="45" spans="1:4" x14ac:dyDescent="0.3">
      <c r="A45" t="s">
        <v>130</v>
      </c>
      <c r="B45">
        <v>-207611.9</v>
      </c>
      <c r="C45">
        <v>85948353.409999996</v>
      </c>
      <c r="D45">
        <v>195409</v>
      </c>
    </row>
    <row r="46" spans="1:4" x14ac:dyDescent="0.3">
      <c r="A46" t="s">
        <v>131</v>
      </c>
      <c r="B46">
        <v>-145562.74</v>
      </c>
      <c r="C46">
        <v>150768020.36000001</v>
      </c>
      <c r="D46">
        <v>219629</v>
      </c>
    </row>
    <row r="47" spans="1:4" x14ac:dyDescent="0.3">
      <c r="A47" t="s">
        <v>132</v>
      </c>
      <c r="B47">
        <v>-64728.26</v>
      </c>
      <c r="C47">
        <v>230731710.09999999</v>
      </c>
      <c r="D47">
        <v>262895</v>
      </c>
    </row>
    <row r="48" spans="1:4" x14ac:dyDescent="0.3">
      <c r="A48" t="s">
        <v>133</v>
      </c>
      <c r="B48">
        <v>-162092.24</v>
      </c>
      <c r="C48">
        <v>131095019.20999999</v>
      </c>
      <c r="D48">
        <v>202239</v>
      </c>
    </row>
    <row r="49" spans="1:11" x14ac:dyDescent="0.3">
      <c r="A49" t="s">
        <v>134</v>
      </c>
      <c r="B49">
        <v>-39146.29</v>
      </c>
      <c r="C49">
        <v>137959956.12</v>
      </c>
      <c r="D49">
        <v>225286</v>
      </c>
    </row>
    <row r="50" spans="1:11" x14ac:dyDescent="0.3">
      <c r="A50" t="s">
        <v>135</v>
      </c>
      <c r="B50">
        <v>-98614.01</v>
      </c>
      <c r="C50">
        <v>118156507.06999999</v>
      </c>
      <c r="D50">
        <v>273969</v>
      </c>
    </row>
    <row r="51" spans="1:11" x14ac:dyDescent="0.3">
      <c r="A51" t="s">
        <v>136</v>
      </c>
      <c r="B51">
        <v>-215720.88</v>
      </c>
      <c r="C51">
        <v>100290720.41</v>
      </c>
      <c r="D51">
        <v>340031</v>
      </c>
    </row>
    <row r="60" spans="1:11" x14ac:dyDescent="0.3">
      <c r="A60" t="s">
        <v>266</v>
      </c>
      <c r="B60" t="s">
        <v>267</v>
      </c>
      <c r="C60" t="s">
        <v>268</v>
      </c>
      <c r="D60" t="s">
        <v>265</v>
      </c>
      <c r="H60" t="s">
        <v>269</v>
      </c>
      <c r="I60" t="s">
        <v>272</v>
      </c>
      <c r="J60" t="s">
        <v>273</v>
      </c>
      <c r="K60" t="s">
        <v>265</v>
      </c>
    </row>
    <row r="61" spans="1:11" x14ac:dyDescent="0.3">
      <c r="A61">
        <f>SUM(data!D38:D49)+SUM(data!E38:E49)*(-1)</f>
        <v>21671205.030000001</v>
      </c>
      <c r="B61">
        <f>SUM(data!G38:G49)+SUM(data!H38:H49)*(-1)</f>
        <v>1607287804.8400002</v>
      </c>
      <c r="C61">
        <v>274701896.51999998</v>
      </c>
      <c r="D61">
        <v>2299814</v>
      </c>
      <c r="E61">
        <v>2023</v>
      </c>
      <c r="H61" t="s">
        <v>270</v>
      </c>
      <c r="I61" t="s">
        <v>280</v>
      </c>
      <c r="J61" t="s">
        <v>271</v>
      </c>
      <c r="K61">
        <v>2299814</v>
      </c>
    </row>
    <row r="62" spans="1:11" x14ac:dyDescent="0.3">
      <c r="A62">
        <f>SUM(data!D26:D37)+SUM(data!E26:E37)*(-1)</f>
        <v>21524921.740000002</v>
      </c>
      <c r="B62">
        <f>SUM(data!G26:G37)+SUM(data!H26:H37)*(-1)</f>
        <v>3019684794.4399996</v>
      </c>
      <c r="C62">
        <v>227050899.58000001</v>
      </c>
      <c r="D62">
        <f>SUM(data!J26:J37)</f>
        <v>1977813</v>
      </c>
      <c r="E62">
        <v>2022</v>
      </c>
      <c r="H62" t="s">
        <v>276</v>
      </c>
      <c r="I62" t="s">
        <v>281</v>
      </c>
      <c r="J62" t="s">
        <v>277</v>
      </c>
      <c r="K62">
        <v>1977813</v>
      </c>
    </row>
    <row r="63" spans="1:11" x14ac:dyDescent="0.3">
      <c r="A63">
        <f>SUM(data!D14:D25)+SUM(data!E14:E25)*(-1)</f>
        <v>19869274.169999998</v>
      </c>
      <c r="B63">
        <f>SUM(data!G14:G25)+SUM(data!H14:H25)*(-1)</f>
        <v>2191193047.8099999</v>
      </c>
      <c r="C63">
        <v>143135474.09</v>
      </c>
      <c r="D63">
        <f>SUM(data!J14:J25)</f>
        <v>1868754</v>
      </c>
      <c r="E63">
        <v>2021</v>
      </c>
      <c r="H63" t="s">
        <v>279</v>
      </c>
      <c r="I63" t="s">
        <v>278</v>
      </c>
      <c r="J63" t="s">
        <v>282</v>
      </c>
      <c r="K63">
        <v>1868754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E0DF3-6142-41C2-8AE1-9776998DC288}">
  <dimension ref="A1:G47"/>
  <sheetViews>
    <sheetView topLeftCell="A22" workbookViewId="0">
      <selection activeCell="S10" sqref="S10"/>
    </sheetView>
  </sheetViews>
  <sheetFormatPr defaultRowHeight="14.4" x14ac:dyDescent="0.3"/>
  <cols>
    <col min="7" max="7" width="12" bestFit="1" customWidth="1"/>
  </cols>
  <sheetData>
    <row r="1" spans="1:2" x14ac:dyDescent="0.3">
      <c r="A1" t="s">
        <v>109</v>
      </c>
    </row>
    <row r="13" spans="1:2" x14ac:dyDescent="0.3">
      <c r="A13" t="s">
        <v>126</v>
      </c>
      <c r="B13">
        <v>2969039.19</v>
      </c>
    </row>
    <row r="14" spans="1:2" x14ac:dyDescent="0.3">
      <c r="A14" t="s">
        <v>137</v>
      </c>
      <c r="B14">
        <v>30143786.620000001</v>
      </c>
    </row>
    <row r="15" spans="1:2" x14ac:dyDescent="0.3">
      <c r="A15" t="s">
        <v>138</v>
      </c>
      <c r="B15">
        <v>20141729.84</v>
      </c>
    </row>
    <row r="16" spans="1:2" x14ac:dyDescent="0.3">
      <c r="A16" t="s">
        <v>139</v>
      </c>
      <c r="B16">
        <v>2923069.1</v>
      </c>
    </row>
    <row r="17" spans="1:7" x14ac:dyDescent="0.3">
      <c r="A17" t="s">
        <v>140</v>
      </c>
      <c r="B17">
        <v>2466892.42</v>
      </c>
    </row>
    <row r="18" spans="1:7" x14ac:dyDescent="0.3">
      <c r="A18" t="s">
        <v>141</v>
      </c>
      <c r="B18">
        <v>5665315.25</v>
      </c>
    </row>
    <row r="19" spans="1:7" x14ac:dyDescent="0.3">
      <c r="A19" t="s">
        <v>142</v>
      </c>
      <c r="B19">
        <v>965802.57</v>
      </c>
    </row>
    <row r="20" spans="1:7" x14ac:dyDescent="0.3">
      <c r="A20" t="s">
        <v>143</v>
      </c>
      <c r="B20">
        <v>586202.48</v>
      </c>
    </row>
    <row r="21" spans="1:7" x14ac:dyDescent="0.3">
      <c r="A21" t="s">
        <v>144</v>
      </c>
      <c r="B21">
        <v>3464084.75</v>
      </c>
    </row>
    <row r="22" spans="1:7" x14ac:dyDescent="0.3">
      <c r="A22" t="s">
        <v>145</v>
      </c>
      <c r="B22">
        <v>15291456.210000001</v>
      </c>
      <c r="D22" t="s">
        <v>275</v>
      </c>
      <c r="G22">
        <f>SUM(B13:B24)</f>
        <v>143135474.09</v>
      </c>
    </row>
    <row r="23" spans="1:7" x14ac:dyDescent="0.3">
      <c r="A23" t="s">
        <v>146</v>
      </c>
      <c r="B23">
        <v>38908413.18</v>
      </c>
    </row>
    <row r="24" spans="1:7" x14ac:dyDescent="0.3">
      <c r="A24" t="s">
        <v>147</v>
      </c>
      <c r="B24">
        <v>19609682.48</v>
      </c>
    </row>
    <row r="25" spans="1:7" x14ac:dyDescent="0.3">
      <c r="A25" t="s">
        <v>148</v>
      </c>
      <c r="B25">
        <v>29681185.5</v>
      </c>
    </row>
    <row r="26" spans="1:7" x14ac:dyDescent="0.3">
      <c r="A26" t="s">
        <v>149</v>
      </c>
      <c r="B26">
        <v>37413608.439999998</v>
      </c>
    </row>
    <row r="27" spans="1:7" x14ac:dyDescent="0.3">
      <c r="A27" t="s">
        <v>150</v>
      </c>
      <c r="B27">
        <v>11197493.949999999</v>
      </c>
    </row>
    <row r="28" spans="1:7" x14ac:dyDescent="0.3">
      <c r="A28" t="s">
        <v>151</v>
      </c>
      <c r="B28">
        <v>10173617.210000001</v>
      </c>
    </row>
    <row r="29" spans="1:7" x14ac:dyDescent="0.3">
      <c r="A29" t="s">
        <v>152</v>
      </c>
      <c r="B29">
        <v>13235890.67</v>
      </c>
    </row>
    <row r="30" spans="1:7" x14ac:dyDescent="0.3">
      <c r="A30" t="s">
        <v>153</v>
      </c>
      <c r="B30">
        <v>25269818.23</v>
      </c>
      <c r="D30" t="s">
        <v>274</v>
      </c>
      <c r="G30">
        <f>SUM(B25:B36)</f>
        <v>227050899.58000001</v>
      </c>
    </row>
    <row r="31" spans="1:7" x14ac:dyDescent="0.3">
      <c r="A31" t="s">
        <v>154</v>
      </c>
      <c r="B31">
        <v>5226113</v>
      </c>
    </row>
    <row r="32" spans="1:7" x14ac:dyDescent="0.3">
      <c r="A32" t="s">
        <v>155</v>
      </c>
      <c r="B32">
        <v>5170124.9000000004</v>
      </c>
    </row>
    <row r="33" spans="1:7" x14ac:dyDescent="0.3">
      <c r="A33" t="s">
        <v>156</v>
      </c>
      <c r="B33">
        <v>8032654.6699999999</v>
      </c>
    </row>
    <row r="34" spans="1:7" x14ac:dyDescent="0.3">
      <c r="A34" t="s">
        <v>157</v>
      </c>
      <c r="B34">
        <v>39142834.359999999</v>
      </c>
    </row>
    <row r="35" spans="1:7" x14ac:dyDescent="0.3">
      <c r="A35" t="s">
        <v>158</v>
      </c>
      <c r="B35">
        <v>31607273.350000001</v>
      </c>
    </row>
    <row r="36" spans="1:7" x14ac:dyDescent="0.3">
      <c r="A36" t="s">
        <v>119</v>
      </c>
      <c r="B36">
        <v>10900285.300000001</v>
      </c>
    </row>
    <row r="37" spans="1:7" x14ac:dyDescent="0.3">
      <c r="A37" t="s">
        <v>118</v>
      </c>
      <c r="B37">
        <v>16178938.550000001</v>
      </c>
    </row>
    <row r="38" spans="1:7" x14ac:dyDescent="0.3">
      <c r="A38" t="s">
        <v>117</v>
      </c>
      <c r="B38">
        <v>18095616.02</v>
      </c>
    </row>
    <row r="39" spans="1:7" x14ac:dyDescent="0.3">
      <c r="A39" t="s">
        <v>116</v>
      </c>
      <c r="B39">
        <v>10672631.810000001</v>
      </c>
    </row>
    <row r="40" spans="1:7" x14ac:dyDescent="0.3">
      <c r="A40" t="s">
        <v>115</v>
      </c>
      <c r="B40">
        <v>28883805.329999998</v>
      </c>
    </row>
    <row r="41" spans="1:7" x14ac:dyDescent="0.3">
      <c r="A41" t="s">
        <v>127</v>
      </c>
      <c r="B41">
        <v>10287837.52</v>
      </c>
    </row>
    <row r="42" spans="1:7" x14ac:dyDescent="0.3">
      <c r="A42" t="s">
        <v>128</v>
      </c>
      <c r="B42">
        <v>2126709.0699999998</v>
      </c>
      <c r="D42" t="s">
        <v>264</v>
      </c>
      <c r="G42">
        <f>SUM(B37:B47)</f>
        <v>274701896.51999998</v>
      </c>
    </row>
    <row r="43" spans="1:7" x14ac:dyDescent="0.3">
      <c r="A43" t="s">
        <v>129</v>
      </c>
      <c r="B43">
        <v>37220513.359999999</v>
      </c>
    </row>
    <row r="44" spans="1:7" x14ac:dyDescent="0.3">
      <c r="A44" t="s">
        <v>130</v>
      </c>
      <c r="B44">
        <v>23697826.170000002</v>
      </c>
    </row>
    <row r="45" spans="1:7" x14ac:dyDescent="0.3">
      <c r="A45" t="s">
        <v>131</v>
      </c>
      <c r="B45">
        <v>42715951.450000003</v>
      </c>
    </row>
    <row r="46" spans="1:7" x14ac:dyDescent="0.3">
      <c r="A46" t="s">
        <v>132</v>
      </c>
      <c r="B46">
        <v>58478656.329999998</v>
      </c>
    </row>
    <row r="47" spans="1:7" x14ac:dyDescent="0.3">
      <c r="A47" t="s">
        <v>133</v>
      </c>
      <c r="B47">
        <v>26343410.91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602C9-FA2D-4C9B-A01E-B5D4AAAD7D91}">
  <dimension ref="A1:R21"/>
  <sheetViews>
    <sheetView workbookViewId="0">
      <selection activeCell="Q25" sqref="Q25"/>
    </sheetView>
  </sheetViews>
  <sheetFormatPr defaultRowHeight="14.4" x14ac:dyDescent="0.3"/>
  <cols>
    <col min="2" max="2" width="12.21875" customWidth="1"/>
    <col min="3" max="3" width="10.77734375" customWidth="1"/>
  </cols>
  <sheetData>
    <row r="1" spans="1:18" x14ac:dyDescent="0.3">
      <c r="A1" s="2" t="s">
        <v>160</v>
      </c>
      <c r="B1" s="2" t="s">
        <v>161</v>
      </c>
      <c r="C1" s="2" t="s">
        <v>162</v>
      </c>
    </row>
    <row r="2" spans="1:18" x14ac:dyDescent="0.3">
      <c r="A2">
        <v>2020</v>
      </c>
      <c r="B2" t="s">
        <v>163</v>
      </c>
      <c r="E2">
        <v>2021</v>
      </c>
      <c r="F2" t="s">
        <v>183</v>
      </c>
      <c r="I2">
        <v>2022</v>
      </c>
      <c r="J2" t="s">
        <v>203</v>
      </c>
      <c r="M2">
        <v>2023</v>
      </c>
      <c r="N2" t="s">
        <v>223</v>
      </c>
      <c r="Q2">
        <v>2024</v>
      </c>
      <c r="R2" t="s">
        <v>243</v>
      </c>
    </row>
    <row r="3" spans="1:18" x14ac:dyDescent="0.3">
      <c r="B3" t="s">
        <v>164</v>
      </c>
      <c r="F3" t="s">
        <v>184</v>
      </c>
      <c r="J3" t="s">
        <v>204</v>
      </c>
      <c r="N3" t="s">
        <v>224</v>
      </c>
      <c r="R3" t="s">
        <v>244</v>
      </c>
    </row>
    <row r="4" spans="1:18" x14ac:dyDescent="0.3">
      <c r="B4" t="s">
        <v>165</v>
      </c>
      <c r="F4" t="s">
        <v>185</v>
      </c>
      <c r="J4" t="s">
        <v>205</v>
      </c>
      <c r="N4" t="s">
        <v>225</v>
      </c>
      <c r="R4" t="s">
        <v>245</v>
      </c>
    </row>
    <row r="5" spans="1:18" x14ac:dyDescent="0.3">
      <c r="B5" t="s">
        <v>166</v>
      </c>
      <c r="F5" t="s">
        <v>186</v>
      </c>
      <c r="J5" t="s">
        <v>206</v>
      </c>
      <c r="N5" t="s">
        <v>226</v>
      </c>
      <c r="R5" t="s">
        <v>246</v>
      </c>
    </row>
    <row r="6" spans="1:18" x14ac:dyDescent="0.3">
      <c r="B6" t="s">
        <v>167</v>
      </c>
      <c r="F6" t="s">
        <v>187</v>
      </c>
      <c r="J6" t="s">
        <v>207</v>
      </c>
      <c r="N6" t="s">
        <v>227</v>
      </c>
      <c r="R6" t="s">
        <v>247</v>
      </c>
    </row>
    <row r="7" spans="1:18" x14ac:dyDescent="0.3">
      <c r="B7" t="s">
        <v>168</v>
      </c>
      <c r="F7" t="s">
        <v>188</v>
      </c>
      <c r="J7" t="s">
        <v>208</v>
      </c>
      <c r="N7" t="s">
        <v>228</v>
      </c>
      <c r="R7" t="s">
        <v>248</v>
      </c>
    </row>
    <row r="8" spans="1:18" x14ac:dyDescent="0.3">
      <c r="B8" t="s">
        <v>169</v>
      </c>
      <c r="F8" t="s">
        <v>189</v>
      </c>
      <c r="J8" t="s">
        <v>209</v>
      </c>
      <c r="N8" t="s">
        <v>229</v>
      </c>
      <c r="R8" t="s">
        <v>249</v>
      </c>
    </row>
    <row r="9" spans="1:18" x14ac:dyDescent="0.3">
      <c r="B9" t="s">
        <v>170</v>
      </c>
      <c r="F9" t="s">
        <v>190</v>
      </c>
      <c r="J9" t="s">
        <v>210</v>
      </c>
      <c r="N9" t="s">
        <v>230</v>
      </c>
      <c r="R9" t="s">
        <v>250</v>
      </c>
    </row>
    <row r="10" spans="1:18" x14ac:dyDescent="0.3">
      <c r="B10" t="s">
        <v>171</v>
      </c>
      <c r="F10" t="s">
        <v>191</v>
      </c>
      <c r="J10" t="s">
        <v>211</v>
      </c>
      <c r="N10" t="s">
        <v>231</v>
      </c>
      <c r="R10" t="s">
        <v>251</v>
      </c>
    </row>
    <row r="11" spans="1:18" x14ac:dyDescent="0.3">
      <c r="B11" t="s">
        <v>172</v>
      </c>
      <c r="F11" t="s">
        <v>192</v>
      </c>
      <c r="J11" t="s">
        <v>212</v>
      </c>
      <c r="N11" t="s">
        <v>232</v>
      </c>
      <c r="R11" t="s">
        <v>252</v>
      </c>
    </row>
    <row r="12" spans="1:18" x14ac:dyDescent="0.3">
      <c r="B12" t="s">
        <v>173</v>
      </c>
      <c r="F12" t="s">
        <v>193</v>
      </c>
      <c r="J12" t="s">
        <v>213</v>
      </c>
      <c r="N12" t="s">
        <v>233</v>
      </c>
      <c r="R12" t="s">
        <v>253</v>
      </c>
    </row>
    <row r="13" spans="1:18" x14ac:dyDescent="0.3">
      <c r="B13" t="s">
        <v>174</v>
      </c>
      <c r="F13" t="s">
        <v>194</v>
      </c>
      <c r="J13" t="s">
        <v>214</v>
      </c>
      <c r="N13" t="s">
        <v>234</v>
      </c>
      <c r="R13" t="s">
        <v>254</v>
      </c>
    </row>
    <row r="14" spans="1:18" x14ac:dyDescent="0.3">
      <c r="B14" t="s">
        <v>175</v>
      </c>
      <c r="F14" t="s">
        <v>195</v>
      </c>
      <c r="J14" t="s">
        <v>215</v>
      </c>
      <c r="N14" t="s">
        <v>235</v>
      </c>
      <c r="R14" t="s">
        <v>255</v>
      </c>
    </row>
    <row r="15" spans="1:18" x14ac:dyDescent="0.3">
      <c r="B15" t="s">
        <v>176</v>
      </c>
      <c r="F15" t="s">
        <v>196</v>
      </c>
      <c r="J15" t="s">
        <v>216</v>
      </c>
      <c r="N15" t="s">
        <v>236</v>
      </c>
      <c r="R15" t="s">
        <v>256</v>
      </c>
    </row>
    <row r="16" spans="1:18" x14ac:dyDescent="0.3">
      <c r="B16" t="s">
        <v>177</v>
      </c>
      <c r="F16" t="s">
        <v>197</v>
      </c>
      <c r="J16" t="s">
        <v>217</v>
      </c>
      <c r="N16" t="s">
        <v>237</v>
      </c>
      <c r="R16" t="s">
        <v>257</v>
      </c>
    </row>
    <row r="17" spans="2:18" x14ac:dyDescent="0.3">
      <c r="B17" t="s">
        <v>178</v>
      </c>
      <c r="F17" t="s">
        <v>198</v>
      </c>
      <c r="J17" t="s">
        <v>218</v>
      </c>
      <c r="N17" t="s">
        <v>238</v>
      </c>
      <c r="R17" t="s">
        <v>258</v>
      </c>
    </row>
    <row r="18" spans="2:18" x14ac:dyDescent="0.3">
      <c r="B18" t="s">
        <v>179</v>
      </c>
      <c r="F18" t="s">
        <v>199</v>
      </c>
      <c r="J18" t="s">
        <v>219</v>
      </c>
      <c r="N18" t="s">
        <v>239</v>
      </c>
      <c r="R18" t="s">
        <v>259</v>
      </c>
    </row>
    <row r="19" spans="2:18" x14ac:dyDescent="0.3">
      <c r="B19" t="s">
        <v>180</v>
      </c>
      <c r="F19" t="s">
        <v>200</v>
      </c>
      <c r="J19" t="s">
        <v>220</v>
      </c>
      <c r="N19" t="s">
        <v>240</v>
      </c>
      <c r="R19" t="s">
        <v>260</v>
      </c>
    </row>
    <row r="20" spans="2:18" x14ac:dyDescent="0.3">
      <c r="B20" t="s">
        <v>181</v>
      </c>
      <c r="F20" t="s">
        <v>201</v>
      </c>
      <c r="J20" t="s">
        <v>221</v>
      </c>
      <c r="N20" t="s">
        <v>241</v>
      </c>
      <c r="R20" t="s">
        <v>261</v>
      </c>
    </row>
    <row r="21" spans="2:18" x14ac:dyDescent="0.3">
      <c r="B21" t="s">
        <v>182</v>
      </c>
      <c r="F21" t="s">
        <v>202</v>
      </c>
      <c r="J21" t="s">
        <v>222</v>
      </c>
      <c r="N21" t="s">
        <v>242</v>
      </c>
      <c r="R21" t="s">
        <v>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plots</vt:lpstr>
      <vt:lpstr>Curtailment</vt:lpstr>
      <vt:lpstr>top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 Thomson (Student)</cp:lastModifiedBy>
  <dcterms:created xsi:type="dcterms:W3CDTF">2024-03-11T11:16:39Z</dcterms:created>
  <dcterms:modified xsi:type="dcterms:W3CDTF">2024-03-26T22:49:15Z</dcterms:modified>
</cp:coreProperties>
</file>