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2\Documents\"/>
    </mc:Choice>
  </mc:AlternateContent>
  <bookViews>
    <workbookView xWindow="0" yWindow="0" windowWidth="24000" windowHeight="9345" activeTab="1"/>
  </bookViews>
  <sheets>
    <sheet name="Hoja2" sheetId="2" r:id="rId1"/>
    <sheet name="Hoja1" sheetId="1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17" i="1"/>
  <c r="H18" i="1"/>
  <c r="H19" i="1"/>
  <c r="H20" i="1"/>
  <c r="H21" i="1"/>
  <c r="H22" i="1"/>
  <c r="H16" i="1"/>
  <c r="G23" i="1"/>
  <c r="G17" i="1"/>
  <c r="G18" i="1"/>
  <c r="G19" i="1"/>
  <c r="G20" i="1"/>
  <c r="G21" i="1"/>
  <c r="G22" i="1"/>
  <c r="G16" i="1"/>
  <c r="F16" i="1"/>
  <c r="F22" i="1"/>
  <c r="F23" i="1"/>
  <c r="F21" i="1"/>
  <c r="F20" i="1"/>
  <c r="F19" i="1"/>
  <c r="F18" i="1"/>
  <c r="F17" i="1"/>
  <c r="L33" i="1"/>
  <c r="K33" i="1"/>
  <c r="J33" i="1"/>
  <c r="I33" i="1"/>
  <c r="F11" i="2"/>
  <c r="D21" i="1"/>
  <c r="D16" i="1"/>
  <c r="E21" i="1"/>
  <c r="E16" i="1"/>
  <c r="E17" i="1"/>
  <c r="D18" i="1" s="1"/>
  <c r="E18" i="1"/>
  <c r="E19" i="1"/>
  <c r="D19" i="1" s="1"/>
  <c r="E20" i="1"/>
  <c r="D20" i="1" s="1"/>
  <c r="B10" i="2"/>
  <c r="B12" i="1"/>
  <c r="D17" i="1" l="1"/>
  <c r="D23" i="1" s="1"/>
  <c r="C6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<sst xmlns="http://schemas.openxmlformats.org/spreadsheetml/2006/main" count="36" uniqueCount="32">
  <si>
    <t>Varianza muestral</t>
  </si>
  <si>
    <t xml:space="preserve">Media muestral </t>
  </si>
  <si>
    <t>No. de intervalos</t>
  </si>
  <si>
    <t>dato mayor</t>
  </si>
  <si>
    <t>dato menor</t>
  </si>
  <si>
    <t>n=numero de datos en la muestra</t>
  </si>
  <si>
    <t>amplitud del intervalo</t>
  </si>
  <si>
    <t>de dos en dos</t>
  </si>
  <si>
    <t xml:space="preserve">limite inferior </t>
  </si>
  <si>
    <t>limite superior</t>
  </si>
  <si>
    <t>intervalo</t>
  </si>
  <si>
    <t>infinito</t>
  </si>
  <si>
    <t>Clase</t>
  </si>
  <si>
    <t>y mayor...</t>
  </si>
  <si>
    <t>Frecuencia</t>
  </si>
  <si>
    <t>frecuencia</t>
  </si>
  <si>
    <t>Observada</t>
  </si>
  <si>
    <t xml:space="preserve">frecuencia </t>
  </si>
  <si>
    <t>acumulada</t>
  </si>
  <si>
    <t>intervalo en el histograma</t>
  </si>
  <si>
    <t>Distribución de Poisson</t>
  </si>
  <si>
    <t>parámetro de La distribución de Poisson</t>
  </si>
  <si>
    <t>H_0:Poisson (λ=15)</t>
  </si>
  <si>
    <t>automóviles/hora</t>
  </si>
  <si>
    <t>h_1: otra distribución</t>
  </si>
  <si>
    <t>se calcula la probabilidad de cada intervalo a partir de la función de probabilidad de poisson</t>
  </si>
  <si>
    <t>p(x)</t>
  </si>
  <si>
    <t>para el intervalo 7-9</t>
  </si>
  <si>
    <t>p(x=7,8,9)</t>
  </si>
  <si>
    <t>se calcula la frecuencia esperada en cada intervalo, multiplicando la probabilidad p(x) por el total de datos de la muestra</t>
  </si>
  <si>
    <t>valor critico se mira en la tabla y se compara =</t>
  </si>
  <si>
    <t>interpretación: no podemos rechazar la hipótesis de que la variable aleatoria se comporta de acuerdo con una distribución de Poisson, con una media de 15 automóviles/hora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</si>
</sst>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0.0000"/>
    <numFmt numFmtId="172" formatCode="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Century Schoolbook"/>
      <family val="1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mbria Math"/>
      <family val="1"/>
    </font>
    <font>
      <sz val="11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ECEFF8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7598D9"/>
      </left>
      <right style="medium">
        <color rgb="FF7598D9"/>
      </right>
      <top style="medium">
        <color rgb="FF7598D9"/>
      </top>
      <bottom style="thick">
        <color rgb="FF7598D9"/>
      </bottom>
      <diagonal/>
    </border>
    <border>
      <left style="medium">
        <color rgb="FF7598D9"/>
      </left>
      <right style="medium">
        <color rgb="FF7598D9"/>
      </right>
      <top style="thick">
        <color rgb="FF7598D9"/>
      </top>
      <bottom style="medium">
        <color rgb="FF7598D9"/>
      </bottom>
      <diagonal/>
    </border>
    <border>
      <left style="medium">
        <color rgb="FF7598D9"/>
      </left>
      <right style="medium">
        <color rgb="FF7598D9"/>
      </right>
      <top style="medium">
        <color rgb="FF7598D9"/>
      </top>
      <bottom style="medium">
        <color rgb="FF7598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598D9"/>
      </left>
      <right style="medium">
        <color rgb="FF7598D9"/>
      </right>
      <top style="medium">
        <color rgb="FF7598D9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171" fontId="0" fillId="0" borderId="0" xfId="0" applyNumberFormat="1"/>
    <xf numFmtId="0" fontId="2" fillId="0" borderId="5" xfId="0" applyFont="1" applyBorder="1" applyAlignment="1">
      <alignment horizontal="center" vertical="center" wrapText="1" readingOrder="1"/>
    </xf>
    <xf numFmtId="0" fontId="0" fillId="0" borderId="4" xfId="0" applyBorder="1"/>
    <xf numFmtId="2" fontId="0" fillId="0" borderId="4" xfId="0" applyNumberFormat="1" applyBorder="1"/>
    <xf numFmtId="172" fontId="0" fillId="0" borderId="4" xfId="0" applyNumberFormat="1" applyBorder="1"/>
    <xf numFmtId="0" fontId="0" fillId="0" borderId="4" xfId="0" applyBorder="1" applyAlignment="1">
      <alignment horizontal="center" vertical="center"/>
    </xf>
    <xf numFmtId="0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6" xfId="0" applyFill="1" applyBorder="1" applyAlignment="1"/>
    <xf numFmtId="0" fontId="3" fillId="0" borderId="7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4" xfId="0" applyFill="1" applyBorder="1"/>
    <xf numFmtId="0" fontId="5" fillId="0" borderId="0" xfId="0" applyFont="1" applyAlignment="1">
      <alignment vertical="top"/>
    </xf>
    <xf numFmtId="0" fontId="6" fillId="0" borderId="0" xfId="0" applyFont="1" applyAlignment="1">
      <alignment horizontal="justify" vertical="center" readingOrder="1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67967486696704"/>
          <c:y val="0.17719820298536301"/>
          <c:w val="0.69484307148992119"/>
          <c:h val="0.58625806033505068"/>
        </c:manualLayout>
      </c:layout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Hoja2!$A$2:$A$9</c:f>
              <c:strCache>
                <c:ptCount val="8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y mayor...</c:v>
                </c:pt>
              </c:strCache>
            </c:strRef>
          </c:cat>
          <c:val>
            <c:numRef>
              <c:f>Hoja2!$B$2:$B$9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17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477280"/>
        <c:axId val="279477672"/>
      </c:barChart>
      <c:catAx>
        <c:axId val="27947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9477672"/>
        <c:crosses val="autoZero"/>
        <c:auto val="1"/>
        <c:lblAlgn val="ctr"/>
        <c:lblOffset val="100"/>
        <c:noMultiLvlLbl val="0"/>
      </c:catAx>
      <c:valAx>
        <c:axId val="279477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947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Hoja1!$B$15:$C$22</c:f>
              <c:multiLvlStrCache>
                <c:ptCount val="8"/>
                <c:lvl>
                  <c:pt idx="0">
                    <c:v>limite superior</c:v>
                  </c:pt>
                  <c:pt idx="1">
                    <c:v>9</c:v>
                  </c:pt>
                  <c:pt idx="2">
                    <c:v>12</c:v>
                  </c:pt>
                  <c:pt idx="3">
                    <c:v>15</c:v>
                  </c:pt>
                  <c:pt idx="4">
                    <c:v>18</c:v>
                  </c:pt>
                  <c:pt idx="5">
                    <c:v>21</c:v>
                  </c:pt>
                  <c:pt idx="6">
                    <c:v>24</c:v>
                  </c:pt>
                  <c:pt idx="7">
                    <c:v>infinito</c:v>
                  </c:pt>
                </c:lvl>
                <c:lvl>
                  <c:pt idx="0">
                    <c:v>limite inferior </c:v>
                  </c:pt>
                  <c:pt idx="1">
                    <c:v>7</c:v>
                  </c:pt>
                  <c:pt idx="2">
                    <c:v>10</c:v>
                  </c:pt>
                  <c:pt idx="3">
                    <c:v>13</c:v>
                  </c:pt>
                  <c:pt idx="4">
                    <c:v>16</c:v>
                  </c:pt>
                  <c:pt idx="5">
                    <c:v>19</c:v>
                  </c:pt>
                  <c:pt idx="6">
                    <c:v>22</c:v>
                  </c:pt>
                  <c:pt idx="7">
                    <c:v>25</c:v>
                  </c:pt>
                </c:lvl>
              </c:multiLvlStrCache>
            </c:multiLvlStrRef>
          </c:cat>
          <c:val>
            <c:numRef>
              <c:f>Hoja1!$D$15:$D$22</c:f>
              <c:numCache>
                <c:formatCode>General</c:formatCode>
                <c:ptCount val="8"/>
                <c:pt idx="1">
                  <c:v>3</c:v>
                </c:pt>
                <c:pt idx="2">
                  <c:v>8</c:v>
                </c:pt>
                <c:pt idx="3">
                  <c:v>17</c:v>
                </c:pt>
                <c:pt idx="4">
                  <c:v>14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984600"/>
        <c:axId val="366984208"/>
      </c:barChart>
      <c:catAx>
        <c:axId val="36698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6984208"/>
        <c:crosses val="autoZero"/>
        <c:auto val="1"/>
        <c:lblAlgn val="ctr"/>
        <c:lblOffset val="100"/>
        <c:noMultiLvlLbl val="0"/>
      </c:catAx>
      <c:valAx>
        <c:axId val="3669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698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400049</xdr:colOff>
      <xdr:row>0</xdr:row>
      <xdr:rowOff>142875</xdr:rowOff>
    </xdr:from>
    <xdr:to>
      <xdr:col>16</xdr:col>
      <xdr:colOff>276224</xdr:colOff>
      <xdr:row>16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484188</xdr:colOff>
      <xdr:row>9</xdr:row>
      <xdr:rowOff>39687</xdr:rowOff>
    </xdr:from>
    <xdr:ext cx="1518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/>
            <xdr:cNvSpPr txBox="1"/>
          </xdr:nvSpPr>
          <xdr:spPr>
            <a:xfrm>
              <a:off x="5703888" y="4306887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/>
            <xdr:cNvSpPr txBox="1"/>
          </xdr:nvSpPr>
          <xdr:spPr>
            <a:xfrm>
              <a:off x="5703888" y="4306887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5</xdr:col>
      <xdr:colOff>253206</xdr:colOff>
      <xdr:row>0</xdr:row>
      <xdr:rowOff>181769</xdr:rowOff>
    </xdr:from>
    <xdr:ext cx="16651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/>
            <xdr:cNvSpPr txBox="1"/>
          </xdr:nvSpPr>
          <xdr:spPr>
            <a:xfrm>
              <a:off x="6311106" y="2724944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/>
            <xdr:cNvSpPr txBox="1"/>
          </xdr:nvSpPr>
          <xdr:spPr>
            <a:xfrm>
              <a:off x="6311106" y="2724944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𝑂_𝑖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995362</xdr:colOff>
      <xdr:row>6</xdr:row>
      <xdr:rowOff>7143</xdr:rowOff>
    </xdr:from>
    <xdr:ext cx="11124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995362" y="119776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995362" y="119776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𝑥 ̅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</xdr:col>
      <xdr:colOff>34923</xdr:colOff>
      <xdr:row>7</xdr:row>
      <xdr:rowOff>15081</xdr:rowOff>
    </xdr:from>
    <xdr:ext cx="169084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/>
            <xdr:cNvSpPr txBox="1"/>
          </xdr:nvSpPr>
          <xdr:spPr>
            <a:xfrm>
              <a:off x="1169986" y="1396206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/>
            <xdr:cNvSpPr txBox="1"/>
          </xdr:nvSpPr>
          <xdr:spPr>
            <a:xfrm>
              <a:off x="1169986" y="1396206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𝑠^2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54768</xdr:colOff>
      <xdr:row>21</xdr:row>
      <xdr:rowOff>7144</xdr:rowOff>
    </xdr:from>
    <xdr:ext cx="1518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/>
            <xdr:cNvSpPr txBox="1"/>
          </xdr:nvSpPr>
          <xdr:spPr>
            <a:xfrm>
              <a:off x="2031206" y="4055269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/>
            <xdr:cNvSpPr txBox="1"/>
          </xdr:nvSpPr>
          <xdr:spPr>
            <a:xfrm>
              <a:off x="2031206" y="4055269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253206</xdr:colOff>
      <xdr:row>13</xdr:row>
      <xdr:rowOff>181769</xdr:rowOff>
    </xdr:from>
    <xdr:ext cx="16651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/>
            <xdr:cNvSpPr txBox="1"/>
          </xdr:nvSpPr>
          <xdr:spPr>
            <a:xfrm>
              <a:off x="3142456" y="2705894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/>
            <xdr:cNvSpPr txBox="1"/>
          </xdr:nvSpPr>
          <xdr:spPr>
            <a:xfrm>
              <a:off x="3142456" y="2705894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𝑂_𝑖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67467</xdr:colOff>
      <xdr:row>5</xdr:row>
      <xdr:rowOff>188119</xdr:rowOff>
    </xdr:from>
    <xdr:to>
      <xdr:col>16</xdr:col>
      <xdr:colOff>67467</xdr:colOff>
      <xdr:row>20</xdr:row>
      <xdr:rowOff>57944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174625</xdr:colOff>
      <xdr:row>27</xdr:row>
      <xdr:rowOff>43635</xdr:rowOff>
    </xdr:from>
    <xdr:to>
      <xdr:col>2</xdr:col>
      <xdr:colOff>539750</xdr:colOff>
      <xdr:row>37</xdr:row>
      <xdr:rowOff>70864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625" y="5393510"/>
          <a:ext cx="2341563" cy="1932229"/>
        </a:xfrm>
        <a:prstGeom prst="rect">
          <a:avLst/>
        </a:prstGeom>
      </xdr:spPr>
    </xdr:pic>
    <xdr:clientData/>
  </xdr:twoCellAnchor>
  <xdr:oneCellAnchor>
    <xdr:from>
      <xdr:col>4</xdr:col>
      <xdr:colOff>753269</xdr:colOff>
      <xdr:row>12</xdr:row>
      <xdr:rowOff>118269</xdr:rowOff>
    </xdr:from>
    <xdr:ext cx="905669" cy="27988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/>
            <xdr:cNvSpPr txBox="1"/>
          </xdr:nvSpPr>
          <xdr:spPr>
            <a:xfrm>
              <a:off x="4452144" y="2459832"/>
              <a:ext cx="905669" cy="2798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900" b="0" i="1">
                        <a:latin typeface="Cambria Math" panose="02040503050406030204" pitchFamily="18" charset="0"/>
                      </a:rPr>
                      <m:t>𝑝</m:t>
                    </m:r>
                    <m:d>
                      <m:dPr>
                        <m:ctrlPr>
                          <a:rPr lang="es-CO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9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O" sz="9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CO" sz="9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900" b="0" i="1">
                                <a:latin typeface="Cambria Math" panose="02040503050406030204" pitchFamily="18" charset="0"/>
                              </a:rPr>
                              <m:t>15</m:t>
                            </m:r>
                          </m:e>
                          <m:sup>
                            <m:r>
                              <a:rPr lang="es-CO" sz="9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  <m:r>
                          <a:rPr lang="es-CO" sz="9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s-CO" sz="9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9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s-CO" sz="900" b="0" i="1">
                                <a:latin typeface="Cambria Math" panose="02040503050406030204" pitchFamily="18" charset="0"/>
                              </a:rPr>
                              <m:t>−15</m:t>
                            </m:r>
                          </m:sup>
                        </m:sSup>
                      </m:num>
                      <m:den>
                        <m:r>
                          <a:rPr lang="es-CO" sz="9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9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es-CO" sz="900"/>
            </a:p>
          </xdr:txBody>
        </xdr:sp>
      </mc:Choice>
      <mc:Fallback>
        <xdr:sp macro="" textlink="">
          <xdr:nvSpPr>
            <xdr:cNvPr id="14" name="CuadroTexto 13"/>
            <xdr:cNvSpPr txBox="1"/>
          </xdr:nvSpPr>
          <xdr:spPr>
            <a:xfrm>
              <a:off x="4452144" y="2459832"/>
              <a:ext cx="905669" cy="2798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900" b="0" i="0">
                  <a:latin typeface="Cambria Math" panose="02040503050406030204" pitchFamily="18" charset="0"/>
                </a:rPr>
                <a:t>𝑝(𝑥)=</a:t>
              </a:r>
              <a:r>
                <a:rPr lang="es-CO" sz="900" i="0">
                  <a:latin typeface="Cambria Math" panose="02040503050406030204" pitchFamily="18" charset="0"/>
                </a:rPr>
                <a:t>(〖</a:t>
              </a:r>
              <a:r>
                <a:rPr lang="es-CO" sz="900" b="0" i="0">
                  <a:latin typeface="Cambria Math" panose="02040503050406030204" pitchFamily="18" charset="0"/>
                </a:rPr>
                <a:t>15〗^𝑥∗𝑒^(−15))/𝑥!</a:t>
              </a:r>
              <a:endParaRPr lang="es-CO" sz="900"/>
            </a:p>
          </xdr:txBody>
        </xdr:sp>
      </mc:Fallback>
    </mc:AlternateContent>
    <xdr:clientData/>
  </xdr:oneCellAnchor>
  <xdr:oneCellAnchor>
    <xdr:from>
      <xdr:col>8</xdr:col>
      <xdr:colOff>31750</xdr:colOff>
      <xdr:row>28</xdr:row>
      <xdr:rowOff>7937</xdr:rowOff>
    </xdr:from>
    <xdr:ext cx="2722562" cy="7064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/>
            <xdr:cNvSpPr txBox="1"/>
          </xdr:nvSpPr>
          <xdr:spPr>
            <a:xfrm>
              <a:off x="6858000" y="5548312"/>
              <a:ext cx="2722562" cy="706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O" sz="1400" b="0"/>
                <a:t>=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=7</m:t>
                      </m:r>
                    </m:sub>
                    <m:sup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9</m:t>
                      </m:r>
                    </m:sup>
                    <m:e>
                      <m:sSub>
                        <m:sSubPr>
                          <m:ctrlP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e>
                  </m:nary>
                  <m:r>
                    <a:rPr lang="es-CO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CO" sz="1400" b="0" i="1">
                      <a:latin typeface="Cambria Math" panose="02040503050406030204" pitchFamily="18" charset="0"/>
                    </a:rPr>
                    <m:t>𝑝</m:t>
                  </m:r>
                  <m:d>
                    <m:dPr>
                      <m:ctrlPr>
                        <a:rPr lang="es-CO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O" sz="1400" b="0" i="1">
                          <a:latin typeface="Cambria Math" panose="02040503050406030204" pitchFamily="18" charset="0"/>
                        </a:rPr>
                        <m:t>7</m:t>
                      </m:r>
                    </m:e>
                  </m:d>
                  <m:r>
                    <a:rPr lang="es-CO" sz="1400" b="0" i="1">
                      <a:latin typeface="Cambria Math" panose="02040503050406030204" pitchFamily="18" charset="0"/>
                    </a:rPr>
                    <m:t>+</m:t>
                  </m:r>
                  <m:r>
                    <a:rPr lang="es-CO" sz="1400" b="0" i="1">
                      <a:latin typeface="Cambria Math" panose="02040503050406030204" pitchFamily="18" charset="0"/>
                    </a:rPr>
                    <m:t>𝑝</m:t>
                  </m:r>
                  <m:d>
                    <m:dPr>
                      <m:ctrlPr>
                        <a:rPr lang="es-CO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O" sz="1400" b="0" i="1">
                          <a:latin typeface="Cambria Math" panose="02040503050406030204" pitchFamily="18" charset="0"/>
                        </a:rPr>
                        <m:t>8</m:t>
                      </m:r>
                    </m:e>
                  </m:d>
                  <m:r>
                    <a:rPr lang="es-CO" sz="1400" b="0" i="1">
                      <a:latin typeface="Cambria Math" panose="02040503050406030204" pitchFamily="18" charset="0"/>
                    </a:rPr>
                    <m:t>+</m:t>
                  </m:r>
                  <m:r>
                    <a:rPr lang="es-CO" sz="1400" b="0" i="1">
                      <a:latin typeface="Cambria Math" panose="02040503050406030204" pitchFamily="18" charset="0"/>
                    </a:rPr>
                    <m:t>𝑝</m:t>
                  </m:r>
                  <m:d>
                    <m:dPr>
                      <m:ctrlPr>
                        <a:rPr lang="es-CO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O" sz="1400" b="0" i="1">
                          <a:latin typeface="Cambria Math" panose="02040503050406030204" pitchFamily="18" charset="0"/>
                        </a:rPr>
                        <m:t>9</m:t>
                      </m:r>
                    </m:e>
                  </m:d>
                  <m:r>
                    <a:rPr lang="es-CO" sz="1400" b="0" i="0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CO" sz="14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s-CO" sz="14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15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7</m:t>
                          </m:r>
                        </m:sup>
                      </m:sSup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∗</m:t>
                      </m:r>
                      <m:sSup>
                        <m:sSupPr>
                          <m:ctrlP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𝑒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−15</m:t>
                          </m:r>
                        </m:sup>
                      </m:sSup>
                    </m:num>
                    <m:den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</m:t>
                      </m:r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!</m:t>
                      </m:r>
                    </m:den>
                  </m:f>
                </m:oMath>
              </a14:m>
              <a:r>
                <a:rPr lang="es-CO" sz="1400"/>
                <a:t>+</a:t>
              </a:r>
              <a14:m>
                <m:oMath xmlns:m="http://schemas.openxmlformats.org/officeDocument/2006/math">
                  <m:f>
                    <m:fPr>
                      <m:ctrlPr>
                        <a:rPr lang="es-CO" sz="14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s-CO" sz="14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15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8</m:t>
                          </m:r>
                        </m:sup>
                      </m:sSup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∗</m:t>
                      </m:r>
                      <m:sSup>
                        <m:sSupPr>
                          <m:ctrlP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𝑒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−15</m:t>
                          </m:r>
                        </m:sup>
                      </m:sSup>
                    </m:num>
                    <m:den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</m:t>
                      </m:r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!</m:t>
                      </m:r>
                    </m:den>
                  </m:f>
                </m:oMath>
              </a14:m>
              <a:r>
                <a:rPr lang="es-CO" sz="1400"/>
                <a:t>+</a:t>
              </a:r>
              <a14:m>
                <m:oMath xmlns:m="http://schemas.openxmlformats.org/officeDocument/2006/math">
                  <m:f>
                    <m:fPr>
                      <m:ctrlPr>
                        <a:rPr lang="es-CO" sz="14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s-CO" sz="14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15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9</m:t>
                          </m:r>
                        </m:sup>
                      </m:sSup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∗</m:t>
                      </m:r>
                      <m:sSup>
                        <m:sSupPr>
                          <m:ctrlP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𝑒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−15</m:t>
                          </m:r>
                        </m:sup>
                      </m:sSup>
                    </m:num>
                    <m:den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</m:t>
                      </m:r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!</m:t>
                      </m:r>
                    </m:den>
                  </m:f>
                  <m:r>
                    <a:rPr lang="es-CO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endParaRPr lang="es-CO" sz="1400"/>
            </a:p>
          </xdr:txBody>
        </xdr:sp>
      </mc:Choice>
      <mc:Fallback>
        <xdr:sp macro="" textlink="">
          <xdr:nvSpPr>
            <xdr:cNvPr id="15" name="CuadroTexto 14"/>
            <xdr:cNvSpPr txBox="1"/>
          </xdr:nvSpPr>
          <xdr:spPr>
            <a:xfrm>
              <a:off x="6858000" y="5548312"/>
              <a:ext cx="2722562" cy="706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O" sz="1400" b="0"/>
                <a:t>=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∑_(𝑥=7)^9▒𝑝_𝑖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CO" sz="1400" b="0" i="0">
                  <a:latin typeface="Cambria Math" panose="02040503050406030204" pitchFamily="18" charset="0"/>
                </a:rPr>
                <a:t>𝑝(7)+𝑝(8)+𝑝(9)=</a:t>
              </a:r>
              <a:r>
                <a:rPr lang="es-CO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15〗^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∗𝑒^(−15))/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!</a:t>
              </a:r>
              <a:r>
                <a:rPr lang="es-CO" sz="1400"/>
                <a:t>+</a:t>
              </a:r>
              <a:r>
                <a:rPr lang="es-CO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15〗^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∗𝑒^(−15))/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!</a:t>
              </a:r>
              <a:r>
                <a:rPr lang="es-CO" sz="1400"/>
                <a:t>+</a:t>
              </a:r>
              <a:r>
                <a:rPr lang="es-CO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15〗^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∗𝑒^(−15))/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!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CO" sz="1400"/>
            </a:p>
          </xdr:txBody>
        </xdr:sp>
      </mc:Fallback>
    </mc:AlternateContent>
    <xdr:clientData/>
  </xdr:oneCellAnchor>
  <xdr:oneCellAnchor>
    <xdr:from>
      <xdr:col>3</xdr:col>
      <xdr:colOff>277018</xdr:colOff>
      <xdr:row>35</xdr:row>
      <xdr:rowOff>62706</xdr:rowOff>
    </xdr:from>
    <xdr:ext cx="83266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uadroTexto 15"/>
            <xdr:cNvSpPr txBox="1"/>
          </xdr:nvSpPr>
          <xdr:spPr>
            <a:xfrm>
              <a:off x="3166268" y="6936581"/>
              <a:ext cx="8326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6" name="CuadroTexto 15"/>
            <xdr:cNvSpPr txBox="1"/>
          </xdr:nvSpPr>
          <xdr:spPr>
            <a:xfrm>
              <a:off x="3166268" y="6936581"/>
              <a:ext cx="8326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𝑖=𝑛∗𝑝(𝑥)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309563</xdr:colOff>
      <xdr:row>36</xdr:row>
      <xdr:rowOff>111125</xdr:rowOff>
    </xdr:from>
    <xdr:ext cx="91307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uadroTexto 16"/>
            <xdr:cNvSpPr txBox="1"/>
          </xdr:nvSpPr>
          <xdr:spPr>
            <a:xfrm>
              <a:off x="3198813" y="7175500"/>
              <a:ext cx="9130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=50∗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7" name="CuadroTexto 16"/>
            <xdr:cNvSpPr txBox="1"/>
          </xdr:nvSpPr>
          <xdr:spPr>
            <a:xfrm>
              <a:off x="3198813" y="7175500"/>
              <a:ext cx="9130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𝑖=50∗𝑝(𝑥)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6</xdr:col>
      <xdr:colOff>41275</xdr:colOff>
      <xdr:row>14</xdr:row>
      <xdr:rowOff>1587</xdr:rowOff>
    </xdr:from>
    <xdr:ext cx="91307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uadroTexto 17"/>
            <xdr:cNvSpPr txBox="1"/>
          </xdr:nvSpPr>
          <xdr:spPr>
            <a:xfrm>
              <a:off x="5264150" y="2732087"/>
              <a:ext cx="9130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=50∗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8" name="CuadroTexto 17"/>
            <xdr:cNvSpPr txBox="1"/>
          </xdr:nvSpPr>
          <xdr:spPr>
            <a:xfrm>
              <a:off x="5264150" y="2732087"/>
              <a:ext cx="9130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𝑖=50∗𝑝(𝑥)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94456</xdr:colOff>
      <xdr:row>12</xdr:row>
      <xdr:rowOff>46832</xdr:rowOff>
    </xdr:from>
    <xdr:ext cx="853695" cy="4621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uadroTexto 18"/>
            <xdr:cNvSpPr txBox="1"/>
          </xdr:nvSpPr>
          <xdr:spPr>
            <a:xfrm>
              <a:off x="6158706" y="2388395"/>
              <a:ext cx="853695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f>
                          <m:f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𝐸</m:t>
                                        </m:r>
                                      </m:e>
                                      <m:sub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𝑂</m:t>
                                        </m:r>
                                      </m:e>
                                      <m:sub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9" name="CuadroTexto 18"/>
            <xdr:cNvSpPr txBox="1"/>
          </xdr:nvSpPr>
          <xdr:spPr>
            <a:xfrm>
              <a:off x="6158706" y="2388395"/>
              <a:ext cx="853695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∑_(𝑖=1)^𝑚▒(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𝐸_𝑖−𝑂_𝑖 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^2/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𝐸_𝑖 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46832</xdr:colOff>
      <xdr:row>24</xdr:row>
      <xdr:rowOff>54769</xdr:rowOff>
    </xdr:from>
    <xdr:ext cx="2310697" cy="2046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uadroTexto 19"/>
            <xdr:cNvSpPr txBox="1"/>
          </xdr:nvSpPr>
          <xdr:spPr>
            <a:xfrm>
              <a:off x="6111082" y="4690269"/>
              <a:ext cx="2310697" cy="2046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𝛼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,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𝑘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−1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s-CO" sz="1100"/>
                <a:t>=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0,05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,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−1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s-CO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0,05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,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s-CO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=11,07</m:t>
                  </m:r>
                </m:oMath>
              </a14:m>
              <a:endParaRPr lang="es-CO" sz="1100"/>
            </a:p>
          </xdr:txBody>
        </xdr:sp>
      </mc:Choice>
      <mc:Fallback>
        <xdr:sp macro="" textlink="">
          <xdr:nvSpPr>
            <xdr:cNvPr id="20" name="CuadroTexto 19"/>
            <xdr:cNvSpPr txBox="1"/>
          </xdr:nvSpPr>
          <xdr:spPr>
            <a:xfrm>
              <a:off x="6111082" y="4690269"/>
              <a:ext cx="2310697" cy="2046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𝜒_(𝛼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,𝑚−𝑘−1)^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CO" sz="1100"/>
                <a:t>=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0,05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−1)^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0,05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=11,07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372268</xdr:colOff>
      <xdr:row>10</xdr:row>
      <xdr:rowOff>7144</xdr:rowOff>
    </xdr:from>
    <xdr:ext cx="1518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2343943" y="6369844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2343943" y="6369844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4" workbookViewId="0">
      <selection activeCell="C17" sqref="C17"/>
    </sheetView>
  </sheetViews>
  <sheetFormatPr baseColWidth="10" defaultRowHeight="15" x14ac:dyDescent="0.25"/>
  <cols>
    <col min="4" max="4" width="14.42578125" customWidth="1"/>
    <col min="5" max="5" width="13.85546875" customWidth="1"/>
  </cols>
  <sheetData>
    <row r="1" spans="1:6" ht="15.75" thickBot="1" x14ac:dyDescent="0.3">
      <c r="A1" s="18" t="s">
        <v>12</v>
      </c>
      <c r="B1" s="18" t="s">
        <v>14</v>
      </c>
      <c r="D1" s="10" t="s">
        <v>19</v>
      </c>
      <c r="E1" s="19"/>
      <c r="F1" s="26" t="s">
        <v>16</v>
      </c>
    </row>
    <row r="2" spans="1:6" x14ac:dyDescent="0.25">
      <c r="A2" s="15">
        <v>7</v>
      </c>
      <c r="B2" s="16">
        <v>1</v>
      </c>
      <c r="D2" s="7" t="s">
        <v>8</v>
      </c>
      <c r="E2" s="7" t="s">
        <v>9</v>
      </c>
      <c r="F2" s="27"/>
    </row>
    <row r="3" spans="1:6" x14ac:dyDescent="0.25">
      <c r="A3" s="15">
        <v>10</v>
      </c>
      <c r="B3" s="16">
        <v>5</v>
      </c>
      <c r="D3" s="13">
        <v>0</v>
      </c>
      <c r="E3" s="13">
        <v>7</v>
      </c>
      <c r="F3" s="28">
        <v>1</v>
      </c>
    </row>
    <row r="4" spans="1:6" x14ac:dyDescent="0.25">
      <c r="A4" s="15">
        <v>13</v>
      </c>
      <c r="B4" s="16">
        <v>11</v>
      </c>
      <c r="D4" s="13">
        <v>8</v>
      </c>
      <c r="E4" s="13">
        <v>10</v>
      </c>
      <c r="F4" s="28">
        <v>5</v>
      </c>
    </row>
    <row r="5" spans="1:6" x14ac:dyDescent="0.25">
      <c r="A5" s="15">
        <v>16</v>
      </c>
      <c r="B5" s="16">
        <v>17</v>
      </c>
      <c r="D5" s="13">
        <v>11</v>
      </c>
      <c r="E5" s="13">
        <v>13</v>
      </c>
      <c r="F5" s="28">
        <v>11</v>
      </c>
    </row>
    <row r="6" spans="1:6" x14ac:dyDescent="0.25">
      <c r="A6" s="15">
        <v>19</v>
      </c>
      <c r="B6" s="16">
        <v>10</v>
      </c>
      <c r="D6" s="13">
        <v>14</v>
      </c>
      <c r="E6" s="13">
        <v>16</v>
      </c>
      <c r="F6" s="28">
        <v>17</v>
      </c>
    </row>
    <row r="7" spans="1:6" x14ac:dyDescent="0.25">
      <c r="A7" s="15">
        <v>22</v>
      </c>
      <c r="B7" s="16">
        <v>4</v>
      </c>
      <c r="D7" s="13">
        <v>17</v>
      </c>
      <c r="E7" s="13">
        <v>19</v>
      </c>
      <c r="F7" s="28">
        <v>10</v>
      </c>
    </row>
    <row r="8" spans="1:6" x14ac:dyDescent="0.25">
      <c r="A8" s="15">
        <v>25</v>
      </c>
      <c r="B8" s="16">
        <v>2</v>
      </c>
      <c r="D8" s="13">
        <v>20</v>
      </c>
      <c r="E8" s="13">
        <v>22</v>
      </c>
      <c r="F8" s="28">
        <v>4</v>
      </c>
    </row>
    <row r="9" spans="1:6" ht="15.75" thickBot="1" x14ac:dyDescent="0.3">
      <c r="A9" s="17" t="s">
        <v>13</v>
      </c>
      <c r="B9" s="17">
        <v>0</v>
      </c>
      <c r="D9" s="13">
        <v>23</v>
      </c>
      <c r="E9" s="13">
        <v>25</v>
      </c>
      <c r="F9" s="28">
        <v>2</v>
      </c>
    </row>
    <row r="10" spans="1:6" x14ac:dyDescent="0.25">
      <c r="B10">
        <f>SUM(B2:B9)</f>
        <v>50</v>
      </c>
      <c r="D10" s="13">
        <v>26</v>
      </c>
      <c r="E10" s="13"/>
      <c r="F10" s="28">
        <v>0</v>
      </c>
    </row>
    <row r="11" spans="1:6" x14ac:dyDescent="0.25">
      <c r="D11" s="13"/>
      <c r="E11" s="13"/>
      <c r="F11" s="13">
        <f>SUM(F3:F10)</f>
        <v>50</v>
      </c>
    </row>
    <row r="12" spans="1:6" ht="15.75" thickBot="1" x14ac:dyDescent="0.3"/>
    <row r="13" spans="1:6" x14ac:dyDescent="0.25">
      <c r="C13" s="21" t="s">
        <v>15</v>
      </c>
    </row>
  </sheetData>
  <sortState ref="A2:A8">
    <sortCondition ref="A2"/>
  </sortState>
  <mergeCells count="1"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zoomScale="120" zoomScaleNormal="120" workbookViewId="0"/>
  </sheetViews>
  <sheetFormatPr baseColWidth="10" defaultRowHeight="15" x14ac:dyDescent="0.25"/>
  <cols>
    <col min="1" max="1" width="17" bestFit="1" customWidth="1"/>
    <col min="2" max="2" width="12.5703125" customWidth="1"/>
    <col min="3" max="3" width="13.7109375" customWidth="1"/>
    <col min="4" max="4" width="12.140625" bestFit="1" customWidth="1"/>
    <col min="7" max="7" width="12.5703125" customWidth="1"/>
  </cols>
  <sheetData>
    <row r="1" spans="1:10" ht="15.75" thickBot="1" x14ac:dyDescent="0.3">
      <c r="A1" s="1">
        <v>14</v>
      </c>
      <c r="B1" s="1">
        <v>7</v>
      </c>
      <c r="C1" s="1">
        <v>13</v>
      </c>
      <c r="D1" s="1">
        <v>16</v>
      </c>
      <c r="E1" s="1">
        <v>16</v>
      </c>
      <c r="F1" s="1">
        <v>13</v>
      </c>
      <c r="G1" s="1">
        <v>14</v>
      </c>
      <c r="H1" s="1">
        <v>17</v>
      </c>
      <c r="I1" s="1">
        <v>15</v>
      </c>
      <c r="J1" s="1">
        <v>16</v>
      </c>
    </row>
    <row r="2" spans="1:10" ht="16.5" thickTop="1" thickBot="1" x14ac:dyDescent="0.3">
      <c r="A2" s="2">
        <v>13</v>
      </c>
      <c r="B2" s="2">
        <v>15</v>
      </c>
      <c r="C2" s="2">
        <v>10</v>
      </c>
      <c r="D2" s="2">
        <v>15</v>
      </c>
      <c r="E2" s="2">
        <v>16</v>
      </c>
      <c r="F2" s="2">
        <v>14</v>
      </c>
      <c r="G2" s="2">
        <v>12</v>
      </c>
      <c r="H2" s="2">
        <v>17</v>
      </c>
      <c r="I2" s="2">
        <v>14</v>
      </c>
      <c r="J2" s="2">
        <v>12</v>
      </c>
    </row>
    <row r="3" spans="1:10" ht="15.75" thickBot="1" x14ac:dyDescent="0.3">
      <c r="A3" s="3">
        <v>13</v>
      </c>
      <c r="B3" s="3">
        <v>20</v>
      </c>
      <c r="C3" s="3">
        <v>8</v>
      </c>
      <c r="D3" s="3">
        <v>17</v>
      </c>
      <c r="E3" s="3">
        <v>19</v>
      </c>
      <c r="F3" s="3">
        <v>11</v>
      </c>
      <c r="G3" s="3">
        <v>12</v>
      </c>
      <c r="H3" s="3">
        <v>17</v>
      </c>
      <c r="I3" s="3">
        <v>9</v>
      </c>
      <c r="J3" s="3">
        <v>18</v>
      </c>
    </row>
    <row r="4" spans="1:10" ht="15.75" thickBot="1" x14ac:dyDescent="0.3">
      <c r="A4" s="4">
        <v>20</v>
      </c>
      <c r="B4" s="4">
        <v>10</v>
      </c>
      <c r="C4" s="4">
        <v>19</v>
      </c>
      <c r="D4" s="4">
        <v>15</v>
      </c>
      <c r="E4" s="4">
        <v>13</v>
      </c>
      <c r="F4" s="4">
        <v>16</v>
      </c>
      <c r="G4" s="4">
        <v>24</v>
      </c>
      <c r="H4" s="4">
        <v>18</v>
      </c>
      <c r="I4" s="4">
        <v>16</v>
      </c>
      <c r="J4" s="4">
        <v>18</v>
      </c>
    </row>
    <row r="5" spans="1:10" ht="15.75" thickBot="1" x14ac:dyDescent="0.3">
      <c r="A5" s="3">
        <v>12</v>
      </c>
      <c r="B5" s="3">
        <v>14</v>
      </c>
      <c r="C5" s="6">
        <v>20</v>
      </c>
      <c r="D5" s="3">
        <v>15</v>
      </c>
      <c r="E5" s="3">
        <v>10</v>
      </c>
      <c r="F5" s="3">
        <v>13</v>
      </c>
      <c r="G5" s="3">
        <v>21</v>
      </c>
      <c r="H5" s="3">
        <v>23</v>
      </c>
      <c r="I5" s="3">
        <v>15</v>
      </c>
      <c r="J5" s="3">
        <v>18</v>
      </c>
    </row>
    <row r="6" spans="1:10" x14ac:dyDescent="0.25">
      <c r="A6" t="s">
        <v>5</v>
      </c>
      <c r="C6" s="7">
        <f>COUNT(A1:J5)</f>
        <v>50</v>
      </c>
    </row>
    <row r="7" spans="1:10" x14ac:dyDescent="0.25">
      <c r="A7" t="s">
        <v>1</v>
      </c>
      <c r="B7" s="29">
        <f>AVERAGE(A1:J5)</f>
        <v>15.06</v>
      </c>
      <c r="C7" t="s">
        <v>21</v>
      </c>
    </row>
    <row r="8" spans="1:10" x14ac:dyDescent="0.25">
      <c r="A8" t="s">
        <v>0</v>
      </c>
      <c r="B8" s="8">
        <f>VAR(A1:J5)</f>
        <v>13.282040816326525</v>
      </c>
    </row>
    <row r="9" spans="1:10" x14ac:dyDescent="0.25">
      <c r="A9" t="s">
        <v>2</v>
      </c>
      <c r="B9" s="8">
        <f>SQRT(50)</f>
        <v>7.0710678118654755</v>
      </c>
    </row>
    <row r="10" spans="1:10" x14ac:dyDescent="0.25">
      <c r="A10" t="s">
        <v>3</v>
      </c>
      <c r="B10" s="7">
        <f>MAX(A1:J5)</f>
        <v>24</v>
      </c>
    </row>
    <row r="11" spans="1:10" x14ac:dyDescent="0.25">
      <c r="A11" t="s">
        <v>4</v>
      </c>
      <c r="B11" s="7">
        <f>MIN(A1:J5)</f>
        <v>7</v>
      </c>
    </row>
    <row r="12" spans="1:10" ht="15.75" thickBot="1" x14ac:dyDescent="0.3">
      <c r="A12" t="s">
        <v>6</v>
      </c>
      <c r="B12" s="9">
        <f>ROUND((B10-B11)/B9,0)</f>
        <v>2</v>
      </c>
      <c r="C12" t="s">
        <v>7</v>
      </c>
    </row>
    <row r="13" spans="1:10" x14ac:dyDescent="0.25">
      <c r="D13" s="21" t="s">
        <v>15</v>
      </c>
    </row>
    <row r="14" spans="1:10" ht="15.75" thickBot="1" x14ac:dyDescent="0.3">
      <c r="B14" s="10" t="s">
        <v>10</v>
      </c>
      <c r="C14" s="19"/>
      <c r="D14" s="22" t="s">
        <v>16</v>
      </c>
      <c r="E14" s="12" t="s">
        <v>17</v>
      </c>
    </row>
    <row r="15" spans="1:10" x14ac:dyDescent="0.25">
      <c r="B15" s="7" t="s">
        <v>8</v>
      </c>
      <c r="C15" s="7" t="s">
        <v>9</v>
      </c>
      <c r="D15" s="20"/>
      <c r="E15" s="12" t="s">
        <v>18</v>
      </c>
      <c r="F15" s="24" t="s">
        <v>26</v>
      </c>
    </row>
    <row r="16" spans="1:10" x14ac:dyDescent="0.25">
      <c r="B16" s="11">
        <v>7</v>
      </c>
      <c r="C16" s="13">
        <v>9</v>
      </c>
      <c r="D16" s="13">
        <f>E16</f>
        <v>3</v>
      </c>
      <c r="E16" s="12">
        <f>FREQUENCY($A$1:$J$5,C16:C21)</f>
        <v>3</v>
      </c>
      <c r="F16">
        <f>L33</f>
        <v>6.2221761061894816E-2</v>
      </c>
      <c r="G16" s="5">
        <f>$C$6*F16</f>
        <v>3.1110880530947407</v>
      </c>
      <c r="H16">
        <f>((G16-D16)^2)/G16</f>
        <v>3.9666365367268253E-3</v>
      </c>
    </row>
    <row r="17" spans="1:9" x14ac:dyDescent="0.25">
      <c r="B17" s="11">
        <v>10</v>
      </c>
      <c r="C17" s="11">
        <v>12</v>
      </c>
      <c r="D17" s="13">
        <f>E17-E16</f>
        <v>8</v>
      </c>
      <c r="E17" s="12">
        <f>FREQUENCY($A$1:$J$5,C17:C22)</f>
        <v>11</v>
      </c>
      <c r="F17">
        <f>_xlfn.POISSON.DIST(10,15,FALSE)+_xlfn.POISSON.DIST(11,15,FALSE)+_xlfn.POISSON.DIST(12,15,FALSE)</f>
        <v>0.19775737269316712</v>
      </c>
      <c r="G17" s="5">
        <f t="shared" ref="G17:G22" si="0">$C$6*F17</f>
        <v>9.8878686346583553</v>
      </c>
      <c r="H17">
        <f t="shared" ref="H17:H22" si="1">((G17-D17)^2)/G17</f>
        <v>0.36044653437590368</v>
      </c>
    </row>
    <row r="18" spans="1:9" x14ac:dyDescent="0.25">
      <c r="B18" s="11">
        <v>13</v>
      </c>
      <c r="C18" s="13">
        <v>15</v>
      </c>
      <c r="D18" s="13">
        <f>E18-E17</f>
        <v>17</v>
      </c>
      <c r="E18" s="12">
        <f>FREQUENCY($A$1:$J$5,C18:C23)</f>
        <v>28</v>
      </c>
      <c r="F18">
        <f>_xlfn.POISSON.DIST(13,15,FALSE)+_xlfn.POISSON.DIST(14,15,FALSE)+_xlfn.POISSON.DIST(15,15,FALSE)</f>
        <v>0.30047854221596698</v>
      </c>
      <c r="G18" s="5">
        <f t="shared" si="0"/>
        <v>15.023927110798349</v>
      </c>
      <c r="H18">
        <f t="shared" si="1"/>
        <v>0.2599096783843664</v>
      </c>
    </row>
    <row r="19" spans="1:9" x14ac:dyDescent="0.25">
      <c r="B19" s="11">
        <v>16</v>
      </c>
      <c r="C19" s="11">
        <v>18</v>
      </c>
      <c r="D19" s="13">
        <f t="shared" ref="D18:D21" si="2">E19-E18</f>
        <v>14</v>
      </c>
      <c r="E19" s="12">
        <f>FREQUENCY($A$1:$J$5,C19:C23)</f>
        <v>42</v>
      </c>
      <c r="F19">
        <f>_xlfn.POISSON.DIST(16,15,FALSE)+_xlfn.POISSON.DIST(17,15,FALSE)+_xlfn.POISSON.DIST(18,15,FALSE)</f>
        <v>0.25138213602417858</v>
      </c>
      <c r="G19" s="5">
        <f t="shared" si="0"/>
        <v>12.569106801208928</v>
      </c>
      <c r="H19">
        <f t="shared" si="1"/>
        <v>0.16289585081333038</v>
      </c>
    </row>
    <row r="20" spans="1:9" x14ac:dyDescent="0.25">
      <c r="B20" s="11">
        <v>19</v>
      </c>
      <c r="C20" s="13">
        <v>21</v>
      </c>
      <c r="D20" s="13">
        <f t="shared" si="2"/>
        <v>6</v>
      </c>
      <c r="E20" s="12">
        <f>FREQUENCY($A$1:$J$5,C20:C23)</f>
        <v>48</v>
      </c>
      <c r="F20">
        <f>_xlfn.POISSON.DIST(19,15,FALSE)+_xlfn.POISSON.DIST(20,15,FALSE)+_xlfn.POISSON.DIST(21,15,FALSE)</f>
        <v>0.12742188190800638</v>
      </c>
      <c r="G20" s="5">
        <f t="shared" si="0"/>
        <v>6.371094095400319</v>
      </c>
      <c r="H20">
        <f t="shared" si="1"/>
        <v>2.1614941731970795E-2</v>
      </c>
    </row>
    <row r="21" spans="1:9" x14ac:dyDescent="0.25">
      <c r="B21" s="11">
        <v>22</v>
      </c>
      <c r="C21" s="11">
        <v>24</v>
      </c>
      <c r="D21" s="13">
        <f t="shared" si="2"/>
        <v>2</v>
      </c>
      <c r="E21" s="12">
        <f>FREQUENCY($A$1:$J$5,C21:C22)</f>
        <v>50</v>
      </c>
      <c r="F21">
        <f>_xlfn.POISSON.DIST(22,15,FALSE)+_xlfn.POISSON.DIST(23,15,FALSE)+_xlfn.POISSON.DIST(24,15,FALSE)</f>
        <v>4.1941626187720939E-2</v>
      </c>
      <c r="G21" s="5">
        <f t="shared" si="0"/>
        <v>2.0970813093860468</v>
      </c>
      <c r="H21">
        <f t="shared" si="1"/>
        <v>4.4942371046493091E-3</v>
      </c>
    </row>
    <row r="22" spans="1:9" x14ac:dyDescent="0.25">
      <c r="B22" s="14">
        <v>25</v>
      </c>
      <c r="C22" s="13" t="s">
        <v>11</v>
      </c>
      <c r="D22" s="7"/>
      <c r="F22">
        <f>1-(SUM(F16:F21))</f>
        <v>1.8796679909065195E-2</v>
      </c>
      <c r="G22" s="5">
        <f t="shared" si="0"/>
        <v>0.93983399545325974</v>
      </c>
      <c r="H22">
        <f t="shared" si="1"/>
        <v>0.93983399545325974</v>
      </c>
    </row>
    <row r="23" spans="1:9" x14ac:dyDescent="0.25">
      <c r="D23" s="25">
        <f>SUM(D16:D22)</f>
        <v>50</v>
      </c>
      <c r="F23">
        <f>SUM(F16:F22)</f>
        <v>1</v>
      </c>
      <c r="G23" s="5">
        <f>SUM(G16:G22)</f>
        <v>50.000000000000007</v>
      </c>
      <c r="H23" s="32">
        <f>SUM(H16:H22)</f>
        <v>1.7531618744002071</v>
      </c>
      <c r="I23" t="s">
        <v>20</v>
      </c>
    </row>
    <row r="24" spans="1:9" x14ac:dyDescent="0.25">
      <c r="H24" t="s">
        <v>30</v>
      </c>
    </row>
    <row r="25" spans="1:9" ht="26.25" customHeight="1" x14ac:dyDescent="0.25">
      <c r="A25" s="30" t="s">
        <v>22</v>
      </c>
      <c r="C25" s="31" t="s">
        <v>23</v>
      </c>
    </row>
    <row r="26" spans="1:9" x14ac:dyDescent="0.25">
      <c r="A26" t="s">
        <v>24</v>
      </c>
      <c r="H26" s="32" t="s">
        <v>31</v>
      </c>
    </row>
    <row r="27" spans="1:9" x14ac:dyDescent="0.25">
      <c r="A27" t="s">
        <v>25</v>
      </c>
    </row>
    <row r="29" spans="1:9" x14ac:dyDescent="0.25">
      <c r="F29" t="s">
        <v>27</v>
      </c>
      <c r="H29" t="s">
        <v>28</v>
      </c>
    </row>
    <row r="33" spans="4:12" x14ac:dyDescent="0.25">
      <c r="I33">
        <f>_xlfn.POISSON.DIST(7,15,FALSE)</f>
        <v>1.0370293510315797E-2</v>
      </c>
      <c r="J33">
        <f>_xlfn.POISSON.DIST(8,15,FALSE)</f>
        <v>1.9444300331842138E-2</v>
      </c>
      <c r="K33">
        <f>_xlfn.POISSON.DIST(9,15,FALSE)</f>
        <v>3.2407167219736882E-2</v>
      </c>
      <c r="L33">
        <f>SUM(I33:K33)</f>
        <v>6.2221761061894816E-2</v>
      </c>
    </row>
    <row r="35" spans="4:12" x14ac:dyDescent="0.25">
      <c r="D35" t="s">
        <v>29</v>
      </c>
    </row>
  </sheetData>
  <mergeCells count="1">
    <mergeCell ref="B14:C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baseColWidth="10" defaultRowHeight="15" x14ac:dyDescent="0.25"/>
  <sheetData>
    <row r="1" spans="1:2" x14ac:dyDescent="0.25">
      <c r="A1" s="23">
        <v>0</v>
      </c>
      <c r="B1" s="24">
        <v>7</v>
      </c>
    </row>
    <row r="2" spans="1:2" x14ac:dyDescent="0.25">
      <c r="A2" s="23">
        <v>8</v>
      </c>
      <c r="B2" s="24">
        <v>9</v>
      </c>
    </row>
    <row r="3" spans="1:2" x14ac:dyDescent="0.25">
      <c r="A3" s="23">
        <v>10</v>
      </c>
      <c r="B3" s="24">
        <v>11</v>
      </c>
    </row>
    <row r="4" spans="1:2" x14ac:dyDescent="0.25">
      <c r="A4" s="23">
        <v>12</v>
      </c>
      <c r="B4" s="24">
        <v>13</v>
      </c>
    </row>
    <row r="5" spans="1:2" x14ac:dyDescent="0.25">
      <c r="A5" s="23">
        <v>14</v>
      </c>
      <c r="B5" s="24">
        <v>15</v>
      </c>
    </row>
    <row r="6" spans="1:2" x14ac:dyDescent="0.25">
      <c r="A6" s="23">
        <v>16</v>
      </c>
      <c r="B6" s="24">
        <v>17</v>
      </c>
    </row>
    <row r="7" spans="1:2" x14ac:dyDescent="0.25">
      <c r="A7" s="23">
        <v>18</v>
      </c>
      <c r="B7" s="24">
        <v>19</v>
      </c>
    </row>
    <row r="8" spans="1:2" x14ac:dyDescent="0.25">
      <c r="A8" s="23">
        <v>20</v>
      </c>
      <c r="B8" s="24">
        <v>21</v>
      </c>
    </row>
    <row r="9" spans="1:2" x14ac:dyDescent="0.25">
      <c r="A9" s="23">
        <v>22</v>
      </c>
      <c r="B9" s="24">
        <v>23</v>
      </c>
    </row>
    <row r="10" spans="1:2" x14ac:dyDescent="0.25">
      <c r="A10" s="23">
        <v>24</v>
      </c>
      <c r="B10" s="24">
        <v>25</v>
      </c>
    </row>
    <row r="11" spans="1:2" x14ac:dyDescent="0.25">
      <c r="A11" s="23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 Informatica_I</dc:creator>
  <cp:lastModifiedBy>202 Informatica_I</cp:lastModifiedBy>
  <dcterms:created xsi:type="dcterms:W3CDTF">2017-04-19T12:47:43Z</dcterms:created>
  <dcterms:modified xsi:type="dcterms:W3CDTF">2017-04-19T14:03:24Z</dcterms:modified>
</cp:coreProperties>
</file>